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DieseArbeitsmappe"/>
  <bookViews>
    <workbookView xWindow="-105" yWindow="-105" windowWidth="20730" windowHeight="11760" tabRatio="637"/>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c r="C3" l="1"/>
  <c r="C11"/>
  <c r="C10" l="1"/>
  <c r="L10" i="37" l="1"/>
  <c r="MC65" i="33" l="1"/>
  <c r="LY65"/>
  <c r="LW65"/>
  <c r="MB63"/>
  <c r="LY63"/>
  <c r="LW63"/>
  <c r="MB62"/>
  <c r="LY62"/>
  <c r="LW62"/>
  <c r="MB60"/>
  <c r="LY60"/>
  <c r="LW60"/>
  <c r="MB59"/>
  <c r="LY59"/>
  <c r="LW59"/>
  <c r="MB58"/>
  <c r="LY58"/>
  <c r="LW58"/>
  <c r="MB57"/>
  <c r="LY57"/>
  <c r="LW57"/>
  <c r="MB55"/>
  <c r="MB54"/>
  <c r="MB53"/>
  <c r="MB52"/>
  <c r="MB51"/>
  <c r="MB50"/>
  <c r="MB49"/>
  <c r="LP65"/>
  <c r="LL65"/>
  <c r="LJ65"/>
  <c r="LO63"/>
  <c r="LL63"/>
  <c r="LJ63"/>
  <c r="LO62"/>
  <c r="LL62"/>
  <c r="LJ62"/>
  <c r="LO60"/>
  <c r="LL60"/>
  <c r="LJ60"/>
  <c r="LO59"/>
  <c r="LL59"/>
  <c r="LJ59"/>
  <c r="LO58"/>
  <c r="LL58"/>
  <c r="LJ58"/>
  <c r="LO57"/>
  <c r="LL57"/>
  <c r="LJ57"/>
  <c r="LO55"/>
  <c r="LO54"/>
  <c r="LO53"/>
  <c r="LO52"/>
  <c r="LO51"/>
  <c r="LO50"/>
  <c r="LO49"/>
  <c r="LC65"/>
  <c r="KY65"/>
  <c r="KW65"/>
  <c r="LB63"/>
  <c r="KY63"/>
  <c r="KW63"/>
  <c r="LB62"/>
  <c r="KY62"/>
  <c r="KW62"/>
  <c r="LB60"/>
  <c r="KY60"/>
  <c r="KW60"/>
  <c r="LB59"/>
  <c r="KY59"/>
  <c r="KW59"/>
  <c r="LB58"/>
  <c r="KY58"/>
  <c r="KW58"/>
  <c r="LB57"/>
  <c r="KY57"/>
  <c r="KW57"/>
  <c r="LB55"/>
  <c r="LB54"/>
  <c r="LB53"/>
  <c r="LB52"/>
  <c r="LB51"/>
  <c r="LB50"/>
  <c r="LB49"/>
  <c r="KP65"/>
  <c r="KL65"/>
  <c r="KJ65"/>
  <c r="KO63"/>
  <c r="KL63"/>
  <c r="KJ63"/>
  <c r="KO62"/>
  <c r="KL62"/>
  <c r="KJ62"/>
  <c r="KO60"/>
  <c r="KL60"/>
  <c r="KJ60"/>
  <c r="KO59"/>
  <c r="KL59"/>
  <c r="KJ59"/>
  <c r="KO58"/>
  <c r="KL58"/>
  <c r="KJ58"/>
  <c r="KO57"/>
  <c r="KL57"/>
  <c r="KJ57"/>
  <c r="KO55"/>
  <c r="KO54"/>
  <c r="KO53"/>
  <c r="KO52"/>
  <c r="KO51"/>
  <c r="KO50"/>
  <c r="KO49"/>
  <c r="KC65"/>
  <c r="JY65"/>
  <c r="JW65"/>
  <c r="KB63"/>
  <c r="JY63"/>
  <c r="JW63"/>
  <c r="KB62"/>
  <c r="JY62"/>
  <c r="JW62"/>
  <c r="KB60"/>
  <c r="JY60"/>
  <c r="JW60"/>
  <c r="KB59"/>
  <c r="JY59"/>
  <c r="JW59"/>
  <c r="KB58"/>
  <c r="JY58"/>
  <c r="JW58"/>
  <c r="KB57"/>
  <c r="JY57"/>
  <c r="JW57"/>
  <c r="KB55"/>
  <c r="KB54"/>
  <c r="KB53"/>
  <c r="KB52"/>
  <c r="KB51"/>
  <c r="KB50"/>
  <c r="KB49"/>
  <c r="JP65"/>
  <c r="JL65"/>
  <c r="JJ65"/>
  <c r="JO63"/>
  <c r="JL63"/>
  <c r="JJ63"/>
  <c r="JO62"/>
  <c r="JL62"/>
  <c r="JJ62"/>
  <c r="JO60"/>
  <c r="JL60"/>
  <c r="JJ60"/>
  <c r="JO59"/>
  <c r="JL59"/>
  <c r="JJ59"/>
  <c r="JO58"/>
  <c r="JL58"/>
  <c r="JJ58"/>
  <c r="JO57"/>
  <c r="JL57"/>
  <c r="JJ57"/>
  <c r="JO55"/>
  <c r="JO54"/>
  <c r="JO53"/>
  <c r="JO52"/>
  <c r="JO51"/>
  <c r="JO50"/>
  <c r="JO49"/>
  <c r="JC65"/>
  <c r="IY65"/>
  <c r="IW65"/>
  <c r="JB63"/>
  <c r="IY63"/>
  <c r="IW63"/>
  <c r="JB62"/>
  <c r="IY62"/>
  <c r="IW62"/>
  <c r="JB60"/>
  <c r="IY60"/>
  <c r="IW60"/>
  <c r="JB59"/>
  <c r="IY59"/>
  <c r="IW59"/>
  <c r="JB58"/>
  <c r="IY58"/>
  <c r="IW58"/>
  <c r="JB57"/>
  <c r="IY57"/>
  <c r="IW57"/>
  <c r="JB55"/>
  <c r="JB54"/>
  <c r="JB53"/>
  <c r="JB52"/>
  <c r="JB51"/>
  <c r="JB50"/>
  <c r="JB49"/>
  <c r="IP65"/>
  <c r="IL65"/>
  <c r="IJ65"/>
  <c r="IO63"/>
  <c r="IL63"/>
  <c r="IJ63"/>
  <c r="IO62"/>
  <c r="IL62"/>
  <c r="IJ62"/>
  <c r="IO60"/>
  <c r="IL60"/>
  <c r="IJ60"/>
  <c r="IO59"/>
  <c r="IL59"/>
  <c r="IJ59"/>
  <c r="IO58"/>
  <c r="IL58"/>
  <c r="IJ58"/>
  <c r="IO57"/>
  <c r="IL57"/>
  <c r="IJ57"/>
  <c r="IO55"/>
  <c r="IO54"/>
  <c r="IO53"/>
  <c r="IO52"/>
  <c r="IO51"/>
  <c r="IO50"/>
  <c r="IO49"/>
  <c r="IC65"/>
  <c r="HY65"/>
  <c r="HW65"/>
  <c r="IB63"/>
  <c r="HY63"/>
  <c r="HW63"/>
  <c r="IB62"/>
  <c r="HY62"/>
  <c r="HW62"/>
  <c r="IB60"/>
  <c r="HY60"/>
  <c r="HW60"/>
  <c r="IB59"/>
  <c r="HY59"/>
  <c r="HW59"/>
  <c r="IB58"/>
  <c r="HY58"/>
  <c r="HW58"/>
  <c r="IB57"/>
  <c r="HY57"/>
  <c r="HW57"/>
  <c r="IB55"/>
  <c r="IB54"/>
  <c r="IB53"/>
  <c r="IB52"/>
  <c r="IB51"/>
  <c r="IB50"/>
  <c r="IB49"/>
  <c r="HP65"/>
  <c r="HL65"/>
  <c r="HJ65"/>
  <c r="HO63"/>
  <c r="HL63"/>
  <c r="HJ63"/>
  <c r="HO62"/>
  <c r="HL62"/>
  <c r="HJ62"/>
  <c r="HO60"/>
  <c r="HL60"/>
  <c r="HJ60"/>
  <c r="HO59"/>
  <c r="HL59"/>
  <c r="HJ59"/>
  <c r="HO58"/>
  <c r="HL58"/>
  <c r="HJ58"/>
  <c r="HO57"/>
  <c r="HL57"/>
  <c r="HJ57"/>
  <c r="HO55"/>
  <c r="HO54"/>
  <c r="HO53"/>
  <c r="HO52"/>
  <c r="HO51"/>
  <c r="HO50"/>
  <c r="HO49"/>
  <c r="HC65"/>
  <c r="GY65"/>
  <c r="GW65"/>
  <c r="HB63"/>
  <c r="GY63"/>
  <c r="GW63"/>
  <c r="HB62"/>
  <c r="GY62"/>
  <c r="GW62"/>
  <c r="HB60"/>
  <c r="GY60"/>
  <c r="GW60"/>
  <c r="HB59"/>
  <c r="GY59"/>
  <c r="GW59"/>
  <c r="HB58"/>
  <c r="GY58"/>
  <c r="GW58"/>
  <c r="HB57"/>
  <c r="GY57"/>
  <c r="GW57"/>
  <c r="HB55"/>
  <c r="HB54"/>
  <c r="HB53"/>
  <c r="HB52"/>
  <c r="HB51"/>
  <c r="HB50"/>
  <c r="HB49"/>
  <c r="GP65"/>
  <c r="GL65"/>
  <c r="GJ65"/>
  <c r="GO63"/>
  <c r="GL63"/>
  <c r="GJ63"/>
  <c r="GO62"/>
  <c r="GL62"/>
  <c r="GJ62"/>
  <c r="GO60"/>
  <c r="GL60"/>
  <c r="GJ60"/>
  <c r="GO59"/>
  <c r="GL59"/>
  <c r="GJ59"/>
  <c r="GO58"/>
  <c r="GL58"/>
  <c r="GJ58"/>
  <c r="GO57"/>
  <c r="GL57"/>
  <c r="GJ57"/>
  <c r="GO55"/>
  <c r="GO54"/>
  <c r="GO53"/>
  <c r="GO52"/>
  <c r="GO51"/>
  <c r="GO50"/>
  <c r="GO49"/>
  <c r="GC65"/>
  <c r="FY65"/>
  <c r="FW65"/>
  <c r="GB63"/>
  <c r="FY63"/>
  <c r="FW63"/>
  <c r="GB62"/>
  <c r="FY62"/>
  <c r="FW62"/>
  <c r="GB60"/>
  <c r="FY60"/>
  <c r="FW60"/>
  <c r="GB59"/>
  <c r="FY59"/>
  <c r="FW59"/>
  <c r="GB58"/>
  <c r="FY58"/>
  <c r="FW58"/>
  <c r="GB57"/>
  <c r="FY57"/>
  <c r="FW57"/>
  <c r="GB55"/>
  <c r="GB54"/>
  <c r="GB53"/>
  <c r="GB52"/>
  <c r="GB51"/>
  <c r="GB50"/>
  <c r="GB49"/>
  <c r="FP65"/>
  <c r="FL65"/>
  <c r="FJ65"/>
  <c r="FO63"/>
  <c r="FL63"/>
  <c r="FJ63"/>
  <c r="FO62"/>
  <c r="FL62"/>
  <c r="FJ62"/>
  <c r="FO60"/>
  <c r="FL60"/>
  <c r="FJ60"/>
  <c r="FO59"/>
  <c r="FL59"/>
  <c r="FJ59"/>
  <c r="FO58"/>
  <c r="FL58"/>
  <c r="FJ58"/>
  <c r="FO57"/>
  <c r="FL57"/>
  <c r="FJ57"/>
  <c r="FO55"/>
  <c r="FO54"/>
  <c r="FO53"/>
  <c r="FO52"/>
  <c r="FO51"/>
  <c r="FO50"/>
  <c r="FO49"/>
  <c r="FC65"/>
  <c r="EY65"/>
  <c r="EW65"/>
  <c r="FB63"/>
  <c r="EY63"/>
  <c r="EW63"/>
  <c r="FB62"/>
  <c r="EY62"/>
  <c r="EW62"/>
  <c r="FB60"/>
  <c r="EY60"/>
  <c r="EW60"/>
  <c r="FB59"/>
  <c r="EY59"/>
  <c r="EW59"/>
  <c r="FB58"/>
  <c r="EY58"/>
  <c r="EW58"/>
  <c r="FB57"/>
  <c r="EY57"/>
  <c r="EW57"/>
  <c r="FB55"/>
  <c r="FB54"/>
  <c r="FB53"/>
  <c r="FB52"/>
  <c r="FB51"/>
  <c r="FB50"/>
  <c r="FB49"/>
  <c r="EP65"/>
  <c r="EL65"/>
  <c r="EJ65"/>
  <c r="EO63"/>
  <c r="EL63"/>
  <c r="EJ63"/>
  <c r="EO62"/>
  <c r="EL62"/>
  <c r="EJ62"/>
  <c r="EO60"/>
  <c r="EL60"/>
  <c r="EJ60"/>
  <c r="EO59"/>
  <c r="EL59"/>
  <c r="EJ59"/>
  <c r="EO58"/>
  <c r="EL58"/>
  <c r="EJ58"/>
  <c r="EO57"/>
  <c r="EL57"/>
  <c r="EJ57"/>
  <c r="EO55"/>
  <c r="EO54"/>
  <c r="EO53"/>
  <c r="EO52"/>
  <c r="EO51"/>
  <c r="EO50"/>
  <c r="EO49"/>
  <c r="EC65"/>
  <c r="DY65"/>
  <c r="DW65"/>
  <c r="EB63"/>
  <c r="DY63"/>
  <c r="DW63"/>
  <c r="EB62"/>
  <c r="DY62"/>
  <c r="DW62"/>
  <c r="EB60"/>
  <c r="DY60"/>
  <c r="DW60"/>
  <c r="EB59"/>
  <c r="DY59"/>
  <c r="DW59"/>
  <c r="EB58"/>
  <c r="DY58"/>
  <c r="DW58"/>
  <c r="EB57"/>
  <c r="DY57"/>
  <c r="DW57"/>
  <c r="EB55"/>
  <c r="EB54"/>
  <c r="EB53"/>
  <c r="EB52"/>
  <c r="EB51"/>
  <c r="EB50"/>
  <c r="EB49"/>
  <c r="DP65"/>
  <c r="DL65"/>
  <c r="DJ65"/>
  <c r="DO63"/>
  <c r="DL63"/>
  <c r="DJ63"/>
  <c r="DO62"/>
  <c r="DL62"/>
  <c r="DJ62"/>
  <c r="DO60"/>
  <c r="DL60"/>
  <c r="DJ60"/>
  <c r="DO59"/>
  <c r="DL59"/>
  <c r="DJ59"/>
  <c r="DO58"/>
  <c r="DL58"/>
  <c r="DJ58"/>
  <c r="DO57"/>
  <c r="DL57"/>
  <c r="DJ57"/>
  <c r="DO55"/>
  <c r="DO54"/>
  <c r="DO53"/>
  <c r="DO52"/>
  <c r="DO51"/>
  <c r="DO50"/>
  <c r="DO49"/>
  <c r="DC65"/>
  <c r="CY65"/>
  <c r="CW65"/>
  <c r="DB63"/>
  <c r="CY63"/>
  <c r="CW63"/>
  <c r="DB62"/>
  <c r="CY62"/>
  <c r="CW62"/>
  <c r="DB60"/>
  <c r="CY60"/>
  <c r="CW60"/>
  <c r="DB59"/>
  <c r="CY59"/>
  <c r="CW59"/>
  <c r="DB58"/>
  <c r="CY58"/>
  <c r="CW58"/>
  <c r="DB57"/>
  <c r="CY57"/>
  <c r="CW57"/>
  <c r="DB55"/>
  <c r="DB54"/>
  <c r="DB53"/>
  <c r="DB52"/>
  <c r="DB51"/>
  <c r="DB50"/>
  <c r="DB49"/>
  <c r="CP65"/>
  <c r="CL65"/>
  <c r="CJ65"/>
  <c r="CO63"/>
  <c r="CL63"/>
  <c r="CJ63"/>
  <c r="CO62"/>
  <c r="CL62"/>
  <c r="CJ62"/>
  <c r="CO60"/>
  <c r="CL60"/>
  <c r="CJ60"/>
  <c r="CO59"/>
  <c r="CL59"/>
  <c r="CJ59"/>
  <c r="CO58"/>
  <c r="CL58"/>
  <c r="CJ58"/>
  <c r="CO57"/>
  <c r="CL57"/>
  <c r="CJ57"/>
  <c r="CO55"/>
  <c r="CO54"/>
  <c r="CO53"/>
  <c r="CO52"/>
  <c r="CO51"/>
  <c r="CO50"/>
  <c r="CO49"/>
  <c r="CC65"/>
  <c r="BY65"/>
  <c r="BW65"/>
  <c r="CB63"/>
  <c r="BY63"/>
  <c r="BW63"/>
  <c r="CB62"/>
  <c r="BY62"/>
  <c r="BW62"/>
  <c r="CB60"/>
  <c r="BY60"/>
  <c r="BW60"/>
  <c r="CB59"/>
  <c r="BY59"/>
  <c r="BW59"/>
  <c r="CB58"/>
  <c r="BY58"/>
  <c r="BW58"/>
  <c r="CB57"/>
  <c r="BY57"/>
  <c r="BW57"/>
  <c r="CB55"/>
  <c r="CB54"/>
  <c r="CB53"/>
  <c r="CB52"/>
  <c r="CB51"/>
  <c r="CB50"/>
  <c r="CB49"/>
  <c r="BP65"/>
  <c r="BL65"/>
  <c r="BJ65"/>
  <c r="BO63"/>
  <c r="BL63"/>
  <c r="BJ63"/>
  <c r="BO62"/>
  <c r="BL62"/>
  <c r="BJ62"/>
  <c r="BO60"/>
  <c r="BL60"/>
  <c r="BJ60"/>
  <c r="BO59"/>
  <c r="BL59"/>
  <c r="BJ59"/>
  <c r="BO58"/>
  <c r="BL58"/>
  <c r="BJ58"/>
  <c r="BO57"/>
  <c r="BL57"/>
  <c r="BJ57"/>
  <c r="BO55"/>
  <c r="BO54"/>
  <c r="BO53"/>
  <c r="BO52"/>
  <c r="BO51"/>
  <c r="BO50"/>
  <c r="BO49"/>
  <c r="BC65"/>
  <c r="AY65"/>
  <c r="AW65"/>
  <c r="BB63"/>
  <c r="AY63"/>
  <c r="AW63"/>
  <c r="BB62"/>
  <c r="AY62"/>
  <c r="AW62"/>
  <c r="BB60"/>
  <c r="AY60"/>
  <c r="AW60"/>
  <c r="BB59"/>
  <c r="AY59"/>
  <c r="AW59"/>
  <c r="BB58"/>
  <c r="AY58"/>
  <c r="AW58"/>
  <c r="BB57"/>
  <c r="AY57"/>
  <c r="AW57"/>
  <c r="BB55"/>
  <c r="BB54"/>
  <c r="BB53"/>
  <c r="BB52"/>
  <c r="BB51"/>
  <c r="BB50"/>
  <c r="BB49"/>
  <c r="H4" i="32" l="1"/>
  <c r="LW67" i="39"/>
  <c r="LJ67"/>
  <c r="KW67"/>
  <c r="KJ67"/>
  <c r="JW67"/>
  <c r="JJ67"/>
  <c r="IW67"/>
  <c r="IJ67"/>
  <c r="HW67"/>
  <c r="HJ67"/>
  <c r="GW67"/>
  <c r="GJ67"/>
  <c r="FW67"/>
  <c r="FJ67"/>
  <c r="EW67"/>
  <c r="EJ67"/>
  <c r="DW67"/>
  <c r="DJ67"/>
  <c r="CW67"/>
  <c r="CJ67"/>
  <c r="BW67"/>
  <c r="BJ67"/>
  <c r="AW67"/>
  <c r="AJ67"/>
  <c r="W67"/>
  <c r="J67"/>
  <c r="LY65"/>
  <c r="LW65"/>
  <c r="LL65"/>
  <c r="LJ65"/>
  <c r="KY65"/>
  <c r="KW65"/>
  <c r="KL65"/>
  <c r="KJ65"/>
  <c r="JY65"/>
  <c r="JW65"/>
  <c r="JL65"/>
  <c r="JJ65"/>
  <c r="IY65"/>
  <c r="IW65"/>
  <c r="IL65"/>
  <c r="IJ65"/>
  <c r="HY65"/>
  <c r="HW65"/>
  <c r="HL65"/>
  <c r="HJ65"/>
  <c r="GY65"/>
  <c r="GW65"/>
  <c r="GL65"/>
  <c r="GJ65"/>
  <c r="FY65"/>
  <c r="FW65"/>
  <c r="FL65"/>
  <c r="FJ65"/>
  <c r="EY65"/>
  <c r="EW65"/>
  <c r="EL65"/>
  <c r="EJ65"/>
  <c r="DY65"/>
  <c r="DW65"/>
  <c r="DL65"/>
  <c r="DJ65"/>
  <c r="CY65"/>
  <c r="CW65"/>
  <c r="CL65"/>
  <c r="CJ65"/>
  <c r="BY65"/>
  <c r="BW65"/>
  <c r="BL65"/>
  <c r="BJ65"/>
  <c r="AY65"/>
  <c r="AW65"/>
  <c r="AL65"/>
  <c r="AJ65"/>
  <c r="Y65"/>
  <c r="W65"/>
  <c r="L65"/>
  <c r="J65"/>
  <c r="LY63"/>
  <c r="LW63"/>
  <c r="LL63"/>
  <c r="LJ63"/>
  <c r="KY63"/>
  <c r="KW63"/>
  <c r="KL63"/>
  <c r="KJ63"/>
  <c r="JY63"/>
  <c r="JW63"/>
  <c r="JL63"/>
  <c r="JJ63"/>
  <c r="IY63"/>
  <c r="IW63"/>
  <c r="IL63"/>
  <c r="IJ63"/>
  <c r="HY63"/>
  <c r="HW63"/>
  <c r="HL63"/>
  <c r="HJ63"/>
  <c r="GY63"/>
  <c r="GW63"/>
  <c r="GL63"/>
  <c r="GJ63"/>
  <c r="FY63"/>
  <c r="FW63"/>
  <c r="FL63"/>
  <c r="FJ63"/>
  <c r="EY63"/>
  <c r="EW63"/>
  <c r="EL63"/>
  <c r="EJ63"/>
  <c r="DY63"/>
  <c r="DW63"/>
  <c r="DL63"/>
  <c r="DJ63"/>
  <c r="CY63"/>
  <c r="CW63"/>
  <c r="CL63"/>
  <c r="CJ63"/>
  <c r="BY63"/>
  <c r="BW63"/>
  <c r="BL63"/>
  <c r="BJ63"/>
  <c r="AY63"/>
  <c r="AW63"/>
  <c r="AL63"/>
  <c r="AJ63"/>
  <c r="Y63"/>
  <c r="W63"/>
  <c r="L63"/>
  <c r="J63"/>
  <c r="LY62"/>
  <c r="LW62"/>
  <c r="LL62"/>
  <c r="LJ62"/>
  <c r="KY62"/>
  <c r="KW62"/>
  <c r="KL62"/>
  <c r="KJ62"/>
  <c r="JY62"/>
  <c r="JW62"/>
  <c r="JL62"/>
  <c r="JJ62"/>
  <c r="IY62"/>
  <c r="IW62"/>
  <c r="IL62"/>
  <c r="IJ62"/>
  <c r="HY62"/>
  <c r="HW62"/>
  <c r="HL62"/>
  <c r="HJ62"/>
  <c r="GY62"/>
  <c r="GW62"/>
  <c r="GL62"/>
  <c r="GJ62"/>
  <c r="FY62"/>
  <c r="FW62"/>
  <c r="FL62"/>
  <c r="FJ62"/>
  <c r="EY62"/>
  <c r="EW62"/>
  <c r="EL62"/>
  <c r="EJ62"/>
  <c r="DY62"/>
  <c r="DW62"/>
  <c r="DL62"/>
  <c r="DJ62"/>
  <c r="CY62"/>
  <c r="CW62"/>
  <c r="CL62"/>
  <c r="CJ62"/>
  <c r="BY62"/>
  <c r="BW62"/>
  <c r="BL62"/>
  <c r="BJ62"/>
  <c r="AY62"/>
  <c r="AW62"/>
  <c r="AL62"/>
  <c r="AJ62"/>
  <c r="Y62"/>
  <c r="W62"/>
  <c r="L62"/>
  <c r="J62"/>
  <c r="LY60"/>
  <c r="LW60"/>
  <c r="LL60"/>
  <c r="LJ60"/>
  <c r="KY60"/>
  <c r="KW60"/>
  <c r="KL60"/>
  <c r="KJ60"/>
  <c r="JY60"/>
  <c r="JW60"/>
  <c r="JL60"/>
  <c r="JJ60"/>
  <c r="IY60"/>
  <c r="IW60"/>
  <c r="IL60"/>
  <c r="IJ60"/>
  <c r="HY60"/>
  <c r="HW60"/>
  <c r="HL60"/>
  <c r="HJ60"/>
  <c r="GY60"/>
  <c r="GW60"/>
  <c r="GL60"/>
  <c r="GJ60"/>
  <c r="FY60"/>
  <c r="FW60"/>
  <c r="FL60"/>
  <c r="FJ60"/>
  <c r="EY60"/>
  <c r="EW60"/>
  <c r="EL60"/>
  <c r="EJ60"/>
  <c r="DY60"/>
  <c r="DW60"/>
  <c r="DL60"/>
  <c r="DJ60"/>
  <c r="CY60"/>
  <c r="CW60"/>
  <c r="CL60"/>
  <c r="CJ60"/>
  <c r="BY60"/>
  <c r="BW60"/>
  <c r="BL60"/>
  <c r="BJ60"/>
  <c r="AY60"/>
  <c r="AW60"/>
  <c r="AL60"/>
  <c r="AJ60"/>
  <c r="Y60"/>
  <c r="W60"/>
  <c r="L60"/>
  <c r="J60"/>
  <c r="LY59"/>
  <c r="LW59"/>
  <c r="LL59"/>
  <c r="LJ59"/>
  <c r="KY59"/>
  <c r="KW59"/>
  <c r="KL59"/>
  <c r="KJ59"/>
  <c r="JY59"/>
  <c r="JW59"/>
  <c r="JL59"/>
  <c r="JJ59"/>
  <c r="IY59"/>
  <c r="IW59"/>
  <c r="IL59"/>
  <c r="IJ59"/>
  <c r="HY59"/>
  <c r="HW59"/>
  <c r="HL59"/>
  <c r="HJ59"/>
  <c r="GY59"/>
  <c r="GW59"/>
  <c r="GL59"/>
  <c r="GJ59"/>
  <c r="FY59"/>
  <c r="FW59"/>
  <c r="FL59"/>
  <c r="FJ59"/>
  <c r="EY59"/>
  <c r="EW59"/>
  <c r="EL59"/>
  <c r="EJ59"/>
  <c r="DY59"/>
  <c r="DW59"/>
  <c r="DL59"/>
  <c r="DJ59"/>
  <c r="CY59"/>
  <c r="CW59"/>
  <c r="CL59"/>
  <c r="CJ59"/>
  <c r="BY59"/>
  <c r="BW59"/>
  <c r="BL59"/>
  <c r="BJ59"/>
  <c r="AY59"/>
  <c r="AW59"/>
  <c r="AL59"/>
  <c r="AJ59"/>
  <c r="Y59"/>
  <c r="W59"/>
  <c r="L59"/>
  <c r="J59"/>
  <c r="LY58"/>
  <c r="LW58"/>
  <c r="LL58"/>
  <c r="LJ58"/>
  <c r="KY58"/>
  <c r="KW58"/>
  <c r="KL58"/>
  <c r="KJ58"/>
  <c r="JY58"/>
  <c r="JW58"/>
  <c r="JL58"/>
  <c r="JJ58"/>
  <c r="IY58"/>
  <c r="IW58"/>
  <c r="IL58"/>
  <c r="IJ58"/>
  <c r="HY58"/>
  <c r="HW58"/>
  <c r="HL58"/>
  <c r="HJ58"/>
  <c r="GY58"/>
  <c r="GW58"/>
  <c r="GL58"/>
  <c r="GJ58"/>
  <c r="FY58"/>
  <c r="FW58"/>
  <c r="FL58"/>
  <c r="FJ58"/>
  <c r="EY58"/>
  <c r="EW58"/>
  <c r="EL58"/>
  <c r="EJ58"/>
  <c r="DY58"/>
  <c r="DW58"/>
  <c r="DL58"/>
  <c r="DJ58"/>
  <c r="CY58"/>
  <c r="CW58"/>
  <c r="CL58"/>
  <c r="CJ58"/>
  <c r="BY58"/>
  <c r="BW58"/>
  <c r="BL58"/>
  <c r="BJ58"/>
  <c r="AY58"/>
  <c r="AW58"/>
  <c r="AL58"/>
  <c r="AJ58"/>
  <c r="Y58"/>
  <c r="W58"/>
  <c r="L58"/>
  <c r="J58"/>
  <c r="LY57"/>
  <c r="LW57"/>
  <c r="LL57"/>
  <c r="LJ57"/>
  <c r="KY57"/>
  <c r="KW57"/>
  <c r="KL57"/>
  <c r="KJ57"/>
  <c r="JY57"/>
  <c r="JW57"/>
  <c r="JL57"/>
  <c r="JJ57"/>
  <c r="IY57"/>
  <c r="IW57"/>
  <c r="IL57"/>
  <c r="IJ57"/>
  <c r="HY57"/>
  <c r="HW57"/>
  <c r="HL57"/>
  <c r="HJ57"/>
  <c r="GY57"/>
  <c r="GW57"/>
  <c r="GL57"/>
  <c r="GJ57"/>
  <c r="FY57"/>
  <c r="FW57"/>
  <c r="FL57"/>
  <c r="FJ57"/>
  <c r="EY57"/>
  <c r="EW57"/>
  <c r="EL57"/>
  <c r="EJ57"/>
  <c r="DY57"/>
  <c r="DW57"/>
  <c r="DL57"/>
  <c r="DJ57"/>
  <c r="CY57"/>
  <c r="CW57"/>
  <c r="CL57"/>
  <c r="CJ57"/>
  <c r="BY57"/>
  <c r="BW57"/>
  <c r="BL57"/>
  <c r="BJ57"/>
  <c r="AY57"/>
  <c r="AW57"/>
  <c r="AL57"/>
  <c r="AJ57"/>
  <c r="Y57"/>
  <c r="W57"/>
  <c r="L57"/>
  <c r="J57"/>
  <c r="LY55"/>
  <c r="LW55"/>
  <c r="LL55"/>
  <c r="LJ55"/>
  <c r="KY55"/>
  <c r="KW55"/>
  <c r="KL55"/>
  <c r="KJ55"/>
  <c r="JY55"/>
  <c r="JW55"/>
  <c r="JL55"/>
  <c r="JJ55"/>
  <c r="IY55"/>
  <c r="IW55"/>
  <c r="IL55"/>
  <c r="IJ55"/>
  <c r="HY55"/>
  <c r="HW55"/>
  <c r="HL55"/>
  <c r="HJ55"/>
  <c r="GY55"/>
  <c r="GW55"/>
  <c r="GL55"/>
  <c r="GJ55"/>
  <c r="FY55"/>
  <c r="FW55"/>
  <c r="FL55"/>
  <c r="FJ55"/>
  <c r="EY55"/>
  <c r="EW55"/>
  <c r="EL55"/>
  <c r="EJ55"/>
  <c r="DY55"/>
  <c r="DW55"/>
  <c r="DL55"/>
  <c r="DJ55"/>
  <c r="CY55"/>
  <c r="CW55"/>
  <c r="CL55"/>
  <c r="CJ55"/>
  <c r="BY55"/>
  <c r="BW55"/>
  <c r="BL55"/>
  <c r="BJ55"/>
  <c r="AY55"/>
  <c r="AW55"/>
  <c r="AL55"/>
  <c r="AJ55"/>
  <c r="Y55"/>
  <c r="W55"/>
  <c r="L55"/>
  <c r="J55"/>
  <c r="LY54"/>
  <c r="LW54"/>
  <c r="LL54"/>
  <c r="LJ54"/>
  <c r="KY54"/>
  <c r="KW54"/>
  <c r="KL54"/>
  <c r="KJ54"/>
  <c r="JY54"/>
  <c r="JW54"/>
  <c r="JL54"/>
  <c r="JJ54"/>
  <c r="IY54"/>
  <c r="IW54"/>
  <c r="IL54"/>
  <c r="IJ54"/>
  <c r="HY54"/>
  <c r="HW54"/>
  <c r="HL54"/>
  <c r="HJ54"/>
  <c r="GY54"/>
  <c r="GW54"/>
  <c r="GL54"/>
  <c r="GJ54"/>
  <c r="FY54"/>
  <c r="FW54"/>
  <c r="FL54"/>
  <c r="FJ54"/>
  <c r="EY54"/>
  <c r="EW54"/>
  <c r="EL54"/>
  <c r="EJ54"/>
  <c r="DY54"/>
  <c r="DW54"/>
  <c r="DL54"/>
  <c r="DJ54"/>
  <c r="CY54"/>
  <c r="CW54"/>
  <c r="CL54"/>
  <c r="CJ54"/>
  <c r="BY54"/>
  <c r="BW54"/>
  <c r="BL54"/>
  <c r="BJ54"/>
  <c r="AY54"/>
  <c r="AW54"/>
  <c r="AL54"/>
  <c r="AJ54"/>
  <c r="Y54"/>
  <c r="W54"/>
  <c r="L54"/>
  <c r="J54"/>
  <c r="LY53"/>
  <c r="LW53"/>
  <c r="LL53"/>
  <c r="LJ53"/>
  <c r="KY53"/>
  <c r="KW53"/>
  <c r="KL53"/>
  <c r="KJ53"/>
  <c r="JY53"/>
  <c r="JW53"/>
  <c r="JL53"/>
  <c r="JJ53"/>
  <c r="IY53"/>
  <c r="IW53"/>
  <c r="IL53"/>
  <c r="IJ53"/>
  <c r="HY53"/>
  <c r="HW53"/>
  <c r="HL53"/>
  <c r="HJ53"/>
  <c r="GY53"/>
  <c r="GW53"/>
  <c r="GL53"/>
  <c r="GJ53"/>
  <c r="FY53"/>
  <c r="FW53"/>
  <c r="FL53"/>
  <c r="FJ53"/>
  <c r="EY53"/>
  <c r="EW53"/>
  <c r="EL53"/>
  <c r="EJ53"/>
  <c r="DY53"/>
  <c r="DW53"/>
  <c r="DL53"/>
  <c r="DJ53"/>
  <c r="CY53"/>
  <c r="CW53"/>
  <c r="CL53"/>
  <c r="CJ53"/>
  <c r="BY53"/>
  <c r="BW53"/>
  <c r="BL53"/>
  <c r="BJ53"/>
  <c r="AY53"/>
  <c r="AW53"/>
  <c r="AL53"/>
  <c r="AJ53"/>
  <c r="Y53"/>
  <c r="W53"/>
  <c r="L53"/>
  <c r="J53"/>
  <c r="LY52"/>
  <c r="LW52"/>
  <c r="LL52"/>
  <c r="LJ52"/>
  <c r="KY52"/>
  <c r="KW52"/>
  <c r="KL52"/>
  <c r="KJ52"/>
  <c r="JY52"/>
  <c r="JW52"/>
  <c r="JL52"/>
  <c r="JJ52"/>
  <c r="IY52"/>
  <c r="IW52"/>
  <c r="IL52"/>
  <c r="IJ52"/>
  <c r="HY52"/>
  <c r="HW52"/>
  <c r="HL52"/>
  <c r="HJ52"/>
  <c r="GY52"/>
  <c r="GW52"/>
  <c r="GL52"/>
  <c r="GJ52"/>
  <c r="FY52"/>
  <c r="FW52"/>
  <c r="FL52"/>
  <c r="FJ52"/>
  <c r="EY52"/>
  <c r="EW52"/>
  <c r="EL52"/>
  <c r="EJ52"/>
  <c r="DY52"/>
  <c r="DW52"/>
  <c r="DL52"/>
  <c r="DJ52"/>
  <c r="CY52"/>
  <c r="CW52"/>
  <c r="CL52"/>
  <c r="CJ52"/>
  <c r="BY52"/>
  <c r="BW52"/>
  <c r="BL52"/>
  <c r="BJ52"/>
  <c r="AY52"/>
  <c r="AW52"/>
  <c r="AL52"/>
  <c r="AJ52"/>
  <c r="Y52"/>
  <c r="W52"/>
  <c r="L52"/>
  <c r="J52"/>
  <c r="LY51"/>
  <c r="LW51"/>
  <c r="LL51"/>
  <c r="LJ51"/>
  <c r="KY51"/>
  <c r="KW51"/>
  <c r="KL51"/>
  <c r="KJ51"/>
  <c r="JY51"/>
  <c r="JW51"/>
  <c r="JL51"/>
  <c r="JJ51"/>
  <c r="IY51"/>
  <c r="IW51"/>
  <c r="IL51"/>
  <c r="IJ51"/>
  <c r="HY51"/>
  <c r="HW51"/>
  <c r="HL51"/>
  <c r="HJ51"/>
  <c r="GY51"/>
  <c r="GW51"/>
  <c r="GL51"/>
  <c r="GJ51"/>
  <c r="FY51"/>
  <c r="FW51"/>
  <c r="FL51"/>
  <c r="FJ51"/>
  <c r="EY51"/>
  <c r="EW51"/>
  <c r="EL51"/>
  <c r="EJ51"/>
  <c r="DY51"/>
  <c r="DW51"/>
  <c r="DL51"/>
  <c r="DJ51"/>
  <c r="CY51"/>
  <c r="CW51"/>
  <c r="CL51"/>
  <c r="CJ51"/>
  <c r="BY51"/>
  <c r="BW51"/>
  <c r="BL51"/>
  <c r="BJ51"/>
  <c r="AY51"/>
  <c r="AW51"/>
  <c r="AL51"/>
  <c r="AJ51"/>
  <c r="Y51"/>
  <c r="W51"/>
  <c r="L51"/>
  <c r="J51"/>
  <c r="LY50"/>
  <c r="LW50"/>
  <c r="LL50"/>
  <c r="LJ50"/>
  <c r="KY50"/>
  <c r="KW50"/>
  <c r="KL50"/>
  <c r="KJ50"/>
  <c r="JY50"/>
  <c r="JW50"/>
  <c r="JL50"/>
  <c r="JJ50"/>
  <c r="IY50"/>
  <c r="IW50"/>
  <c r="IL50"/>
  <c r="IJ50"/>
  <c r="HY50"/>
  <c r="HW50"/>
  <c r="HL50"/>
  <c r="HJ50"/>
  <c r="GY50"/>
  <c r="GW50"/>
  <c r="GL50"/>
  <c r="GJ50"/>
  <c r="FY50"/>
  <c r="FW50"/>
  <c r="FL50"/>
  <c r="FJ50"/>
  <c r="EY50"/>
  <c r="EW50"/>
  <c r="EL50"/>
  <c r="EJ50"/>
  <c r="DY50"/>
  <c r="DW50"/>
  <c r="DL50"/>
  <c r="DJ50"/>
  <c r="CY50"/>
  <c r="CW50"/>
  <c r="CL50"/>
  <c r="CJ50"/>
  <c r="BY50"/>
  <c r="BW50"/>
  <c r="BL50"/>
  <c r="BJ50"/>
  <c r="AY50"/>
  <c r="AW50"/>
  <c r="AL50"/>
  <c r="AJ50"/>
  <c r="Y50"/>
  <c r="W50"/>
  <c r="L50"/>
  <c r="J50"/>
  <c r="LY49"/>
  <c r="LW49"/>
  <c r="LL49"/>
  <c r="LJ49"/>
  <c r="KY49"/>
  <c r="KW49"/>
  <c r="KL49"/>
  <c r="KJ49"/>
  <c r="JY49"/>
  <c r="JW49"/>
  <c r="JL49"/>
  <c r="JJ49"/>
  <c r="IY49"/>
  <c r="IW49"/>
  <c r="IL49"/>
  <c r="IJ49"/>
  <c r="HY49"/>
  <c r="HW49"/>
  <c r="HL49"/>
  <c r="HJ49"/>
  <c r="GY49"/>
  <c r="GW49"/>
  <c r="GL49"/>
  <c r="GJ49"/>
  <c r="FY49"/>
  <c r="FW49"/>
  <c r="FL49"/>
  <c r="FJ49"/>
  <c r="EY49"/>
  <c r="EW49"/>
  <c r="EL49"/>
  <c r="EJ49"/>
  <c r="DY49"/>
  <c r="DW49"/>
  <c r="DL49"/>
  <c r="DJ49"/>
  <c r="CY49"/>
  <c r="CW49"/>
  <c r="CL49"/>
  <c r="CJ49"/>
  <c r="BY49"/>
  <c r="BW49"/>
  <c r="BL49"/>
  <c r="BJ49"/>
  <c r="AY49"/>
  <c r="AW49"/>
  <c r="AL49"/>
  <c r="AJ49"/>
  <c r="Y49"/>
  <c r="W49"/>
  <c r="L49"/>
  <c r="J49"/>
  <c r="LY48"/>
  <c r="LW48"/>
  <c r="LL48"/>
  <c r="LJ48"/>
  <c r="KY48"/>
  <c r="KW48"/>
  <c r="KL48"/>
  <c r="KJ48"/>
  <c r="JY48"/>
  <c r="JW48"/>
  <c r="JL48"/>
  <c r="JJ48"/>
  <c r="IY48"/>
  <c r="IW48"/>
  <c r="IL48"/>
  <c r="IJ48"/>
  <c r="HY48"/>
  <c r="HW48"/>
  <c r="HL48"/>
  <c r="HJ48"/>
  <c r="GY48"/>
  <c r="GW48"/>
  <c r="GL48"/>
  <c r="GJ48"/>
  <c r="FY48"/>
  <c r="FW48"/>
  <c r="FL48"/>
  <c r="FJ48"/>
  <c r="EY48"/>
  <c r="EW48"/>
  <c r="EL48"/>
  <c r="EJ48"/>
  <c r="DY48"/>
  <c r="DW48"/>
  <c r="DL48"/>
  <c r="DJ48"/>
  <c r="CY48"/>
  <c r="CW48"/>
  <c r="CL48"/>
  <c r="CJ48"/>
  <c r="BY48"/>
  <c r="BW48"/>
  <c r="BL48"/>
  <c r="BJ48"/>
  <c r="AY48"/>
  <c r="AW48"/>
  <c r="AL48"/>
  <c r="AJ48"/>
  <c r="Y48"/>
  <c r="W48"/>
  <c r="L48"/>
  <c r="J48"/>
  <c r="MG65"/>
  <c r="ME65"/>
  <c r="MD65"/>
  <c r="LT65"/>
  <c r="LR65"/>
  <c r="LQ65"/>
  <c r="LG65"/>
  <c r="LE65"/>
  <c r="LD65"/>
  <c r="KT65"/>
  <c r="KR65"/>
  <c r="KQ65"/>
  <c r="KG65"/>
  <c r="KE65"/>
  <c r="KD65"/>
  <c r="JT65"/>
  <c r="JR65"/>
  <c r="JQ65"/>
  <c r="JG65"/>
  <c r="JE65"/>
  <c r="JD65"/>
  <c r="IT65"/>
  <c r="IR65"/>
  <c r="IQ65"/>
  <c r="IG65"/>
  <c r="IE65"/>
  <c r="ID65"/>
  <c r="HT65"/>
  <c r="HR65"/>
  <c r="HQ65"/>
  <c r="HG65"/>
  <c r="HE65"/>
  <c r="HD65"/>
  <c r="GT65"/>
  <c r="GR65"/>
  <c r="GQ65"/>
  <c r="GG65"/>
  <c r="GE65"/>
  <c r="GD65"/>
  <c r="FT65"/>
  <c r="FR65"/>
  <c r="FQ65"/>
  <c r="FG65"/>
  <c r="FE65"/>
  <c r="FD65"/>
  <c r="ET65"/>
  <c r="ER65"/>
  <c r="EQ65"/>
  <c r="EG65"/>
  <c r="EE65"/>
  <c r="ED65"/>
  <c r="DT65"/>
  <c r="DR65"/>
  <c r="DQ65"/>
  <c r="DG65"/>
  <c r="DE65"/>
  <c r="DD65"/>
  <c r="CT65"/>
  <c r="CR65"/>
  <c r="CQ65"/>
  <c r="CG65"/>
  <c r="CE65"/>
  <c r="CD65"/>
  <c r="BT65"/>
  <c r="BR65"/>
  <c r="BQ65"/>
  <c r="BG65"/>
  <c r="BE65"/>
  <c r="BD65"/>
  <c r="AT65"/>
  <c r="AR65"/>
  <c r="AQ65"/>
  <c r="AG65"/>
  <c r="AE65"/>
  <c r="AD65"/>
  <c r="R65"/>
  <c r="Q65"/>
  <c r="MG63"/>
  <c r="ME63"/>
  <c r="MD63"/>
  <c r="LT63"/>
  <c r="LR63"/>
  <c r="LQ63"/>
  <c r="LG63"/>
  <c r="LE63"/>
  <c r="LD63"/>
  <c r="KT63"/>
  <c r="KR63"/>
  <c r="KQ63"/>
  <c r="KG63"/>
  <c r="KE63"/>
  <c r="KD63"/>
  <c r="JT63"/>
  <c r="JR63"/>
  <c r="JQ63"/>
  <c r="JG63"/>
  <c r="JE63"/>
  <c r="JD63"/>
  <c r="IT63"/>
  <c r="IR63"/>
  <c r="IQ63"/>
  <c r="IG63"/>
  <c r="IE63"/>
  <c r="ID63"/>
  <c r="HT63"/>
  <c r="HR63"/>
  <c r="HQ63"/>
  <c r="HG63"/>
  <c r="HE63"/>
  <c r="HD63"/>
  <c r="GT63"/>
  <c r="GR63"/>
  <c r="GQ63"/>
  <c r="GG63"/>
  <c r="GE63"/>
  <c r="GD63"/>
  <c r="FT63"/>
  <c r="FR63"/>
  <c r="FQ63"/>
  <c r="FG63"/>
  <c r="FE63"/>
  <c r="FD63"/>
  <c r="ET63"/>
  <c r="ER63"/>
  <c r="EQ63"/>
  <c r="EG63"/>
  <c r="EE63"/>
  <c r="ED63"/>
  <c r="DT63"/>
  <c r="DR63"/>
  <c r="DQ63"/>
  <c r="DG63"/>
  <c r="DE63"/>
  <c r="DD63"/>
  <c r="CT63"/>
  <c r="CR63"/>
  <c r="CQ63"/>
  <c r="CG63"/>
  <c r="CE63"/>
  <c r="CD63"/>
  <c r="BT63"/>
  <c r="BR63"/>
  <c r="BQ63"/>
  <c r="BG63"/>
  <c r="BE63"/>
  <c r="BD63"/>
  <c r="AT63"/>
  <c r="AR63"/>
  <c r="AQ63"/>
  <c r="AG63"/>
  <c r="AE63"/>
  <c r="AD63"/>
  <c r="T63"/>
  <c r="R63"/>
  <c r="Q63"/>
  <c r="MG62"/>
  <c r="ME62"/>
  <c r="MD62"/>
  <c r="LT62"/>
  <c r="LR62"/>
  <c r="LQ62"/>
  <c r="LG62"/>
  <c r="LE62"/>
  <c r="LD62"/>
  <c r="KT62"/>
  <c r="KR62"/>
  <c r="KQ62"/>
  <c r="KG62"/>
  <c r="KE62"/>
  <c r="KD62"/>
  <c r="JT62"/>
  <c r="JR62"/>
  <c r="JQ62"/>
  <c r="JG62"/>
  <c r="JE62"/>
  <c r="JD62"/>
  <c r="IT62"/>
  <c r="IR62"/>
  <c r="IQ62"/>
  <c r="IG62"/>
  <c r="IE62"/>
  <c r="ID62"/>
  <c r="HT62"/>
  <c r="HR62"/>
  <c r="HQ62"/>
  <c r="HG62"/>
  <c r="HE62"/>
  <c r="HD62"/>
  <c r="GT62"/>
  <c r="GR62"/>
  <c r="GQ62"/>
  <c r="GG62"/>
  <c r="GE62"/>
  <c r="GD62"/>
  <c r="FT62"/>
  <c r="FR62"/>
  <c r="FQ62"/>
  <c r="FG62"/>
  <c r="FE62"/>
  <c r="FD62"/>
  <c r="ET62"/>
  <c r="ER62"/>
  <c r="EQ62"/>
  <c r="EG62"/>
  <c r="EE62"/>
  <c r="ED62"/>
  <c r="DT62"/>
  <c r="DR62"/>
  <c r="DQ62"/>
  <c r="DG62"/>
  <c r="DE62"/>
  <c r="DD62"/>
  <c r="CT62"/>
  <c r="CR62"/>
  <c r="CQ62"/>
  <c r="CG62"/>
  <c r="CE62"/>
  <c r="CD62"/>
  <c r="BT62"/>
  <c r="BR62"/>
  <c r="BQ62"/>
  <c r="BG62"/>
  <c r="BE62"/>
  <c r="BD62"/>
  <c r="AT62"/>
  <c r="AR62"/>
  <c r="AQ62"/>
  <c r="AG62"/>
  <c r="AE62"/>
  <c r="AD62"/>
  <c r="R62"/>
  <c r="Q62"/>
  <c r="MG60"/>
  <c r="ME60"/>
  <c r="MD60"/>
  <c r="LT60"/>
  <c r="LR60"/>
  <c r="LQ60"/>
  <c r="LG60"/>
  <c r="LE60"/>
  <c r="LD60"/>
  <c r="KT60"/>
  <c r="KR60"/>
  <c r="KQ60"/>
  <c r="KG60"/>
  <c r="KE60"/>
  <c r="KD60"/>
  <c r="JT60"/>
  <c r="JR60"/>
  <c r="JQ60"/>
  <c r="JG60"/>
  <c r="JE60"/>
  <c r="JD60"/>
  <c r="IT60"/>
  <c r="IR60"/>
  <c r="IQ60"/>
  <c r="IG60"/>
  <c r="IE60"/>
  <c r="ID60"/>
  <c r="HT60"/>
  <c r="HR60"/>
  <c r="HQ60"/>
  <c r="HG60"/>
  <c r="HE60"/>
  <c r="HD60"/>
  <c r="GT60"/>
  <c r="GR60"/>
  <c r="GQ60"/>
  <c r="GG60"/>
  <c r="GE60"/>
  <c r="GD60"/>
  <c r="FT60"/>
  <c r="FR60"/>
  <c r="FQ60"/>
  <c r="FG60"/>
  <c r="FE60"/>
  <c r="FD60"/>
  <c r="ET60"/>
  <c r="ER60"/>
  <c r="EQ60"/>
  <c r="EG60"/>
  <c r="EE60"/>
  <c r="ED60"/>
  <c r="DT60"/>
  <c r="DR60"/>
  <c r="DQ60"/>
  <c r="DG60"/>
  <c r="DE60"/>
  <c r="DD60"/>
  <c r="CT60"/>
  <c r="CR60"/>
  <c r="CQ60"/>
  <c r="CG60"/>
  <c r="CE60"/>
  <c r="CD60"/>
  <c r="BT60"/>
  <c r="BR60"/>
  <c r="BQ60"/>
  <c r="BG60"/>
  <c r="BE60"/>
  <c r="BD60"/>
  <c r="AT60"/>
  <c r="AR60"/>
  <c r="AQ60"/>
  <c r="AG60"/>
  <c r="AE60"/>
  <c r="AD60"/>
  <c r="R60"/>
  <c r="Q60"/>
  <c r="T60" s="1"/>
  <c r="MG59"/>
  <c r="ME59"/>
  <c r="MD59"/>
  <c r="LT59"/>
  <c r="LR59"/>
  <c r="LQ59"/>
  <c r="LG59"/>
  <c r="LE59"/>
  <c r="LD59"/>
  <c r="KT59"/>
  <c r="KR59"/>
  <c r="KQ59"/>
  <c r="KG59"/>
  <c r="KE59"/>
  <c r="KD59"/>
  <c r="JT59"/>
  <c r="JR59"/>
  <c r="JQ59"/>
  <c r="JG59"/>
  <c r="JE59"/>
  <c r="JD59"/>
  <c r="IT59"/>
  <c r="IR59"/>
  <c r="IQ59"/>
  <c r="IG59"/>
  <c r="IE59"/>
  <c r="ID59"/>
  <c r="HT59"/>
  <c r="HR59"/>
  <c r="HQ59"/>
  <c r="HG59"/>
  <c r="HE59"/>
  <c r="HD59"/>
  <c r="GT59"/>
  <c r="GR59"/>
  <c r="GQ59"/>
  <c r="GG59"/>
  <c r="GE59"/>
  <c r="GD59"/>
  <c r="FT59"/>
  <c r="FR59"/>
  <c r="FQ59"/>
  <c r="FG59"/>
  <c r="FE59"/>
  <c r="FD59"/>
  <c r="ET59"/>
  <c r="ER59"/>
  <c r="EQ59"/>
  <c r="EG59"/>
  <c r="EE59"/>
  <c r="ED59"/>
  <c r="DT59"/>
  <c r="DR59"/>
  <c r="DQ59"/>
  <c r="DG59"/>
  <c r="DE59"/>
  <c r="DD59"/>
  <c r="CT59"/>
  <c r="CR59"/>
  <c r="CQ59"/>
  <c r="CG59"/>
  <c r="CE59"/>
  <c r="CD59"/>
  <c r="BT59"/>
  <c r="BR59"/>
  <c r="BQ59"/>
  <c r="BG59"/>
  <c r="BE59"/>
  <c r="BD59"/>
  <c r="AT59"/>
  <c r="AR59"/>
  <c r="AQ59"/>
  <c r="AG59"/>
  <c r="AE59"/>
  <c r="AD59"/>
  <c r="T59"/>
  <c r="R59"/>
  <c r="Q59"/>
  <c r="MG58"/>
  <c r="ME58"/>
  <c r="MD58"/>
  <c r="LT58"/>
  <c r="LR58"/>
  <c r="LQ58"/>
  <c r="LG58"/>
  <c r="LE58"/>
  <c r="LD58"/>
  <c r="KT58"/>
  <c r="KR58"/>
  <c r="KQ58"/>
  <c r="KG58"/>
  <c r="KE58"/>
  <c r="KD58"/>
  <c r="JT58"/>
  <c r="JR58"/>
  <c r="JQ58"/>
  <c r="JG58"/>
  <c r="JE58"/>
  <c r="JD58"/>
  <c r="IT58"/>
  <c r="IR58"/>
  <c r="IQ58"/>
  <c r="IG58"/>
  <c r="IE58"/>
  <c r="ID58"/>
  <c r="HT58"/>
  <c r="HR58"/>
  <c r="HQ58"/>
  <c r="HG58"/>
  <c r="HE58"/>
  <c r="HD58"/>
  <c r="GT58"/>
  <c r="GR58"/>
  <c r="GQ58"/>
  <c r="GG58"/>
  <c r="GE58"/>
  <c r="GD58"/>
  <c r="FT58"/>
  <c r="FR58"/>
  <c r="FQ58"/>
  <c r="FG58"/>
  <c r="FE58"/>
  <c r="FD58"/>
  <c r="ET58"/>
  <c r="ER58"/>
  <c r="EQ58"/>
  <c r="EG58"/>
  <c r="EE58"/>
  <c r="ED58"/>
  <c r="DT58"/>
  <c r="DR58"/>
  <c r="DQ58"/>
  <c r="DG58"/>
  <c r="DE58"/>
  <c r="DD58"/>
  <c r="CT58"/>
  <c r="CR58"/>
  <c r="CQ58"/>
  <c r="CG58"/>
  <c r="CE58"/>
  <c r="CD58"/>
  <c r="BT58"/>
  <c r="BR58"/>
  <c r="BQ58"/>
  <c r="BG58"/>
  <c r="BE58"/>
  <c r="BD58"/>
  <c r="AT58"/>
  <c r="AR58"/>
  <c r="AQ58"/>
  <c r="AG58"/>
  <c r="AE58"/>
  <c r="AD58"/>
  <c r="T58"/>
  <c r="R58"/>
  <c r="Q58"/>
  <c r="MG57"/>
  <c r="ME57"/>
  <c r="MD57"/>
  <c r="LT57"/>
  <c r="LR57"/>
  <c r="LQ57"/>
  <c r="LG57"/>
  <c r="LE57"/>
  <c r="LD57"/>
  <c r="KT57"/>
  <c r="KR57"/>
  <c r="KQ57"/>
  <c r="KG57"/>
  <c r="KE57"/>
  <c r="KD57"/>
  <c r="JT57"/>
  <c r="JR57"/>
  <c r="JQ57"/>
  <c r="JG57"/>
  <c r="JE57"/>
  <c r="JD57"/>
  <c r="IT57"/>
  <c r="IR57"/>
  <c r="IQ57"/>
  <c r="IG57"/>
  <c r="IE57"/>
  <c r="ID57"/>
  <c r="HT57"/>
  <c r="HR57"/>
  <c r="HQ57"/>
  <c r="HG57"/>
  <c r="HE57"/>
  <c r="HD57"/>
  <c r="GT57"/>
  <c r="GR57"/>
  <c r="GQ57"/>
  <c r="GG57"/>
  <c r="GE57"/>
  <c r="GD57"/>
  <c r="FT57"/>
  <c r="FR57"/>
  <c r="FQ57"/>
  <c r="FG57"/>
  <c r="FE57"/>
  <c r="FD57"/>
  <c r="ET57"/>
  <c r="ER57"/>
  <c r="EQ57"/>
  <c r="EG57"/>
  <c r="EE57"/>
  <c r="ED57"/>
  <c r="DT57"/>
  <c r="DR57"/>
  <c r="DQ57"/>
  <c r="DG57"/>
  <c r="DE57"/>
  <c r="DD57"/>
  <c r="CT57"/>
  <c r="CR57"/>
  <c r="CQ57"/>
  <c r="CG57"/>
  <c r="CE57"/>
  <c r="CD57"/>
  <c r="BT57"/>
  <c r="BR57"/>
  <c r="BQ57"/>
  <c r="BG57"/>
  <c r="BE57"/>
  <c r="BD57"/>
  <c r="AT57"/>
  <c r="AR57"/>
  <c r="AQ57"/>
  <c r="AG57"/>
  <c r="AE57"/>
  <c r="AD57"/>
  <c r="R57"/>
  <c r="Q57"/>
  <c r="MG55"/>
  <c r="ME55"/>
  <c r="MD55"/>
  <c r="LT55"/>
  <c r="LR55"/>
  <c r="LQ55"/>
  <c r="LG55"/>
  <c r="LE55"/>
  <c r="LD55"/>
  <c r="KT55"/>
  <c r="KR55"/>
  <c r="KQ55"/>
  <c r="KG55"/>
  <c r="KE55"/>
  <c r="KD55"/>
  <c r="JT55"/>
  <c r="JR55"/>
  <c r="JQ55"/>
  <c r="JG55"/>
  <c r="JE55"/>
  <c r="JD55"/>
  <c r="IT55"/>
  <c r="IR55"/>
  <c r="IQ55"/>
  <c r="IG55"/>
  <c r="IE55"/>
  <c r="ID55"/>
  <c r="HT55"/>
  <c r="HR55"/>
  <c r="HQ55"/>
  <c r="HG55"/>
  <c r="HE55"/>
  <c r="HD55"/>
  <c r="GT55"/>
  <c r="GR55"/>
  <c r="GQ55"/>
  <c r="GG55"/>
  <c r="GE55"/>
  <c r="GD55"/>
  <c r="FT55"/>
  <c r="FR55"/>
  <c r="FQ55"/>
  <c r="FG55"/>
  <c r="FE55"/>
  <c r="FD55"/>
  <c r="ET55"/>
  <c r="ER55"/>
  <c r="EQ55"/>
  <c r="EG55"/>
  <c r="EE55"/>
  <c r="ED55"/>
  <c r="DT55"/>
  <c r="DR55"/>
  <c r="DQ55"/>
  <c r="DG55"/>
  <c r="DE55"/>
  <c r="DD55"/>
  <c r="CT55"/>
  <c r="CR55"/>
  <c r="CQ55"/>
  <c r="CG55"/>
  <c r="CE55"/>
  <c r="CD55"/>
  <c r="BT55"/>
  <c r="BR55"/>
  <c r="BQ55"/>
  <c r="BG55"/>
  <c r="BE55"/>
  <c r="BD55"/>
  <c r="AT55"/>
  <c r="AR55"/>
  <c r="AQ55"/>
  <c r="AG55"/>
  <c r="AE55"/>
  <c r="AD55"/>
  <c r="T55"/>
  <c r="R55"/>
  <c r="Q55"/>
  <c r="MG54"/>
  <c r="ME54"/>
  <c r="MD54"/>
  <c r="LT54"/>
  <c r="LR54"/>
  <c r="LQ54"/>
  <c r="LG54"/>
  <c r="LE54"/>
  <c r="LD54"/>
  <c r="KT54"/>
  <c r="KR54"/>
  <c r="KQ54"/>
  <c r="KG54"/>
  <c r="KE54"/>
  <c r="KD54"/>
  <c r="JT54"/>
  <c r="JR54"/>
  <c r="JQ54"/>
  <c r="JG54"/>
  <c r="JE54"/>
  <c r="JD54"/>
  <c r="IT54"/>
  <c r="IR54"/>
  <c r="IQ54"/>
  <c r="IG54"/>
  <c r="IE54"/>
  <c r="ID54"/>
  <c r="HT54"/>
  <c r="HR54"/>
  <c r="HQ54"/>
  <c r="HG54"/>
  <c r="HE54"/>
  <c r="HD54"/>
  <c r="GT54"/>
  <c r="GR54"/>
  <c r="GQ54"/>
  <c r="GG54"/>
  <c r="GE54"/>
  <c r="GD54"/>
  <c r="FT54"/>
  <c r="FR54"/>
  <c r="FQ54"/>
  <c r="FG54"/>
  <c r="FE54"/>
  <c r="FD54"/>
  <c r="ET54"/>
  <c r="ER54"/>
  <c r="EQ54"/>
  <c r="EG54"/>
  <c r="EE54"/>
  <c r="ED54"/>
  <c r="DT54"/>
  <c r="DR54"/>
  <c r="DQ54"/>
  <c r="DG54"/>
  <c r="DE54"/>
  <c r="DD54"/>
  <c r="CT54"/>
  <c r="CR54"/>
  <c r="CQ54"/>
  <c r="CG54"/>
  <c r="CE54"/>
  <c r="CD54"/>
  <c r="BT54"/>
  <c r="BR54"/>
  <c r="BQ54"/>
  <c r="BG54"/>
  <c r="BE54"/>
  <c r="BD54"/>
  <c r="AT54"/>
  <c r="AR54"/>
  <c r="AQ54"/>
  <c r="AG54"/>
  <c r="AE54"/>
  <c r="AD54"/>
  <c r="T54"/>
  <c r="R54"/>
  <c r="Q54"/>
  <c r="MG53"/>
  <c r="ME53"/>
  <c r="MD53"/>
  <c r="LT53"/>
  <c r="LR53"/>
  <c r="LQ53"/>
  <c r="LG53"/>
  <c r="LE53"/>
  <c r="LD53"/>
  <c r="KT53"/>
  <c r="KR53"/>
  <c r="KQ53"/>
  <c r="KG53"/>
  <c r="KE53"/>
  <c r="KD53"/>
  <c r="JT53"/>
  <c r="JR53"/>
  <c r="JQ53"/>
  <c r="JG53"/>
  <c r="JE53"/>
  <c r="JD53"/>
  <c r="IT53"/>
  <c r="IR53"/>
  <c r="IQ53"/>
  <c r="IG53"/>
  <c r="IE53"/>
  <c r="ID53"/>
  <c r="HT53"/>
  <c r="HR53"/>
  <c r="HQ53"/>
  <c r="HG53"/>
  <c r="HE53"/>
  <c r="HD53"/>
  <c r="GT53"/>
  <c r="GR53"/>
  <c r="GQ53"/>
  <c r="GG53"/>
  <c r="GE53"/>
  <c r="GD53"/>
  <c r="FT53"/>
  <c r="FR53"/>
  <c r="FQ53"/>
  <c r="FG53"/>
  <c r="FE53"/>
  <c r="FD53"/>
  <c r="ET53"/>
  <c r="ER53"/>
  <c r="EQ53"/>
  <c r="EG53"/>
  <c r="EE53"/>
  <c r="ED53"/>
  <c r="DT53"/>
  <c r="DR53"/>
  <c r="DQ53"/>
  <c r="DG53"/>
  <c r="DE53"/>
  <c r="DD53"/>
  <c r="CT53"/>
  <c r="CR53"/>
  <c r="CQ53"/>
  <c r="CG53"/>
  <c r="CE53"/>
  <c r="CD53"/>
  <c r="BT53"/>
  <c r="BR53"/>
  <c r="BQ53"/>
  <c r="BG53"/>
  <c r="BE53"/>
  <c r="BD53"/>
  <c r="AT53"/>
  <c r="AR53"/>
  <c r="AQ53"/>
  <c r="AG53"/>
  <c r="AE53"/>
  <c r="AD53"/>
  <c r="T53"/>
  <c r="R53"/>
  <c r="Q53"/>
  <c r="MG52"/>
  <c r="ME52"/>
  <c r="MD52"/>
  <c r="LT52"/>
  <c r="LR52"/>
  <c r="LQ52"/>
  <c r="LG52"/>
  <c r="LE52"/>
  <c r="LD52"/>
  <c r="KT52"/>
  <c r="KR52"/>
  <c r="KQ52"/>
  <c r="KG52"/>
  <c r="KE52"/>
  <c r="KD52"/>
  <c r="JT52"/>
  <c r="JR52"/>
  <c r="JQ52"/>
  <c r="JG52"/>
  <c r="JE52"/>
  <c r="JD52"/>
  <c r="IT52"/>
  <c r="IR52"/>
  <c r="IQ52"/>
  <c r="IG52"/>
  <c r="IE52"/>
  <c r="ID52"/>
  <c r="HT52"/>
  <c r="HR52"/>
  <c r="HQ52"/>
  <c r="HG52"/>
  <c r="HE52"/>
  <c r="HD52"/>
  <c r="GT52"/>
  <c r="GR52"/>
  <c r="GQ52"/>
  <c r="GG52"/>
  <c r="GE52"/>
  <c r="GD52"/>
  <c r="FT52"/>
  <c r="FR52"/>
  <c r="FQ52"/>
  <c r="FG52"/>
  <c r="FE52"/>
  <c r="FD52"/>
  <c r="ET52"/>
  <c r="ER52"/>
  <c r="EQ52"/>
  <c r="EG52"/>
  <c r="EE52"/>
  <c r="ED52"/>
  <c r="DT52"/>
  <c r="DR52"/>
  <c r="DQ52"/>
  <c r="DG52"/>
  <c r="DE52"/>
  <c r="DD52"/>
  <c r="CT52"/>
  <c r="CR52"/>
  <c r="CQ52"/>
  <c r="CG52"/>
  <c r="CE52"/>
  <c r="CD52"/>
  <c r="BT52"/>
  <c r="BR52"/>
  <c r="BQ52"/>
  <c r="BE52"/>
  <c r="BD52"/>
  <c r="AT52"/>
  <c r="AR52"/>
  <c r="AQ52"/>
  <c r="AG52"/>
  <c r="AE52"/>
  <c r="AD52"/>
  <c r="R52"/>
  <c r="Q52"/>
  <c r="MG51"/>
  <c r="ME51"/>
  <c r="MD51"/>
  <c r="LT51"/>
  <c r="LR51"/>
  <c r="LQ51"/>
  <c r="LG51"/>
  <c r="LE51"/>
  <c r="LD51"/>
  <c r="KT51"/>
  <c r="KR51"/>
  <c r="KQ51"/>
  <c r="KG51"/>
  <c r="KE51"/>
  <c r="KD51"/>
  <c r="JT51"/>
  <c r="JR51"/>
  <c r="JQ51"/>
  <c r="JG51"/>
  <c r="JE51"/>
  <c r="JD51"/>
  <c r="IT51"/>
  <c r="IR51"/>
  <c r="IQ51"/>
  <c r="IG51"/>
  <c r="IE51"/>
  <c r="ID51"/>
  <c r="HT51"/>
  <c r="HR51"/>
  <c r="HQ51"/>
  <c r="HG51"/>
  <c r="HE51"/>
  <c r="HD51"/>
  <c r="GT51"/>
  <c r="GR51"/>
  <c r="GQ51"/>
  <c r="GG51"/>
  <c r="GE51"/>
  <c r="GD51"/>
  <c r="FT51"/>
  <c r="FR51"/>
  <c r="FQ51"/>
  <c r="FG51"/>
  <c r="FE51"/>
  <c r="FD51"/>
  <c r="ET51"/>
  <c r="ER51"/>
  <c r="EQ51"/>
  <c r="EG51"/>
  <c r="EE51"/>
  <c r="ED51"/>
  <c r="DT51"/>
  <c r="DR51"/>
  <c r="DQ51"/>
  <c r="DG51"/>
  <c r="DE51"/>
  <c r="DD51"/>
  <c r="CT51"/>
  <c r="CR51"/>
  <c r="CQ51"/>
  <c r="CG51"/>
  <c r="CE51"/>
  <c r="CD51"/>
  <c r="BT51"/>
  <c r="BR51"/>
  <c r="BQ51"/>
  <c r="BG51"/>
  <c r="BE51"/>
  <c r="BD51"/>
  <c r="AT51"/>
  <c r="AR51"/>
  <c r="AQ51"/>
  <c r="AG51"/>
  <c r="AE51"/>
  <c r="AD51"/>
  <c r="R51"/>
  <c r="Q51"/>
  <c r="MG50"/>
  <c r="ME50"/>
  <c r="MD50"/>
  <c r="LT50"/>
  <c r="LR50"/>
  <c r="LQ50"/>
  <c r="LG50"/>
  <c r="LE50"/>
  <c r="LD50"/>
  <c r="KT50"/>
  <c r="KR50"/>
  <c r="KQ50"/>
  <c r="KG50"/>
  <c r="KE50"/>
  <c r="KD50"/>
  <c r="JT50"/>
  <c r="JR50"/>
  <c r="JQ50"/>
  <c r="JG50"/>
  <c r="JE50"/>
  <c r="JD50"/>
  <c r="IT50"/>
  <c r="IR50"/>
  <c r="IQ50"/>
  <c r="IG50"/>
  <c r="IE50"/>
  <c r="ID50"/>
  <c r="HT50"/>
  <c r="HR50"/>
  <c r="HQ50"/>
  <c r="HG50"/>
  <c r="HE50"/>
  <c r="HD50"/>
  <c r="GT50"/>
  <c r="GR50"/>
  <c r="GQ50"/>
  <c r="GG50"/>
  <c r="GE50"/>
  <c r="GD50"/>
  <c r="FT50"/>
  <c r="FR50"/>
  <c r="FQ50"/>
  <c r="FG50"/>
  <c r="FE50"/>
  <c r="FD50"/>
  <c r="ET50"/>
  <c r="ER50"/>
  <c r="EQ50"/>
  <c r="EG50"/>
  <c r="EE50"/>
  <c r="ED50"/>
  <c r="DT50"/>
  <c r="DR50"/>
  <c r="DQ50"/>
  <c r="DG50"/>
  <c r="DE50"/>
  <c r="DD50"/>
  <c r="CT50"/>
  <c r="CR50"/>
  <c r="CQ50"/>
  <c r="CG50"/>
  <c r="CE50"/>
  <c r="CD50"/>
  <c r="BT50"/>
  <c r="BR50"/>
  <c r="BQ50"/>
  <c r="BG50"/>
  <c r="BE50"/>
  <c r="BD50"/>
  <c r="AT50"/>
  <c r="AR50"/>
  <c r="AQ50"/>
  <c r="AG50"/>
  <c r="AE50"/>
  <c r="AD50"/>
  <c r="R50"/>
  <c r="Q50"/>
  <c r="MG49"/>
  <c r="ME49"/>
  <c r="MD49"/>
  <c r="LT49"/>
  <c r="LR49"/>
  <c r="LQ49"/>
  <c r="LG49"/>
  <c r="LE49"/>
  <c r="LD49"/>
  <c r="KT49"/>
  <c r="KR49"/>
  <c r="KQ49"/>
  <c r="KG49"/>
  <c r="KE49"/>
  <c r="KD49"/>
  <c r="JT49"/>
  <c r="JR49"/>
  <c r="JQ49"/>
  <c r="JG49"/>
  <c r="JE49"/>
  <c r="JD49"/>
  <c r="IT49"/>
  <c r="IR49"/>
  <c r="IQ49"/>
  <c r="IG49"/>
  <c r="IE49"/>
  <c r="ID49"/>
  <c r="HT49"/>
  <c r="HR49"/>
  <c r="HQ49"/>
  <c r="HG49"/>
  <c r="HE49"/>
  <c r="HD49"/>
  <c r="GT49"/>
  <c r="GR49"/>
  <c r="GQ49"/>
  <c r="GG49"/>
  <c r="GE49"/>
  <c r="GD49"/>
  <c r="FT49"/>
  <c r="FR49"/>
  <c r="FQ49"/>
  <c r="FG49"/>
  <c r="FE49"/>
  <c r="FD49"/>
  <c r="ET49"/>
  <c r="ER49"/>
  <c r="EQ49"/>
  <c r="EG49"/>
  <c r="EE49"/>
  <c r="ED49"/>
  <c r="DT49"/>
  <c r="DR49"/>
  <c r="DQ49"/>
  <c r="DG49"/>
  <c r="DE49"/>
  <c r="DD49"/>
  <c r="CT49"/>
  <c r="CR49"/>
  <c r="CQ49"/>
  <c r="CG49"/>
  <c r="CE49"/>
  <c r="CD49"/>
  <c r="BT49"/>
  <c r="BR49"/>
  <c r="BQ49"/>
  <c r="BG49"/>
  <c r="BE49"/>
  <c r="BD49"/>
  <c r="AT49"/>
  <c r="AR49"/>
  <c r="AQ49"/>
  <c r="AE49"/>
  <c r="AD49"/>
  <c r="R49"/>
  <c r="Q49"/>
  <c r="MG48"/>
  <c r="ME48"/>
  <c r="MD48"/>
  <c r="LT48"/>
  <c r="LR48"/>
  <c r="LQ48"/>
  <c r="LG48"/>
  <c r="LE48"/>
  <c r="LD48"/>
  <c r="KT48"/>
  <c r="KR48"/>
  <c r="KQ48"/>
  <c r="KG48"/>
  <c r="KE48"/>
  <c r="KD48"/>
  <c r="JT48"/>
  <c r="JR48"/>
  <c r="JQ48"/>
  <c r="JG48"/>
  <c r="JE48"/>
  <c r="JD48"/>
  <c r="IT48"/>
  <c r="IR48"/>
  <c r="IQ48"/>
  <c r="IG48"/>
  <c r="IE48"/>
  <c r="ID48"/>
  <c r="HT48"/>
  <c r="HR48"/>
  <c r="HQ48"/>
  <c r="HG48"/>
  <c r="HE48"/>
  <c r="HD48"/>
  <c r="GT48"/>
  <c r="GR48"/>
  <c r="GQ48"/>
  <c r="GG48"/>
  <c r="GE48"/>
  <c r="GD48"/>
  <c r="FT48"/>
  <c r="FR48"/>
  <c r="FQ48"/>
  <c r="FG48"/>
  <c r="FE48"/>
  <c r="FD48"/>
  <c r="ET48"/>
  <c r="ER48"/>
  <c r="EQ48"/>
  <c r="EG48"/>
  <c r="EE48"/>
  <c r="ED48"/>
  <c r="DT48"/>
  <c r="DR48"/>
  <c r="DQ48"/>
  <c r="DG48"/>
  <c r="DE48"/>
  <c r="DD48"/>
  <c r="CT48"/>
  <c r="CR48"/>
  <c r="CQ48"/>
  <c r="CG48"/>
  <c r="CE48"/>
  <c r="CD48"/>
  <c r="BT48"/>
  <c r="BR48"/>
  <c r="BQ48"/>
  <c r="BG48"/>
  <c r="BE48"/>
  <c r="BD48"/>
  <c r="AT48"/>
  <c r="AR48"/>
  <c r="AQ48"/>
  <c r="AE48"/>
  <c r="AD48"/>
  <c r="R48"/>
  <c r="Q48"/>
  <c r="F65"/>
  <c r="F58"/>
  <c r="G59"/>
  <c r="G48"/>
  <c r="F50"/>
  <c r="F54"/>
  <c r="G58"/>
  <c r="G54"/>
  <c r="F49"/>
  <c r="G53"/>
  <c r="G57"/>
  <c r="G50"/>
  <c r="G63"/>
  <c r="G65"/>
  <c r="F60"/>
  <c r="F48"/>
  <c r="G52"/>
  <c r="G55"/>
  <c r="G51"/>
  <c r="F55"/>
  <c r="F62"/>
  <c r="F59"/>
  <c r="F52"/>
  <c r="F53"/>
  <c r="G62"/>
  <c r="G49"/>
  <c r="F63"/>
  <c r="F57"/>
  <c r="F51"/>
  <c r="G60"/>
  <c r="DT69" l="1"/>
  <c r="DT71" s="1"/>
  <c r="HT69"/>
  <c r="HT70" s="1"/>
  <c r="LT69"/>
  <c r="LT71" s="1"/>
  <c r="CG69"/>
  <c r="CG70" s="1"/>
  <c r="GG69"/>
  <c r="GG71" s="1"/>
  <c r="KG69"/>
  <c r="KG70" s="1"/>
  <c r="CT69"/>
  <c r="CT71" s="1"/>
  <c r="GT69"/>
  <c r="GT71" s="1"/>
  <c r="KT69"/>
  <c r="KT71" s="1"/>
  <c r="DG69"/>
  <c r="DG70" s="1"/>
  <c r="HG69"/>
  <c r="HG70" s="1"/>
  <c r="LG69"/>
  <c r="LG70" s="1"/>
  <c r="AT69"/>
  <c r="ET69"/>
  <c r="IT69"/>
  <c r="FG69"/>
  <c r="JG69"/>
  <c r="EG69"/>
  <c r="IG69"/>
  <c r="MG69"/>
  <c r="BT69"/>
  <c r="FT69"/>
  <c r="JT69"/>
  <c r="T50"/>
  <c r="LO67"/>
  <c r="LO69" s="1"/>
  <c r="JO67"/>
  <c r="JO69" s="1"/>
  <c r="HO67"/>
  <c r="HO69" s="1"/>
  <c r="FO67"/>
  <c r="FO69" s="1"/>
  <c r="DO67"/>
  <c r="DO69" s="1"/>
  <c r="BO67"/>
  <c r="BO69" s="1"/>
  <c r="LB67"/>
  <c r="LB69" s="1"/>
  <c r="JB67"/>
  <c r="JB69" s="1"/>
  <c r="HB67"/>
  <c r="HB69" s="1"/>
  <c r="FB67"/>
  <c r="FB69" s="1"/>
  <c r="DB67"/>
  <c r="DB69" s="1"/>
  <c r="BB67"/>
  <c r="BB69" s="1"/>
  <c r="KO67"/>
  <c r="KO69" s="1"/>
  <c r="IO67"/>
  <c r="IO69" s="1"/>
  <c r="GO67"/>
  <c r="GO69" s="1"/>
  <c r="EO67"/>
  <c r="EO69" s="1"/>
  <c r="CO67"/>
  <c r="CO69" s="1"/>
  <c r="AO67"/>
  <c r="AO69" s="1"/>
  <c r="MB67"/>
  <c r="MB69" s="1"/>
  <c r="KB67"/>
  <c r="KB69" s="1"/>
  <c r="IB67"/>
  <c r="IB69" s="1"/>
  <c r="GB67"/>
  <c r="GB69" s="1"/>
  <c r="EB67"/>
  <c r="EB69" s="1"/>
  <c r="CB67"/>
  <c r="CB69" s="1"/>
  <c r="AB67"/>
  <c r="AB69" s="1"/>
  <c r="GG70" l="1"/>
  <c r="LT70"/>
  <c r="HT71"/>
  <c r="KG71"/>
  <c r="CT70"/>
  <c r="DT70"/>
  <c r="LG71"/>
  <c r="GT70"/>
  <c r="CG71"/>
  <c r="KT70"/>
  <c r="HG71"/>
  <c r="DG71"/>
  <c r="AT70"/>
  <c r="AT71"/>
  <c r="MG71"/>
  <c r="MG70"/>
  <c r="IG71"/>
  <c r="IG70"/>
  <c r="EG70"/>
  <c r="EG71"/>
  <c r="JT71"/>
  <c r="JT70"/>
  <c r="FT70"/>
  <c r="FT71"/>
  <c r="JG71"/>
  <c r="JG70"/>
  <c r="BT70"/>
  <c r="BT71"/>
  <c r="FG71"/>
  <c r="FG70"/>
  <c r="IT70"/>
  <c r="IT71"/>
  <c r="ET70"/>
  <c r="ET71"/>
  <c r="MB70"/>
  <c r="MB71"/>
  <c r="LO71"/>
  <c r="LO70"/>
  <c r="LB70"/>
  <c r="LB71"/>
  <c r="KO71"/>
  <c r="KO70"/>
  <c r="KB70"/>
  <c r="KB71"/>
  <c r="JO70"/>
  <c r="JO71"/>
  <c r="JB70"/>
  <c r="JB71"/>
  <c r="IO70"/>
  <c r="IO71"/>
  <c r="IB70"/>
  <c r="IB71"/>
  <c r="HO70"/>
  <c r="HO71"/>
  <c r="HB70"/>
  <c r="HB71"/>
  <c r="GO70"/>
  <c r="GO71"/>
  <c r="GB70"/>
  <c r="GB71"/>
  <c r="FO70"/>
  <c r="FO71"/>
  <c r="FB71"/>
  <c r="FB70"/>
  <c r="EO70"/>
  <c r="EO71"/>
  <c r="EB70"/>
  <c r="EB71"/>
  <c r="DO70"/>
  <c r="DO71"/>
  <c r="DB70"/>
  <c r="DB71"/>
  <c r="CO70"/>
  <c r="CO71"/>
  <c r="CB70"/>
  <c r="CB71"/>
  <c r="BO70"/>
  <c r="BO71"/>
  <c r="BB70"/>
  <c r="BB71"/>
  <c r="AO70"/>
  <c r="AO71"/>
  <c r="AB70"/>
  <c r="AB71"/>
  <c r="S50" i="38"/>
  <c r="S49"/>
  <c r="S48"/>
  <c r="S47"/>
  <c r="S46"/>
  <c r="P50"/>
  <c r="P49"/>
  <c r="P48"/>
  <c r="P47"/>
  <c r="P46"/>
  <c r="M50"/>
  <c r="M49"/>
  <c r="M48"/>
  <c r="M47"/>
  <c r="M46"/>
  <c r="J50"/>
  <c r="J49"/>
  <c r="J48"/>
  <c r="J47"/>
  <c r="J46"/>
  <c r="G50"/>
  <c r="G49"/>
  <c r="G48"/>
  <c r="G47"/>
  <c r="G46"/>
  <c r="D50"/>
  <c r="D49"/>
  <c r="D48"/>
  <c r="D47"/>
  <c r="D46"/>
  <c r="A50"/>
  <c r="A49"/>
  <c r="A48"/>
  <c r="A47"/>
  <c r="A46"/>
  <c r="T109"/>
  <c r="X1"/>
  <c r="O94"/>
  <c r="U84"/>
  <c r="I84"/>
  <c r="X74"/>
  <c r="R74"/>
  <c r="L74"/>
  <c r="F74"/>
  <c r="Y64"/>
  <c r="V64"/>
  <c r="S64"/>
  <c r="P64"/>
  <c r="M64"/>
  <c r="J64"/>
  <c r="G64"/>
  <c r="D64"/>
  <c r="K91"/>
  <c r="N96"/>
  <c r="L96"/>
  <c r="N94"/>
  <c r="L94"/>
  <c r="T86"/>
  <c r="R86"/>
  <c r="T84"/>
  <c r="R84"/>
  <c r="H86"/>
  <c r="F86"/>
  <c r="H84"/>
  <c r="F84"/>
  <c r="W76"/>
  <c r="U76"/>
  <c r="W74"/>
  <c r="U74"/>
  <c r="Q76"/>
  <c r="O76"/>
  <c r="Q74"/>
  <c r="O74"/>
  <c r="K76"/>
  <c r="I76"/>
  <c r="K74"/>
  <c r="I74"/>
  <c r="E76"/>
  <c r="C76"/>
  <c r="E74"/>
  <c r="C74"/>
  <c r="X66"/>
  <c r="W66"/>
  <c r="X64"/>
  <c r="W64"/>
  <c r="U66"/>
  <c r="T66"/>
  <c r="U64"/>
  <c r="T64"/>
  <c r="R66"/>
  <c r="Q66"/>
  <c r="R64"/>
  <c r="Q64"/>
  <c r="O66"/>
  <c r="N66"/>
  <c r="O64"/>
  <c r="N64"/>
  <c r="L66"/>
  <c r="K66"/>
  <c r="L64"/>
  <c r="K64"/>
  <c r="I66"/>
  <c r="H66"/>
  <c r="I64"/>
  <c r="H64"/>
  <c r="F66"/>
  <c r="E66"/>
  <c r="F64"/>
  <c r="E64"/>
  <c r="C66"/>
  <c r="B66"/>
  <c r="C64"/>
  <c r="B64"/>
  <c r="P38"/>
  <c r="M38"/>
  <c r="J38"/>
  <c r="G38"/>
  <c r="D38"/>
  <c r="A38"/>
  <c r="A31"/>
  <c r="D31"/>
  <c r="G31"/>
  <c r="J31"/>
  <c r="M31"/>
  <c r="P31"/>
  <c r="P26"/>
  <c r="M26"/>
  <c r="J26"/>
  <c r="G26"/>
  <c r="D26"/>
  <c r="A26"/>
  <c r="A21"/>
  <c r="D21"/>
  <c r="G21"/>
  <c r="J21"/>
  <c r="M21"/>
  <c r="P21"/>
  <c r="P16"/>
  <c r="M16"/>
  <c r="J16"/>
  <c r="G16"/>
  <c r="D16"/>
  <c r="A16"/>
  <c r="P11"/>
  <c r="M11"/>
  <c r="J11"/>
  <c r="G11"/>
  <c r="D11"/>
  <c r="A11"/>
  <c r="S58"/>
  <c r="S57"/>
  <c r="S56"/>
  <c r="S55"/>
  <c r="S54"/>
  <c r="P58"/>
  <c r="P57"/>
  <c r="P56"/>
  <c r="P55"/>
  <c r="P54"/>
  <c r="M58"/>
  <c r="M57"/>
  <c r="M56"/>
  <c r="M55"/>
  <c r="M54"/>
  <c r="J58"/>
  <c r="J57"/>
  <c r="J56"/>
  <c r="J55"/>
  <c r="J54"/>
  <c r="G58"/>
  <c r="G57"/>
  <c r="G56"/>
  <c r="G55"/>
  <c r="G54"/>
  <c r="D58"/>
  <c r="D57"/>
  <c r="D56"/>
  <c r="D55"/>
  <c r="D54"/>
  <c r="A55"/>
  <c r="A56"/>
  <c r="A57"/>
  <c r="A58"/>
  <c r="A54"/>
  <c r="B43" a="1"/>
  <c r="Q43" s="1"/>
  <c r="B36" a="1"/>
  <c r="C36" s="1"/>
  <c r="C43" l="1"/>
  <c r="K43"/>
  <c r="J43"/>
  <c r="E43"/>
  <c r="M43"/>
  <c r="R43"/>
  <c r="D43"/>
  <c r="N43"/>
  <c r="G43"/>
  <c r="O43"/>
  <c r="B43"/>
  <c r="L43"/>
  <c r="F43"/>
  <c r="H43"/>
  <c r="P43"/>
  <c r="I43"/>
  <c r="R36"/>
  <c r="I36"/>
  <c r="H36"/>
  <c r="P36"/>
  <c r="O36"/>
  <c r="G36"/>
  <c r="J36"/>
  <c r="N36"/>
  <c r="L36"/>
  <c r="D36"/>
  <c r="B36"/>
  <c r="Q36"/>
  <c r="F36"/>
  <c r="M36"/>
  <c r="E36"/>
  <c r="K36"/>
  <c r="H45" i="37"/>
  <c r="G45"/>
  <c r="H40"/>
  <c r="G40"/>
  <c r="H19"/>
  <c r="G19"/>
  <c r="H18"/>
  <c r="G18"/>
  <c r="H78" l="1"/>
  <c r="G78"/>
  <c r="H75"/>
  <c r="G75"/>
  <c r="H74"/>
  <c r="G74"/>
  <c r="H71"/>
  <c r="G71"/>
  <c r="H70"/>
  <c r="G70"/>
  <c r="H68"/>
  <c r="G68"/>
  <c r="H67"/>
  <c r="G67"/>
  <c r="H64"/>
  <c r="G64"/>
  <c r="G63"/>
  <c r="G61"/>
  <c r="H60"/>
  <c r="G60"/>
  <c r="G58"/>
  <c r="G57"/>
  <c r="H55"/>
  <c r="G55"/>
  <c r="H54"/>
  <c r="G54"/>
  <c r="H51"/>
  <c r="G51"/>
  <c r="H50"/>
  <c r="G50"/>
  <c r="H49"/>
  <c r="G49"/>
  <c r="H48"/>
  <c r="G48"/>
  <c r="H46"/>
  <c r="G46"/>
  <c r="H44"/>
  <c r="G44"/>
  <c r="H43"/>
  <c r="G43"/>
  <c r="H41"/>
  <c r="G41"/>
  <c r="H38"/>
  <c r="G38"/>
  <c r="H37"/>
  <c r="G37"/>
  <c r="H35"/>
  <c r="G35"/>
  <c r="H34"/>
  <c r="G34"/>
  <c r="H33"/>
  <c r="G33"/>
  <c r="H31"/>
  <c r="G31"/>
  <c r="H30"/>
  <c r="G30"/>
  <c r="H29"/>
  <c r="G29"/>
  <c r="H27"/>
  <c r="G27"/>
  <c r="H26"/>
  <c r="G26"/>
  <c r="H25"/>
  <c r="G25"/>
  <c r="H23"/>
  <c r="G23"/>
  <c r="H22"/>
  <c r="G22"/>
  <c r="H21"/>
  <c r="G21"/>
  <c r="H16"/>
  <c r="G16"/>
  <c r="H15"/>
  <c r="G15"/>
  <c r="H14"/>
  <c r="G14"/>
  <c r="H12"/>
  <c r="G12"/>
  <c r="H11"/>
  <c r="G11"/>
  <c r="H10"/>
  <c r="G10"/>
  <c r="H8"/>
  <c r="G8"/>
  <c r="H7"/>
  <c r="G7"/>
  <c r="H6"/>
  <c r="G6"/>
  <c r="H4"/>
  <c r="G4"/>
  <c r="D43" i="22" l="1"/>
  <c r="H58" i="37" s="1"/>
  <c r="D44" i="22"/>
  <c r="H57" i="37" s="1"/>
  <c r="D47" i="22"/>
  <c r="H63" i="37" s="1"/>
  <c r="D45" i="22"/>
  <c r="H61" i="37" s="1"/>
  <c r="M56" i="22"/>
  <c r="M55"/>
  <c r="M54"/>
  <c r="M53"/>
  <c r="AP65" i="33" l="1"/>
  <c r="AL65"/>
  <c r="AJ65"/>
  <c r="AO63"/>
  <c r="AL63"/>
  <c r="AJ63"/>
  <c r="AO62"/>
  <c r="AL62"/>
  <c r="AJ62"/>
  <c r="AO60"/>
  <c r="AL60"/>
  <c r="AJ60"/>
  <c r="AO59"/>
  <c r="AL59"/>
  <c r="AJ59"/>
  <c r="AO58"/>
  <c r="AL58"/>
  <c r="AJ58"/>
  <c r="AO57"/>
  <c r="AL57"/>
  <c r="AJ57"/>
  <c r="AO55"/>
  <c r="AO54"/>
  <c r="AO53"/>
  <c r="AO52"/>
  <c r="AO51"/>
  <c r="AO50"/>
  <c r="AO49"/>
  <c r="AC65"/>
  <c r="Y65"/>
  <c r="W65"/>
  <c r="AB63"/>
  <c r="Y63"/>
  <c r="W63"/>
  <c r="AB62"/>
  <c r="Y62"/>
  <c r="W62"/>
  <c r="AB60"/>
  <c r="Y60"/>
  <c r="W60"/>
  <c r="AB59"/>
  <c r="Y59"/>
  <c r="W59"/>
  <c r="AB58"/>
  <c r="Y58"/>
  <c r="W58"/>
  <c r="AB57"/>
  <c r="Y57"/>
  <c r="W57"/>
  <c r="AB55"/>
  <c r="AB54"/>
  <c r="AB53"/>
  <c r="AB52"/>
  <c r="AB51"/>
  <c r="AB50"/>
  <c r="AB49"/>
  <c r="B1" i="8"/>
  <c r="D1"/>
  <c r="B1" i="10"/>
  <c r="D1"/>
  <c r="B1" i="11"/>
  <c r="D1"/>
  <c r="B1" i="12"/>
  <c r="D1"/>
  <c r="B1" i="13"/>
  <c r="D1"/>
  <c r="B1" i="14"/>
  <c r="D1"/>
  <c r="C4" i="18"/>
  <c r="C5"/>
  <c r="C6"/>
  <c r="C7"/>
  <c r="C8"/>
  <c r="L89" i="36"/>
  <c r="N88"/>
  <c r="N97" i="38" s="1"/>
  <c r="L88" i="36"/>
  <c r="L97" i="38" s="1"/>
  <c r="E19" i="19"/>
  <c r="F52" i="22" s="1"/>
  <c r="R79" i="36"/>
  <c r="F79"/>
  <c r="U69"/>
  <c r="O69"/>
  <c r="I69"/>
  <c r="C69"/>
  <c r="F53" i="22"/>
  <c r="W59" i="36"/>
  <c r="T59"/>
  <c r="Q59"/>
  <c r="N59"/>
  <c r="K59"/>
  <c r="H59"/>
  <c r="E59"/>
  <c r="B59"/>
  <c r="F44" i="22"/>
  <c r="F47"/>
  <c r="F46"/>
  <c r="Q44" i="36"/>
  <c r="N44"/>
  <c r="K44"/>
  <c r="H44"/>
  <c r="E44"/>
  <c r="B44"/>
  <c r="F31" i="22"/>
  <c r="E39" i="36" s="1"/>
  <c r="E39" i="38" s="1"/>
  <c r="Q37" i="36"/>
  <c r="N37"/>
  <c r="K37"/>
  <c r="H37"/>
  <c r="E37"/>
  <c r="B37"/>
  <c r="F38" i="22"/>
  <c r="Q32" i="36" s="1"/>
  <c r="Q32" i="38" s="1"/>
  <c r="F28" i="22"/>
  <c r="B32" i="36" s="1"/>
  <c r="B32" i="38" s="1"/>
  <c r="F25" i="22"/>
  <c r="N27" i="36" s="1"/>
  <c r="N27" i="38" s="1"/>
  <c r="F23" i="22"/>
  <c r="K27" i="36" s="1"/>
  <c r="K27" i="38" s="1"/>
  <c r="F26" i="22"/>
  <c r="F24"/>
  <c r="N22" i="36" s="1"/>
  <c r="N22" i="38" s="1"/>
  <c r="F22" i="22"/>
  <c r="K22" i="36" s="1"/>
  <c r="K22" i="38" s="1"/>
  <c r="F15" i="22"/>
  <c r="Q17" i="36" s="1"/>
  <c r="Q17" i="38" s="1"/>
  <c r="F11" i="22"/>
  <c r="K17" i="36" s="1"/>
  <c r="K17" i="38" s="1"/>
  <c r="F9" i="22"/>
  <c r="H12" i="36" s="1"/>
  <c r="H12" i="38" s="1"/>
  <c r="F8" i="22"/>
  <c r="H17" i="36" s="1"/>
  <c r="H17" i="38" s="1"/>
  <c r="C9" i="18"/>
  <c r="H4" i="34"/>
  <c r="L60" i="33"/>
  <c r="J60"/>
  <c r="L59"/>
  <c r="J59"/>
  <c r="O60"/>
  <c r="O59"/>
  <c r="O58"/>
  <c r="O57"/>
  <c r="O55"/>
  <c r="O54"/>
  <c r="O53"/>
  <c r="O52"/>
  <c r="O51"/>
  <c r="O50"/>
  <c r="O63"/>
  <c r="O62"/>
  <c r="O49"/>
  <c r="P65"/>
  <c r="E16" i="19"/>
  <c r="O1" i="18"/>
  <c r="E5" i="19"/>
  <c r="E6"/>
  <c r="E7"/>
  <c r="E8"/>
  <c r="E9"/>
  <c r="E10"/>
  <c r="E11"/>
  <c r="E12"/>
  <c r="E13"/>
  <c r="E14"/>
  <c r="E15"/>
  <c r="E17"/>
  <c r="E18"/>
  <c r="E20"/>
  <c r="E21"/>
  <c r="E22"/>
  <c r="E23"/>
  <c r="E24"/>
  <c r="E25"/>
  <c r="E26"/>
  <c r="E27"/>
  <c r="E28"/>
  <c r="E29"/>
  <c r="E30"/>
  <c r="E31"/>
  <c r="E32"/>
  <c r="E33"/>
  <c r="E34"/>
  <c r="E35"/>
  <c r="E36"/>
  <c r="E37"/>
  <c r="E38"/>
  <c r="E39"/>
  <c r="E4"/>
  <c r="J62" i="33"/>
  <c r="J65"/>
  <c r="L57"/>
  <c r="J63"/>
  <c r="L65"/>
  <c r="J57"/>
  <c r="L62"/>
  <c r="L63"/>
  <c r="F10" i="22" l="1"/>
  <c r="K12" i="36" s="1"/>
  <c r="K12" i="38" s="1"/>
  <c r="F13" i="22"/>
  <c r="N12" i="36" s="1"/>
  <c r="N12" i="38" s="1"/>
  <c r="F27" i="22"/>
  <c r="F33"/>
  <c r="H39" i="36" s="1"/>
  <c r="H39" i="38" s="1"/>
  <c r="F48" i="22"/>
  <c r="C64" i="37" s="1"/>
  <c r="F58" i="22"/>
  <c r="L83" i="36" s="1"/>
  <c r="L92" i="38" s="1"/>
  <c r="F12" i="22"/>
  <c r="B15" i="37" s="1"/>
  <c r="F17" i="22"/>
  <c r="B22" i="36" s="1"/>
  <c r="B22" i="38" s="1"/>
  <c r="F30" i="22"/>
  <c r="E32" i="36" s="1"/>
  <c r="E32" i="38" s="1"/>
  <c r="F35" i="22"/>
  <c r="K39" i="36" s="1"/>
  <c r="K39" i="38" s="1"/>
  <c r="F42" i="22"/>
  <c r="F14"/>
  <c r="Q12" i="36" s="1"/>
  <c r="Q12" i="38" s="1"/>
  <c r="F16" i="22"/>
  <c r="B27" i="36" s="1"/>
  <c r="B27" i="38" s="1"/>
  <c r="F19" i="22"/>
  <c r="F32"/>
  <c r="H32" i="36" s="1"/>
  <c r="H32" i="38" s="1"/>
  <c r="F37" i="22"/>
  <c r="N39" i="36" s="1"/>
  <c r="N39" i="38" s="1"/>
  <c r="F43" i="22"/>
  <c r="C58" i="37" s="1"/>
  <c r="F50" i="22"/>
  <c r="F55"/>
  <c r="F4"/>
  <c r="B12" i="36" s="1"/>
  <c r="B12" i="38" s="1"/>
  <c r="F5" i="22"/>
  <c r="B17" i="36" s="1"/>
  <c r="B17" i="38" s="1"/>
  <c r="F18" i="22"/>
  <c r="E22" i="36" s="1"/>
  <c r="E22" i="38" s="1"/>
  <c r="F21" i="22"/>
  <c r="H22" i="36" s="1"/>
  <c r="H22" i="38" s="1"/>
  <c r="F34" i="22"/>
  <c r="C43" i="37" s="1"/>
  <c r="F39" i="22"/>
  <c r="Q39" i="36" s="1"/>
  <c r="Q39" i="38" s="1"/>
  <c r="F41" i="22"/>
  <c r="F51"/>
  <c r="F56"/>
  <c r="F6"/>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c r="E140"/>
  <c r="E216"/>
  <c r="E31"/>
  <c r="E100"/>
  <c r="E173"/>
  <c r="B3" i="39" s="1"/>
  <c r="E150" i="18"/>
  <c r="E127"/>
  <c r="E16"/>
  <c r="L58" i="33" s="1"/>
  <c r="E84" i="18"/>
  <c r="E1" i="36" s="1"/>
  <c r="E1" i="38" s="1"/>
  <c r="E190" i="18"/>
  <c r="E154"/>
  <c r="E155"/>
  <c r="E49"/>
  <c r="E118"/>
  <c r="E191"/>
  <c r="E34"/>
  <c r="E184"/>
  <c r="E195"/>
  <c r="B6" i="31" s="1"/>
  <c r="E69" i="18"/>
  <c r="E136"/>
  <c r="E213"/>
  <c r="H14" i="31" s="1"/>
  <c r="E52" i="18"/>
  <c r="E121"/>
  <c r="E53"/>
  <c r="E8"/>
  <c r="E14"/>
  <c r="E80"/>
  <c r="E148"/>
  <c r="E226"/>
  <c r="E3" i="37" s="1"/>
  <c r="E39" i="18"/>
  <c r="E108"/>
  <c r="E181"/>
  <c r="LT66" i="33" s="1"/>
  <c r="E174" i="18"/>
  <c r="F4" i="39" s="1"/>
  <c r="E144" i="18"/>
  <c r="K5" i="19" s="1"/>
  <c r="E24" i="18"/>
  <c r="E92"/>
  <c r="E206"/>
  <c r="H6" i="31" s="1"/>
  <c r="E202" i="18"/>
  <c r="B9" i="31" s="1"/>
  <c r="E187" i="18"/>
  <c r="E57"/>
  <c r="E126"/>
  <c r="E199"/>
  <c r="E50"/>
  <c r="E208"/>
  <c r="H20" i="31" s="1"/>
  <c r="E11" i="18"/>
  <c r="E77"/>
  <c r="E145"/>
  <c r="M1" s="1"/>
  <c r="E223"/>
  <c r="E60"/>
  <c r="E129"/>
  <c r="W45" i="36" s="1"/>
  <c r="W46" i="38" s="1"/>
  <c r="E89" i="18"/>
  <c r="E185"/>
  <c r="E36"/>
  <c r="E204"/>
  <c r="O4" i="31" s="1"/>
  <c r="E158" i="18"/>
  <c r="E26"/>
  <c r="E44"/>
  <c r="E22"/>
  <c r="E90"/>
  <c r="E156"/>
  <c r="E61"/>
  <c r="E47"/>
  <c r="E116"/>
  <c r="E189"/>
  <c r="B3" i="31" s="1"/>
  <c r="E182" i="18"/>
  <c r="B47" i="39" s="1"/>
  <c r="E176" i="18"/>
  <c r="E32"/>
  <c r="E101"/>
  <c r="E228"/>
  <c r="B66" i="37" s="1"/>
  <c r="E13" i="18"/>
  <c r="E215"/>
  <c r="E67"/>
  <c r="E134"/>
  <c r="T31" i="36" s="1"/>
  <c r="T31" i="38" s="1"/>
  <c r="E207" i="18"/>
  <c r="H7" i="31" s="1"/>
  <c r="E68" i="18"/>
  <c r="E146"/>
  <c r="E19"/>
  <c r="E87"/>
  <c r="A1" i="19" s="1"/>
  <c r="E153" i="18"/>
  <c r="E231"/>
  <c r="K2" i="37" s="1"/>
  <c r="E70" i="18"/>
  <c r="E138"/>
  <c r="E106"/>
  <c r="E28"/>
  <c r="E105"/>
  <c r="E91"/>
  <c r="B2" i="26" s="1"/>
  <c r="E74" i="18"/>
  <c r="E183"/>
  <c r="B56" i="39" s="1"/>
  <c r="E201" i="18"/>
  <c r="E30"/>
  <c r="D22" i="26" s="1"/>
  <c r="E99" i="18"/>
  <c r="E172"/>
  <c r="B1" i="39" s="1"/>
  <c r="E163" i="18"/>
  <c r="E55"/>
  <c r="E124"/>
  <c r="E197"/>
  <c r="B75" i="39" s="1"/>
  <c r="E198" i="18"/>
  <c r="B78" i="39" s="1"/>
  <c r="E200" i="18"/>
  <c r="E40"/>
  <c r="E109"/>
  <c r="R82" i="36" s="1"/>
  <c r="J102" i="38" s="1"/>
  <c r="E58" i="18"/>
  <c r="E45"/>
  <c r="E9"/>
  <c r="E75"/>
  <c r="E143"/>
  <c r="G1" i="19" s="1"/>
  <c r="E221" i="18"/>
  <c r="B1" i="37" s="1"/>
  <c r="E76" i="18"/>
  <c r="E214"/>
  <c r="H8" i="31" s="1"/>
  <c r="E27" i="18"/>
  <c r="E96"/>
  <c r="E161"/>
  <c r="E12"/>
  <c r="E78"/>
  <c r="E162"/>
  <c r="T33" i="36" s="1"/>
  <c r="T33" i="38" s="1"/>
  <c r="E122" i="18"/>
  <c r="E21"/>
  <c r="E179"/>
  <c r="LQ66" i="33" s="1"/>
  <c r="E62" i="18"/>
  <c r="E41"/>
  <c r="E128"/>
  <c r="E38"/>
  <c r="E107"/>
  <c r="E180"/>
  <c r="E233"/>
  <c r="E63"/>
  <c r="E132"/>
  <c r="E205"/>
  <c r="E218"/>
  <c r="E230"/>
  <c r="B3" i="37" s="1"/>
  <c r="E48" i="18"/>
  <c r="E117"/>
  <c r="E119"/>
  <c r="E79"/>
  <c r="E17"/>
  <c r="E85"/>
  <c r="B1" i="35" s="1"/>
  <c r="E151" i="18"/>
  <c r="E229"/>
  <c r="B73" i="37" s="1"/>
  <c r="E95" i="18"/>
  <c r="E232"/>
  <c r="K3" i="37" s="1"/>
  <c r="E35" i="18"/>
  <c r="E104"/>
  <c r="E177"/>
  <c r="E20"/>
  <c r="E88"/>
  <c r="B1" i="22" s="1"/>
  <c r="E194" i="18"/>
  <c r="B7" i="31" s="1"/>
  <c r="E147" i="18"/>
  <c r="G4" i="19" s="1"/>
  <c r="E43" i="18"/>
  <c r="E224"/>
  <c r="C3" i="37" s="1"/>
  <c r="E203" i="18"/>
  <c r="H4" i="31" s="1"/>
  <c r="E157" i="18"/>
  <c r="E125"/>
  <c r="E139"/>
  <c r="J5" i="16" s="1"/>
  <c r="E152" i="18"/>
  <c r="E113"/>
  <c r="E46"/>
  <c r="E115"/>
  <c r="E188"/>
  <c r="B74" i="39" s="1"/>
  <c r="E7" i="18"/>
  <c r="E73"/>
  <c r="E141"/>
  <c r="E217"/>
  <c r="B66" i="39" s="1"/>
  <c r="E42" i="18"/>
  <c r="E178"/>
  <c r="E56"/>
  <c r="E133"/>
  <c r="E160"/>
  <c r="E98"/>
  <c r="E25"/>
  <c r="E93"/>
  <c r="E159"/>
  <c r="E10"/>
  <c r="E111"/>
  <c r="E112"/>
  <c r="E97"/>
  <c r="E29"/>
  <c r="E23"/>
  <c r="E103"/>
  <c r="E110"/>
  <c r="E59"/>
  <c r="E37"/>
  <c r="E54"/>
  <c r="E123"/>
  <c r="K56" i="22" s="1"/>
  <c r="E196" i="18"/>
  <c r="B8" i="31" s="1"/>
  <c r="E15" i="18"/>
  <c r="E81"/>
  <c r="E149"/>
  <c r="T14" i="36" s="1"/>
  <c r="T15" i="38" s="1"/>
  <c r="E227" i="18"/>
  <c r="E86"/>
  <c r="B2" i="3" s="1"/>
  <c r="E186" i="18"/>
  <c r="LO66" i="33" s="1"/>
  <c r="E66" i="18"/>
  <c r="E142"/>
  <c r="B3" i="3" s="1"/>
  <c r="E192" i="18"/>
  <c r="B4" i="31" s="1"/>
  <c r="E114" i="18"/>
  <c r="E33"/>
  <c r="E102"/>
  <c r="E175"/>
  <c r="E18"/>
  <c r="E135"/>
  <c r="E71"/>
  <c r="E51"/>
  <c r="E120"/>
  <c r="E193"/>
  <c r="B5" i="31" s="1"/>
  <c r="E131" i="18"/>
  <c r="C5" i="29" s="1"/>
  <c r="E222" i="18"/>
  <c r="F3" i="37" s="1"/>
  <c r="E130" i="18"/>
  <c r="W47" i="36" s="1"/>
  <c r="W48" i="38" s="1"/>
  <c r="E225" i="18"/>
  <c r="D3" i="37" s="1"/>
  <c r="E5" i="18"/>
  <c r="J58" i="33" s="1"/>
  <c r="G3" i="37"/>
  <c r="LR66" i="33"/>
  <c r="K55" i="22"/>
  <c r="F1" i="18"/>
  <c r="A2" i="29"/>
  <c r="LS66" i="33"/>
  <c r="C78" i="37"/>
  <c r="B78"/>
  <c r="C4"/>
  <c r="B4"/>
  <c r="B63"/>
  <c r="C63"/>
  <c r="C18"/>
  <c r="B18"/>
  <c r="C49"/>
  <c r="C67"/>
  <c r="B67"/>
  <c r="C74"/>
  <c r="B74"/>
  <c r="C12"/>
  <c r="B12"/>
  <c r="E27" i="36"/>
  <c r="E27" i="38" s="1"/>
  <c r="B27" i="37"/>
  <c r="C27"/>
  <c r="C50"/>
  <c r="B50"/>
  <c r="C68"/>
  <c r="B68"/>
  <c r="C75"/>
  <c r="B75"/>
  <c r="C41"/>
  <c r="B41"/>
  <c r="B8"/>
  <c r="C8"/>
  <c r="B19"/>
  <c r="C19"/>
  <c r="B71"/>
  <c r="C71"/>
  <c r="C70"/>
  <c r="B70"/>
  <c r="B61"/>
  <c r="C61"/>
  <c r="B60"/>
  <c r="C60"/>
  <c r="B58"/>
  <c r="B57"/>
  <c r="C57"/>
  <c r="C54"/>
  <c r="B54"/>
  <c r="B55"/>
  <c r="C55"/>
  <c r="C44"/>
  <c r="B44"/>
  <c r="B46"/>
  <c r="C46"/>
  <c r="C45"/>
  <c r="C37"/>
  <c r="B37"/>
  <c r="C33"/>
  <c r="B33"/>
  <c r="C34"/>
  <c r="B34"/>
  <c r="C35"/>
  <c r="B35"/>
  <c r="B30"/>
  <c r="C30"/>
  <c r="C29"/>
  <c r="B29"/>
  <c r="B31"/>
  <c r="C31"/>
  <c r="C25"/>
  <c r="C21"/>
  <c r="B21"/>
  <c r="C23"/>
  <c r="C14"/>
  <c r="B14"/>
  <c r="C16"/>
  <c r="B16"/>
  <c r="C11"/>
  <c r="B11"/>
  <c r="B53"/>
  <c r="Q72" i="36"/>
  <c r="E72"/>
  <c r="T11"/>
  <c r="T11" i="38" s="1"/>
  <c r="I3" i="37"/>
  <c r="LP66" i="33"/>
  <c r="B61" i="39"/>
  <c r="B81"/>
  <c r="C10" i="37" l="1"/>
  <c r="C38"/>
  <c r="B51"/>
  <c r="B10"/>
  <c r="B38"/>
  <c r="C40"/>
  <c r="C51"/>
  <c r="B40"/>
  <c r="B6"/>
  <c r="C22"/>
  <c r="B45"/>
  <c r="C6"/>
  <c r="B48"/>
  <c r="B64"/>
  <c r="B26"/>
  <c r="N17" i="36"/>
  <c r="N17" i="38" s="1"/>
  <c r="Q27" i="36"/>
  <c r="Q27" i="38" s="1"/>
  <c r="Q22" i="36"/>
  <c r="Q22" i="38" s="1"/>
  <c r="K32" i="36"/>
  <c r="K32" i="38" s="1"/>
  <c r="B49" i="37"/>
  <c r="C26"/>
  <c r="B43"/>
  <c r="B7"/>
  <c r="C15"/>
  <c r="B22"/>
  <c r="C48"/>
  <c r="B23"/>
  <c r="B25"/>
  <c r="C7"/>
  <c r="LY71" i="39"/>
  <c r="JL70"/>
  <c r="HY71"/>
  <c r="FL70"/>
  <c r="DY71"/>
  <c r="BL70"/>
  <c r="Y71"/>
  <c r="LL69" i="33"/>
  <c r="JY68"/>
  <c r="IL69"/>
  <c r="FY68"/>
  <c r="EL69"/>
  <c r="BY68"/>
  <c r="AL69"/>
  <c r="EL71" i="39"/>
  <c r="BY70"/>
  <c r="CL68" i="33"/>
  <c r="EL70" i="39"/>
  <c r="GY70"/>
  <c r="CY70"/>
  <c r="JY69" i="33"/>
  <c r="LY70" i="39"/>
  <c r="KL71"/>
  <c r="HY70"/>
  <c r="GL71"/>
  <c r="DY70"/>
  <c r="CL71"/>
  <c r="Y70"/>
  <c r="LL68" i="33"/>
  <c r="KY69"/>
  <c r="IL68"/>
  <c r="GY69"/>
  <c r="EL68"/>
  <c r="CY69"/>
  <c r="AL68"/>
  <c r="FY70" i="39"/>
  <c r="KL68" i="33"/>
  <c r="EY69"/>
  <c r="LY68"/>
  <c r="KY70" i="39"/>
  <c r="FY69" i="33"/>
  <c r="KL70" i="39"/>
  <c r="IY71"/>
  <c r="GL70"/>
  <c r="EY71"/>
  <c r="CL70"/>
  <c r="AY71"/>
  <c r="KY68" i="33"/>
  <c r="JL69"/>
  <c r="GY68"/>
  <c r="FL69"/>
  <c r="CY68"/>
  <c r="BL69"/>
  <c r="JY70" i="39"/>
  <c r="LY69" i="33"/>
  <c r="GL68"/>
  <c r="IL70" i="39"/>
  <c r="IY68" i="33"/>
  <c r="DL69"/>
  <c r="FL71" i="39"/>
  <c r="HL68" i="33"/>
  <c r="LL71" i="39"/>
  <c r="IY70"/>
  <c r="HL71"/>
  <c r="EY70"/>
  <c r="DL71"/>
  <c r="AY70"/>
  <c r="JL68" i="33"/>
  <c r="HY69"/>
  <c r="FL68"/>
  <c r="DY69"/>
  <c r="BL68"/>
  <c r="Y69"/>
  <c r="AY69"/>
  <c r="GY71" i="39"/>
  <c r="AL70"/>
  <c r="HL69" i="33"/>
  <c r="AY68"/>
  <c r="BL71" i="39"/>
  <c r="DL68" i="33"/>
  <c r="LL70" i="39"/>
  <c r="JY71"/>
  <c r="HL70"/>
  <c r="FY71"/>
  <c r="DL70"/>
  <c r="BY71"/>
  <c r="L71"/>
  <c r="KL69" i="33"/>
  <c r="HY68"/>
  <c r="GL69"/>
  <c r="DY68"/>
  <c r="CL69"/>
  <c r="Y68"/>
  <c r="IL71" i="39"/>
  <c r="AL71"/>
  <c r="IY69" i="33"/>
  <c r="KY71" i="39"/>
  <c r="CY71"/>
  <c r="EY68" i="33"/>
  <c r="JL71" i="39"/>
  <c r="BY69" i="33"/>
  <c r="L69"/>
  <c r="KY69" i="39"/>
  <c r="GY69"/>
  <c r="CY69"/>
  <c r="HL67" i="33"/>
  <c r="DL67"/>
  <c r="HL69" i="39"/>
  <c r="HY67" i="33"/>
  <c r="JY69" i="39"/>
  <c r="CL67" i="33"/>
  <c r="EY67"/>
  <c r="JL69" i="39"/>
  <c r="FL69"/>
  <c r="BL69"/>
  <c r="JY67" i="33"/>
  <c r="FY67"/>
  <c r="BY67"/>
  <c r="Y67"/>
  <c r="FY69" i="39"/>
  <c r="GL67" i="33"/>
  <c r="LY67"/>
  <c r="LY69" i="39"/>
  <c r="HY69"/>
  <c r="DY69"/>
  <c r="Y69"/>
  <c r="LL67" i="33"/>
  <c r="IL67"/>
  <c r="EL67"/>
  <c r="AL67"/>
  <c r="BY69" i="39"/>
  <c r="AL69"/>
  <c r="AY67" i="33"/>
  <c r="KL69" i="39"/>
  <c r="GL69"/>
  <c r="CL69"/>
  <c r="L69"/>
  <c r="KY67" i="33"/>
  <c r="GY67"/>
  <c r="CY67"/>
  <c r="LL69" i="39"/>
  <c r="IL69"/>
  <c r="IY67" i="33"/>
  <c r="IY69" i="39"/>
  <c r="EY69"/>
  <c r="AY69"/>
  <c r="JL67" i="33"/>
  <c r="FL67"/>
  <c r="BL67"/>
  <c r="DL69" i="39"/>
  <c r="DY67" i="33"/>
  <c r="KL67"/>
  <c r="EL69" i="39"/>
  <c r="L67" i="33"/>
  <c r="JS4"/>
  <c r="HS66"/>
  <c r="FS4"/>
  <c r="DS66"/>
  <c r="CF4"/>
  <c r="DF66"/>
  <c r="LF4"/>
  <c r="JF66"/>
  <c r="HF4"/>
  <c r="FF66"/>
  <c r="DF4"/>
  <c r="IS66"/>
  <c r="KS66"/>
  <c r="IS4"/>
  <c r="GS66"/>
  <c r="ES4"/>
  <c r="CS66"/>
  <c r="FF4"/>
  <c r="CS4"/>
  <c r="MF66"/>
  <c r="KF4"/>
  <c r="IF66"/>
  <c r="GF4"/>
  <c r="EF66"/>
  <c r="LS4"/>
  <c r="JS66"/>
  <c r="HS4"/>
  <c r="FS66"/>
  <c r="DS4"/>
  <c r="GS4"/>
  <c r="ES66"/>
  <c r="LF66"/>
  <c r="JF4"/>
  <c r="HF66"/>
  <c r="MF4"/>
  <c r="KF66"/>
  <c r="IF4"/>
  <c r="GF66"/>
  <c r="EF4"/>
  <c r="CF66"/>
  <c r="KS4"/>
  <c r="LG4"/>
  <c r="JG66"/>
  <c r="HG4"/>
  <c r="FG66"/>
  <c r="DG4"/>
  <c r="ET66"/>
  <c r="KT66"/>
  <c r="IT4"/>
  <c r="GT66"/>
  <c r="ET4"/>
  <c r="CT66"/>
  <c r="IG4"/>
  <c r="GG66"/>
  <c r="EG4"/>
  <c r="CG66"/>
  <c r="MG66"/>
  <c r="KG4"/>
  <c r="IG66"/>
  <c r="GG4"/>
  <c r="EG66"/>
  <c r="CG4"/>
  <c r="MG4"/>
  <c r="KG66"/>
  <c r="LT4"/>
  <c r="JT66"/>
  <c r="HT4"/>
  <c r="FT66"/>
  <c r="DT4"/>
  <c r="LG66"/>
  <c r="JG4"/>
  <c r="HG66"/>
  <c r="FG4"/>
  <c r="DG66"/>
  <c r="KT4"/>
  <c r="IT66"/>
  <c r="GT4"/>
  <c r="CT4"/>
  <c r="JT4"/>
  <c r="HT66"/>
  <c r="FT4"/>
  <c r="DT66"/>
  <c r="LY70"/>
  <c r="HY70"/>
  <c r="DY70"/>
  <c r="JL70"/>
  <c r="FL70"/>
  <c r="KY70"/>
  <c r="GY70"/>
  <c r="CY70"/>
  <c r="DL70"/>
  <c r="IL70"/>
  <c r="EL70"/>
  <c r="JY70"/>
  <c r="FY70"/>
  <c r="BY70"/>
  <c r="IY70"/>
  <c r="LL70"/>
  <c r="HL70"/>
  <c r="EY70"/>
  <c r="KL70"/>
  <c r="GL70"/>
  <c r="CL70"/>
  <c r="ME4"/>
  <c r="KE66"/>
  <c r="IE4"/>
  <c r="GE66"/>
  <c r="EE4"/>
  <c r="CE66"/>
  <c r="LE66"/>
  <c r="JR4"/>
  <c r="HR66"/>
  <c r="FR4"/>
  <c r="DR66"/>
  <c r="HE66"/>
  <c r="DE66"/>
  <c r="LE4"/>
  <c r="JE66"/>
  <c r="HE4"/>
  <c r="FE66"/>
  <c r="DE4"/>
  <c r="CR66"/>
  <c r="KR66"/>
  <c r="IR4"/>
  <c r="GR66"/>
  <c r="ER4"/>
  <c r="FE4"/>
  <c r="ME66"/>
  <c r="KE4"/>
  <c r="IE66"/>
  <c r="GE4"/>
  <c r="EE66"/>
  <c r="CE4"/>
  <c r="LR4"/>
  <c r="JR66"/>
  <c r="HR4"/>
  <c r="FR66"/>
  <c r="JE4"/>
  <c r="KR4"/>
  <c r="IR66"/>
  <c r="GR4"/>
  <c r="ER66"/>
  <c r="CR4"/>
  <c r="DR4"/>
  <c r="KI33"/>
  <c r="GI33"/>
  <c r="CI33"/>
  <c r="CV33"/>
  <c r="LV33"/>
  <c r="HV33"/>
  <c r="DV33"/>
  <c r="JI33"/>
  <c r="FI33"/>
  <c r="HI33"/>
  <c r="KV33"/>
  <c r="GV33"/>
  <c r="II33"/>
  <c r="EI33"/>
  <c r="DI33"/>
  <c r="JV33"/>
  <c r="FV33"/>
  <c r="BV33"/>
  <c r="LI33"/>
  <c r="IV33"/>
  <c r="EV33"/>
  <c r="LC66"/>
  <c r="JC4"/>
  <c r="HC66"/>
  <c r="FC4"/>
  <c r="DC66"/>
  <c r="KP4"/>
  <c r="IP66"/>
  <c r="GP4"/>
  <c r="EP66"/>
  <c r="CP4"/>
  <c r="MC4"/>
  <c r="KC66"/>
  <c r="IC4"/>
  <c r="GC66"/>
  <c r="EC4"/>
  <c r="CC66"/>
  <c r="CP66"/>
  <c r="IC66"/>
  <c r="GC4"/>
  <c r="EC66"/>
  <c r="JP4"/>
  <c r="HP66"/>
  <c r="FP4"/>
  <c r="DP66"/>
  <c r="LC4"/>
  <c r="JC66"/>
  <c r="HC4"/>
  <c r="FC66"/>
  <c r="DC4"/>
  <c r="EP4"/>
  <c r="MC66"/>
  <c r="KC4"/>
  <c r="KP66"/>
  <c r="IP4"/>
  <c r="GP66"/>
  <c r="LP4"/>
  <c r="JP66"/>
  <c r="HP4"/>
  <c r="FP66"/>
  <c r="DP4"/>
  <c r="CC4"/>
  <c r="KQ4"/>
  <c r="IQ66"/>
  <c r="GQ4"/>
  <c r="EQ66"/>
  <c r="CQ4"/>
  <c r="CD4"/>
  <c r="MD4"/>
  <c r="KD66"/>
  <c r="ID4"/>
  <c r="GD66"/>
  <c r="ED4"/>
  <c r="CD66"/>
  <c r="DD4"/>
  <c r="JQ4"/>
  <c r="HQ66"/>
  <c r="FQ4"/>
  <c r="DQ66"/>
  <c r="ED66"/>
  <c r="JQ66"/>
  <c r="LD4"/>
  <c r="JD66"/>
  <c r="HD4"/>
  <c r="FD66"/>
  <c r="KQ66"/>
  <c r="IQ4"/>
  <c r="GQ66"/>
  <c r="EQ4"/>
  <c r="CQ66"/>
  <c r="HQ4"/>
  <c r="FQ66"/>
  <c r="MD66"/>
  <c r="KD4"/>
  <c r="ID66"/>
  <c r="GD4"/>
  <c r="DQ4"/>
  <c r="LD66"/>
  <c r="JD4"/>
  <c r="HD66"/>
  <c r="FD4"/>
  <c r="DD66"/>
  <c r="LQ4"/>
  <c r="LO4"/>
  <c r="JO66"/>
  <c r="HO4"/>
  <c r="FO66"/>
  <c r="DO4"/>
  <c r="LB66"/>
  <c r="JB4"/>
  <c r="HB66"/>
  <c r="FB4"/>
  <c r="DB66"/>
  <c r="IO4"/>
  <c r="KO4"/>
  <c r="IO66"/>
  <c r="GO4"/>
  <c r="EO66"/>
  <c r="CO4"/>
  <c r="MB4"/>
  <c r="KB66"/>
  <c r="IB4"/>
  <c r="GB66"/>
  <c r="EB4"/>
  <c r="CO66"/>
  <c r="JO4"/>
  <c r="HO66"/>
  <c r="FO4"/>
  <c r="DO66"/>
  <c r="DB4"/>
  <c r="EO4"/>
  <c r="LB4"/>
  <c r="JB66"/>
  <c r="HB4"/>
  <c r="FB66"/>
  <c r="GO66"/>
  <c r="MB66"/>
  <c r="KB4"/>
  <c r="IB66"/>
  <c r="GB4"/>
  <c r="EB66"/>
  <c r="CB4"/>
  <c r="CB66"/>
  <c r="KO66"/>
  <c r="JZ4"/>
  <c r="FZ4"/>
  <c r="BZ4"/>
  <c r="KZ4"/>
  <c r="LM4"/>
  <c r="HM4"/>
  <c r="DM4"/>
  <c r="GZ4"/>
  <c r="IZ4"/>
  <c r="EZ4"/>
  <c r="CM4"/>
  <c r="CZ4"/>
  <c r="KM4"/>
  <c r="GM4"/>
  <c r="LZ4"/>
  <c r="HZ4"/>
  <c r="DZ4"/>
  <c r="JM4"/>
  <c r="FM4"/>
  <c r="IM4"/>
  <c r="EM4"/>
  <c r="KI47" i="39"/>
  <c r="AI47"/>
  <c r="I47"/>
  <c r="AV47"/>
  <c r="II47"/>
  <c r="BV47"/>
  <c r="EI47"/>
  <c r="GI47"/>
  <c r="EV47"/>
  <c r="JI47"/>
  <c r="FI47"/>
  <c r="CI47"/>
  <c r="DI47"/>
  <c r="HV47"/>
  <c r="JV47"/>
  <c r="BI47"/>
  <c r="HI47"/>
  <c r="IV47"/>
  <c r="GV47"/>
  <c r="LI47"/>
  <c r="V47"/>
  <c r="DV47"/>
  <c r="FV47"/>
  <c r="KV47"/>
  <c r="CV47"/>
  <c r="LV47"/>
  <c r="BT66" i="33"/>
  <c r="BG66"/>
  <c r="BG4"/>
  <c r="BT4"/>
  <c r="MG4" i="39"/>
  <c r="IG4"/>
  <c r="EG4"/>
  <c r="AG4"/>
  <c r="MG68"/>
  <c r="KG68"/>
  <c r="IG68"/>
  <c r="GG68"/>
  <c r="EG68"/>
  <c r="CG68"/>
  <c r="AG68"/>
  <c r="IT4"/>
  <c r="ET4"/>
  <c r="AT4"/>
  <c r="JG4"/>
  <c r="FG4"/>
  <c r="BG4"/>
  <c r="KT68"/>
  <c r="IT68"/>
  <c r="GT68"/>
  <c r="ET68"/>
  <c r="CT68"/>
  <c r="AT68"/>
  <c r="JT4"/>
  <c r="FT4"/>
  <c r="BT4"/>
  <c r="LG68"/>
  <c r="JG68"/>
  <c r="HG68"/>
  <c r="FG68"/>
  <c r="DG68"/>
  <c r="BG68"/>
  <c r="KT4"/>
  <c r="GT4"/>
  <c r="CT4"/>
  <c r="DT68"/>
  <c r="T68"/>
  <c r="LG4"/>
  <c r="HG4"/>
  <c r="DG4"/>
  <c r="LT68"/>
  <c r="JT68"/>
  <c r="HT68"/>
  <c r="FT68"/>
  <c r="BT68"/>
  <c r="LT4"/>
  <c r="GG4"/>
  <c r="CG4"/>
  <c r="T4"/>
  <c r="DT4"/>
  <c r="KG4"/>
  <c r="HT4"/>
  <c r="H38" i="22"/>
  <c r="I50" i="37" s="1"/>
  <c r="H44" i="22"/>
  <c r="I57" i="37" s="1"/>
  <c r="H19" i="22"/>
  <c r="I27" i="37" s="1"/>
  <c r="H8" i="22"/>
  <c r="I12" i="37" s="1"/>
  <c r="BL70" i="33"/>
  <c r="AY70"/>
  <c r="KL72" i="39"/>
  <c r="GL72"/>
  <c r="CL72"/>
  <c r="IL72"/>
  <c r="JY72"/>
  <c r="FY72"/>
  <c r="BY72"/>
  <c r="EL72"/>
  <c r="JL72"/>
  <c r="FL72"/>
  <c r="BL72"/>
  <c r="IY72"/>
  <c r="EY72"/>
  <c r="AY72"/>
  <c r="AL72"/>
  <c r="LY72"/>
  <c r="HY72"/>
  <c r="DY72"/>
  <c r="Y72"/>
  <c r="GY72"/>
  <c r="LL72"/>
  <c r="HL72"/>
  <c r="DL72"/>
  <c r="L72"/>
  <c r="KY72"/>
  <c r="CY72"/>
  <c r="H14" i="22"/>
  <c r="I18" i="37" s="1"/>
  <c r="H56" i="22"/>
  <c r="I75" i="37" s="1"/>
  <c r="H35" i="22"/>
  <c r="I44" i="37" s="1"/>
  <c r="H41" i="22"/>
  <c r="I55" i="37" s="1"/>
  <c r="H26" i="22"/>
  <c r="I34" i="37" s="1"/>
  <c r="H7" i="22"/>
  <c r="I8" i="37" s="1"/>
  <c r="H48" i="22"/>
  <c r="I64" i="37" s="1"/>
  <c r="H31" i="22"/>
  <c r="I41" i="37" s="1"/>
  <c r="H23" i="22"/>
  <c r="I31" i="37" s="1"/>
  <c r="H15" i="22"/>
  <c r="I19" i="37" s="1"/>
  <c r="L70" i="39"/>
  <c r="JV56"/>
  <c r="FV56"/>
  <c r="BV56"/>
  <c r="JI56"/>
  <c r="CV56"/>
  <c r="LV56"/>
  <c r="IV56"/>
  <c r="GV56"/>
  <c r="I56"/>
  <c r="KV56"/>
  <c r="AI56"/>
  <c r="CI56"/>
  <c r="HI56"/>
  <c r="V56"/>
  <c r="EI56"/>
  <c r="BI56"/>
  <c r="KI56"/>
  <c r="HV56"/>
  <c r="EV56"/>
  <c r="GI56"/>
  <c r="LI56"/>
  <c r="DV56"/>
  <c r="II56"/>
  <c r="AV56"/>
  <c r="FI56"/>
  <c r="DI56"/>
  <c r="H58" i="22"/>
  <c r="I78" i="37" s="1"/>
  <c r="H22" i="22"/>
  <c r="I30" i="37" s="1"/>
  <c r="H6" i="22"/>
  <c r="I7" i="37" s="1"/>
  <c r="H52" i="22"/>
  <c r="I71" i="37" s="1"/>
  <c r="H34" i="22"/>
  <c r="I43" i="37" s="1"/>
  <c r="H42" i="22"/>
  <c r="I54" i="37" s="1"/>
  <c r="BR4" i="33"/>
  <c r="BE66"/>
  <c r="BR66"/>
  <c r="BE4"/>
  <c r="LE4" i="39"/>
  <c r="HE4"/>
  <c r="DE4"/>
  <c r="LR68"/>
  <c r="JR68"/>
  <c r="HR68"/>
  <c r="FR68"/>
  <c r="DR68"/>
  <c r="BR68"/>
  <c r="R68"/>
  <c r="LR4"/>
  <c r="HR4"/>
  <c r="DR4"/>
  <c r="R4"/>
  <c r="ME4"/>
  <c r="IE4"/>
  <c r="EE4"/>
  <c r="AE4"/>
  <c r="ME68"/>
  <c r="KE68"/>
  <c r="IE68"/>
  <c r="GE68"/>
  <c r="EE68"/>
  <c r="CE68"/>
  <c r="AE68"/>
  <c r="IR4"/>
  <c r="ER4"/>
  <c r="AR4"/>
  <c r="KR68"/>
  <c r="IR68"/>
  <c r="GR68"/>
  <c r="ER68"/>
  <c r="CR68"/>
  <c r="AR68"/>
  <c r="JR4"/>
  <c r="FR4"/>
  <c r="BR4"/>
  <c r="FE68"/>
  <c r="BE68"/>
  <c r="KE4"/>
  <c r="GE4"/>
  <c r="CE4"/>
  <c r="LE68"/>
  <c r="JE68"/>
  <c r="HE68"/>
  <c r="DE68"/>
  <c r="FE4"/>
  <c r="CR4"/>
  <c r="JE4"/>
  <c r="GR4"/>
  <c r="KR4"/>
  <c r="BE4"/>
  <c r="H32" i="22"/>
  <c r="I45" i="37" s="1"/>
  <c r="H5" i="22"/>
  <c r="I6" i="37" s="1"/>
  <c r="H16" i="22"/>
  <c r="I23" i="37" s="1"/>
  <c r="H43" i="22"/>
  <c r="I58" i="37" s="1"/>
  <c r="H25" i="22"/>
  <c r="I35" i="37" s="1"/>
  <c r="BI33" i="33"/>
  <c r="AV33"/>
  <c r="B40" i="39"/>
  <c r="II33"/>
  <c r="EI33"/>
  <c r="AI33"/>
  <c r="LV33"/>
  <c r="HV33"/>
  <c r="DV33"/>
  <c r="V33"/>
  <c r="LI33"/>
  <c r="HI33"/>
  <c r="DI33"/>
  <c r="I33"/>
  <c r="KV33"/>
  <c r="GV33"/>
  <c r="CV33"/>
  <c r="B33"/>
  <c r="JV33"/>
  <c r="FV33"/>
  <c r="BV33"/>
  <c r="B19"/>
  <c r="JI33"/>
  <c r="FI33"/>
  <c r="BI33"/>
  <c r="B12"/>
  <c r="KI33"/>
  <c r="CI33"/>
  <c r="IV33"/>
  <c r="GI33"/>
  <c r="EV33"/>
  <c r="AV33"/>
  <c r="B26"/>
  <c r="B5"/>
  <c r="H37" i="22"/>
  <c r="I49" i="37" s="1"/>
  <c r="H29" i="22"/>
  <c r="I38" i="37" s="1"/>
  <c r="H17" i="22"/>
  <c r="I22" i="37" s="1"/>
  <c r="H9" i="22"/>
  <c r="I11" i="37" s="1"/>
  <c r="H50" i="22"/>
  <c r="I67" i="37" s="1"/>
  <c r="BP4" i="33"/>
  <c r="BC66"/>
  <c r="BC4"/>
  <c r="BP66"/>
  <c r="KC4" i="39"/>
  <c r="GC4"/>
  <c r="CC4"/>
  <c r="LC68"/>
  <c r="JC68"/>
  <c r="HC68"/>
  <c r="FC68"/>
  <c r="DC68"/>
  <c r="BC68"/>
  <c r="KP4"/>
  <c r="GP4"/>
  <c r="CP4"/>
  <c r="LC4"/>
  <c r="HC4"/>
  <c r="DC4"/>
  <c r="LP68"/>
  <c r="JP68"/>
  <c r="HP68"/>
  <c r="FP68"/>
  <c r="DP68"/>
  <c r="BP68"/>
  <c r="P68"/>
  <c r="LP4"/>
  <c r="HP4"/>
  <c r="DP4"/>
  <c r="P4"/>
  <c r="MC68"/>
  <c r="KC68"/>
  <c r="IC68"/>
  <c r="GC68"/>
  <c r="EC68"/>
  <c r="CC68"/>
  <c r="AC68"/>
  <c r="IP4"/>
  <c r="EP4"/>
  <c r="AP4"/>
  <c r="IP68"/>
  <c r="GP68"/>
  <c r="CP68"/>
  <c r="JC4"/>
  <c r="FC4"/>
  <c r="BC4"/>
  <c r="KP68"/>
  <c r="EP68"/>
  <c r="AP68"/>
  <c r="MC4"/>
  <c r="EC4"/>
  <c r="JP4"/>
  <c r="AC4"/>
  <c r="BP4"/>
  <c r="IC4"/>
  <c r="FP4"/>
  <c r="BQ4" i="33"/>
  <c r="BD66"/>
  <c r="BQ66"/>
  <c r="BD4"/>
  <c r="LD68" i="39"/>
  <c r="JD68"/>
  <c r="HD68"/>
  <c r="FD68"/>
  <c r="DD68"/>
  <c r="BD68"/>
  <c r="KQ4"/>
  <c r="GQ4"/>
  <c r="CQ4"/>
  <c r="MD68"/>
  <c r="KD68"/>
  <c r="GD68"/>
  <c r="LD4"/>
  <c r="HD4"/>
  <c r="DD4"/>
  <c r="ID68"/>
  <c r="ED68"/>
  <c r="LQ68"/>
  <c r="JQ68"/>
  <c r="HQ68"/>
  <c r="FQ68"/>
  <c r="DQ68"/>
  <c r="BQ68"/>
  <c r="Q68"/>
  <c r="LQ4"/>
  <c r="HQ4"/>
  <c r="DQ4"/>
  <c r="Q4"/>
  <c r="MD4"/>
  <c r="ID4"/>
  <c r="ED4"/>
  <c r="AD4"/>
  <c r="JD4"/>
  <c r="FD4"/>
  <c r="BD4"/>
  <c r="KQ68"/>
  <c r="IQ68"/>
  <c r="GQ68"/>
  <c r="EQ68"/>
  <c r="CQ68"/>
  <c r="AQ68"/>
  <c r="JQ4"/>
  <c r="FQ4"/>
  <c r="BQ4"/>
  <c r="AQ4"/>
  <c r="EQ4"/>
  <c r="IQ4"/>
  <c r="CD68"/>
  <c r="CD4"/>
  <c r="GD4"/>
  <c r="AD68"/>
  <c r="KD4"/>
  <c r="H18" i="22"/>
  <c r="I21" i="37" s="1"/>
  <c r="H27" i="22"/>
  <c r="I33" i="37" s="1"/>
  <c r="H10" i="22"/>
  <c r="I10" i="37" s="1"/>
  <c r="H51" i="22"/>
  <c r="I68" i="37" s="1"/>
  <c r="H39" i="22"/>
  <c r="I51" i="37" s="1"/>
  <c r="H30" i="22"/>
  <c r="I40" i="37" s="1"/>
  <c r="H46" i="22"/>
  <c r="I60" i="37" s="1"/>
  <c r="H24" i="22"/>
  <c r="I29" i="37" s="1"/>
  <c r="H53" i="22"/>
  <c r="I70" i="37" s="1"/>
  <c r="H11" i="22"/>
  <c r="I16" i="37" s="1"/>
  <c r="FV66" i="39"/>
  <c r="AI66"/>
  <c r="LI66"/>
  <c r="FI66"/>
  <c r="I66"/>
  <c r="KI66"/>
  <c r="EI66"/>
  <c r="IV66"/>
  <c r="JV66"/>
  <c r="DI66"/>
  <c r="II66"/>
  <c r="BV66"/>
  <c r="HI66"/>
  <c r="BI66"/>
  <c r="CI66"/>
  <c r="AV66"/>
  <c r="JI66"/>
  <c r="GI66"/>
  <c r="EV66"/>
  <c r="HV66"/>
  <c r="CV66"/>
  <c r="V66"/>
  <c r="LV66"/>
  <c r="DV66"/>
  <c r="GV66"/>
  <c r="KV66"/>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c r="BO4"/>
  <c r="BB66"/>
  <c r="KO68" i="39"/>
  <c r="IO68"/>
  <c r="GO68"/>
  <c r="EO68"/>
  <c r="CO68"/>
  <c r="AO68"/>
  <c r="JO4"/>
  <c r="FO4"/>
  <c r="BO4"/>
  <c r="LO68"/>
  <c r="HO68"/>
  <c r="KB4"/>
  <c r="GB4"/>
  <c r="CB4"/>
  <c r="JO68"/>
  <c r="FO68"/>
  <c r="LB68"/>
  <c r="JB68"/>
  <c r="HB68"/>
  <c r="FB68"/>
  <c r="DB68"/>
  <c r="BB68"/>
  <c r="KO4"/>
  <c r="GO4"/>
  <c r="CO4"/>
  <c r="LB4"/>
  <c r="HB4"/>
  <c r="DB4"/>
  <c r="MB4"/>
  <c r="IB4"/>
  <c r="EB4"/>
  <c r="AB4"/>
  <c r="MB68"/>
  <c r="KB68"/>
  <c r="IB68"/>
  <c r="GB68"/>
  <c r="EB68"/>
  <c r="CB68"/>
  <c r="AB68"/>
  <c r="IO4"/>
  <c r="EO4"/>
  <c r="AO4"/>
  <c r="HO4"/>
  <c r="O4"/>
  <c r="DO68"/>
  <c r="FB4"/>
  <c r="LO4"/>
  <c r="JB4"/>
  <c r="BO68"/>
  <c r="B64"/>
  <c r="DO4"/>
  <c r="O68"/>
  <c r="BB4"/>
  <c r="BF66" i="33"/>
  <c r="BS4"/>
  <c r="BS66"/>
  <c r="BF4"/>
  <c r="LS68" i="39"/>
  <c r="JS68"/>
  <c r="HS68"/>
  <c r="FS68"/>
  <c r="DS68"/>
  <c r="BS68"/>
  <c r="S68"/>
  <c r="LS4"/>
  <c r="HS4"/>
  <c r="DS4"/>
  <c r="S4"/>
  <c r="IS68"/>
  <c r="ES68"/>
  <c r="MF4"/>
  <c r="IF4"/>
  <c r="EF4"/>
  <c r="AF4"/>
  <c r="KS68"/>
  <c r="GS68"/>
  <c r="MF68"/>
  <c r="KF68"/>
  <c r="IF68"/>
  <c r="GF68"/>
  <c r="EF68"/>
  <c r="CF68"/>
  <c r="AF68"/>
  <c r="IS4"/>
  <c r="ES4"/>
  <c r="AS4"/>
  <c r="JF4"/>
  <c r="FF4"/>
  <c r="BF4"/>
  <c r="KF4"/>
  <c r="GF4"/>
  <c r="CF4"/>
  <c r="LF68"/>
  <c r="JF68"/>
  <c r="HF68"/>
  <c r="FF68"/>
  <c r="DF68"/>
  <c r="BF68"/>
  <c r="KS4"/>
  <c r="GS4"/>
  <c r="CS4"/>
  <c r="JS4"/>
  <c r="HF4"/>
  <c r="BS4"/>
  <c r="CS68"/>
  <c r="LF4"/>
  <c r="AS68"/>
  <c r="FS4"/>
  <c r="DF4"/>
  <c r="IV61"/>
  <c r="LV61"/>
  <c r="II61"/>
  <c r="FI61"/>
  <c r="EV61"/>
  <c r="BI61"/>
  <c r="AV61"/>
  <c r="JI61"/>
  <c r="EI61"/>
  <c r="AI61"/>
  <c r="FV61"/>
  <c r="GV61"/>
  <c r="DV61"/>
  <c r="JV61"/>
  <c r="CI61"/>
  <c r="KV61"/>
  <c r="HV61"/>
  <c r="KI61"/>
  <c r="HI61"/>
  <c r="I61"/>
  <c r="GI61"/>
  <c r="DI61"/>
  <c r="V61"/>
  <c r="LI61"/>
  <c r="BV61"/>
  <c r="CV61"/>
  <c r="AZ4" i="33"/>
  <c r="BM4"/>
  <c r="IZ4" i="39"/>
  <c r="EZ4"/>
  <c r="AZ4"/>
  <c r="JM4"/>
  <c r="FM4"/>
  <c r="BM4"/>
  <c r="JZ4"/>
  <c r="FZ4"/>
  <c r="BZ4"/>
  <c r="KM4"/>
  <c r="GM4"/>
  <c r="CM4"/>
  <c r="LM4"/>
  <c r="HM4"/>
  <c r="DM4"/>
  <c r="M4"/>
  <c r="LZ4"/>
  <c r="HZ4"/>
  <c r="DZ4"/>
  <c r="Z4"/>
  <c r="CZ4"/>
  <c r="AM4"/>
  <c r="KZ4"/>
  <c r="GZ4"/>
  <c r="EM4"/>
  <c r="IM4"/>
  <c r="H78" i="36"/>
  <c r="E81" i="38"/>
  <c r="T78" i="36"/>
  <c r="Q81" i="38"/>
  <c r="D33" i="26"/>
  <c r="P5" i="14" s="1"/>
  <c r="AF5" s="1"/>
  <c r="D7" i="26"/>
  <c r="L7" i="37" s="1"/>
  <c r="D12" i="26"/>
  <c r="L8" i="37" s="1"/>
  <c r="D15" i="26"/>
  <c r="J18" i="22" s="1"/>
  <c r="D17" i="26"/>
  <c r="B18" i="3" s="1"/>
  <c r="D35" i="26"/>
  <c r="P7" i="14" s="1"/>
  <c r="AF7" s="1"/>
  <c r="D32" i="26"/>
  <c r="P4" i="14" s="1"/>
  <c r="AF4" s="1"/>
  <c r="D9" i="26"/>
  <c r="J29" i="22" s="1"/>
  <c r="D34" i="26"/>
  <c r="D18"/>
  <c r="P5" i="11" s="1"/>
  <c r="AF5" s="1"/>
  <c r="D25" i="26"/>
  <c r="D10"/>
  <c r="J5" i="22" s="1"/>
  <c r="D23" i="26"/>
  <c r="P5" i="12" s="1"/>
  <c r="AF5" s="1"/>
  <c r="D8" i="26"/>
  <c r="J4" i="22" s="1"/>
  <c r="D14" i="26"/>
  <c r="J19" i="22" s="1"/>
  <c r="D20" i="26"/>
  <c r="B21" i="3" s="1"/>
  <c r="D30" i="26"/>
  <c r="P7" i="13" s="1"/>
  <c r="AF7" s="1"/>
  <c r="D13" i="26"/>
  <c r="P5" i="10" s="1"/>
  <c r="AF5" s="1"/>
  <c r="D28" i="26"/>
  <c r="I36" i="22" s="1"/>
  <c r="D29" i="26"/>
  <c r="J25" i="22" s="1"/>
  <c r="D19" i="26"/>
  <c r="B20" i="3" s="1"/>
  <c r="D27" i="26"/>
  <c r="D24"/>
  <c r="E8" i="3" s="1"/>
  <c r="K58" i="22"/>
  <c r="L81" i="36" s="1"/>
  <c r="L90" i="38" s="1"/>
  <c r="B77" i="37"/>
  <c r="F73" i="36"/>
  <c r="F82" i="38" s="1"/>
  <c r="F71" i="36"/>
  <c r="F80" i="38" s="1"/>
  <c r="R73" i="36"/>
  <c r="R82" i="38" s="1"/>
  <c r="R78" i="36"/>
  <c r="F78"/>
  <c r="R71"/>
  <c r="R80" i="38" s="1"/>
  <c r="F2" i="36"/>
  <c r="I2"/>
  <c r="R2"/>
  <c r="O2"/>
  <c r="C2"/>
  <c r="L2"/>
  <c r="W12" i="35"/>
  <c r="W44"/>
  <c r="W4"/>
  <c r="W28"/>
  <c r="W20"/>
  <c r="W36"/>
  <c r="B47" i="33"/>
  <c r="D36" i="35"/>
  <c r="D12"/>
  <c r="P12"/>
  <c r="P36"/>
  <c r="D28"/>
  <c r="P28"/>
  <c r="L44"/>
  <c r="L20"/>
  <c r="P20"/>
  <c r="P4"/>
  <c r="D44"/>
  <c r="P44"/>
  <c r="L4"/>
  <c r="L36"/>
  <c r="L28"/>
  <c r="L12"/>
  <c r="D20"/>
  <c r="D4"/>
  <c r="B45" i="36"/>
  <c r="B46" i="38" s="1"/>
  <c r="E45" i="36"/>
  <c r="E46" i="38" s="1"/>
  <c r="N45" i="36"/>
  <c r="N46" i="38" s="1"/>
  <c r="Q45" i="36"/>
  <c r="Q46" i="38" s="1"/>
  <c r="H45" i="36"/>
  <c r="H46" i="38" s="1"/>
  <c r="K45" i="36"/>
  <c r="K46" i="38" s="1"/>
  <c r="B56" i="33"/>
  <c r="B79"/>
  <c r="L68"/>
  <c r="L70"/>
  <c r="Y70"/>
  <c r="AL70"/>
  <c r="V36" i="35"/>
  <c r="V20"/>
  <c r="V4"/>
  <c r="V12"/>
  <c r="V28"/>
  <c r="V44"/>
  <c r="T16" i="36"/>
  <c r="T16" i="38" s="1"/>
  <c r="V45" i="36"/>
  <c r="Y47"/>
  <c r="Y48" i="38" s="1"/>
  <c r="I22" i="22"/>
  <c r="J35"/>
  <c r="E6" i="3"/>
  <c r="P4" i="12"/>
  <c r="AF4" s="1"/>
  <c r="I10" i="22"/>
  <c r="S4" i="33"/>
  <c r="AS66"/>
  <c r="S66"/>
  <c r="AF4"/>
  <c r="AS4"/>
  <c r="AF66"/>
  <c r="P66"/>
  <c r="P4"/>
  <c r="AC66"/>
  <c r="AC4"/>
  <c r="AP4"/>
  <c r="AP66"/>
  <c r="B1" i="32"/>
  <c r="B1" i="34"/>
  <c r="Q66" i="33"/>
  <c r="Q4"/>
  <c r="AD66"/>
  <c r="AQ4"/>
  <c r="AD4"/>
  <c r="AQ66"/>
  <c r="R66"/>
  <c r="R4"/>
  <c r="AR4"/>
  <c r="AR66"/>
  <c r="AE66"/>
  <c r="AE4"/>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c r="E44"/>
  <c r="Q36"/>
  <c r="Q28"/>
  <c r="E12"/>
  <c r="E4"/>
  <c r="E20"/>
  <c r="Q20"/>
  <c r="Q4"/>
  <c r="Q12"/>
  <c r="Q44"/>
  <c r="E5" i="29"/>
  <c r="F5"/>
  <c r="D5"/>
  <c r="G5"/>
  <c r="B73" i="33"/>
  <c r="J19" i="35"/>
  <c r="J43"/>
  <c r="J11"/>
  <c r="J35"/>
  <c r="J3"/>
  <c r="J27"/>
  <c r="I12"/>
  <c r="I36"/>
  <c r="I4"/>
  <c r="I28"/>
  <c r="I44"/>
  <c r="I20"/>
  <c r="B1" i="31"/>
  <c r="H3"/>
  <c r="K11" i="36"/>
  <c r="K11" i="38" s="1"/>
  <c r="B76" i="33"/>
  <c r="K9" i="36"/>
  <c r="C27" i="35"/>
  <c r="B12" i="33"/>
  <c r="B40"/>
  <c r="C19" i="35"/>
  <c r="B19" i="33"/>
  <c r="B5" i="3"/>
  <c r="B33" i="33"/>
  <c r="C43" i="35"/>
  <c r="C35"/>
  <c r="E5" i="3"/>
  <c r="Q9" i="36"/>
  <c r="B11" i="3"/>
  <c r="I33" i="33"/>
  <c r="E9" i="36"/>
  <c r="N9"/>
  <c r="E11" i="3"/>
  <c r="V33" i="33"/>
  <c r="C11" i="35"/>
  <c r="C3"/>
  <c r="H9" i="36"/>
  <c r="B9"/>
  <c r="B26" i="33"/>
  <c r="E17" i="3"/>
  <c r="AI33" i="33"/>
  <c r="B17" i="3"/>
  <c r="B5" i="33"/>
  <c r="B61"/>
  <c r="C1" i="27"/>
  <c r="T45" i="36"/>
  <c r="D3" i="34"/>
  <c r="D35" i="35"/>
  <c r="D19"/>
  <c r="D3"/>
  <c r="D43"/>
  <c r="D27"/>
  <c r="D3" i="32"/>
  <c r="D11" i="35"/>
  <c r="B1" i="33"/>
  <c r="AG4"/>
  <c r="T4"/>
  <c r="AG66"/>
  <c r="T66"/>
  <c r="AT4"/>
  <c r="AT66"/>
  <c r="P27" i="35"/>
  <c r="P19"/>
  <c r="P11"/>
  <c r="P35"/>
  <c r="P43"/>
  <c r="P3"/>
  <c r="M4" i="33"/>
  <c r="Z4"/>
  <c r="AM4"/>
  <c r="H12" i="31"/>
  <c r="B72" i="33"/>
  <c r="M12" i="35"/>
  <c r="M44"/>
  <c r="M20"/>
  <c r="M28"/>
  <c r="M36"/>
  <c r="M4"/>
  <c r="B64" i="33"/>
  <c r="O4"/>
  <c r="O66"/>
  <c r="AO4"/>
  <c r="AO66"/>
  <c r="AB4"/>
  <c r="AB66"/>
  <c r="F4"/>
  <c r="C11" i="3"/>
  <c r="C17"/>
  <c r="F11"/>
  <c r="F17"/>
  <c r="C5"/>
  <c r="F5"/>
  <c r="C3" i="34"/>
  <c r="C3" i="32"/>
  <c r="F20" i="35"/>
  <c r="F36"/>
  <c r="F12"/>
  <c r="R36"/>
  <c r="R12"/>
  <c r="R4"/>
  <c r="R28"/>
  <c r="F4"/>
  <c r="F28"/>
  <c r="F44"/>
  <c r="R44"/>
  <c r="R20"/>
  <c r="E7" i="29"/>
  <c r="G7"/>
  <c r="F7"/>
  <c r="D7"/>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c r="Q26" i="38" s="1"/>
  <c r="K16" i="36"/>
  <c r="K16" i="38" s="1"/>
  <c r="K26" i="36"/>
  <c r="K26" i="38" s="1"/>
  <c r="Q31" i="36"/>
  <c r="Q31" i="38" s="1"/>
  <c r="Q11" i="36"/>
  <c r="Q11" i="38" s="1"/>
  <c r="F72" i="36"/>
  <c r="F81" i="38" s="1"/>
  <c r="B21" i="36"/>
  <c r="B21" i="38" s="1"/>
  <c r="B15" i="3"/>
  <c r="E31" i="36"/>
  <c r="E31" i="38" s="1"/>
  <c r="N31" i="36"/>
  <c r="N31" i="38" s="1"/>
  <c r="P7" i="10"/>
  <c r="AF7"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c r="II5" i="33"/>
  <c r="EI5"/>
  <c r="JV5"/>
  <c r="FV5"/>
  <c r="BV5"/>
  <c r="FI5"/>
  <c r="LI5"/>
  <c r="HI5"/>
  <c r="DI5"/>
  <c r="IV5"/>
  <c r="EV5"/>
  <c r="KI5"/>
  <c r="GI5"/>
  <c r="CI5"/>
  <c r="LV5"/>
  <c r="HV5"/>
  <c r="KV5"/>
  <c r="GV5"/>
  <c r="CV5"/>
  <c r="DV5"/>
  <c r="JI5"/>
  <c r="JI56"/>
  <c r="FI56"/>
  <c r="KI56"/>
  <c r="KV56"/>
  <c r="GV56"/>
  <c r="CV56"/>
  <c r="GI56"/>
  <c r="CI56"/>
  <c r="II56"/>
  <c r="EI56"/>
  <c r="JV56"/>
  <c r="FV56"/>
  <c r="LI56"/>
  <c r="HI56"/>
  <c r="DI56"/>
  <c r="EV56"/>
  <c r="IV56"/>
  <c r="LV56"/>
  <c r="HV56"/>
  <c r="DV56"/>
  <c r="BV56"/>
  <c r="JV12"/>
  <c r="FV12"/>
  <c r="BV12"/>
  <c r="LI12"/>
  <c r="HI12"/>
  <c r="DI12"/>
  <c r="CV12"/>
  <c r="IV12"/>
  <c r="EV12"/>
  <c r="GV12"/>
  <c r="KI12"/>
  <c r="GI12"/>
  <c r="LV12"/>
  <c r="HV12"/>
  <c r="DV12"/>
  <c r="KV12"/>
  <c r="JI12"/>
  <c r="FI12"/>
  <c r="II12"/>
  <c r="EI12"/>
  <c r="CI12"/>
  <c r="JI47"/>
  <c r="FI47"/>
  <c r="KV47"/>
  <c r="GV47"/>
  <c r="CV47"/>
  <c r="KI47"/>
  <c r="II47"/>
  <c r="EI47"/>
  <c r="BV47"/>
  <c r="JV47"/>
  <c r="FV47"/>
  <c r="LI47"/>
  <c r="HI47"/>
  <c r="DI47"/>
  <c r="IV47"/>
  <c r="GI47"/>
  <c r="CI47"/>
  <c r="LV47"/>
  <c r="HV47"/>
  <c r="DV47"/>
  <c r="EV47"/>
  <c r="IV61"/>
  <c r="EV61"/>
  <c r="KI61"/>
  <c r="GI61"/>
  <c r="CI61"/>
  <c r="EI61"/>
  <c r="LV61"/>
  <c r="HV61"/>
  <c r="DV61"/>
  <c r="BV61"/>
  <c r="JI61"/>
  <c r="FI61"/>
  <c r="KV61"/>
  <c r="GV61"/>
  <c r="CV61"/>
  <c r="II61"/>
  <c r="JV61"/>
  <c r="FV61"/>
  <c r="LI61"/>
  <c r="HI61"/>
  <c r="DI61"/>
  <c r="IV26"/>
  <c r="EV26"/>
  <c r="KI26"/>
  <c r="GI26"/>
  <c r="CI26"/>
  <c r="JV26"/>
  <c r="LV26"/>
  <c r="HV26"/>
  <c r="DV26"/>
  <c r="JI26"/>
  <c r="FI26"/>
  <c r="KV26"/>
  <c r="GV26"/>
  <c r="CV26"/>
  <c r="EI26"/>
  <c r="II26"/>
  <c r="FV26"/>
  <c r="LI26"/>
  <c r="HI26"/>
  <c r="DI26"/>
  <c r="BV26"/>
  <c r="LV40"/>
  <c r="HV40"/>
  <c r="DV40"/>
  <c r="JI40"/>
  <c r="FI40"/>
  <c r="KV40"/>
  <c r="GV40"/>
  <c r="CV40"/>
  <c r="IV40"/>
  <c r="II40"/>
  <c r="EI40"/>
  <c r="JV40"/>
  <c r="FV40"/>
  <c r="BV40"/>
  <c r="DI40"/>
  <c r="LI40"/>
  <c r="HI40"/>
  <c r="EV40"/>
  <c r="KI40"/>
  <c r="GI40"/>
  <c r="CI40"/>
  <c r="LI64"/>
  <c r="HI64"/>
  <c r="DI64"/>
  <c r="II64"/>
  <c r="EI64"/>
  <c r="IV64"/>
  <c r="EV64"/>
  <c r="KI64"/>
  <c r="GI64"/>
  <c r="CI64"/>
  <c r="LV64"/>
  <c r="HV64"/>
  <c r="DV64"/>
  <c r="JI64"/>
  <c r="FI64"/>
  <c r="KV64"/>
  <c r="GV64"/>
  <c r="CV64"/>
  <c r="JV64"/>
  <c r="FV64"/>
  <c r="BV64"/>
  <c r="LI19"/>
  <c r="HI19"/>
  <c r="DI19"/>
  <c r="II19"/>
  <c r="IV19"/>
  <c r="EV19"/>
  <c r="CV19"/>
  <c r="KI19"/>
  <c r="GI19"/>
  <c r="CI19"/>
  <c r="LV19"/>
  <c r="HV19"/>
  <c r="DV19"/>
  <c r="JI19"/>
  <c r="FI19"/>
  <c r="KV19"/>
  <c r="GV19"/>
  <c r="EI19"/>
  <c r="JV19"/>
  <c r="FV19"/>
  <c r="BV19"/>
  <c r="AV56"/>
  <c r="BI56"/>
  <c r="EI5" i="39"/>
  <c r="LI5"/>
  <c r="AI5"/>
  <c r="II5"/>
  <c r="AV5"/>
  <c r="JV5"/>
  <c r="DI5"/>
  <c r="EV5"/>
  <c r="CI5"/>
  <c r="HI5"/>
  <c r="CV5"/>
  <c r="IV5"/>
  <c r="GI5"/>
  <c r="BI5"/>
  <c r="KI5"/>
  <c r="DV5"/>
  <c r="JI5"/>
  <c r="GV5"/>
  <c r="HV5"/>
  <c r="BV5"/>
  <c r="KV5"/>
  <c r="LV5"/>
  <c r="FV5"/>
  <c r="I5"/>
  <c r="V5"/>
  <c r="FI5"/>
  <c r="HV12"/>
  <c r="CV12"/>
  <c r="GV12"/>
  <c r="FI12"/>
  <c r="V12"/>
  <c r="LV12"/>
  <c r="DV12"/>
  <c r="BI12"/>
  <c r="KV12"/>
  <c r="IV12"/>
  <c r="DI12"/>
  <c r="EV12"/>
  <c r="I12"/>
  <c r="KI12"/>
  <c r="AV12"/>
  <c r="JI12"/>
  <c r="GI12"/>
  <c r="II12"/>
  <c r="JV12"/>
  <c r="AI12"/>
  <c r="FV12"/>
  <c r="LI12"/>
  <c r="BV12"/>
  <c r="HI12"/>
  <c r="CI12"/>
  <c r="EI12"/>
  <c r="K54" i="38"/>
  <c r="K9"/>
  <c r="KV40" i="39"/>
  <c r="FV40"/>
  <c r="KI40"/>
  <c r="II40"/>
  <c r="GI40"/>
  <c r="I40"/>
  <c r="BV40"/>
  <c r="BI40"/>
  <c r="LI40"/>
  <c r="IV40"/>
  <c r="FI40"/>
  <c r="GV40"/>
  <c r="EV40"/>
  <c r="V40"/>
  <c r="LV40"/>
  <c r="DI40"/>
  <c r="CV40"/>
  <c r="HV40"/>
  <c r="JI40"/>
  <c r="AI40"/>
  <c r="JV40"/>
  <c r="DV40"/>
  <c r="CI40"/>
  <c r="HI40"/>
  <c r="AV40"/>
  <c r="EI40"/>
  <c r="N54" i="38"/>
  <c r="N9"/>
  <c r="BI26" i="33"/>
  <c r="AV26"/>
  <c r="E54" i="38"/>
  <c r="E9"/>
  <c r="AV47" i="33"/>
  <c r="BI47"/>
  <c r="KI26" i="39"/>
  <c r="FI26"/>
  <c r="V26"/>
  <c r="DV26"/>
  <c r="II26"/>
  <c r="JV26"/>
  <c r="EI26"/>
  <c r="I26"/>
  <c r="JI26"/>
  <c r="IV26"/>
  <c r="DI26"/>
  <c r="HI26"/>
  <c r="BV26"/>
  <c r="LV26"/>
  <c r="GI26"/>
  <c r="BI26"/>
  <c r="LI26"/>
  <c r="HV26"/>
  <c r="FV26"/>
  <c r="AI26"/>
  <c r="CI26"/>
  <c r="KV26"/>
  <c r="CV26"/>
  <c r="GV26"/>
  <c r="AV26"/>
  <c r="EV26"/>
  <c r="AV64" i="33"/>
  <c r="BI64"/>
  <c r="T54" i="38"/>
  <c r="T46"/>
  <c r="B9"/>
  <c r="B54"/>
  <c r="AV19" i="33"/>
  <c r="BI19"/>
  <c r="V46" i="38"/>
  <c r="V54"/>
  <c r="N38" i="36"/>
  <c r="N38" i="38" s="1"/>
  <c r="LV19" i="39"/>
  <c r="CV19"/>
  <c r="HI19"/>
  <c r="KI19"/>
  <c r="AI19"/>
  <c r="GV19"/>
  <c r="FV19"/>
  <c r="IV19"/>
  <c r="CI19"/>
  <c r="FI19"/>
  <c r="BI19"/>
  <c r="DV19"/>
  <c r="II19"/>
  <c r="JV19"/>
  <c r="V19"/>
  <c r="KV19"/>
  <c r="AV19"/>
  <c r="DI19"/>
  <c r="LI19"/>
  <c r="GI19"/>
  <c r="JI19"/>
  <c r="I19"/>
  <c r="BV19"/>
  <c r="EV19"/>
  <c r="EI19"/>
  <c r="HV19"/>
  <c r="BI40" i="33"/>
  <c r="AV40"/>
  <c r="AV5"/>
  <c r="BI5"/>
  <c r="AV12"/>
  <c r="BI12"/>
  <c r="P4" i="8"/>
  <c r="AF4" s="1"/>
  <c r="H9" i="38"/>
  <c r="H54"/>
  <c r="BI61" i="33"/>
  <c r="AV61"/>
  <c r="Q54" i="38"/>
  <c r="Q9"/>
  <c r="I17" i="22"/>
  <c r="D22" i="37" s="1"/>
  <c r="GV64" i="39"/>
  <c r="CV64"/>
  <c r="JV64"/>
  <c r="AV64"/>
  <c r="LI64"/>
  <c r="FV64"/>
  <c r="II64"/>
  <c r="JI64"/>
  <c r="AI64"/>
  <c r="LV64"/>
  <c r="HI64"/>
  <c r="DI64"/>
  <c r="I64"/>
  <c r="BV64"/>
  <c r="EI64"/>
  <c r="KI64"/>
  <c r="BI64"/>
  <c r="HV64"/>
  <c r="EV64"/>
  <c r="GI64"/>
  <c r="IV64"/>
  <c r="DV64"/>
  <c r="CI64"/>
  <c r="V64"/>
  <c r="FI64"/>
  <c r="KV64"/>
  <c r="N62" i="36"/>
  <c r="O62" s="1"/>
  <c r="O71" i="38" s="1"/>
  <c r="R87"/>
  <c r="T62" i="36"/>
  <c r="T87" i="38"/>
  <c r="B62" i="36"/>
  <c r="C68" s="1"/>
  <c r="F87" i="38"/>
  <c r="H62" i="36"/>
  <c r="H87" i="38"/>
  <c r="N11" i="36"/>
  <c r="N11" i="38" s="1"/>
  <c r="H21" i="36"/>
  <c r="H21" i="38" s="1"/>
  <c r="P4" i="10"/>
  <c r="AF4" s="1"/>
  <c r="I39" i="22"/>
  <c r="D51" i="37" s="1"/>
  <c r="E21" i="3"/>
  <c r="J27" i="22"/>
  <c r="E33" i="37" s="1"/>
  <c r="J15" i="22"/>
  <c r="E19" i="37" s="1"/>
  <c r="J28" i="22"/>
  <c r="E37" i="37" s="1"/>
  <c r="B6" i="3"/>
  <c r="I4" i="22"/>
  <c r="D4" i="37" s="1"/>
  <c r="P6" i="14"/>
  <c r="AF6" s="1"/>
  <c r="I19" i="22"/>
  <c r="D27" i="37" s="1"/>
  <c r="P4" i="11"/>
  <c r="AF4" s="1"/>
  <c r="J14" i="22"/>
  <c r="E18" i="37" s="1"/>
  <c r="I15" i="22"/>
  <c r="D19" i="37" s="1"/>
  <c r="I27" i="22"/>
  <c r="D33" i="37" s="1"/>
  <c r="E19" i="3"/>
  <c r="I38" i="22"/>
  <c r="Q33" i="36" s="1"/>
  <c r="J30" i="22"/>
  <c r="E40" i="37" s="1"/>
  <c r="I6" i="22"/>
  <c r="E13" i="36" s="1"/>
  <c r="B12" i="3"/>
  <c r="J32" i="22"/>
  <c r="E45" i="37" s="1"/>
  <c r="I9" i="22"/>
  <c r="D11" i="37" s="1"/>
  <c r="I21" i="22"/>
  <c r="H23" i="36" s="1"/>
  <c r="H11"/>
  <c r="H11" i="38" s="1"/>
  <c r="B26" i="36"/>
  <c r="B26" i="38" s="1"/>
  <c r="Q21" i="36"/>
  <c r="Q21" i="38" s="1"/>
  <c r="H26" i="36"/>
  <c r="H26" i="38" s="1"/>
  <c r="H16" i="36"/>
  <c r="H16" i="38" s="1"/>
  <c r="N16" i="36"/>
  <c r="N16" i="38" s="1"/>
  <c r="J17" i="22"/>
  <c r="E22" i="37" s="1"/>
  <c r="J38" i="22"/>
  <c r="R33" i="36" s="1"/>
  <c r="E20" i="3"/>
  <c r="I13" i="22"/>
  <c r="D14" i="37" s="1"/>
  <c r="J26" i="22"/>
  <c r="R28" i="36" s="1"/>
  <c r="B19" i="3"/>
  <c r="B8"/>
  <c r="P6" i="8"/>
  <c r="I5" i="22"/>
  <c r="B18" i="36" s="1"/>
  <c r="J8" i="22"/>
  <c r="E12" i="37" s="1"/>
  <c r="J9" i="22"/>
  <c r="E11" i="37" s="1"/>
  <c r="I33" i="22"/>
  <c r="D46" i="37" s="1"/>
  <c r="I20" i="22"/>
  <c r="D26" i="37" s="1"/>
  <c r="I35" i="22"/>
  <c r="D44" i="37" s="1"/>
  <c r="E9" i="3"/>
  <c r="E1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c r="P7" i="8"/>
  <c r="I29" i="22"/>
  <c r="D38" i="37" s="1"/>
  <c r="I16" i="22"/>
  <c r="B28" i="36" s="1"/>
  <c r="P5" i="8"/>
  <c r="AF5" s="1"/>
  <c r="P4" i="13"/>
  <c r="B7" i="3"/>
  <c r="I25" i="22"/>
  <c r="N28" i="36" s="1"/>
  <c r="E7" i="3"/>
  <c r="J10" i="22"/>
  <c r="E10" i="37" s="1"/>
  <c r="I34" i="22"/>
  <c r="K33" i="36" s="1"/>
  <c r="J33" i="22"/>
  <c r="I40" i="36" s="1"/>
  <c r="P6" i="11"/>
  <c r="AF6" s="1"/>
  <c r="B14" i="3"/>
  <c r="J21" i="22"/>
  <c r="I23" i="36" s="1"/>
  <c r="I8" i="22"/>
  <c r="D12" i="37" s="1"/>
  <c r="P6" i="12"/>
  <c r="AF6"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c r="K13"/>
  <c r="F23"/>
  <c r="E44" i="37"/>
  <c r="D10"/>
  <c r="E6"/>
  <c r="F28" i="36"/>
  <c r="O28"/>
  <c r="E35" i="37"/>
  <c r="D30"/>
  <c r="D48"/>
  <c r="L40" i="36"/>
  <c r="C13"/>
  <c r="E4" i="37"/>
  <c r="K23" i="36"/>
  <c r="C18"/>
  <c r="E21" i="37"/>
  <c r="N33" i="36"/>
  <c r="E38" i="37"/>
  <c r="C40" i="36"/>
  <c r="E27" i="37"/>
  <c r="P19" i="11"/>
  <c r="P31"/>
  <c r="P33"/>
  <c r="P24"/>
  <c r="E19"/>
  <c r="I17"/>
  <c r="AI19" i="33"/>
  <c r="V19"/>
  <c r="I19"/>
  <c r="I47"/>
  <c r="V47"/>
  <c r="AI47"/>
  <c r="E18" i="12"/>
  <c r="P18"/>
  <c r="P28"/>
  <c r="P23"/>
  <c r="P36"/>
  <c r="H17"/>
  <c r="I64" i="33"/>
  <c r="AI64"/>
  <c r="V64"/>
  <c r="P35" i="14"/>
  <c r="P25"/>
  <c r="K17"/>
  <c r="P21"/>
  <c r="E21"/>
  <c r="P30"/>
  <c r="P31" i="10"/>
  <c r="P33"/>
  <c r="P24"/>
  <c r="P19"/>
  <c r="I17"/>
  <c r="E19"/>
  <c r="V26" i="33"/>
  <c r="I26"/>
  <c r="AI26"/>
  <c r="P30" i="10"/>
  <c r="E21"/>
  <c r="P25"/>
  <c r="P21"/>
  <c r="P35"/>
  <c r="K17"/>
  <c r="P31" i="12"/>
  <c r="P24"/>
  <c r="P33"/>
  <c r="I17"/>
  <c r="E19"/>
  <c r="P19"/>
  <c r="I61" i="33"/>
  <c r="V61"/>
  <c r="AI61"/>
  <c r="AI40"/>
  <c r="I40"/>
  <c r="V40"/>
  <c r="P30" i="13"/>
  <c r="E21"/>
  <c r="P21"/>
  <c r="P25"/>
  <c r="P35"/>
  <c r="K17"/>
  <c r="I12" i="33"/>
  <c r="AI12"/>
  <c r="V12"/>
  <c r="I17" i="14"/>
  <c r="E19"/>
  <c r="P24"/>
  <c r="P19"/>
  <c r="P31"/>
  <c r="P33"/>
  <c r="P18"/>
  <c r="P23"/>
  <c r="P28"/>
  <c r="P36"/>
  <c r="E18"/>
  <c r="H17"/>
  <c r="V5" i="33"/>
  <c r="AI5"/>
  <c r="I5"/>
  <c r="I56"/>
  <c r="V56"/>
  <c r="AI56"/>
  <c r="E8" i="37" l="1"/>
  <c r="P20" i="14"/>
  <c r="O61" i="36"/>
  <c r="O70" i="38" s="1"/>
  <c r="O68" i="36"/>
  <c r="O77" i="38" s="1"/>
  <c r="O63" i="36"/>
  <c r="O72" i="38" s="1"/>
  <c r="L28" i="36"/>
  <c r="E33"/>
  <c r="P18" i="11"/>
  <c r="P18" i="10"/>
  <c r="P23"/>
  <c r="P28"/>
  <c r="P36"/>
  <c r="H17"/>
  <c r="E18"/>
  <c r="B23" i="36"/>
  <c r="E18" i="8"/>
  <c r="P28" i="11"/>
  <c r="P23"/>
  <c r="Q40" i="36"/>
  <c r="E28"/>
  <c r="C63"/>
  <c r="C72" i="38" s="1"/>
  <c r="E18" i="11"/>
  <c r="H17"/>
  <c r="P36"/>
  <c r="C61" i="36"/>
  <c r="C70" i="38" s="1"/>
  <c r="H17" i="8"/>
  <c r="P23"/>
  <c r="P28"/>
  <c r="P36"/>
  <c r="P18"/>
  <c r="A52" i="36"/>
  <c r="B53" s="1"/>
  <c r="B62" i="38" s="1"/>
  <c r="C77"/>
  <c r="I63" i="36"/>
  <c r="I72" i="38" s="1"/>
  <c r="H71"/>
  <c r="I68" i="36"/>
  <c r="K68"/>
  <c r="I61"/>
  <c r="I70" i="38" s="1"/>
  <c r="I62" i="36"/>
  <c r="I71" i="38" s="1"/>
  <c r="E68" i="36"/>
  <c r="B71" i="38"/>
  <c r="C62" i="36"/>
  <c r="C71" i="38" s="1"/>
  <c r="W68" i="36"/>
  <c r="T71" i="38"/>
  <c r="U61" i="36"/>
  <c r="U70" i="38" s="1"/>
  <c r="U68" i="36"/>
  <c r="U62"/>
  <c r="U71" i="38" s="1"/>
  <c r="U63" i="36"/>
  <c r="U72" i="38" s="1"/>
  <c r="Q68" i="36"/>
  <c r="N71" i="38"/>
  <c r="Q23" i="36"/>
  <c r="C33"/>
  <c r="R18"/>
  <c r="D25" i="37"/>
  <c r="B13" i="36"/>
  <c r="P34" i="14"/>
  <c r="P26"/>
  <c r="E20"/>
  <c r="J17"/>
  <c r="P29"/>
  <c r="H13" i="36"/>
  <c r="Q18"/>
  <c r="R13"/>
  <c r="I33"/>
  <c r="F33"/>
  <c r="D50" i="37"/>
  <c r="D7"/>
  <c r="P31" i="8"/>
  <c r="H28" i="36"/>
  <c r="K40"/>
  <c r="N13"/>
  <c r="C23"/>
  <c r="E50" i="37"/>
  <c r="E21" i="8"/>
  <c r="AF7"/>
  <c r="K17" i="11"/>
  <c r="AF7"/>
  <c r="J17" i="8"/>
  <c r="AF6"/>
  <c r="P18" i="13"/>
  <c r="AF4"/>
  <c r="J17"/>
  <c r="AF6"/>
  <c r="K17" i="12"/>
  <c r="AF7"/>
  <c r="E20" i="10"/>
  <c r="AF6"/>
  <c r="P19" i="13"/>
  <c r="AF5"/>
  <c r="E23" i="37"/>
  <c r="E21" i="12"/>
  <c r="P26" i="11"/>
  <c r="P30" i="12"/>
  <c r="I17" i="8"/>
  <c r="P29" i="11"/>
  <c r="P33" i="8"/>
  <c r="P24"/>
  <c r="P25" i="12"/>
  <c r="E34" i="37"/>
  <c r="P35" i="12"/>
  <c r="P19" i="8"/>
  <c r="E20" i="11"/>
  <c r="E19" i="8"/>
  <c r="J17" i="11"/>
  <c r="P21" i="12"/>
  <c r="P20" i="11"/>
  <c r="D6" i="37"/>
  <c r="P34" i="8"/>
  <c r="E20"/>
  <c r="P20"/>
  <c r="P26"/>
  <c r="P29"/>
  <c r="P34" i="11"/>
  <c r="I18" i="36"/>
  <c r="P23" i="13"/>
  <c r="P33"/>
  <c r="K28" i="36"/>
  <c r="O33"/>
  <c r="D23" i="37"/>
  <c r="J17" i="10"/>
  <c r="P24" i="13"/>
  <c r="P20" i="10"/>
  <c r="H40" i="36"/>
  <c r="E7" i="37"/>
  <c r="P29" i="10"/>
  <c r="I17" i="13"/>
  <c r="P34" i="10"/>
  <c r="E19" i="13"/>
  <c r="E46" i="37"/>
  <c r="P26" i="10"/>
  <c r="P31" i="13"/>
  <c r="I13" i="36"/>
  <c r="E16" i="37"/>
  <c r="P35" i="11"/>
  <c r="P28" i="13"/>
  <c r="E21" i="11"/>
  <c r="D29" i="37"/>
  <c r="Q13" i="36"/>
  <c r="E15" i="37"/>
  <c r="P26" i="13"/>
  <c r="E26" i="37"/>
  <c r="P36" i="13"/>
  <c r="E18"/>
  <c r="P29"/>
  <c r="P20"/>
  <c r="H17"/>
  <c r="P34"/>
  <c r="E20"/>
  <c r="E41" i="37"/>
  <c r="B33" i="36"/>
  <c r="D34" i="37"/>
  <c r="R40" i="36"/>
  <c r="D49" i="37"/>
  <c r="P25" i="8"/>
  <c r="K17"/>
  <c r="P30"/>
  <c r="P35"/>
  <c r="J17" i="12"/>
  <c r="D35" i="37"/>
  <c r="D21"/>
  <c r="P21" i="8"/>
  <c r="H18" i="36"/>
  <c r="AB5" i="14"/>
  <c r="P21" i="11"/>
  <c r="AB4" i="8"/>
  <c r="D43" i="37"/>
  <c r="B40" i="36"/>
  <c r="P30" i="11"/>
  <c r="AB5" i="12"/>
  <c r="O40" i="36"/>
  <c r="AB7" i="14"/>
  <c r="P25" i="11"/>
  <c r="AB6" i="10"/>
  <c r="AB7"/>
  <c r="AB6" i="8"/>
  <c r="AB5"/>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c r="K18" i="36"/>
  <c r="O13"/>
  <c r="L33"/>
  <c r="E30" i="37"/>
  <c r="O23" i="36"/>
  <c r="H33"/>
  <c r="M52" l="1"/>
  <c r="N58" s="1"/>
  <c r="N67" i="38" s="1"/>
  <c r="C58" i="36"/>
  <c r="C67" i="38" s="1"/>
  <c r="B52" i="36"/>
  <c r="B61" i="38" s="1"/>
  <c r="B58" i="36"/>
  <c r="B67" i="38" s="1"/>
  <c r="B18" a="1"/>
  <c r="P19" s="1"/>
  <c r="B28" a="1"/>
  <c r="Q29" s="1"/>
  <c r="B23" a="1"/>
  <c r="N24" s="1"/>
  <c r="B40" a="1"/>
  <c r="I40" s="1"/>
  <c r="B13" a="1"/>
  <c r="B33" a="1"/>
  <c r="P52" i="36"/>
  <c r="Q77" i="38"/>
  <c r="V52" i="36"/>
  <c r="W77" i="38"/>
  <c r="J52" i="36"/>
  <c r="K77" i="38"/>
  <c r="G52" i="36"/>
  <c r="I77" i="38"/>
  <c r="D52" i="36"/>
  <c r="E77" i="38"/>
  <c r="S52" i="36"/>
  <c r="U77" i="38"/>
  <c r="B51" i="36"/>
  <c r="B60" i="38" s="1"/>
  <c r="A61"/>
  <c r="M61" l="1"/>
  <c r="N51" i="36"/>
  <c r="N60" i="38" s="1"/>
  <c r="N53" i="36"/>
  <c r="N62" i="38" s="1"/>
  <c r="N52" i="36"/>
  <c r="N61" i="38" s="1"/>
  <c r="O58" i="36"/>
  <c r="O67" i="38" s="1"/>
  <c r="C41"/>
  <c r="M28"/>
  <c r="L40"/>
  <c r="N29"/>
  <c r="P40"/>
  <c r="F40"/>
  <c r="K29"/>
  <c r="B40"/>
  <c r="K40"/>
  <c r="Q28"/>
  <c r="P41"/>
  <c r="J41"/>
  <c r="L28"/>
  <c r="E41"/>
  <c r="I41"/>
  <c r="N28"/>
  <c r="B29"/>
  <c r="E40"/>
  <c r="J40"/>
  <c r="R41"/>
  <c r="Q40"/>
  <c r="K41"/>
  <c r="G40"/>
  <c r="Q41"/>
  <c r="K28"/>
  <c r="H29"/>
  <c r="M29"/>
  <c r="R29"/>
  <c r="E28"/>
  <c r="G29"/>
  <c r="O40"/>
  <c r="B41"/>
  <c r="O41"/>
  <c r="N40"/>
  <c r="H40"/>
  <c r="J28"/>
  <c r="C29"/>
  <c r="D29"/>
  <c r="O28"/>
  <c r="L19"/>
  <c r="Q19"/>
  <c r="B18"/>
  <c r="K19"/>
  <c r="R18"/>
  <c r="P18"/>
  <c r="C18"/>
  <c r="D19"/>
  <c r="I19"/>
  <c r="O18"/>
  <c r="O19"/>
  <c r="N18"/>
  <c r="L18"/>
  <c r="I18"/>
  <c r="N19"/>
  <c r="B19"/>
  <c r="F18"/>
  <c r="K18"/>
  <c r="M18"/>
  <c r="J19"/>
  <c r="D24"/>
  <c r="B24"/>
  <c r="G24"/>
  <c r="I24"/>
  <c r="F23"/>
  <c r="D23"/>
  <c r="J23"/>
  <c r="O24"/>
  <c r="Q24"/>
  <c r="F41"/>
  <c r="H41"/>
  <c r="C40"/>
  <c r="G41"/>
  <c r="C28"/>
  <c r="G28"/>
  <c r="D28"/>
  <c r="F29"/>
  <c r="B23"/>
  <c r="P24"/>
  <c r="E23"/>
  <c r="R24"/>
  <c r="J24"/>
  <c r="J18"/>
  <c r="Q18"/>
  <c r="G18"/>
  <c r="M19"/>
  <c r="M40"/>
  <c r="N41"/>
  <c r="L41"/>
  <c r="R40"/>
  <c r="B28"/>
  <c r="F28"/>
  <c r="I29"/>
  <c r="J29"/>
  <c r="F24"/>
  <c r="L24"/>
  <c r="P23"/>
  <c r="L23"/>
  <c r="G19"/>
  <c r="H19"/>
  <c r="D18"/>
  <c r="C19"/>
  <c r="R19"/>
  <c r="D40"/>
  <c r="M41"/>
  <c r="D41"/>
  <c r="H28"/>
  <c r="I28"/>
  <c r="O29"/>
  <c r="R28"/>
  <c r="C23"/>
  <c r="C24"/>
  <c r="E24"/>
  <c r="G23"/>
  <c r="E19"/>
  <c r="F19"/>
  <c r="E18"/>
  <c r="H18"/>
  <c r="M23"/>
  <c r="H23"/>
  <c r="K23"/>
  <c r="N23"/>
  <c r="O23"/>
  <c r="H24"/>
  <c r="R23"/>
  <c r="I23"/>
  <c r="P28"/>
  <c r="L29"/>
  <c r="E29"/>
  <c r="P29"/>
  <c r="M24"/>
  <c r="K24"/>
  <c r="Q23"/>
  <c r="Q34"/>
  <c r="L34"/>
  <c r="G34"/>
  <c r="C34"/>
  <c r="K33"/>
  <c r="F33"/>
  <c r="O34"/>
  <c r="E33"/>
  <c r="I34"/>
  <c r="H33"/>
  <c r="B33"/>
  <c r="L33"/>
  <c r="E34"/>
  <c r="I33"/>
  <c r="D34"/>
  <c r="N34"/>
  <c r="P34"/>
  <c r="G33"/>
  <c r="K34"/>
  <c r="C33"/>
  <c r="B34"/>
  <c r="O33"/>
  <c r="Q33"/>
  <c r="N33"/>
  <c r="D33"/>
  <c r="R34"/>
  <c r="F34"/>
  <c r="H34"/>
  <c r="M34"/>
  <c r="M33"/>
  <c r="P33"/>
  <c r="J34"/>
  <c r="J33"/>
  <c r="R33"/>
  <c r="H53" i="36"/>
  <c r="H62" i="38" s="1"/>
  <c r="G61"/>
  <c r="H51" i="36"/>
  <c r="H60" i="38" s="1"/>
  <c r="H52" i="36"/>
  <c r="H61" i="38" s="1"/>
  <c r="I58" i="36"/>
  <c r="I67" i="38" s="1"/>
  <c r="H58" i="36"/>
  <c r="H67" i="38" s="1"/>
  <c r="G13"/>
  <c r="M14"/>
  <c r="K14"/>
  <c r="C13"/>
  <c r="Q13"/>
  <c r="L14"/>
  <c r="O13"/>
  <c r="D14"/>
  <c r="B13"/>
  <c r="E14"/>
  <c r="C14"/>
  <c r="Q14"/>
  <c r="I13"/>
  <c r="O14"/>
  <c r="J13"/>
  <c r="G14"/>
  <c r="J14"/>
  <c r="N13"/>
  <c r="L13"/>
  <c r="I14"/>
  <c r="N14"/>
  <c r="R14"/>
  <c r="F13"/>
  <c r="D13"/>
  <c r="R13"/>
  <c r="F14"/>
  <c r="P13"/>
  <c r="M13"/>
  <c r="B14"/>
  <c r="P14"/>
  <c r="H13"/>
  <c r="E13"/>
  <c r="K13"/>
  <c r="H14"/>
  <c r="K51" i="36"/>
  <c r="K60" i="38" s="1"/>
  <c r="J61"/>
  <c r="K52" i="36"/>
  <c r="K61" i="38" s="1"/>
  <c r="L58" i="36"/>
  <c r="L67" i="38" s="1"/>
  <c r="K53" i="36"/>
  <c r="K62" i="38" s="1"/>
  <c r="K58" i="36"/>
  <c r="K67" i="38" s="1"/>
  <c r="T51" i="36"/>
  <c r="T60" i="38" s="1"/>
  <c r="S61"/>
  <c r="T58" i="36"/>
  <c r="T67" i="38" s="1"/>
  <c r="T52" i="36"/>
  <c r="T61" i="38" s="1"/>
  <c r="U58" i="36"/>
  <c r="U67" i="38" s="1"/>
  <c r="T53" i="36"/>
  <c r="T62" i="38" s="1"/>
  <c r="X58" i="36"/>
  <c r="X67" i="38" s="1"/>
  <c r="V61"/>
  <c r="W52" i="36"/>
  <c r="W61" i="38" s="1"/>
  <c r="W51" i="36"/>
  <c r="W60" i="38" s="1"/>
  <c r="W58" i="36"/>
  <c r="W67" i="38" s="1"/>
  <c r="W53" i="36"/>
  <c r="W62" i="38" s="1"/>
  <c r="E51" i="36"/>
  <c r="E60" i="38" s="1"/>
  <c r="D61"/>
  <c r="E52" i="36"/>
  <c r="E61" i="38" s="1"/>
  <c r="F58" i="36"/>
  <c r="F67" i="38" s="1"/>
  <c r="E53" i="36"/>
  <c r="E62" i="38" s="1"/>
  <c r="E58" i="36"/>
  <c r="E67" i="38" s="1"/>
  <c r="P61"/>
  <c r="R58" i="36"/>
  <c r="R67" i="38" s="1"/>
  <c r="Q52" i="36"/>
  <c r="Q61" i="38" s="1"/>
  <c r="Q51" i="36"/>
  <c r="Q60" i="38" s="1"/>
  <c r="Q58" i="36"/>
  <c r="Q67" i="38" s="1"/>
  <c r="Q53" i="36"/>
  <c r="Q62" i="38" s="1"/>
  <c r="E5" i="10"/>
  <c r="H27" i="32"/>
  <c r="G58" i="33"/>
  <c r="I65" i="32"/>
  <c r="E8" i="11"/>
  <c r="I61" i="32"/>
  <c r="I33" i="34"/>
  <c r="I88"/>
  <c r="I72"/>
  <c r="I10" i="32"/>
  <c r="H36" i="34"/>
  <c r="I7"/>
  <c r="I28" i="32"/>
  <c r="G4" i="12"/>
  <c r="H90" i="32"/>
  <c r="I60" i="34"/>
  <c r="I79" i="32"/>
  <c r="I78" i="34"/>
  <c r="E9" i="11"/>
  <c r="H39" i="32"/>
  <c r="H50"/>
  <c r="H13"/>
  <c r="H9"/>
  <c r="G5" i="13"/>
  <c r="H103" i="34"/>
  <c r="I73"/>
  <c r="G9" i="13"/>
  <c r="H21" i="34"/>
  <c r="I94" i="32"/>
  <c r="H15" i="34"/>
  <c r="H14"/>
  <c r="J9" i="12"/>
  <c r="I34" i="34"/>
  <c r="H67"/>
  <c r="H32"/>
  <c r="G7" i="14"/>
  <c r="L9" i="11"/>
  <c r="I76" i="32"/>
  <c r="H18"/>
  <c r="H31" i="34"/>
  <c r="I20" i="32"/>
  <c r="I46"/>
  <c r="G7" i="11"/>
  <c r="G53" i="33"/>
  <c r="H59" i="32"/>
  <c r="I98"/>
  <c r="H50" i="34"/>
  <c r="I18"/>
  <c r="E5" i="11"/>
  <c r="I15" i="34"/>
  <c r="H89" i="32"/>
  <c r="H53" i="34"/>
  <c r="I66"/>
  <c r="I12" i="32"/>
  <c r="H57" i="34"/>
  <c r="H41"/>
  <c r="I39"/>
  <c r="D8" i="10"/>
  <c r="H37" i="34"/>
  <c r="I63" i="32"/>
  <c r="I67" i="34"/>
  <c r="I94"/>
  <c r="I52" i="32"/>
  <c r="H28"/>
  <c r="H10" i="34"/>
  <c r="H34"/>
  <c r="I83"/>
  <c r="H23" i="32"/>
  <c r="I58" i="34"/>
  <c r="I50" i="32"/>
  <c r="H48" i="34"/>
  <c r="F59" i="33"/>
  <c r="I37" i="32"/>
  <c r="I59"/>
  <c r="H16" i="34"/>
  <c r="H76"/>
  <c r="J9" i="11"/>
  <c r="I82" i="32"/>
  <c r="I43"/>
  <c r="I68" i="34"/>
  <c r="H62"/>
  <c r="G8" i="13"/>
  <c r="I19" i="32"/>
  <c r="H40"/>
  <c r="G4" i="11"/>
  <c r="I71" i="34"/>
  <c r="G5" i="10"/>
  <c r="H55" i="32"/>
  <c r="G50" i="33"/>
  <c r="G5" i="11"/>
  <c r="H62" i="32"/>
  <c r="H30"/>
  <c r="I87"/>
  <c r="H24" i="34"/>
  <c r="D7" i="12"/>
  <c r="H46" i="32"/>
  <c r="I20" i="34"/>
  <c r="I29"/>
  <c r="B9" i="13"/>
  <c r="I45" i="32"/>
  <c r="I54" i="34"/>
  <c r="H32" i="32"/>
  <c r="I71"/>
  <c r="H56"/>
  <c r="D8" i="12"/>
  <c r="E6" i="10"/>
  <c r="H16" i="32"/>
  <c r="I43" i="34"/>
  <c r="G7" i="13"/>
  <c r="I98" i="34"/>
  <c r="G4" i="10"/>
  <c r="H22" i="34"/>
  <c r="B5" i="8"/>
  <c r="H96" i="32"/>
  <c r="L8" i="8"/>
  <c r="H92" i="32"/>
  <c r="L9" i="12"/>
  <c r="D5" i="10"/>
  <c r="G8" i="11"/>
  <c r="H84" i="34"/>
  <c r="B8" i="14"/>
  <c r="D4" i="8"/>
  <c r="I28" i="34"/>
  <c r="I44" i="32"/>
  <c r="I46" i="34"/>
  <c r="H93" i="32"/>
  <c r="G4" i="8"/>
  <c r="J8" i="12"/>
  <c r="H25" i="34"/>
  <c r="H72"/>
  <c r="E6" i="8"/>
  <c r="L9" i="10"/>
  <c r="H17" i="34"/>
  <c r="B9" i="8"/>
  <c r="I82" i="34"/>
  <c r="I95"/>
  <c r="H71" i="32"/>
  <c r="E8" i="8"/>
  <c r="H8" i="34"/>
  <c r="E6" i="12"/>
  <c r="F62" i="33"/>
  <c r="H75" i="34"/>
  <c r="H5"/>
  <c r="H36" i="32"/>
  <c r="I64" i="34"/>
  <c r="I9" i="32"/>
  <c r="I59" i="34"/>
  <c r="E7" i="13"/>
  <c r="H102" i="34"/>
  <c r="G5" i="12"/>
  <c r="I80" i="34"/>
  <c r="I33" i="32"/>
  <c r="I37" i="34"/>
  <c r="I18" i="32"/>
  <c r="F57" i="33"/>
  <c r="I74" i="32"/>
  <c r="J8" i="8"/>
  <c r="I49" i="32"/>
  <c r="I29"/>
  <c r="B9" i="14"/>
  <c r="B8" i="11"/>
  <c r="I10" i="34"/>
  <c r="B6" i="11"/>
  <c r="I21" i="34"/>
  <c r="H81"/>
  <c r="B8" i="10"/>
  <c r="I81" i="34"/>
  <c r="D7" i="10"/>
  <c r="H28" i="34"/>
  <c r="B7" i="12"/>
  <c r="H49" i="34"/>
  <c r="H37" i="32"/>
  <c r="H43"/>
  <c r="H81"/>
  <c r="H90" i="34"/>
  <c r="I75"/>
  <c r="I90"/>
  <c r="I103"/>
  <c r="G8" i="8"/>
  <c r="H57" i="32"/>
  <c r="B4" i="14"/>
  <c r="I66" i="32"/>
  <c r="I88"/>
  <c r="H86" i="34"/>
  <c r="F54" i="33"/>
  <c r="H94" i="34"/>
  <c r="D6" i="13"/>
  <c r="I36" i="34"/>
  <c r="E6" i="11"/>
  <c r="H33" i="32"/>
  <c r="H74" i="34"/>
  <c r="H29"/>
  <c r="E5" i="13"/>
  <c r="I58" i="32"/>
  <c r="I24"/>
  <c r="I41"/>
  <c r="H80" i="34"/>
  <c r="B5" i="13"/>
  <c r="H97" i="32"/>
  <c r="D9" i="10"/>
  <c r="D6" i="14"/>
  <c r="I83" i="32"/>
  <c r="H31"/>
  <c r="H18" i="34"/>
  <c r="H9"/>
  <c r="H80" i="32"/>
  <c r="H45" i="34"/>
  <c r="H49" i="32"/>
  <c r="H83"/>
  <c r="G51" i="33"/>
  <c r="B8" i="13"/>
  <c r="H12" i="32"/>
  <c r="H74"/>
  <c r="I91"/>
  <c r="I51"/>
  <c r="G9" i="11"/>
  <c r="D4" i="12"/>
  <c r="F48" i="33"/>
  <c r="F65"/>
  <c r="H6" i="32"/>
  <c r="I6" i="34"/>
  <c r="H11"/>
  <c r="D6" i="12"/>
  <c r="I50" i="34"/>
  <c r="I23"/>
  <c r="H95"/>
  <c r="I16" i="32"/>
  <c r="B9" i="12"/>
  <c r="H70" i="34"/>
  <c r="B6" i="13"/>
  <c r="B7" i="8"/>
  <c r="J8" i="13"/>
  <c r="B4" i="10"/>
  <c r="H71" i="34"/>
  <c r="I26"/>
  <c r="I35"/>
  <c r="H52"/>
  <c r="H17" i="32"/>
  <c r="H99"/>
  <c r="I36"/>
  <c r="F58" i="33"/>
  <c r="H86" i="32"/>
  <c r="G4" i="14"/>
  <c r="F52" i="33"/>
  <c r="I32" i="32"/>
  <c r="E8" i="13"/>
  <c r="D7" i="14"/>
  <c r="H33" i="34"/>
  <c r="H87" i="32"/>
  <c r="I40"/>
  <c r="F53" i="33"/>
  <c r="I8" i="32"/>
  <c r="H61" i="34"/>
  <c r="D4" i="11"/>
  <c r="B8" i="12"/>
  <c r="D8" i="13"/>
  <c r="D7"/>
  <c r="E9" i="12"/>
  <c r="I84" i="34"/>
  <c r="I84" i="32"/>
  <c r="H64"/>
  <c r="I14"/>
  <c r="G9" i="14"/>
  <c r="B7" i="11"/>
  <c r="I49" i="34"/>
  <c r="I15" i="32"/>
  <c r="I67"/>
  <c r="H25"/>
  <c r="G8" i="12"/>
  <c r="I63" i="34"/>
  <c r="D5" i="8"/>
  <c r="H75" i="32"/>
  <c r="I27" i="34"/>
  <c r="G9" i="8"/>
  <c r="E7"/>
  <c r="G7"/>
  <c r="H7" i="34"/>
  <c r="I68" i="32"/>
  <c r="I51" i="34"/>
  <c r="G6" i="13"/>
  <c r="E6"/>
  <c r="H43" i="34"/>
  <c r="B6" i="10"/>
  <c r="I17" i="34"/>
  <c r="H98" i="32"/>
  <c r="H41"/>
  <c r="H76"/>
  <c r="E7" i="14"/>
  <c r="G59" i="33"/>
  <c r="I38" i="32"/>
  <c r="I100" i="34"/>
  <c r="G6" i="14"/>
  <c r="D7" i="8"/>
  <c r="I99" i="32"/>
  <c r="I12" i="34"/>
  <c r="H24" i="32"/>
  <c r="B5" i="10"/>
  <c r="I72" i="32"/>
  <c r="D5" i="11"/>
  <c r="H78" i="32"/>
  <c r="I47"/>
  <c r="H73"/>
  <c r="I77" i="34"/>
  <c r="I39" i="32"/>
  <c r="B5" i="12"/>
  <c r="I52" i="34"/>
  <c r="I100" i="32"/>
  <c r="L8" i="10"/>
  <c r="H44" i="32"/>
  <c r="F49" i="33"/>
  <c r="F51"/>
  <c r="I6" i="32"/>
  <c r="H94"/>
  <c r="E5" i="12"/>
  <c r="G55" i="33"/>
  <c r="L9" i="13"/>
  <c r="I101" i="34"/>
  <c r="I92" i="32"/>
  <c r="H69" i="34"/>
  <c r="G5" i="8"/>
  <c r="H97" i="34"/>
  <c r="G8" i="14"/>
  <c r="J8" i="10"/>
  <c r="H83" i="34"/>
  <c r="D5" i="12"/>
  <c r="I30" i="34"/>
  <c r="I85"/>
  <c r="J9" i="13"/>
  <c r="H52" i="32"/>
  <c r="E9" i="13"/>
  <c r="H91" i="34"/>
  <c r="H100"/>
  <c r="H19" i="32"/>
  <c r="I75"/>
  <c r="H100"/>
  <c r="H103"/>
  <c r="I53"/>
  <c r="E4" i="14"/>
  <c r="H73" i="34"/>
  <c r="H92"/>
  <c r="H15" i="32"/>
  <c r="H85"/>
  <c r="G63" i="33"/>
  <c r="D4" i="10"/>
  <c r="D6"/>
  <c r="H44" i="34"/>
  <c r="H101" i="32"/>
  <c r="I89"/>
  <c r="B6" i="8"/>
  <c r="D9" i="12"/>
  <c r="B6"/>
  <c r="H7" i="32"/>
  <c r="H38" i="34"/>
  <c r="H20"/>
  <c r="E7" i="10"/>
  <c r="G65" i="33"/>
  <c r="H54" i="34"/>
  <c r="I57"/>
  <c r="I80" i="32"/>
  <c r="H12" i="34"/>
  <c r="H101"/>
  <c r="I65"/>
  <c r="H13"/>
  <c r="I102" i="32"/>
  <c r="H68"/>
  <c r="H51"/>
  <c r="D9" i="14"/>
  <c r="I24" i="34"/>
  <c r="H61" i="32"/>
  <c r="I89" i="34"/>
  <c r="G54" i="33"/>
  <c r="E4" i="12"/>
  <c r="H55" i="34"/>
  <c r="H65" i="32"/>
  <c r="H19" i="34"/>
  <c r="I85" i="32"/>
  <c r="I44" i="34"/>
  <c r="I26" i="32"/>
  <c r="E8" i="14"/>
  <c r="H34" i="32"/>
  <c r="H8"/>
  <c r="I42"/>
  <c r="I97" i="34"/>
  <c r="I90" i="32"/>
  <c r="I41" i="34"/>
  <c r="I45"/>
  <c r="D9" i="11"/>
  <c r="G9" i="12"/>
  <c r="L9" i="14"/>
  <c r="I53" i="34"/>
  <c r="H58" i="32"/>
  <c r="H11"/>
  <c r="H63" i="34"/>
  <c r="H42"/>
  <c r="I40"/>
  <c r="J9" i="14"/>
  <c r="E9" i="10"/>
  <c r="H21" i="32"/>
  <c r="H68" i="34"/>
  <c r="D5" i="13"/>
  <c r="D7" i="11"/>
  <c r="E4" i="8"/>
  <c r="E7" i="11"/>
  <c r="B7" i="13"/>
  <c r="H45" i="32"/>
  <c r="H69"/>
  <c r="I25" i="34"/>
  <c r="I69"/>
  <c r="H26"/>
  <c r="G7" i="10"/>
  <c r="H88" i="34"/>
  <c r="H88" i="32"/>
  <c r="H27" i="34"/>
  <c r="H95" i="32"/>
  <c r="G52" i="33"/>
  <c r="I19" i="34"/>
  <c r="G4" i="13"/>
  <c r="H26" i="32"/>
  <c r="I99" i="34"/>
  <c r="B8" i="8"/>
  <c r="H77" i="32"/>
  <c r="E9" i="14"/>
  <c r="I47" i="34"/>
  <c r="H60" i="32"/>
  <c r="D8" i="11"/>
  <c r="H72" i="32"/>
  <c r="I92" i="34"/>
  <c r="H65"/>
  <c r="I70" i="32"/>
  <c r="H102"/>
  <c r="H48"/>
  <c r="I56"/>
  <c r="I54"/>
  <c r="I62"/>
  <c r="H91"/>
  <c r="H30" i="34"/>
  <c r="I11"/>
  <c r="I13"/>
  <c r="F63" i="33"/>
  <c r="G9" i="10"/>
  <c r="D4" i="13"/>
  <c r="I13" i="32"/>
  <c r="G48" i="33"/>
  <c r="B5" i="11"/>
  <c r="E7" i="12"/>
  <c r="E8"/>
  <c r="H10" i="32"/>
  <c r="I48" i="34"/>
  <c r="E5" i="8"/>
  <c r="H42" i="32"/>
  <c r="G6" i="12"/>
  <c r="H87" i="34"/>
  <c r="J9" i="8"/>
  <c r="I87" i="34"/>
  <c r="L8" i="12"/>
  <c r="I101" i="32"/>
  <c r="I69"/>
  <c r="F55" i="33"/>
  <c r="H29" i="32"/>
  <c r="B4" i="13"/>
  <c r="I61" i="34"/>
  <c r="E6" i="14"/>
  <c r="I27" i="32"/>
  <c r="I34"/>
  <c r="H84"/>
  <c r="B4" i="12"/>
  <c r="H35" i="34"/>
  <c r="D6" i="8"/>
  <c r="I95" i="32"/>
  <c r="E5" i="14"/>
  <c r="H14" i="32"/>
  <c r="H64" i="34"/>
  <c r="I32"/>
  <c r="I76"/>
  <c r="H96"/>
  <c r="I62"/>
  <c r="H54" i="32"/>
  <c r="B4" i="11"/>
  <c r="H6" i="34"/>
  <c r="I21" i="32"/>
  <c r="I86" i="34"/>
  <c r="D8" i="8"/>
  <c r="L9"/>
  <c r="I78" i="32"/>
  <c r="I42" i="34"/>
  <c r="G49" i="33"/>
  <c r="I91" i="34"/>
  <c r="H66" i="32"/>
  <c r="H63"/>
  <c r="H20"/>
  <c r="E9" i="8"/>
  <c r="I22" i="32"/>
  <c r="I25"/>
  <c r="I11"/>
  <c r="B7" i="10"/>
  <c r="H51" i="34"/>
  <c r="L8" i="13"/>
  <c r="B9" i="11"/>
  <c r="H39" i="34"/>
  <c r="I35" i="32"/>
  <c r="H82" i="34"/>
  <c r="I7" i="32"/>
  <c r="I17"/>
  <c r="D6" i="11"/>
  <c r="B9" i="10"/>
  <c r="J8" i="11"/>
  <c r="H66" i="34"/>
  <c r="H89"/>
  <c r="G57" i="33"/>
  <c r="L8" i="11"/>
  <c r="I77" i="32"/>
  <c r="I102" i="34"/>
  <c r="I73" i="32"/>
  <c r="G62" i="33"/>
  <c r="I55" i="34"/>
  <c r="H98"/>
  <c r="H5" i="32"/>
  <c r="J8" i="14"/>
  <c r="H85" i="34"/>
  <c r="E8" i="10"/>
  <c r="H23" i="34"/>
  <c r="I38"/>
  <c r="D4" i="14"/>
  <c r="H99" i="34"/>
  <c r="I56"/>
  <c r="I74"/>
  <c r="I22"/>
  <c r="I60" i="32"/>
  <c r="I31" i="34"/>
  <c r="I64" i="32"/>
  <c r="I8" i="34"/>
  <c r="H82" i="32"/>
  <c r="G5" i="14"/>
  <c r="H93" i="34"/>
  <c r="I79"/>
  <c r="I96" i="32"/>
  <c r="D8" i="14"/>
  <c r="D5"/>
  <c r="H46" i="34"/>
  <c r="L8" i="14"/>
  <c r="B5"/>
  <c r="I93" i="34"/>
  <c r="H78"/>
  <c r="H56"/>
  <c r="E4" i="11"/>
  <c r="G60" i="33"/>
  <c r="H53" i="32"/>
  <c r="I103"/>
  <c r="E4" i="13"/>
  <c r="I93" i="32"/>
  <c r="H79" i="34"/>
  <c r="I16"/>
  <c r="G7" i="12"/>
  <c r="H40" i="34"/>
  <c r="I70"/>
  <c r="B4" i="8"/>
  <c r="G6"/>
  <c r="H47" i="34"/>
  <c r="H77"/>
  <c r="I97" i="32"/>
  <c r="E4" i="10"/>
  <c r="I9" i="34"/>
  <c r="B6" i="14"/>
  <c r="I55" i="32"/>
  <c r="I14" i="34"/>
  <c r="D9" i="8"/>
  <c r="G6" i="10"/>
  <c r="I31" i="32"/>
  <c r="H79"/>
  <c r="I23"/>
  <c r="H67"/>
  <c r="I57"/>
  <c r="F50" i="33"/>
  <c r="H60" i="34"/>
  <c r="G6" i="11"/>
  <c r="I86" i="32"/>
  <c r="H35"/>
  <c r="D9" i="13"/>
  <c r="I48" i="32"/>
  <c r="H70"/>
  <c r="H59" i="34"/>
  <c r="H22" i="32"/>
  <c r="I81"/>
  <c r="H38"/>
  <c r="H58" i="34"/>
  <c r="H47" i="32"/>
  <c r="B7" i="14"/>
  <c r="G8" i="10"/>
  <c r="J9"/>
  <c r="F60" i="33"/>
  <c r="I30" i="32"/>
  <c r="I96" i="34"/>
  <c r="J90" i="32" l="1"/>
  <c r="G90" s="1"/>
  <c r="G13" i="33"/>
  <c r="G13" i="39"/>
  <c r="J9" i="32"/>
  <c r="G9" s="1"/>
  <c r="J79" i="34"/>
  <c r="G79" s="1"/>
  <c r="J51" i="32"/>
  <c r="G51" s="1"/>
  <c r="J92" i="34"/>
  <c r="G92" s="1"/>
  <c r="F45" i="33"/>
  <c r="F45" i="39"/>
  <c r="M8" i="14"/>
  <c r="LY22" i="33"/>
  <c r="FY22"/>
  <c r="DY22"/>
  <c r="CY22" i="39"/>
  <c r="L22" i="33"/>
  <c r="JL22" i="39"/>
  <c r="LY22"/>
  <c r="LL22" i="33"/>
  <c r="KL22"/>
  <c r="EL22"/>
  <c r="FL22" i="39"/>
  <c r="FY22"/>
  <c r="E22" i="33"/>
  <c r="D22" s="1"/>
  <c r="JY22" i="39"/>
  <c r="HY22" i="33"/>
  <c r="EY22"/>
  <c r="BY22" i="39"/>
  <c r="GY22"/>
  <c r="DL22"/>
  <c r="HL22" i="33"/>
  <c r="CL22"/>
  <c r="EL22" i="39"/>
  <c r="LL22"/>
  <c r="Y22" i="33"/>
  <c r="JY22"/>
  <c r="BL22"/>
  <c r="AY22" i="39"/>
  <c r="AL22" i="33"/>
  <c r="HY22" i="39"/>
  <c r="KY22" i="33"/>
  <c r="BY22"/>
  <c r="Y22" i="39"/>
  <c r="JL22" i="33"/>
  <c r="HL22" i="39"/>
  <c r="EY22"/>
  <c r="GY22" i="33"/>
  <c r="DY22" i="39"/>
  <c r="L22"/>
  <c r="FL22" i="33"/>
  <c r="GL22" i="39"/>
  <c r="IL22"/>
  <c r="DL22" i="33"/>
  <c r="BL22" i="39"/>
  <c r="CL22"/>
  <c r="CY22" i="33"/>
  <c r="GL22"/>
  <c r="E22" i="39"/>
  <c r="D22" s="1"/>
  <c r="AL22"/>
  <c r="IL22" i="33"/>
  <c r="KL22" i="39"/>
  <c r="IY22" i="33"/>
  <c r="AY22"/>
  <c r="IY22" i="39"/>
  <c r="KY22"/>
  <c r="F20"/>
  <c r="F20" i="33"/>
  <c r="M4" i="11"/>
  <c r="JW42" i="33"/>
  <c r="GW42"/>
  <c r="GW42" i="39"/>
  <c r="CJ42" i="33"/>
  <c r="KJ42" i="39"/>
  <c r="EW42" i="33"/>
  <c r="CW42" i="39"/>
  <c r="IW42" i="33"/>
  <c r="LJ42"/>
  <c r="BW42" i="39"/>
  <c r="AW42"/>
  <c r="LJ42"/>
  <c r="W42" i="33"/>
  <c r="BJ42"/>
  <c r="IJ42"/>
  <c r="HJ42"/>
  <c r="C42" i="39"/>
  <c r="B42" s="1"/>
  <c r="JJ42"/>
  <c r="J42" i="33"/>
  <c r="FW42" i="39"/>
  <c r="GJ42"/>
  <c r="FJ42" i="33"/>
  <c r="DJ42"/>
  <c r="AJ42" i="39"/>
  <c r="AJ42" i="33"/>
  <c r="EJ42" i="39"/>
  <c r="GJ42" i="33"/>
  <c r="HW42"/>
  <c r="DJ42" i="39"/>
  <c r="C42" i="33"/>
  <c r="B42" s="1"/>
  <c r="EJ42"/>
  <c r="AW42"/>
  <c r="JW42" i="39"/>
  <c r="CW42" i="33"/>
  <c r="BW42"/>
  <c r="IW42" i="39"/>
  <c r="KJ42" i="33"/>
  <c r="W42" i="39"/>
  <c r="HJ42"/>
  <c r="JJ42" i="33"/>
  <c r="IJ42" i="39"/>
  <c r="FJ42"/>
  <c r="LW42" i="33"/>
  <c r="KW42" i="39"/>
  <c r="KW42" i="33"/>
  <c r="HW42" i="39"/>
  <c r="FW42" i="33"/>
  <c r="BJ42" i="39"/>
  <c r="J42"/>
  <c r="DW42"/>
  <c r="LW42"/>
  <c r="DW42" i="33"/>
  <c r="CJ42" i="39"/>
  <c r="EW42"/>
  <c r="F36" i="33"/>
  <c r="M6" i="13"/>
  <c r="F36" i="39"/>
  <c r="LL35" i="33"/>
  <c r="FL35"/>
  <c r="EY35"/>
  <c r="JY35" i="39"/>
  <c r="KY35"/>
  <c r="E35" i="33"/>
  <c r="D35" s="1"/>
  <c r="CY35" i="39"/>
  <c r="JL35" i="33"/>
  <c r="IY35"/>
  <c r="CL35"/>
  <c r="AL35"/>
  <c r="BL35" i="39"/>
  <c r="DL35"/>
  <c r="LY35"/>
  <c r="KL35" i="33"/>
  <c r="DL35"/>
  <c r="AY35" i="39"/>
  <c r="HL35"/>
  <c r="GL35"/>
  <c r="FY35" i="33"/>
  <c r="HY35"/>
  <c r="LL35" i="39"/>
  <c r="DY35"/>
  <c r="AL35"/>
  <c r="IL35" i="33"/>
  <c r="CY35"/>
  <c r="GY35" i="39"/>
  <c r="IL35"/>
  <c r="KL35"/>
  <c r="GL35" i="33"/>
  <c r="Y35"/>
  <c r="L35" i="39"/>
  <c r="HL35" i="33"/>
  <c r="CL35" i="39"/>
  <c r="Y35"/>
  <c r="EL35" i="33"/>
  <c r="HY35" i="39"/>
  <c r="EY35"/>
  <c r="KY35" i="33"/>
  <c r="BY35"/>
  <c r="L35"/>
  <c r="JY35"/>
  <c r="BL35"/>
  <c r="IY35" i="39"/>
  <c r="JL35"/>
  <c r="LY35" i="33"/>
  <c r="E35" i="39"/>
  <c r="D35" s="1"/>
  <c r="GY35" i="33"/>
  <c r="FL35" i="39"/>
  <c r="DY35" i="33"/>
  <c r="EL35" i="39"/>
  <c r="AY35" i="33"/>
  <c r="BY35" i="39"/>
  <c r="FY35"/>
  <c r="J45" i="34"/>
  <c r="G45" s="1"/>
  <c r="J58" i="32"/>
  <c r="G58" s="1"/>
  <c r="J21" i="34"/>
  <c r="G21" s="1"/>
  <c r="JW34" i="33"/>
  <c r="EW34"/>
  <c r="AW34"/>
  <c r="T6" i="13"/>
  <c r="S34"/>
  <c r="DW34" i="39"/>
  <c r="GW34"/>
  <c r="I18" i="13"/>
  <c r="JW34" i="39"/>
  <c r="CW34"/>
  <c r="HJ34"/>
  <c r="T33" i="13"/>
  <c r="JJ34" i="33"/>
  <c r="EJ34"/>
  <c r="HW34"/>
  <c r="H21" i="13"/>
  <c r="S30"/>
  <c r="S33"/>
  <c r="EJ34" i="39"/>
  <c r="DJ34"/>
  <c r="T30" i="13"/>
  <c r="J34" i="33"/>
  <c r="S18" i="13"/>
  <c r="J18"/>
  <c r="GW34" i="33"/>
  <c r="DJ34"/>
  <c r="BW34"/>
  <c r="S29" i="13"/>
  <c r="T35"/>
  <c r="T28"/>
  <c r="BW34" i="39"/>
  <c r="LW34"/>
  <c r="K18" i="13"/>
  <c r="I20"/>
  <c r="H19"/>
  <c r="CJ34" i="39"/>
  <c r="GJ34" i="33"/>
  <c r="HJ34"/>
  <c r="J34" i="39"/>
  <c r="S7" i="13"/>
  <c r="LJ34" i="33"/>
  <c r="FW34"/>
  <c r="BJ34"/>
  <c r="HW34" i="39"/>
  <c r="IJ34"/>
  <c r="LJ34"/>
  <c r="J21" i="13"/>
  <c r="T4"/>
  <c r="S35"/>
  <c r="EW34" i="39"/>
  <c r="C34" i="33"/>
  <c r="B34" s="1"/>
  <c r="AJ34" i="39"/>
  <c r="H20" i="13"/>
  <c r="IJ34" i="33"/>
  <c r="S24" i="13"/>
  <c r="S20"/>
  <c r="S5"/>
  <c r="T29"/>
  <c r="T23"/>
  <c r="IW34" i="33"/>
  <c r="KW34" i="39"/>
  <c r="J19" i="13"/>
  <c r="W34" i="33"/>
  <c r="AW34" i="39"/>
  <c r="T7" i="13"/>
  <c r="FJ34" i="33"/>
  <c r="FW34" i="39"/>
  <c r="S23" i="13"/>
  <c r="K20"/>
  <c r="T20"/>
  <c r="LW34" i="33"/>
  <c r="CJ34"/>
  <c r="K19" i="13"/>
  <c r="T34"/>
  <c r="T18"/>
  <c r="S19"/>
  <c r="KJ34" i="33"/>
  <c r="GJ34" i="39"/>
  <c r="T5" i="13"/>
  <c r="CW34" i="33"/>
  <c r="JJ34" i="39"/>
  <c r="T25" i="13"/>
  <c r="DW34" i="33"/>
  <c r="S25" i="13"/>
  <c r="FJ34" i="39"/>
  <c r="KJ34"/>
  <c r="S28" i="13"/>
  <c r="BJ34" i="39"/>
  <c r="KW34" i="33"/>
  <c r="T24" i="13"/>
  <c r="I21"/>
  <c r="W34" i="39"/>
  <c r="S6" i="13"/>
  <c r="AJ34" i="33"/>
  <c r="S4" i="13"/>
  <c r="C34" i="39"/>
  <c r="B34" s="1"/>
  <c r="IW34"/>
  <c r="T19" i="13"/>
  <c r="J69" i="32"/>
  <c r="G69" s="1"/>
  <c r="J57"/>
  <c r="G57" s="1"/>
  <c r="HY25" i="33"/>
  <c r="EY25"/>
  <c r="BY25"/>
  <c r="Y25" i="39"/>
  <c r="CY25"/>
  <c r="CL25"/>
  <c r="KL25"/>
  <c r="LL25" i="33"/>
  <c r="CY25"/>
  <c r="AY25"/>
  <c r="DL25" i="39"/>
  <c r="FY25"/>
  <c r="EY25"/>
  <c r="FL25"/>
  <c r="KY25" i="33"/>
  <c r="GL25"/>
  <c r="LY25" i="39"/>
  <c r="Y25" i="33"/>
  <c r="LL25" i="39"/>
  <c r="KL25" i="33"/>
  <c r="JY25"/>
  <c r="IY25" i="39"/>
  <c r="EL25"/>
  <c r="BL25"/>
  <c r="HL25" i="33"/>
  <c r="DY25"/>
  <c r="E25"/>
  <c r="D25" s="1"/>
  <c r="GL25" i="39"/>
  <c r="IL25"/>
  <c r="IY25" i="33"/>
  <c r="EL25"/>
  <c r="L25"/>
  <c r="IL25"/>
  <c r="BL25"/>
  <c r="GY25" i="39"/>
  <c r="LY25" i="33"/>
  <c r="L25" i="39"/>
  <c r="HL25"/>
  <c r="GY25" i="33"/>
  <c r="JL25" i="39"/>
  <c r="JY25"/>
  <c r="FY25" i="33"/>
  <c r="DY25" i="39"/>
  <c r="E25"/>
  <c r="D25" s="1"/>
  <c r="JL25" i="33"/>
  <c r="BY25" i="39"/>
  <c r="DL25" i="33"/>
  <c r="AL25"/>
  <c r="CL25"/>
  <c r="AY25" i="39"/>
  <c r="AL25"/>
  <c r="HY25"/>
  <c r="KY25"/>
  <c r="FL25" i="33"/>
  <c r="KW23"/>
  <c r="FW23"/>
  <c r="HW23"/>
  <c r="DW23" i="39"/>
  <c r="C23" i="33"/>
  <c r="B23" s="1"/>
  <c r="AW23" i="39"/>
  <c r="DJ23"/>
  <c r="KJ23" i="33"/>
  <c r="FJ23"/>
  <c r="DW23"/>
  <c r="JJ23" i="39"/>
  <c r="J23"/>
  <c r="KJ23"/>
  <c r="BJ23"/>
  <c r="GJ23" i="33"/>
  <c r="BJ23"/>
  <c r="FW23" i="39"/>
  <c r="CW23"/>
  <c r="W23" i="33"/>
  <c r="IW23"/>
  <c r="CJ23"/>
  <c r="FJ23" i="39"/>
  <c r="BW23"/>
  <c r="AJ23" i="33"/>
  <c r="LW23"/>
  <c r="EW23"/>
  <c r="BW23"/>
  <c r="LW23" i="39"/>
  <c r="IJ23"/>
  <c r="IJ23" i="33"/>
  <c r="GJ23" i="39"/>
  <c r="CJ23"/>
  <c r="EJ23" i="33"/>
  <c r="IW23" i="39"/>
  <c r="JW23"/>
  <c r="HJ23" i="33"/>
  <c r="EJ23" i="39"/>
  <c r="J23" i="33"/>
  <c r="DJ23"/>
  <c r="AJ23" i="39"/>
  <c r="HJ23"/>
  <c r="LJ23" i="33"/>
  <c r="AW23"/>
  <c r="EW23" i="39"/>
  <c r="C23"/>
  <c r="B23" s="1"/>
  <c r="W23"/>
  <c r="JW23" i="33"/>
  <c r="GW23" i="39"/>
  <c r="GW23" i="33"/>
  <c r="CW23"/>
  <c r="HW23" i="39"/>
  <c r="JJ23" i="33"/>
  <c r="LJ23" i="39"/>
  <c r="KW23"/>
  <c r="J100" i="34"/>
  <c r="G100" s="1"/>
  <c r="JL9" i="33"/>
  <c r="HL9"/>
  <c r="DY9"/>
  <c r="CY9" i="39"/>
  <c r="KY9"/>
  <c r="IY9" i="33"/>
  <c r="GY9"/>
  <c r="EL9"/>
  <c r="JY9" i="39"/>
  <c r="GY9"/>
  <c r="LL9" i="33"/>
  <c r="CL9"/>
  <c r="DL9" i="39"/>
  <c r="EL9"/>
  <c r="GL9"/>
  <c r="AY9"/>
  <c r="KY9" i="33"/>
  <c r="BL9"/>
  <c r="Y9" i="39"/>
  <c r="E9"/>
  <c r="D9" s="1"/>
  <c r="L9" i="33"/>
  <c r="FY9"/>
  <c r="JL9" i="39"/>
  <c r="FL9"/>
  <c r="AL9" i="33"/>
  <c r="CY9"/>
  <c r="EY9"/>
  <c r="DY9" i="39"/>
  <c r="L9"/>
  <c r="GL9" i="33"/>
  <c r="BL9" i="39"/>
  <c r="IL9"/>
  <c r="HL9"/>
  <c r="IL9" i="33"/>
  <c r="FL9"/>
  <c r="Y9"/>
  <c r="HY9" i="39"/>
  <c r="KL9"/>
  <c r="DL9" i="33"/>
  <c r="EY9" i="39"/>
  <c r="KL9" i="33"/>
  <c r="LL9" i="39"/>
  <c r="BY9" i="33"/>
  <c r="IY9" i="39"/>
  <c r="AL9"/>
  <c r="CL9"/>
  <c r="JY9" i="33"/>
  <c r="FY9" i="39"/>
  <c r="AY9" i="33"/>
  <c r="BY9" i="39"/>
  <c r="LY9"/>
  <c r="HY9" i="33"/>
  <c r="LY9"/>
  <c r="E9"/>
  <c r="D9" s="1"/>
  <c r="J13" i="34"/>
  <c r="G13" s="1"/>
  <c r="J53"/>
  <c r="G53" s="1"/>
  <c r="HY20" i="33"/>
  <c r="CY20"/>
  <c r="BY20"/>
  <c r="BY20" i="39"/>
  <c r="BL20"/>
  <c r="KL20"/>
  <c r="LL20"/>
  <c r="JY20" i="33"/>
  <c r="HL20"/>
  <c r="FY20"/>
  <c r="GY20" i="39"/>
  <c r="KY20"/>
  <c r="JY20"/>
  <c r="IL20" i="33"/>
  <c r="DL20"/>
  <c r="EL20"/>
  <c r="EL20" i="39"/>
  <c r="LY20"/>
  <c r="Y20" i="33"/>
  <c r="IY20"/>
  <c r="FL20"/>
  <c r="IL20" i="39"/>
  <c r="EY20"/>
  <c r="CY20"/>
  <c r="LY20" i="33"/>
  <c r="CL20"/>
  <c r="GL20" i="39"/>
  <c r="JL20"/>
  <c r="E20"/>
  <c r="D20" s="1"/>
  <c r="EY20" i="33"/>
  <c r="AY20"/>
  <c r="FL20" i="39"/>
  <c r="HY20"/>
  <c r="KY20" i="33"/>
  <c r="GY20"/>
  <c r="E20"/>
  <c r="D20" s="1"/>
  <c r="L20"/>
  <c r="JL20"/>
  <c r="KL20"/>
  <c r="DY20" i="39"/>
  <c r="CL20"/>
  <c r="AL20" i="33"/>
  <c r="LL20"/>
  <c r="HL20" i="39"/>
  <c r="GL20" i="33"/>
  <c r="AY20" i="39"/>
  <c r="BL20" i="33"/>
  <c r="Y20" i="39"/>
  <c r="IY20"/>
  <c r="L20"/>
  <c r="FY20"/>
  <c r="DY20" i="33"/>
  <c r="AL20" i="39"/>
  <c r="DL20"/>
  <c r="J55" i="32"/>
  <c r="G55" s="1"/>
  <c r="J67" i="34"/>
  <c r="G67" s="1"/>
  <c r="G29" i="39"/>
  <c r="G29" i="33"/>
  <c r="KW25"/>
  <c r="HJ25"/>
  <c r="AW25"/>
  <c r="LJ25" i="39"/>
  <c r="GJ25"/>
  <c r="DJ25"/>
  <c r="JJ25"/>
  <c r="JJ25" i="33"/>
  <c r="EJ25"/>
  <c r="BW25"/>
  <c r="FW25" i="39"/>
  <c r="BW25"/>
  <c r="KW25"/>
  <c r="HJ25"/>
  <c r="IW25" i="33"/>
  <c r="HW25"/>
  <c r="LW25"/>
  <c r="CJ25" i="39"/>
  <c r="IJ25"/>
  <c r="C25" i="33"/>
  <c r="B25" s="1"/>
  <c r="W25" i="39"/>
  <c r="LJ25" i="33"/>
  <c r="GW25"/>
  <c r="HW25" i="39"/>
  <c r="DW25"/>
  <c r="EJ25"/>
  <c r="IW25"/>
  <c r="IJ25" i="33"/>
  <c r="CW25"/>
  <c r="BJ25" i="39"/>
  <c r="FJ25"/>
  <c r="FW25" i="33"/>
  <c r="BJ25"/>
  <c r="W25"/>
  <c r="EW25"/>
  <c r="AJ25" i="39"/>
  <c r="KJ25"/>
  <c r="DW25" i="33"/>
  <c r="AW25" i="39"/>
  <c r="LW25"/>
  <c r="JW25" i="33"/>
  <c r="CJ25"/>
  <c r="AJ25"/>
  <c r="JW25" i="39"/>
  <c r="J25" i="33"/>
  <c r="C25" i="39"/>
  <c r="B25" s="1"/>
  <c r="J25"/>
  <c r="FJ25" i="33"/>
  <c r="EW25" i="39"/>
  <c r="KJ25" i="33"/>
  <c r="GW25" i="39"/>
  <c r="DJ25" i="33"/>
  <c r="GJ25"/>
  <c r="CW25" i="39"/>
  <c r="G24" i="33"/>
  <c r="G24" i="39"/>
  <c r="F15"/>
  <c r="M6" i="10"/>
  <c r="F15" i="33"/>
  <c r="F21" i="39"/>
  <c r="F21" i="33"/>
  <c r="M5" i="11"/>
  <c r="G32" i="39"/>
  <c r="G32" i="33"/>
  <c r="J93" i="32"/>
  <c r="G93" s="1"/>
  <c r="M6" i="14"/>
  <c r="F43" i="39"/>
  <c r="F43" i="33"/>
  <c r="J42" i="34"/>
  <c r="G42" s="1"/>
  <c r="M7" i="13"/>
  <c r="F37" i="39"/>
  <c r="F37" i="33"/>
  <c r="J7" i="32"/>
  <c r="G7" s="1"/>
  <c r="JY38" i="33"/>
  <c r="EL38"/>
  <c r="HY38" i="39"/>
  <c r="EY38" i="33"/>
  <c r="LL38" i="39"/>
  <c r="CY38"/>
  <c r="IL38" i="33"/>
  <c r="HL38"/>
  <c r="AY38"/>
  <c r="E38"/>
  <c r="D38" s="1"/>
  <c r="DY38" i="39"/>
  <c r="CL38"/>
  <c r="E38"/>
  <c r="D38" s="1"/>
  <c r="LY38" i="33"/>
  <c r="GY38"/>
  <c r="DL38"/>
  <c r="BL38"/>
  <c r="GL38" i="39"/>
  <c r="JY38"/>
  <c r="FL38"/>
  <c r="LL38" i="33"/>
  <c r="JL38"/>
  <c r="DY38"/>
  <c r="BY38" i="39"/>
  <c r="BL38"/>
  <c r="AL38"/>
  <c r="LY38"/>
  <c r="KL38" i="33"/>
  <c r="KY38" i="39"/>
  <c r="EL38"/>
  <c r="AL38" i="33"/>
  <c r="IY38"/>
  <c r="AY38" i="39"/>
  <c r="Y38"/>
  <c r="CL38" i="33"/>
  <c r="IL38" i="39"/>
  <c r="BY38" i="33"/>
  <c r="DL38" i="39"/>
  <c r="FY38" i="33"/>
  <c r="HL38" i="39"/>
  <c r="HY38" i="33"/>
  <c r="FY38" i="39"/>
  <c r="Y38" i="33"/>
  <c r="GL38"/>
  <c r="L38"/>
  <c r="KL38" i="39"/>
  <c r="EY38"/>
  <c r="KY38" i="33"/>
  <c r="CY38"/>
  <c r="JL38" i="39"/>
  <c r="IY38"/>
  <c r="FL38" i="33"/>
  <c r="GY38" i="39"/>
  <c r="L38"/>
  <c r="J43" i="34"/>
  <c r="G43" s="1"/>
  <c r="G25" i="33"/>
  <c r="G25" i="39"/>
  <c r="J52" i="32"/>
  <c r="G52" s="1"/>
  <c r="J74" i="34"/>
  <c r="G74" s="1"/>
  <c r="J72" i="32"/>
  <c r="G72" s="1"/>
  <c r="G7" i="33"/>
  <c r="G7" i="39"/>
  <c r="LW10" i="33"/>
  <c r="HW10"/>
  <c r="C10" i="39"/>
  <c r="B10" s="1"/>
  <c r="BW10" i="33"/>
  <c r="CW10"/>
  <c r="J10"/>
  <c r="KW10"/>
  <c r="HJ10"/>
  <c r="DJ10"/>
  <c r="JW10" i="39"/>
  <c r="AW10" i="33"/>
  <c r="J10" i="39"/>
  <c r="KJ10"/>
  <c r="IW10" i="33"/>
  <c r="DW10"/>
  <c r="KW10" i="39"/>
  <c r="BW10"/>
  <c r="CW10"/>
  <c r="IJ10" i="33"/>
  <c r="GJ10"/>
  <c r="IJ10" i="39"/>
  <c r="FJ10"/>
  <c r="AJ10" i="33"/>
  <c r="FW10"/>
  <c r="DJ10" i="39"/>
  <c r="FW10"/>
  <c r="AJ10"/>
  <c r="LJ10"/>
  <c r="GW10" i="33"/>
  <c r="AW10" i="39"/>
  <c r="CJ10" i="33"/>
  <c r="HW10" i="39"/>
  <c r="GJ10"/>
  <c r="KJ10" i="33"/>
  <c r="EJ10"/>
  <c r="W10"/>
  <c r="JJ10" i="39"/>
  <c r="DW10"/>
  <c r="CJ10"/>
  <c r="EW10" i="33"/>
  <c r="EJ10" i="39"/>
  <c r="LJ10" i="33"/>
  <c r="IW10" i="39"/>
  <c r="FJ10" i="33"/>
  <c r="EW10" i="39"/>
  <c r="C10" i="33"/>
  <c r="B10" s="1"/>
  <c r="JW10"/>
  <c r="BJ10"/>
  <c r="BJ10" i="39"/>
  <c r="GW10"/>
  <c r="W10"/>
  <c r="JJ10" i="33"/>
  <c r="HJ10" i="39"/>
  <c r="LW10"/>
  <c r="KW36" i="33"/>
  <c r="FJ36"/>
  <c r="IJ36" i="39"/>
  <c r="EJ36"/>
  <c r="C36" i="33"/>
  <c r="B36" s="1"/>
  <c r="C36" i="39"/>
  <c r="B36" s="1"/>
  <c r="HJ36" i="33"/>
  <c r="CJ36"/>
  <c r="AW36" i="39"/>
  <c r="JW36"/>
  <c r="W36"/>
  <c r="HJ36"/>
  <c r="IW36" i="33"/>
  <c r="GW36"/>
  <c r="EW36"/>
  <c r="DW36" i="39"/>
  <c r="W36" i="33"/>
  <c r="FW36" i="39"/>
  <c r="BJ36"/>
  <c r="LW36" i="33"/>
  <c r="DJ36"/>
  <c r="CW36" i="39"/>
  <c r="BW36" i="33"/>
  <c r="AJ36" i="39"/>
  <c r="LW36"/>
  <c r="HW36"/>
  <c r="IJ36" i="33"/>
  <c r="KJ36" i="39"/>
  <c r="AW36" i="33"/>
  <c r="CJ36" i="39"/>
  <c r="HW36" i="33"/>
  <c r="FJ36" i="39"/>
  <c r="LJ36"/>
  <c r="EW36"/>
  <c r="LJ36" i="33"/>
  <c r="BW36" i="39"/>
  <c r="KW36"/>
  <c r="IW36"/>
  <c r="CW36" i="33"/>
  <c r="EJ36"/>
  <c r="J36"/>
  <c r="KJ36"/>
  <c r="BJ36"/>
  <c r="JJ36" i="39"/>
  <c r="DJ36"/>
  <c r="DW36" i="33"/>
  <c r="J36" i="39"/>
  <c r="JW36" i="33"/>
  <c r="GJ36" i="39"/>
  <c r="FW36" i="33"/>
  <c r="JJ36"/>
  <c r="GJ36"/>
  <c r="GW36" i="39"/>
  <c r="AJ36" i="33"/>
  <c r="J12" i="34"/>
  <c r="G12" s="1"/>
  <c r="J82" i="32"/>
  <c r="G82" s="1"/>
  <c r="J13"/>
  <c r="G13" s="1"/>
  <c r="LY37" i="33"/>
  <c r="FY37"/>
  <c r="FL37"/>
  <c r="Y37" i="39"/>
  <c r="EL37"/>
  <c r="AY37"/>
  <c r="L37"/>
  <c r="JY37" i="33"/>
  <c r="IY37"/>
  <c r="AY37"/>
  <c r="LL37" i="39"/>
  <c r="FL37"/>
  <c r="DY37"/>
  <c r="GL37"/>
  <c r="HL37" i="33"/>
  <c r="BY37"/>
  <c r="CY37" i="39"/>
  <c r="GY37"/>
  <c r="JL37"/>
  <c r="GY37" i="33"/>
  <c r="EL37"/>
  <c r="AL37" i="39"/>
  <c r="JY37"/>
  <c r="AL37" i="33"/>
  <c r="LL37"/>
  <c r="DY37"/>
  <c r="CL37"/>
  <c r="KL37" i="39"/>
  <c r="KY37" i="33"/>
  <c r="CY37"/>
  <c r="KY37" i="39"/>
  <c r="Y37" i="33"/>
  <c r="IL37"/>
  <c r="EY37" i="39"/>
  <c r="LY37"/>
  <c r="FY37"/>
  <c r="JL37" i="33"/>
  <c r="CL37" i="39"/>
  <c r="DL37"/>
  <c r="IL37"/>
  <c r="BL37" i="33"/>
  <c r="E37" i="39"/>
  <c r="D37" s="1"/>
  <c r="E37" i="33"/>
  <c r="D37" s="1"/>
  <c r="L37"/>
  <c r="KL37"/>
  <c r="HL37" i="39"/>
  <c r="HY37" i="33"/>
  <c r="HY37" i="39"/>
  <c r="GL37" i="33"/>
  <c r="EY37"/>
  <c r="DL37"/>
  <c r="BL37" i="39"/>
  <c r="IY37"/>
  <c r="BY37"/>
  <c r="J78" i="34"/>
  <c r="G78" s="1"/>
  <c r="J28" i="32"/>
  <c r="G28" s="1"/>
  <c r="GC48" i="33"/>
  <c r="GF48" s="1"/>
  <c r="EC48"/>
  <c r="EF48" s="1"/>
  <c r="LP48"/>
  <c r="LS48" s="1"/>
  <c r="DP48"/>
  <c r="DS48" s="1"/>
  <c r="LC48"/>
  <c r="LF48" s="1"/>
  <c r="FC48"/>
  <c r="FF48" s="1"/>
  <c r="CC48"/>
  <c r="CF48" s="1"/>
  <c r="KP48"/>
  <c r="KS48" s="1"/>
  <c r="GP48"/>
  <c r="GS48" s="1"/>
  <c r="FP48"/>
  <c r="FS48" s="1"/>
  <c r="KC48"/>
  <c r="KF48" s="1"/>
  <c r="EP48"/>
  <c r="ES48" s="1"/>
  <c r="BP48"/>
  <c r="BS48" s="1"/>
  <c r="JP48"/>
  <c r="JS48" s="1"/>
  <c r="HC48"/>
  <c r="HF48" s="1"/>
  <c r="AP48"/>
  <c r="AS48" s="1"/>
  <c r="IP48"/>
  <c r="IS48" s="1"/>
  <c r="DC48"/>
  <c r="DF48" s="1"/>
  <c r="JC48"/>
  <c r="JF48" s="1"/>
  <c r="HP48"/>
  <c r="HS48" s="1"/>
  <c r="BC48"/>
  <c r="BF48" s="1"/>
  <c r="AC48"/>
  <c r="AF48" s="1"/>
  <c r="MC48"/>
  <c r="MF48" s="1"/>
  <c r="IC48"/>
  <c r="IF48" s="1"/>
  <c r="CP48"/>
  <c r="CS48" s="1"/>
  <c r="J18" i="34"/>
  <c r="G18" s="1"/>
  <c r="J62"/>
  <c r="G62" s="1"/>
  <c r="F42" i="39"/>
  <c r="M5" i="14"/>
  <c r="F42" i="33"/>
  <c r="J65" i="34"/>
  <c r="G65" s="1"/>
  <c r="F25" i="39"/>
  <c r="M9" i="11"/>
  <c r="F25" i="33"/>
  <c r="KY7"/>
  <c r="JL7"/>
  <c r="AL7" i="39"/>
  <c r="EY7"/>
  <c r="AY7"/>
  <c r="BY7"/>
  <c r="JY7"/>
  <c r="LL7" i="33"/>
  <c r="EY7"/>
  <c r="GL7" i="39"/>
  <c r="HY7"/>
  <c r="E7"/>
  <c r="D7" s="1"/>
  <c r="L7"/>
  <c r="KL7" i="33"/>
  <c r="DY7"/>
  <c r="AL7"/>
  <c r="CY7" i="39"/>
  <c r="CY7" i="33"/>
  <c r="LY7" i="39"/>
  <c r="JY7" i="33"/>
  <c r="FL7"/>
  <c r="IY7"/>
  <c r="E7"/>
  <c r="D7" s="1"/>
  <c r="CL7"/>
  <c r="CL7" i="39"/>
  <c r="DL7" i="33"/>
  <c r="L7"/>
  <c r="BL7" i="39"/>
  <c r="LY7" i="33"/>
  <c r="BY7"/>
  <c r="KL7" i="39"/>
  <c r="FY7"/>
  <c r="HY7" i="33"/>
  <c r="AY7"/>
  <c r="IY7" i="39"/>
  <c r="EL7"/>
  <c r="HL7" i="33"/>
  <c r="JL7" i="39"/>
  <c r="FL7"/>
  <c r="GY7" i="33"/>
  <c r="IL7" i="39"/>
  <c r="LL7"/>
  <c r="GL7" i="33"/>
  <c r="GY7" i="39"/>
  <c r="FY7" i="33"/>
  <c r="Y7"/>
  <c r="IL7"/>
  <c r="DY7" i="39"/>
  <c r="EL7" i="33"/>
  <c r="HL7" i="39"/>
  <c r="DL7"/>
  <c r="KY7"/>
  <c r="Y7"/>
  <c r="BL7" i="33"/>
  <c r="G23" i="39"/>
  <c r="G23" i="33"/>
  <c r="G44"/>
  <c r="G44" i="39"/>
  <c r="J100" i="32"/>
  <c r="G100" s="1"/>
  <c r="J61"/>
  <c r="G61" s="1"/>
  <c r="FW14" i="33"/>
  <c r="GW14"/>
  <c r="BJ14"/>
  <c r="W14" i="39"/>
  <c r="DJ14"/>
  <c r="J14" i="33"/>
  <c r="LJ14"/>
  <c r="DJ14"/>
  <c r="EJ14" i="39"/>
  <c r="IW14"/>
  <c r="GJ14"/>
  <c r="CW14"/>
  <c r="FJ14" i="33"/>
  <c r="CW14"/>
  <c r="BW14" i="39"/>
  <c r="C14"/>
  <c r="B14" s="1"/>
  <c r="J14"/>
  <c r="HJ14" i="33"/>
  <c r="AW14"/>
  <c r="CJ14" i="39"/>
  <c r="FJ14"/>
  <c r="AW14"/>
  <c r="KW14" i="33"/>
  <c r="EJ14"/>
  <c r="LW14"/>
  <c r="BJ14" i="39"/>
  <c r="W14" i="33"/>
  <c r="FW14" i="39"/>
  <c r="IJ14" i="33"/>
  <c r="KJ14" i="39"/>
  <c r="IJ14"/>
  <c r="GJ14" i="33"/>
  <c r="HW14" i="39"/>
  <c r="C14" i="33"/>
  <c r="B14" s="1"/>
  <c r="DW14"/>
  <c r="HJ14" i="39"/>
  <c r="KW14"/>
  <c r="HW14" i="33"/>
  <c r="DW14" i="39"/>
  <c r="GW14"/>
  <c r="KJ14" i="33"/>
  <c r="EW14"/>
  <c r="AJ14"/>
  <c r="EW14" i="39"/>
  <c r="AJ14"/>
  <c r="LJ14"/>
  <c r="JJ14" i="33"/>
  <c r="LW14" i="39"/>
  <c r="IW14" i="33"/>
  <c r="JW14" i="39"/>
  <c r="CJ14" i="33"/>
  <c r="BW14"/>
  <c r="JW14"/>
  <c r="JJ14" i="39"/>
  <c r="KY28" i="33"/>
  <c r="CY28"/>
  <c r="EL28" i="39"/>
  <c r="CY28"/>
  <c r="BY28"/>
  <c r="GL28"/>
  <c r="JY28" i="33"/>
  <c r="EY28"/>
  <c r="FY28"/>
  <c r="LY28" i="39"/>
  <c r="AL28" i="33"/>
  <c r="GY28" i="39"/>
  <c r="AY28"/>
  <c r="LY28" i="33"/>
  <c r="DL28"/>
  <c r="HY28" i="39"/>
  <c r="HL28"/>
  <c r="L28"/>
  <c r="LL28" i="33"/>
  <c r="CL28"/>
  <c r="DY28" i="39"/>
  <c r="FL28"/>
  <c r="E28"/>
  <c r="D28" s="1"/>
  <c r="HL28" i="33"/>
  <c r="BY28"/>
  <c r="BL28" i="39"/>
  <c r="IY28"/>
  <c r="L28" i="33"/>
  <c r="KL28"/>
  <c r="BL28"/>
  <c r="AL28" i="39"/>
  <c r="FY28"/>
  <c r="IL28"/>
  <c r="HY28" i="33"/>
  <c r="CL28" i="39"/>
  <c r="EY28"/>
  <c r="GL28" i="33"/>
  <c r="Y28" i="39"/>
  <c r="KL28"/>
  <c r="DY28" i="33"/>
  <c r="KY28" i="39"/>
  <c r="FL28" i="33"/>
  <c r="JY28" i="39"/>
  <c r="IL28" i="33"/>
  <c r="DL28" i="39"/>
  <c r="JL28"/>
  <c r="AY28" i="33"/>
  <c r="E28"/>
  <c r="D28" s="1"/>
  <c r="LL28" i="39"/>
  <c r="JL28" i="33"/>
  <c r="EL28"/>
  <c r="IY28"/>
  <c r="GY28"/>
  <c r="Y28"/>
  <c r="F27" i="39"/>
  <c r="F27" i="33"/>
  <c r="M4" i="12"/>
  <c r="J49" i="34"/>
  <c r="G49" s="1"/>
  <c r="J90"/>
  <c r="G90" s="1"/>
  <c r="JL46" i="33"/>
  <c r="GL46"/>
  <c r="BY46"/>
  <c r="EY46" i="39"/>
  <c r="CL46"/>
  <c r="DY46"/>
  <c r="IL46"/>
  <c r="LY46" i="33"/>
  <c r="CY46"/>
  <c r="EY46"/>
  <c r="CY46" i="39"/>
  <c r="BY46"/>
  <c r="GL46"/>
  <c r="KL46" i="33"/>
  <c r="CL46"/>
  <c r="AL46"/>
  <c r="AL46" i="39"/>
  <c r="GY46"/>
  <c r="HL46"/>
  <c r="IL46" i="33"/>
  <c r="FY46"/>
  <c r="IY46" i="39"/>
  <c r="EL46"/>
  <c r="JY46"/>
  <c r="LL46" i="33"/>
  <c r="BL46"/>
  <c r="AY46" i="39"/>
  <c r="KY46"/>
  <c r="HL46" i="33"/>
  <c r="AY46"/>
  <c r="JL46" i="39"/>
  <c r="DL46"/>
  <c r="DY46" i="33"/>
  <c r="EL46"/>
  <c r="Y46"/>
  <c r="L46" i="39"/>
  <c r="IY46" i="33"/>
  <c r="FL46"/>
  <c r="BL46" i="39"/>
  <c r="LY46"/>
  <c r="HY46"/>
  <c r="GY46" i="33"/>
  <c r="LL46" i="39"/>
  <c r="DL46" i="33"/>
  <c r="KL46" i="39"/>
  <c r="FL46"/>
  <c r="Y46"/>
  <c r="HY46" i="33"/>
  <c r="E46" i="39"/>
  <c r="D46" s="1"/>
  <c r="JY46" i="33"/>
  <c r="E46"/>
  <c r="D46" s="1"/>
  <c r="KY46"/>
  <c r="FY46" i="39"/>
  <c r="L46" i="33"/>
  <c r="G35" i="39"/>
  <c r="G35" i="33"/>
  <c r="J95" i="32"/>
  <c r="G95" s="1"/>
  <c r="J41" i="34"/>
  <c r="G41" s="1"/>
  <c r="KY16" i="33"/>
  <c r="FY16"/>
  <c r="FY16" i="39"/>
  <c r="HY16"/>
  <c r="Y16" i="33"/>
  <c r="L16"/>
  <c r="EY16" i="39"/>
  <c r="IY16" i="33"/>
  <c r="IL16"/>
  <c r="HY16"/>
  <c r="DY16" i="39"/>
  <c r="KY16"/>
  <c r="GY16"/>
  <c r="CY16"/>
  <c r="HL16" i="33"/>
  <c r="DY16"/>
  <c r="CL16" i="39"/>
  <c r="BL16"/>
  <c r="AL16" i="33"/>
  <c r="E16"/>
  <c r="D16" s="1"/>
  <c r="LL16"/>
  <c r="GL16"/>
  <c r="IL16" i="39"/>
  <c r="LY16"/>
  <c r="L16"/>
  <c r="IY16"/>
  <c r="HL16"/>
  <c r="CY16" i="33"/>
  <c r="E16" i="39"/>
  <c r="D16" s="1"/>
  <c r="AY16" i="33"/>
  <c r="LY16"/>
  <c r="BY16"/>
  <c r="BY16" i="39"/>
  <c r="AL16"/>
  <c r="JY16" i="33"/>
  <c r="GL16" i="39"/>
  <c r="Y16"/>
  <c r="FL16"/>
  <c r="GY16" i="33"/>
  <c r="EL16"/>
  <c r="KL16" i="39"/>
  <c r="EY16" i="33"/>
  <c r="AY16" i="39"/>
  <c r="JL16"/>
  <c r="DL16" i="33"/>
  <c r="BL16"/>
  <c r="DL16" i="39"/>
  <c r="CL16" i="33"/>
  <c r="LL16" i="39"/>
  <c r="KL16" i="33"/>
  <c r="EL16" i="39"/>
  <c r="JL16" i="33"/>
  <c r="JY16" i="39"/>
  <c r="FL16" i="33"/>
  <c r="G6" i="39"/>
  <c r="G6" i="33"/>
  <c r="FJ22"/>
  <c r="DJ22"/>
  <c r="HJ22"/>
  <c r="W22"/>
  <c r="C22"/>
  <c r="B22" s="1"/>
  <c r="JW22"/>
  <c r="GW22"/>
  <c r="EW22"/>
  <c r="CW22" i="39"/>
  <c r="DW22"/>
  <c r="LW22"/>
  <c r="IW22" i="33"/>
  <c r="EJ22"/>
  <c r="BJ22"/>
  <c r="J22" i="39"/>
  <c r="KW22"/>
  <c r="AJ22"/>
  <c r="LW22" i="33"/>
  <c r="CJ22"/>
  <c r="GW22" i="39"/>
  <c r="BW22"/>
  <c r="HJ22"/>
  <c r="KW22" i="33"/>
  <c r="BW22"/>
  <c r="IW22" i="39"/>
  <c r="KJ22"/>
  <c r="HW22"/>
  <c r="FW22" i="33"/>
  <c r="JJ22" i="39"/>
  <c r="DJ22"/>
  <c r="GJ22" i="33"/>
  <c r="AJ22"/>
  <c r="CJ22" i="39"/>
  <c r="KJ22" i="33"/>
  <c r="CW22"/>
  <c r="AW22" i="39"/>
  <c r="C22"/>
  <c r="B22" s="1"/>
  <c r="JJ22" i="33"/>
  <c r="AW22"/>
  <c r="JW22" i="39"/>
  <c r="W22"/>
  <c r="HW22" i="33"/>
  <c r="IJ22" i="39"/>
  <c r="BJ22"/>
  <c r="EJ22"/>
  <c r="GJ22"/>
  <c r="FJ22"/>
  <c r="DW22" i="33"/>
  <c r="FW22" i="39"/>
  <c r="J22" i="33"/>
  <c r="EW22" i="39"/>
  <c r="IJ22" i="33"/>
  <c r="LJ22"/>
  <c r="LJ22" i="39"/>
  <c r="J64" i="34"/>
  <c r="G64" s="1"/>
  <c r="G9" i="39"/>
  <c r="G9" i="33"/>
  <c r="J28" i="34"/>
  <c r="G28" s="1"/>
  <c r="J81"/>
  <c r="G81" s="1"/>
  <c r="IL42" i="33"/>
  <c r="EL42"/>
  <c r="AY42"/>
  <c r="CL42" i="39"/>
  <c r="GY42"/>
  <c r="IL42"/>
  <c r="AL42"/>
  <c r="LY42" i="33"/>
  <c r="DY42"/>
  <c r="FY42"/>
  <c r="CY42" i="39"/>
  <c r="E42" i="33"/>
  <c r="D42" s="1"/>
  <c r="GL42" i="39"/>
  <c r="LY42"/>
  <c r="JY42" i="33"/>
  <c r="HL42"/>
  <c r="JY42" i="39"/>
  <c r="E42"/>
  <c r="D42" s="1"/>
  <c r="JL42"/>
  <c r="IY42" i="33"/>
  <c r="CY42"/>
  <c r="EY42" i="39"/>
  <c r="BY42"/>
  <c r="IY42"/>
  <c r="LL42" i="33"/>
  <c r="GL42"/>
  <c r="HL42" i="39"/>
  <c r="Y42"/>
  <c r="LL42"/>
  <c r="FL42" i="33"/>
  <c r="CL42"/>
  <c r="HY42" i="39"/>
  <c r="AY42"/>
  <c r="Y42" i="33"/>
  <c r="JL42"/>
  <c r="BL42" i="39"/>
  <c r="DL42"/>
  <c r="HY42" i="33"/>
  <c r="L42" i="39"/>
  <c r="FY42"/>
  <c r="GY42" i="33"/>
  <c r="EL42" i="39"/>
  <c r="DL42" i="33"/>
  <c r="AL42"/>
  <c r="KL42"/>
  <c r="BL42"/>
  <c r="KL42" i="39"/>
  <c r="BY42" i="33"/>
  <c r="EY42"/>
  <c r="L42"/>
  <c r="KY42" i="39"/>
  <c r="KY42" i="33"/>
  <c r="DY42" i="39"/>
  <c r="FL42"/>
  <c r="J89" i="32"/>
  <c r="G89" s="1"/>
  <c r="G38" i="39"/>
  <c r="G38" i="33"/>
  <c r="J29" i="34"/>
  <c r="G29" s="1"/>
  <c r="J24"/>
  <c r="G24" s="1"/>
  <c r="J26"/>
  <c r="G26" s="1"/>
  <c r="G10" i="33"/>
  <c r="G10" i="39"/>
  <c r="M4" i="8"/>
  <c r="F6" i="39"/>
  <c r="F6" i="33"/>
  <c r="J95" i="34"/>
  <c r="G95" s="1"/>
  <c r="LJ24" i="33"/>
  <c r="CW24"/>
  <c r="JJ24"/>
  <c r="IJ24" i="39"/>
  <c r="CW24"/>
  <c r="FW24"/>
  <c r="J24" i="33"/>
  <c r="KW24"/>
  <c r="GJ24"/>
  <c r="DW24"/>
  <c r="KJ24" i="39"/>
  <c r="EW24"/>
  <c r="AJ24"/>
  <c r="JW24"/>
  <c r="GW24" i="33"/>
  <c r="AW24"/>
  <c r="AJ24"/>
  <c r="GW24" i="39"/>
  <c r="CJ24"/>
  <c r="FW24" i="33"/>
  <c r="BW24"/>
  <c r="C24" i="39"/>
  <c r="B24" s="1"/>
  <c r="FJ24"/>
  <c r="LJ24"/>
  <c r="IW24" i="33"/>
  <c r="DJ24"/>
  <c r="KJ24"/>
  <c r="EJ24" i="39"/>
  <c r="W24" i="33"/>
  <c r="IJ24"/>
  <c r="FJ24"/>
  <c r="DJ24" i="39"/>
  <c r="KW24"/>
  <c r="BW24"/>
  <c r="JW24" i="33"/>
  <c r="EJ24"/>
  <c r="BJ24" i="39"/>
  <c r="DW24"/>
  <c r="HW24"/>
  <c r="HW24" i="33"/>
  <c r="LW24" i="39"/>
  <c r="HJ24" i="33"/>
  <c r="AW24" i="39"/>
  <c r="EW24" i="33"/>
  <c r="IW24" i="39"/>
  <c r="GJ24"/>
  <c r="J24"/>
  <c r="C24" i="33"/>
  <c r="B24" s="1"/>
  <c r="LW24"/>
  <c r="BJ24"/>
  <c r="JJ24" i="39"/>
  <c r="W24"/>
  <c r="HJ24"/>
  <c r="CJ24" i="33"/>
  <c r="J73" i="32"/>
  <c r="G73" s="1"/>
  <c r="M8" i="8"/>
  <c r="F10" i="33"/>
  <c r="F10" i="39"/>
  <c r="J18" i="32"/>
  <c r="G18" s="1"/>
  <c r="JJ37" i="33"/>
  <c r="GJ37"/>
  <c r="AW37"/>
  <c r="IW37" i="39"/>
  <c r="KJ37"/>
  <c r="DJ37"/>
  <c r="BJ37"/>
  <c r="IW37" i="33"/>
  <c r="DW37"/>
  <c r="CJ37"/>
  <c r="FJ37" i="39"/>
  <c r="IJ37"/>
  <c r="J37" i="33"/>
  <c r="AW37" i="39"/>
  <c r="IJ37" i="33"/>
  <c r="KW37"/>
  <c r="BW37"/>
  <c r="J37" i="39"/>
  <c r="LW37"/>
  <c r="JJ37"/>
  <c r="KW37"/>
  <c r="HJ37" i="33"/>
  <c r="FJ37"/>
  <c r="C37"/>
  <c r="B37" s="1"/>
  <c r="EW37" i="39"/>
  <c r="DJ37" i="33"/>
  <c r="HJ37" i="39"/>
  <c r="JW37"/>
  <c r="GJ37"/>
  <c r="GW37" i="33"/>
  <c r="GW37" i="39"/>
  <c r="DW37"/>
  <c r="CJ37"/>
  <c r="BJ37" i="33"/>
  <c r="AJ37"/>
  <c r="JW37"/>
  <c r="FW37"/>
  <c r="BW37" i="39"/>
  <c r="LW37" i="33"/>
  <c r="EJ37"/>
  <c r="HW37" i="39"/>
  <c r="LJ37" i="33"/>
  <c r="LJ37" i="39"/>
  <c r="W37" i="33"/>
  <c r="KJ37"/>
  <c r="CW37" i="39"/>
  <c r="FW37"/>
  <c r="HW37" i="33"/>
  <c r="CW37"/>
  <c r="AJ37" i="39"/>
  <c r="EJ37"/>
  <c r="EW37" i="33"/>
  <c r="C37" i="39"/>
  <c r="B37" s="1"/>
  <c r="W37"/>
  <c r="J32" i="32"/>
  <c r="G32" s="1"/>
  <c r="F35" i="39"/>
  <c r="F35" i="33"/>
  <c r="M5" i="13"/>
  <c r="J98" i="34"/>
  <c r="G98" s="1"/>
  <c r="J54"/>
  <c r="G54" s="1"/>
  <c r="LL11" i="33"/>
  <c r="CY11"/>
  <c r="BY11"/>
  <c r="IL11" i="39"/>
  <c r="E11" i="33"/>
  <c r="D11" s="1"/>
  <c r="L11"/>
  <c r="JY11" i="39"/>
  <c r="KY11" i="33"/>
  <c r="JY11"/>
  <c r="AY11"/>
  <c r="JL11" i="39"/>
  <c r="AL11"/>
  <c r="FL11"/>
  <c r="CY11"/>
  <c r="KL11" i="33"/>
  <c r="FY11"/>
  <c r="EY11"/>
  <c r="LY11" i="39"/>
  <c r="HL11"/>
  <c r="AL11" i="33"/>
  <c r="EY11" i="39"/>
  <c r="HY11" i="33"/>
  <c r="JL11"/>
  <c r="DL11"/>
  <c r="IY11" i="39"/>
  <c r="BL11"/>
  <c r="HY11"/>
  <c r="CL11"/>
  <c r="GY11" i="33"/>
  <c r="EL11"/>
  <c r="Y11" i="39"/>
  <c r="KL11"/>
  <c r="EL11"/>
  <c r="L11"/>
  <c r="HL11" i="33"/>
  <c r="FY11" i="39"/>
  <c r="GL11"/>
  <c r="GL11" i="33"/>
  <c r="Y11"/>
  <c r="KY11" i="39"/>
  <c r="FL11" i="33"/>
  <c r="E11" i="39"/>
  <c r="D11" s="1"/>
  <c r="CL11" i="33"/>
  <c r="LL11" i="39"/>
  <c r="BL11" i="33"/>
  <c r="DY11"/>
  <c r="DL11" i="39"/>
  <c r="IL11" i="33"/>
  <c r="DY11" i="39"/>
  <c r="GY11"/>
  <c r="IY11" i="33"/>
  <c r="AY11" i="39"/>
  <c r="LY11" i="33"/>
  <c r="BY11" i="39"/>
  <c r="IL30" i="33"/>
  <c r="IY30"/>
  <c r="EL30"/>
  <c r="IY30" i="39"/>
  <c r="EY30"/>
  <c r="KY30"/>
  <c r="Y30" i="33"/>
  <c r="HY30"/>
  <c r="GL30"/>
  <c r="FY30"/>
  <c r="LY30" i="39"/>
  <c r="HY30"/>
  <c r="FY30"/>
  <c r="AL30" i="33"/>
  <c r="LL30"/>
  <c r="CY30"/>
  <c r="DL30"/>
  <c r="LL30" i="39"/>
  <c r="JL30"/>
  <c r="AY30"/>
  <c r="Y30"/>
  <c r="KL30" i="33"/>
  <c r="JY30"/>
  <c r="BL30"/>
  <c r="BL30" i="39"/>
  <c r="HL30"/>
  <c r="E30"/>
  <c r="D30" s="1"/>
  <c r="IL30"/>
  <c r="HL30" i="33"/>
  <c r="FL30" i="39"/>
  <c r="L30" i="33"/>
  <c r="GY30"/>
  <c r="CL30" i="39"/>
  <c r="E30" i="33"/>
  <c r="D30" s="1"/>
  <c r="EY30"/>
  <c r="JY30" i="39"/>
  <c r="BY30"/>
  <c r="FL30" i="33"/>
  <c r="L30" i="39"/>
  <c r="BY30" i="33"/>
  <c r="DY30" i="39"/>
  <c r="DY30" i="33"/>
  <c r="EL30" i="39"/>
  <c r="AY30" i="33"/>
  <c r="DL30" i="39"/>
  <c r="KY30" i="33"/>
  <c r="KL30" i="39"/>
  <c r="LY30" i="33"/>
  <c r="JL30"/>
  <c r="AL30" i="39"/>
  <c r="CY30"/>
  <c r="GY30"/>
  <c r="GL30"/>
  <c r="CL30" i="33"/>
  <c r="J35" i="32"/>
  <c r="G35" s="1"/>
  <c r="J46"/>
  <c r="G46" s="1"/>
  <c r="J42"/>
  <c r="G42" s="1"/>
  <c r="J14" i="34"/>
  <c r="G14" s="1"/>
  <c r="J25" i="32"/>
  <c r="G25" s="1"/>
  <c r="J59" i="34"/>
  <c r="G59" s="1"/>
  <c r="J35"/>
  <c r="G35" s="1"/>
  <c r="F11" i="39"/>
  <c r="F11" i="33"/>
  <c r="M9" i="8"/>
  <c r="J22" i="32"/>
  <c r="G22" s="1"/>
  <c r="F14" i="33"/>
  <c r="F14" i="39"/>
  <c r="M5" i="10"/>
  <c r="M6" i="11"/>
  <c r="F22" i="39"/>
  <c r="F22" i="33"/>
  <c r="FW13"/>
  <c r="EJ13"/>
  <c r="IJ13" i="39"/>
  <c r="J21" i="10"/>
  <c r="W13" i="33"/>
  <c r="T33" i="10"/>
  <c r="S30"/>
  <c r="S19"/>
  <c r="H20"/>
  <c r="JJ13" i="39"/>
  <c r="KJ13"/>
  <c r="J19" i="10"/>
  <c r="JW13" i="33"/>
  <c r="GW13"/>
  <c r="BJ13"/>
  <c r="I20" i="10"/>
  <c r="BJ13" i="39"/>
  <c r="IW13"/>
  <c r="CJ13"/>
  <c r="S34" i="10"/>
  <c r="T25"/>
  <c r="S24"/>
  <c r="FJ13" i="39"/>
  <c r="K18" i="10"/>
  <c r="IJ13" i="33"/>
  <c r="CJ13"/>
  <c r="T6" i="10"/>
  <c r="T7"/>
  <c r="FW13" i="39"/>
  <c r="K19" i="10"/>
  <c r="T28"/>
  <c r="LJ13" i="33"/>
  <c r="HW13"/>
  <c r="AW13"/>
  <c r="T34" i="10"/>
  <c r="EJ13" i="39"/>
  <c r="DW13"/>
  <c r="S4" i="10"/>
  <c r="C13" i="39"/>
  <c r="B13" s="1"/>
  <c r="JW13"/>
  <c r="T20" i="10"/>
  <c r="KJ13" i="33"/>
  <c r="DW13"/>
  <c r="K20" i="10"/>
  <c r="J13" i="33"/>
  <c r="H21" i="10"/>
  <c r="S25"/>
  <c r="T24"/>
  <c r="JJ13" i="33"/>
  <c r="CW13"/>
  <c r="GJ13" i="39"/>
  <c r="S5" i="10"/>
  <c r="GW13" i="39"/>
  <c r="LJ13"/>
  <c r="AJ13"/>
  <c r="LW13" i="33"/>
  <c r="HW13" i="39"/>
  <c r="S33" i="10"/>
  <c r="T4"/>
  <c r="HJ13" i="39"/>
  <c r="T19" i="10"/>
  <c r="S7"/>
  <c r="HJ13" i="33"/>
  <c r="DJ13" i="39"/>
  <c r="S6" i="10"/>
  <c r="H19"/>
  <c r="BW13" i="39"/>
  <c r="T29" i="10"/>
  <c r="T23"/>
  <c r="BW13" i="33"/>
  <c r="S29" i="10"/>
  <c r="I18"/>
  <c r="AW13" i="39"/>
  <c r="S28" i="10"/>
  <c r="T35"/>
  <c r="KW13" i="33"/>
  <c r="T5" i="10"/>
  <c r="S18"/>
  <c r="T18"/>
  <c r="IW13" i="33"/>
  <c r="KW13" i="39"/>
  <c r="W13"/>
  <c r="I21" i="10"/>
  <c r="FJ13" i="33"/>
  <c r="T30" i="10"/>
  <c r="CW13" i="39"/>
  <c r="LW13"/>
  <c r="AJ13" i="33"/>
  <c r="J13" i="39"/>
  <c r="C13" i="33"/>
  <c r="B13" s="1"/>
  <c r="S23" i="10"/>
  <c r="GJ13" i="33"/>
  <c r="J18" i="10"/>
  <c r="EW13" i="33"/>
  <c r="DJ13"/>
  <c r="S35" i="10"/>
  <c r="EW13" i="39"/>
  <c r="S20" i="10"/>
  <c r="J72" i="34"/>
  <c r="G72" s="1"/>
  <c r="J49" i="32"/>
  <c r="G49" s="1"/>
  <c r="KC49" i="33"/>
  <c r="KF49" s="1"/>
  <c r="HC49"/>
  <c r="HF49" s="1"/>
  <c r="GP49"/>
  <c r="GS49" s="1"/>
  <c r="P49"/>
  <c r="S49" s="1"/>
  <c r="JP49"/>
  <c r="JS49" s="1"/>
  <c r="EP49"/>
  <c r="ES49" s="1"/>
  <c r="HP49"/>
  <c r="HS49" s="1"/>
  <c r="JC49"/>
  <c r="JF49" s="1"/>
  <c r="EC49"/>
  <c r="EF49" s="1"/>
  <c r="CP49"/>
  <c r="CS49" s="1"/>
  <c r="IP49"/>
  <c r="IS49" s="1"/>
  <c r="FC49"/>
  <c r="FF49" s="1"/>
  <c r="CC49"/>
  <c r="CF49" s="1"/>
  <c r="IC49"/>
  <c r="IF49" s="1"/>
  <c r="GC49"/>
  <c r="GF49" s="1"/>
  <c r="BC49"/>
  <c r="BF49" s="1"/>
  <c r="MC49"/>
  <c r="MF49" s="1"/>
  <c r="AP49"/>
  <c r="AS49" s="1"/>
  <c r="FP49"/>
  <c r="FS49" s="1"/>
  <c r="LP49"/>
  <c r="LS49" s="1"/>
  <c r="LC49"/>
  <c r="LF49" s="1"/>
  <c r="AC49"/>
  <c r="AF49" s="1"/>
  <c r="DP49"/>
  <c r="DS49" s="1"/>
  <c r="DC49"/>
  <c r="DF49" s="1"/>
  <c r="BP49"/>
  <c r="BS49" s="1"/>
  <c r="KP49"/>
  <c r="KS49" s="1"/>
  <c r="KJ15"/>
  <c r="CW15"/>
  <c r="DW15"/>
  <c r="FW15" i="39"/>
  <c r="W15" i="33"/>
  <c r="C15" i="39"/>
  <c r="B15" s="1"/>
  <c r="HJ15"/>
  <c r="HW15" i="33"/>
  <c r="FJ15"/>
  <c r="AW15"/>
  <c r="FJ15" i="39"/>
  <c r="IW15"/>
  <c r="CJ15"/>
  <c r="J15" i="33"/>
  <c r="HJ15"/>
  <c r="EJ15"/>
  <c r="EW15"/>
  <c r="DJ15" i="39"/>
  <c r="EJ15"/>
  <c r="JW15"/>
  <c r="IW15" i="33"/>
  <c r="CJ15"/>
  <c r="EW15" i="39"/>
  <c r="DW15"/>
  <c r="IJ15"/>
  <c r="HW15"/>
  <c r="LW15" i="33"/>
  <c r="JJ15"/>
  <c r="FW15"/>
  <c r="W15" i="39"/>
  <c r="KW15"/>
  <c r="CW15"/>
  <c r="AW15"/>
  <c r="DJ15" i="33"/>
  <c r="AJ15"/>
  <c r="IJ15"/>
  <c r="BJ15"/>
  <c r="LW15" i="39"/>
  <c r="LJ15" i="33"/>
  <c r="J15" i="39"/>
  <c r="GJ15"/>
  <c r="GJ15" i="33"/>
  <c r="KJ15" i="39"/>
  <c r="BJ15"/>
  <c r="BW15"/>
  <c r="KW15" i="33"/>
  <c r="GW15" i="39"/>
  <c r="GW15" i="33"/>
  <c r="LJ15" i="39"/>
  <c r="JW15" i="33"/>
  <c r="BW15"/>
  <c r="C15"/>
  <c r="B15" s="1"/>
  <c r="JJ15" i="39"/>
  <c r="AJ15"/>
  <c r="LY6" i="33"/>
  <c r="IY6"/>
  <c r="CY6"/>
  <c r="AY6" i="39"/>
  <c r="IL6"/>
  <c r="Y6"/>
  <c r="IY6"/>
  <c r="LL6" i="33"/>
  <c r="GL6"/>
  <c r="BL6"/>
  <c r="HY6" i="39"/>
  <c r="CL6"/>
  <c r="BY6"/>
  <c r="FY6"/>
  <c r="KY6" i="33"/>
  <c r="FY6"/>
  <c r="HL6"/>
  <c r="L6"/>
  <c r="Y6"/>
  <c r="CY6" i="39"/>
  <c r="GL6"/>
  <c r="KL6" i="33"/>
  <c r="FL6"/>
  <c r="DY6"/>
  <c r="L6" i="39"/>
  <c r="DY6"/>
  <c r="HL6"/>
  <c r="LL6"/>
  <c r="JL6" i="33"/>
  <c r="EL6"/>
  <c r="BY6"/>
  <c r="KL6" i="39"/>
  <c r="EY6"/>
  <c r="FL6"/>
  <c r="DL6"/>
  <c r="AY6" i="33"/>
  <c r="JY6" i="39"/>
  <c r="CL6" i="33"/>
  <c r="EL6" i="39"/>
  <c r="JY6" i="33"/>
  <c r="BL6" i="39"/>
  <c r="GY6"/>
  <c r="EY6" i="33"/>
  <c r="LY6" i="39"/>
  <c r="E6" i="33"/>
  <c r="D6" s="1"/>
  <c r="IL6"/>
  <c r="AL6" i="39"/>
  <c r="GY6" i="33"/>
  <c r="JL6" i="39"/>
  <c r="DL6" i="33"/>
  <c r="HY6"/>
  <c r="E6" i="39"/>
  <c r="D6" s="1"/>
  <c r="AL6" i="33"/>
  <c r="KY6" i="39"/>
  <c r="J21" i="32"/>
  <c r="G21" s="1"/>
  <c r="J78"/>
  <c r="G78" s="1"/>
  <c r="LW29" i="33"/>
  <c r="GJ29"/>
  <c r="CW29"/>
  <c r="KW29" i="39"/>
  <c r="EW29"/>
  <c r="DW29"/>
  <c r="AJ29"/>
  <c r="LJ29" i="33"/>
  <c r="FW29"/>
  <c r="IJ29"/>
  <c r="IJ29" i="39"/>
  <c r="CJ29"/>
  <c r="CW29"/>
  <c r="JJ29"/>
  <c r="KW29" i="33"/>
  <c r="FJ29"/>
  <c r="DW29"/>
  <c r="AJ29"/>
  <c r="HW29" i="39"/>
  <c r="J29" i="33"/>
  <c r="FJ29" i="39"/>
  <c r="KJ29" i="33"/>
  <c r="EW29"/>
  <c r="BJ29"/>
  <c r="LJ29" i="39"/>
  <c r="J29"/>
  <c r="BW29"/>
  <c r="DJ29"/>
  <c r="JJ29" i="33"/>
  <c r="HJ29"/>
  <c r="CJ29"/>
  <c r="GJ29" i="39"/>
  <c r="FW29"/>
  <c r="KJ29"/>
  <c r="C29"/>
  <c r="B29" s="1"/>
  <c r="GW29" i="33"/>
  <c r="JW29" i="39"/>
  <c r="BJ29"/>
  <c r="HW29" i="33"/>
  <c r="HJ29" i="39"/>
  <c r="EJ29" i="33"/>
  <c r="C29"/>
  <c r="B29" s="1"/>
  <c r="BW29"/>
  <c r="AW29" i="39"/>
  <c r="IW29"/>
  <c r="GW29"/>
  <c r="W29" i="33"/>
  <c r="JW29"/>
  <c r="EJ29" i="39"/>
  <c r="DJ29" i="33"/>
  <c r="AW29"/>
  <c r="W29" i="39"/>
  <c r="LW29"/>
  <c r="IW29" i="33"/>
  <c r="J31" i="34"/>
  <c r="G31" s="1"/>
  <c r="IW28" i="33"/>
  <c r="DW28"/>
  <c r="BW28"/>
  <c r="BJ28"/>
  <c r="EJ28" i="39"/>
  <c r="KW28"/>
  <c r="BJ28"/>
  <c r="IJ28" i="33"/>
  <c r="DJ28"/>
  <c r="EW28"/>
  <c r="HW28" i="39"/>
  <c r="AW28"/>
  <c r="C28" i="33"/>
  <c r="B28" s="1"/>
  <c r="FW28" i="39"/>
  <c r="LW28" i="33"/>
  <c r="CW28"/>
  <c r="FJ28"/>
  <c r="IJ28" i="39"/>
  <c r="LJ28"/>
  <c r="LW28"/>
  <c r="C28"/>
  <c r="B28" s="1"/>
  <c r="JJ28" i="33"/>
  <c r="CJ28"/>
  <c r="BW28" i="39"/>
  <c r="HJ28"/>
  <c r="LJ28" i="33"/>
  <c r="KW28"/>
  <c r="AJ28" i="39"/>
  <c r="J28"/>
  <c r="KJ28" i="33"/>
  <c r="EJ28"/>
  <c r="GJ28" i="39"/>
  <c r="CW28"/>
  <c r="GW28" i="33"/>
  <c r="W28" i="39"/>
  <c r="DJ28"/>
  <c r="CJ28"/>
  <c r="EW28"/>
  <c r="AJ28" i="33"/>
  <c r="JW28"/>
  <c r="DW28" i="39"/>
  <c r="JJ28"/>
  <c r="HW28" i="33"/>
  <c r="W28"/>
  <c r="JW28" i="39"/>
  <c r="FW28" i="33"/>
  <c r="AW28"/>
  <c r="GW28" i="39"/>
  <c r="FJ28"/>
  <c r="GJ28" i="33"/>
  <c r="HJ28"/>
  <c r="KJ28" i="39"/>
  <c r="IW28"/>
  <c r="J28" i="33"/>
  <c r="J103" i="32"/>
  <c r="G103" s="1"/>
  <c r="J91" i="34"/>
  <c r="G91" s="1"/>
  <c r="J12" i="32"/>
  <c r="G12" s="1"/>
  <c r="J68" i="34"/>
  <c r="G68" s="1"/>
  <c r="G28" i="39"/>
  <c r="G28" i="33"/>
  <c r="J85" i="32"/>
  <c r="G85" s="1"/>
  <c r="J6" i="34"/>
  <c r="G6" s="1"/>
  <c r="J48"/>
  <c r="G48" s="1"/>
  <c r="F7" i="39"/>
  <c r="F7" i="33"/>
  <c r="M5" i="8"/>
  <c r="J56" i="34"/>
  <c r="G56" s="1"/>
  <c r="G27" i="33"/>
  <c r="G27" i="39"/>
  <c r="G14"/>
  <c r="G14" i="33"/>
  <c r="J65" i="32"/>
  <c r="G65" s="1"/>
  <c r="M4" i="10"/>
  <c r="F13" i="39"/>
  <c r="F13" i="33"/>
  <c r="JJ32"/>
  <c r="IW32"/>
  <c r="IJ32"/>
  <c r="KJ32"/>
  <c r="GW32"/>
  <c r="HJ32" i="39"/>
  <c r="DJ32"/>
  <c r="FW32"/>
  <c r="IW32"/>
  <c r="LW32" i="33"/>
  <c r="FJ32"/>
  <c r="EJ32"/>
  <c r="JW32" i="39"/>
  <c r="KW32"/>
  <c r="CW32"/>
  <c r="LJ32"/>
  <c r="KW32" i="33"/>
  <c r="CW32"/>
  <c r="BJ32"/>
  <c r="GW32" i="39"/>
  <c r="J32" i="33"/>
  <c r="AJ32"/>
  <c r="HW32"/>
  <c r="AW32"/>
  <c r="JJ32" i="39"/>
  <c r="FJ32"/>
  <c r="DW32"/>
  <c r="IJ32"/>
  <c r="JW32" i="33"/>
  <c r="DW32"/>
  <c r="BW32"/>
  <c r="J32" i="39"/>
  <c r="W32" i="33"/>
  <c r="C32" i="39"/>
  <c r="B32" s="1"/>
  <c r="GJ32"/>
  <c r="FW32" i="33"/>
  <c r="HW32" i="39"/>
  <c r="CJ32" i="33"/>
  <c r="AW32" i="39"/>
  <c r="EW32" i="33"/>
  <c r="C32"/>
  <c r="B32" s="1"/>
  <c r="LJ32"/>
  <c r="W32" i="39"/>
  <c r="EW32"/>
  <c r="KJ32"/>
  <c r="EJ32"/>
  <c r="HJ32" i="33"/>
  <c r="CJ32" i="39"/>
  <c r="LW32"/>
  <c r="GJ32" i="33"/>
  <c r="BW32" i="39"/>
  <c r="BJ32"/>
  <c r="DJ32" i="33"/>
  <c r="AJ32" i="39"/>
  <c r="J20" i="32"/>
  <c r="G20" s="1"/>
  <c r="J101"/>
  <c r="G101" s="1"/>
  <c r="LW46" i="33"/>
  <c r="KJ46"/>
  <c r="KW46"/>
  <c r="LJ46"/>
  <c r="AJ46" i="39"/>
  <c r="IW46"/>
  <c r="W46"/>
  <c r="J46"/>
  <c r="JW46" i="33"/>
  <c r="GW46"/>
  <c r="GJ46"/>
  <c r="LJ46" i="39"/>
  <c r="FJ46"/>
  <c r="CW46"/>
  <c r="GJ46"/>
  <c r="HW46" i="33"/>
  <c r="CJ46"/>
  <c r="C46" i="39"/>
  <c r="B46" s="1"/>
  <c r="EW46"/>
  <c r="KW46"/>
  <c r="FJ46" i="33"/>
  <c r="AW46"/>
  <c r="JJ46" i="39"/>
  <c r="J46" i="33"/>
  <c r="HJ46" i="39"/>
  <c r="EW46" i="33"/>
  <c r="BW46"/>
  <c r="C46"/>
  <c r="B46" s="1"/>
  <c r="IJ46" i="39"/>
  <c r="CJ46"/>
  <c r="EJ46" i="33"/>
  <c r="FW46"/>
  <c r="KJ46" i="39"/>
  <c r="AW46"/>
  <c r="EJ46"/>
  <c r="JJ46" i="33"/>
  <c r="HJ46"/>
  <c r="DW46" i="39"/>
  <c r="GW46"/>
  <c r="LW46"/>
  <c r="BW46"/>
  <c r="IW46" i="33"/>
  <c r="HW46" i="39"/>
  <c r="IJ46" i="33"/>
  <c r="W46"/>
  <c r="CW46"/>
  <c r="BJ46" i="39"/>
  <c r="AJ46" i="33"/>
  <c r="FW46" i="39"/>
  <c r="DJ46"/>
  <c r="JW46"/>
  <c r="DW46" i="33"/>
  <c r="BJ46"/>
  <c r="DJ46"/>
  <c r="J80" i="32"/>
  <c r="G80" s="1"/>
  <c r="J23"/>
  <c r="G23" s="1"/>
  <c r="J30"/>
  <c r="G30" s="1"/>
  <c r="J14"/>
  <c r="G14" s="1"/>
  <c r="F18" i="39"/>
  <c r="F18" i="33"/>
  <c r="M9" i="10"/>
  <c r="IP52" i="33"/>
  <c r="IS52" s="1"/>
  <c r="GP52"/>
  <c r="GS52" s="1"/>
  <c r="HC52"/>
  <c r="HF52" s="1"/>
  <c r="GC52"/>
  <c r="GF52" s="1"/>
  <c r="DP52"/>
  <c r="DS52" s="1"/>
  <c r="BC52"/>
  <c r="BF52" s="1"/>
  <c r="KC52"/>
  <c r="KF52" s="1"/>
  <c r="EC52"/>
  <c r="EF52" s="1"/>
  <c r="AC52"/>
  <c r="AF52" s="1"/>
  <c r="JP52"/>
  <c r="JS52" s="1"/>
  <c r="LP52"/>
  <c r="LS52" s="1"/>
  <c r="P52"/>
  <c r="S52" s="1"/>
  <c r="JC52"/>
  <c r="JF52" s="1"/>
  <c r="IC52"/>
  <c r="IF52" s="1"/>
  <c r="FP52"/>
  <c r="FS52" s="1"/>
  <c r="DC52"/>
  <c r="DF52" s="1"/>
  <c r="HP52"/>
  <c r="HS52" s="1"/>
  <c r="CC52"/>
  <c r="CF52" s="1"/>
  <c r="KP52"/>
  <c r="KS52" s="1"/>
  <c r="MC52"/>
  <c r="MF52" s="1"/>
  <c r="FC52"/>
  <c r="FF52" s="1"/>
  <c r="BP52"/>
  <c r="BS52" s="1"/>
  <c r="AP52"/>
  <c r="AS52" s="1"/>
  <c r="CP52"/>
  <c r="CS52" s="1"/>
  <c r="LC52"/>
  <c r="LF52" s="1"/>
  <c r="EP52"/>
  <c r="ES52" s="1"/>
  <c r="J66" i="34"/>
  <c r="G66" s="1"/>
  <c r="G36" i="39"/>
  <c r="G36" i="33"/>
  <c r="KO65"/>
  <c r="KS65" s="1"/>
  <c r="FO65"/>
  <c r="FS65" s="1"/>
  <c r="DB65"/>
  <c r="DF65" s="1"/>
  <c r="AO65"/>
  <c r="AS65" s="1"/>
  <c r="KB65"/>
  <c r="KF65" s="1"/>
  <c r="LB65"/>
  <c r="LF65" s="1"/>
  <c r="HO65"/>
  <c r="HS65" s="1"/>
  <c r="IO65"/>
  <c r="IS65" s="1"/>
  <c r="EO65"/>
  <c r="ES65" s="1"/>
  <c r="FB65"/>
  <c r="FF65" s="1"/>
  <c r="MB65"/>
  <c r="MF65" s="1"/>
  <c r="GO65"/>
  <c r="GS65" s="1"/>
  <c r="CB65"/>
  <c r="CF65" s="1"/>
  <c r="GB65"/>
  <c r="GF65" s="1"/>
  <c r="EB65"/>
  <c r="EF65" s="1"/>
  <c r="DO65"/>
  <c r="DS65" s="1"/>
  <c r="JO65"/>
  <c r="JS65" s="1"/>
  <c r="CO65"/>
  <c r="CS65" s="1"/>
  <c r="IB65"/>
  <c r="IF65" s="1"/>
  <c r="BO65"/>
  <c r="BS65" s="1"/>
  <c r="HB65"/>
  <c r="HF65" s="1"/>
  <c r="BB65"/>
  <c r="BF65" s="1"/>
  <c r="LO65"/>
  <c r="LS65" s="1"/>
  <c r="JB65"/>
  <c r="JF65" s="1"/>
  <c r="J31" i="32"/>
  <c r="G31" s="1"/>
  <c r="J99" i="34"/>
  <c r="G99" s="1"/>
  <c r="J62" i="32"/>
  <c r="G62" s="1"/>
  <c r="M7" i="8"/>
  <c r="F9" i="39"/>
  <c r="F9" i="33"/>
  <c r="JY36"/>
  <c r="EY36"/>
  <c r="CY36"/>
  <c r="E36"/>
  <c r="D36" s="1"/>
  <c r="L36"/>
  <c r="HY36" i="39"/>
  <c r="AY36"/>
  <c r="FY36" i="33"/>
  <c r="DY36"/>
  <c r="HY36"/>
  <c r="Y36"/>
  <c r="EY36" i="39"/>
  <c r="JL36"/>
  <c r="KL36" i="33"/>
  <c r="LY36"/>
  <c r="EL36" i="39"/>
  <c r="FL36"/>
  <c r="Y36"/>
  <c r="LL36" i="33"/>
  <c r="AY36"/>
  <c r="GY36" i="39"/>
  <c r="LL36"/>
  <c r="AL36"/>
  <c r="HL36" i="33"/>
  <c r="CL36"/>
  <c r="BY36" i="39"/>
  <c r="HL36"/>
  <c r="DL36"/>
  <c r="IY36" i="33"/>
  <c r="BL36"/>
  <c r="IY36" i="39"/>
  <c r="IL36" i="33"/>
  <c r="E36" i="39"/>
  <c r="D36" s="1"/>
  <c r="AL36" i="33"/>
  <c r="FL36"/>
  <c r="JY36" i="39"/>
  <c r="CY36"/>
  <c r="GY36" i="33"/>
  <c r="GL36" i="39"/>
  <c r="BL36"/>
  <c r="KY36" i="33"/>
  <c r="DL36"/>
  <c r="IL36" i="39"/>
  <c r="DY36"/>
  <c r="CL36"/>
  <c r="KY36"/>
  <c r="FY36"/>
  <c r="JL36" i="33"/>
  <c r="LY36" i="39"/>
  <c r="GL36" i="33"/>
  <c r="L36" i="39"/>
  <c r="EL36" i="33"/>
  <c r="KL36" i="39"/>
  <c r="BY36" i="33"/>
  <c r="GW21"/>
  <c r="BW21"/>
  <c r="LJ21" i="39"/>
  <c r="FJ21"/>
  <c r="CJ21"/>
  <c r="KW21"/>
  <c r="KJ21" i="33"/>
  <c r="HW21"/>
  <c r="CW21"/>
  <c r="JJ21" i="39"/>
  <c r="AJ21"/>
  <c r="GJ21"/>
  <c r="AW21"/>
  <c r="JW21" i="33"/>
  <c r="DW21"/>
  <c r="FW21" i="39"/>
  <c r="DJ21"/>
  <c r="J21" i="33"/>
  <c r="JJ21"/>
  <c r="AW21"/>
  <c r="AJ21"/>
  <c r="JW21" i="39"/>
  <c r="W21" i="33"/>
  <c r="HJ21"/>
  <c r="BJ21"/>
  <c r="LW21" i="39"/>
  <c r="KJ21"/>
  <c r="GJ21" i="33"/>
  <c r="CJ21"/>
  <c r="HJ21" i="39"/>
  <c r="EW21"/>
  <c r="FW21" i="33"/>
  <c r="DJ21"/>
  <c r="BJ21" i="39"/>
  <c r="C21"/>
  <c r="B21" s="1"/>
  <c r="LW21" i="33"/>
  <c r="EW21"/>
  <c r="BW21" i="39"/>
  <c r="DW21"/>
  <c r="LJ21" i="33"/>
  <c r="EJ21"/>
  <c r="C21"/>
  <c r="B21" s="1"/>
  <c r="W21" i="39"/>
  <c r="FJ21" i="33"/>
  <c r="IW21" i="39"/>
  <c r="GW21"/>
  <c r="CW21"/>
  <c r="KW21" i="33"/>
  <c r="IJ21" i="39"/>
  <c r="HW21"/>
  <c r="IJ21" i="33"/>
  <c r="IW21"/>
  <c r="J21" i="39"/>
  <c r="EJ21"/>
  <c r="J94" i="34"/>
  <c r="G94" s="1"/>
  <c r="J54" i="32"/>
  <c r="G54" s="1"/>
  <c r="J75"/>
  <c r="G75" s="1"/>
  <c r="J59"/>
  <c r="G59" s="1"/>
  <c r="JL15" i="33"/>
  <c r="EY15"/>
  <c r="CL15"/>
  <c r="GL15" i="39"/>
  <c r="BL15"/>
  <c r="E15"/>
  <c r="D15" s="1"/>
  <c r="HY15"/>
  <c r="IY15" i="33"/>
  <c r="EL15"/>
  <c r="AY15"/>
  <c r="IL15" i="39"/>
  <c r="FL15"/>
  <c r="E15" i="33"/>
  <c r="D15" s="1"/>
  <c r="KY15" i="39"/>
  <c r="IL15" i="33"/>
  <c r="BL15"/>
  <c r="FL15"/>
  <c r="DL15"/>
  <c r="IY15" i="39"/>
  <c r="KL15"/>
  <c r="LL15"/>
  <c r="LL15" i="33"/>
  <c r="LY15"/>
  <c r="BY15"/>
  <c r="JL15" i="39"/>
  <c r="GY15"/>
  <c r="GL15" i="33"/>
  <c r="DL15" i="39"/>
  <c r="Y15"/>
  <c r="EY15"/>
  <c r="FY15" i="33"/>
  <c r="CL15" i="39"/>
  <c r="FY15"/>
  <c r="HY15" i="33"/>
  <c r="L15"/>
  <c r="EL15" i="39"/>
  <c r="DY15" i="33"/>
  <c r="L15" i="39"/>
  <c r="LY15"/>
  <c r="GY15" i="33"/>
  <c r="JY15" i="39"/>
  <c r="DY15"/>
  <c r="AL15"/>
  <c r="BY15"/>
  <c r="KL15" i="33"/>
  <c r="Y15"/>
  <c r="JY15"/>
  <c r="CY15" i="39"/>
  <c r="HL15"/>
  <c r="KY15" i="33"/>
  <c r="CY15"/>
  <c r="AL15"/>
  <c r="HL15"/>
  <c r="AY15" i="39"/>
  <c r="J47" i="34"/>
  <c r="G47" s="1"/>
  <c r="J37" i="32"/>
  <c r="G37" s="1"/>
  <c r="J19"/>
  <c r="G19" s="1"/>
  <c r="F24" i="39"/>
  <c r="F24" i="33"/>
  <c r="M8" i="11"/>
  <c r="J26" i="32"/>
  <c r="G26" s="1"/>
  <c r="J23" i="34"/>
  <c r="G23" s="1"/>
  <c r="J47" i="32"/>
  <c r="G47" s="1"/>
  <c r="IW16" i="33"/>
  <c r="EJ16"/>
  <c r="CJ16"/>
  <c r="DJ16" i="39"/>
  <c r="FW16"/>
  <c r="KW16"/>
  <c r="FJ16"/>
  <c r="GJ16" i="33"/>
  <c r="DW16"/>
  <c r="BW16"/>
  <c r="W16"/>
  <c r="DW16" i="39"/>
  <c r="EJ16"/>
  <c r="KJ16" i="33"/>
  <c r="EW16"/>
  <c r="JJ16" i="39"/>
  <c r="IW16"/>
  <c r="W16"/>
  <c r="JW16" i="33"/>
  <c r="HJ16"/>
  <c r="LJ16" i="39"/>
  <c r="EW16"/>
  <c r="AJ16" i="33"/>
  <c r="JJ16"/>
  <c r="CW16"/>
  <c r="J16"/>
  <c r="KJ16" i="39"/>
  <c r="LW16"/>
  <c r="IJ16" i="33"/>
  <c r="BJ16"/>
  <c r="BW16" i="39"/>
  <c r="IJ16"/>
  <c r="AW16"/>
  <c r="LW16" i="33"/>
  <c r="DJ16"/>
  <c r="C16" i="39"/>
  <c r="B16" s="1"/>
  <c r="AJ16"/>
  <c r="C16" i="33"/>
  <c r="B16" s="1"/>
  <c r="HW16"/>
  <c r="GW16" i="39"/>
  <c r="FJ16" i="33"/>
  <c r="HW16" i="39"/>
  <c r="AW16" i="33"/>
  <c r="CW16" i="39"/>
  <c r="LJ16" i="33"/>
  <c r="HJ16" i="39"/>
  <c r="KW16" i="33"/>
  <c r="J16" i="39"/>
  <c r="FW16" i="33"/>
  <c r="GW16"/>
  <c r="JW16" i="39"/>
  <c r="CJ16"/>
  <c r="BJ16"/>
  <c r="GJ16"/>
  <c r="J10" i="32"/>
  <c r="G10" s="1"/>
  <c r="J66"/>
  <c r="G66" s="1"/>
  <c r="J96" i="34"/>
  <c r="G96" s="1"/>
  <c r="J87"/>
  <c r="G87" s="1"/>
  <c r="KW11" i="33"/>
  <c r="DJ11"/>
  <c r="DW11"/>
  <c r="DJ11" i="39"/>
  <c r="CJ11"/>
  <c r="EJ11"/>
  <c r="AJ11" i="33"/>
  <c r="KJ11"/>
  <c r="JJ11"/>
  <c r="EJ11"/>
  <c r="BW11" i="39"/>
  <c r="IW11"/>
  <c r="LJ11"/>
  <c r="W11" i="33"/>
  <c r="HJ11"/>
  <c r="EW11"/>
  <c r="HW11" i="39"/>
  <c r="GJ11"/>
  <c r="W11"/>
  <c r="EW11"/>
  <c r="IJ11" i="33"/>
  <c r="JW11"/>
  <c r="CJ11"/>
  <c r="CW11" i="39"/>
  <c r="KJ11"/>
  <c r="LW11"/>
  <c r="BJ11"/>
  <c r="IW11" i="33"/>
  <c r="BJ11"/>
  <c r="C11" i="39"/>
  <c r="B11" s="1"/>
  <c r="JJ11"/>
  <c r="LW11" i="33"/>
  <c r="AW11"/>
  <c r="KW11" i="39"/>
  <c r="DW11"/>
  <c r="LJ11" i="33"/>
  <c r="FJ11"/>
  <c r="GW11" i="39"/>
  <c r="JW11"/>
  <c r="FW11" i="33"/>
  <c r="FJ11" i="39"/>
  <c r="J11" i="33"/>
  <c r="GJ11"/>
  <c r="HJ11" i="39"/>
  <c r="AJ11"/>
  <c r="C11" i="33"/>
  <c r="B11" s="1"/>
  <c r="FW11" i="39"/>
  <c r="HW11" i="33"/>
  <c r="AW11" i="39"/>
  <c r="BW11" i="33"/>
  <c r="IJ11" i="39"/>
  <c r="GW11" i="33"/>
  <c r="CW11"/>
  <c r="J11" i="39"/>
  <c r="JJ20" i="33"/>
  <c r="LW20"/>
  <c r="DJ20"/>
  <c r="J19" i="11"/>
  <c r="K20"/>
  <c r="T35"/>
  <c r="IW20" i="33"/>
  <c r="EJ20"/>
  <c r="AW20"/>
  <c r="S6" i="11"/>
  <c r="S35"/>
  <c r="T6"/>
  <c r="H21"/>
  <c r="I18"/>
  <c r="S5"/>
  <c r="JW20" i="39"/>
  <c r="S18" i="11"/>
  <c r="S28"/>
  <c r="GJ20" i="33"/>
  <c r="HJ20"/>
  <c r="KW20"/>
  <c r="FW20"/>
  <c r="CJ20"/>
  <c r="J18" i="11"/>
  <c r="FJ20" i="39"/>
  <c r="BW20"/>
  <c r="CW20"/>
  <c r="T34" i="11"/>
  <c r="T19"/>
  <c r="I20"/>
  <c r="H20"/>
  <c r="S4"/>
  <c r="JJ20" i="39"/>
  <c r="IJ20" i="33"/>
  <c r="KW20" i="39"/>
  <c r="S25" i="11"/>
  <c r="IJ20" i="39"/>
  <c r="W20" i="33"/>
  <c r="HW20" i="39"/>
  <c r="FJ20" i="33"/>
  <c r="HJ20" i="39"/>
  <c r="S33" i="11"/>
  <c r="AJ20" i="33"/>
  <c r="J21" i="11"/>
  <c r="AJ20" i="39"/>
  <c r="K19" i="11"/>
  <c r="C20" i="39"/>
  <c r="B20" s="1"/>
  <c r="EW20" i="33"/>
  <c r="T5" i="11"/>
  <c r="T20"/>
  <c r="KJ20" i="33"/>
  <c r="BJ20"/>
  <c r="KJ20" i="39"/>
  <c r="C20" i="33"/>
  <c r="B20" s="1"/>
  <c r="GJ20" i="39"/>
  <c r="H19" i="11"/>
  <c r="T33"/>
  <c r="T25"/>
  <c r="JW20" i="33"/>
  <c r="GW20"/>
  <c r="IW20" i="39"/>
  <c r="S23" i="11"/>
  <c r="AW20" i="39"/>
  <c r="J20" i="33"/>
  <c r="J20" i="39"/>
  <c r="S20" i="11"/>
  <c r="W20" i="39"/>
  <c r="T18" i="11"/>
  <c r="K18"/>
  <c r="S30"/>
  <c r="T29"/>
  <c r="T23"/>
  <c r="S24"/>
  <c r="BJ20" i="39"/>
  <c r="T28" i="11"/>
  <c r="T4"/>
  <c r="T7"/>
  <c r="S34"/>
  <c r="HW20" i="33"/>
  <c r="EW20" i="39"/>
  <c r="LJ20"/>
  <c r="I21" i="11"/>
  <c r="DW20" i="33"/>
  <c r="T24" i="11"/>
  <c r="S19"/>
  <c r="CJ20" i="39"/>
  <c r="BW20" i="33"/>
  <c r="GW20" i="39"/>
  <c r="T30" i="11"/>
  <c r="LW20" i="39"/>
  <c r="EJ20"/>
  <c r="LJ20" i="33"/>
  <c r="FW20" i="39"/>
  <c r="DW20"/>
  <c r="S29" i="11"/>
  <c r="CW20" i="33"/>
  <c r="S7" i="11"/>
  <c r="DJ20" i="39"/>
  <c r="J70" i="32"/>
  <c r="G70" s="1"/>
  <c r="J39"/>
  <c r="G39" s="1"/>
  <c r="J39" i="34"/>
  <c r="G39" s="1"/>
  <c r="FY24" i="33"/>
  <c r="CL24"/>
  <c r="L24" i="39"/>
  <c r="KL24"/>
  <c r="AY24"/>
  <c r="JY24"/>
  <c r="JY24" i="33"/>
  <c r="HY24"/>
  <c r="BY24"/>
  <c r="E24" i="39"/>
  <c r="D24" s="1"/>
  <c r="GL24"/>
  <c r="EL24"/>
  <c r="CL24"/>
  <c r="KY24" i="33"/>
  <c r="EL24"/>
  <c r="BY24" i="39"/>
  <c r="Y24"/>
  <c r="AL24"/>
  <c r="KL24" i="33"/>
  <c r="DY24"/>
  <c r="LL24"/>
  <c r="IY24" i="39"/>
  <c r="LY24"/>
  <c r="LY24" i="33"/>
  <c r="EY24"/>
  <c r="FY24" i="39"/>
  <c r="HL24"/>
  <c r="JL24" i="33"/>
  <c r="BL24"/>
  <c r="BL24" i="39"/>
  <c r="AL24" i="33"/>
  <c r="FL24"/>
  <c r="CY24"/>
  <c r="CY24" i="39"/>
  <c r="EY24"/>
  <c r="HL24" i="33"/>
  <c r="HY24" i="39"/>
  <c r="LL24"/>
  <c r="KY24"/>
  <c r="GL24" i="33"/>
  <c r="FL24" i="39"/>
  <c r="DL24"/>
  <c r="GY24"/>
  <c r="Y24" i="33"/>
  <c r="IY24"/>
  <c r="E24"/>
  <c r="D24" s="1"/>
  <c r="GY24"/>
  <c r="JL24" i="39"/>
  <c r="DL24" i="33"/>
  <c r="AY24"/>
  <c r="DY24" i="39"/>
  <c r="IL24"/>
  <c r="IL24" i="33"/>
  <c r="L24"/>
  <c r="GL43"/>
  <c r="DY43"/>
  <c r="JL43" i="39"/>
  <c r="HY43"/>
  <c r="DL43"/>
  <c r="AY43"/>
  <c r="KY43" i="33"/>
  <c r="JL43"/>
  <c r="AY43"/>
  <c r="KY43" i="39"/>
  <c r="IY43"/>
  <c r="IL43"/>
  <c r="BY43"/>
  <c r="KL43" i="33"/>
  <c r="HY43"/>
  <c r="CY43"/>
  <c r="BL43" i="39"/>
  <c r="Y43"/>
  <c r="Y43" i="33"/>
  <c r="LL43" i="39"/>
  <c r="LL43" i="33"/>
  <c r="IY43"/>
  <c r="FY43" i="39"/>
  <c r="E43"/>
  <c r="D43" s="1"/>
  <c r="GL43"/>
  <c r="JY43" i="33"/>
  <c r="EL43"/>
  <c r="KL43" i="39"/>
  <c r="JY43"/>
  <c r="HL43" i="33"/>
  <c r="BY43"/>
  <c r="EY43" i="39"/>
  <c r="EL43"/>
  <c r="GY43" i="33"/>
  <c r="DL43"/>
  <c r="AL43" i="39"/>
  <c r="E43" i="33"/>
  <c r="D43" s="1"/>
  <c r="FY43"/>
  <c r="BL43"/>
  <c r="CY43" i="39"/>
  <c r="L43" i="33"/>
  <c r="GY43" i="39"/>
  <c r="DY43"/>
  <c r="CL43"/>
  <c r="FL43" i="33"/>
  <c r="FL43" i="39"/>
  <c r="LY43"/>
  <c r="LY43" i="33"/>
  <c r="IL43"/>
  <c r="EY43"/>
  <c r="CL43"/>
  <c r="HL43" i="39"/>
  <c r="AL43" i="33"/>
  <c r="L43" i="39"/>
  <c r="J64" i="32"/>
  <c r="G64" s="1"/>
  <c r="KL18" i="33"/>
  <c r="LL18"/>
  <c r="DL18"/>
  <c r="E18" i="39"/>
  <c r="D18" s="1"/>
  <c r="EY18"/>
  <c r="AL18"/>
  <c r="Y18" i="33"/>
  <c r="JY18"/>
  <c r="HY18"/>
  <c r="CY18"/>
  <c r="BY18" i="39"/>
  <c r="AL18" i="33"/>
  <c r="BL18" i="39"/>
  <c r="KY18"/>
  <c r="JL18" i="33"/>
  <c r="HL18"/>
  <c r="CL18"/>
  <c r="CL18" i="39"/>
  <c r="Y18"/>
  <c r="GY18"/>
  <c r="E18" i="33"/>
  <c r="D18" s="1"/>
  <c r="IY18"/>
  <c r="GL18"/>
  <c r="BL18"/>
  <c r="HL18" i="39"/>
  <c r="AY18"/>
  <c r="CY18"/>
  <c r="HY18"/>
  <c r="LY18" i="33"/>
  <c r="EY18"/>
  <c r="AY18"/>
  <c r="IY18" i="39"/>
  <c r="L18"/>
  <c r="LY18"/>
  <c r="BY18" i="33"/>
  <c r="JL18" i="39"/>
  <c r="KY18" i="33"/>
  <c r="DY18" i="39"/>
  <c r="GL18"/>
  <c r="IL18" i="33"/>
  <c r="KL18" i="39"/>
  <c r="L18" i="33"/>
  <c r="GY18"/>
  <c r="FY18" i="39"/>
  <c r="IL18"/>
  <c r="FY18" i="33"/>
  <c r="JY18" i="39"/>
  <c r="FL18" i="33"/>
  <c r="FL18" i="39"/>
  <c r="EL18" i="33"/>
  <c r="LL18" i="39"/>
  <c r="EL18"/>
  <c r="DL18"/>
  <c r="DY18" i="33"/>
  <c r="IP55"/>
  <c r="IS55" s="1"/>
  <c r="HC55"/>
  <c r="HF55" s="1"/>
  <c r="KC55"/>
  <c r="KF55" s="1"/>
  <c r="AC55"/>
  <c r="AF55" s="1"/>
  <c r="MC55"/>
  <c r="MF55" s="1"/>
  <c r="JP55"/>
  <c r="JS55" s="1"/>
  <c r="CC55"/>
  <c r="CF55" s="1"/>
  <c r="LP55"/>
  <c r="LS55" s="1"/>
  <c r="GP55"/>
  <c r="GS55" s="1"/>
  <c r="DP55"/>
  <c r="DS55" s="1"/>
  <c r="LC55"/>
  <c r="LF55" s="1"/>
  <c r="DC55"/>
  <c r="DF55" s="1"/>
  <c r="EC55"/>
  <c r="EF55" s="1"/>
  <c r="IC55"/>
  <c r="IF55" s="1"/>
  <c r="GC55"/>
  <c r="GF55" s="1"/>
  <c r="FC55"/>
  <c r="FF55" s="1"/>
  <c r="BC55"/>
  <c r="BF55" s="1"/>
  <c r="KP55"/>
  <c r="KS55" s="1"/>
  <c r="AP55"/>
  <c r="AS55" s="1"/>
  <c r="JC55"/>
  <c r="JF55" s="1"/>
  <c r="EP55"/>
  <c r="ES55" s="1"/>
  <c r="HP55"/>
  <c r="HS55" s="1"/>
  <c r="FP55"/>
  <c r="FS55" s="1"/>
  <c r="CP55"/>
  <c r="CS55" s="1"/>
  <c r="BP55"/>
  <c r="BS55" s="1"/>
  <c r="J71" i="32"/>
  <c r="G71" s="1"/>
  <c r="F30" i="33"/>
  <c r="F30" i="39"/>
  <c r="M7" i="12"/>
  <c r="GP53" i="33"/>
  <c r="GS53" s="1"/>
  <c r="FP53"/>
  <c r="FS53" s="1"/>
  <c r="P53"/>
  <c r="S53" s="1"/>
  <c r="GC53"/>
  <c r="GF53" s="1"/>
  <c r="EC53"/>
  <c r="EF53" s="1"/>
  <c r="AC53"/>
  <c r="AF53" s="1"/>
  <c r="LP53"/>
  <c r="LS53" s="1"/>
  <c r="MC53"/>
  <c r="MF53" s="1"/>
  <c r="DC53"/>
  <c r="DF53" s="1"/>
  <c r="BC53"/>
  <c r="BF53" s="1"/>
  <c r="LC53"/>
  <c r="LF53" s="1"/>
  <c r="IC53"/>
  <c r="IF53" s="1"/>
  <c r="DP53"/>
  <c r="DS53" s="1"/>
  <c r="AP53"/>
  <c r="AS53" s="1"/>
  <c r="KC53"/>
  <c r="KF53" s="1"/>
  <c r="FC53"/>
  <c r="FF53" s="1"/>
  <c r="BP53"/>
  <c r="BS53" s="1"/>
  <c r="JC53"/>
  <c r="JF53" s="1"/>
  <c r="HC53"/>
  <c r="HF53" s="1"/>
  <c r="HP53"/>
  <c r="HS53" s="1"/>
  <c r="IP53"/>
  <c r="IS53" s="1"/>
  <c r="KP53"/>
  <c r="KS53" s="1"/>
  <c r="EP53"/>
  <c r="ES53" s="1"/>
  <c r="CP53"/>
  <c r="CS53" s="1"/>
  <c r="CC53"/>
  <c r="CF53" s="1"/>
  <c r="JP53"/>
  <c r="JS53" s="1"/>
  <c r="G17" i="39"/>
  <c r="G17" i="33"/>
  <c r="EY34"/>
  <c r="KY34"/>
  <c r="FY34" i="39"/>
  <c r="CY34"/>
  <c r="Y34" i="33"/>
  <c r="EL34" i="39"/>
  <c r="JY34" i="33"/>
  <c r="KL34"/>
  <c r="CL34"/>
  <c r="GY34" i="39"/>
  <c r="BL34"/>
  <c r="KY34"/>
  <c r="EY34"/>
  <c r="JL34" i="33"/>
  <c r="HL34"/>
  <c r="FY34"/>
  <c r="DY34" i="39"/>
  <c r="CL34"/>
  <c r="JL34"/>
  <c r="GL34"/>
  <c r="IY34" i="33"/>
  <c r="GL34"/>
  <c r="BY34"/>
  <c r="JY34" i="39"/>
  <c r="IY34"/>
  <c r="KL34"/>
  <c r="LY34"/>
  <c r="LY34" i="33"/>
  <c r="DL34"/>
  <c r="AY34"/>
  <c r="AL34"/>
  <c r="AL34" i="39"/>
  <c r="L34" i="33"/>
  <c r="DL34" i="39"/>
  <c r="LL34" i="33"/>
  <c r="E34" i="39"/>
  <c r="D34" s="1"/>
  <c r="LL34"/>
  <c r="DY34" i="33"/>
  <c r="FL34" i="39"/>
  <c r="L34"/>
  <c r="GY34" i="33"/>
  <c r="BY34" i="39"/>
  <c r="BL34" i="33"/>
  <c r="HY34" i="39"/>
  <c r="HY34" i="33"/>
  <c r="HL34" i="39"/>
  <c r="CY34" i="33"/>
  <c r="FL34"/>
  <c r="EL34"/>
  <c r="IL34"/>
  <c r="IL34" i="39"/>
  <c r="E34" i="33"/>
  <c r="D34" s="1"/>
  <c r="Y34" i="39"/>
  <c r="AY34"/>
  <c r="IY45" i="33"/>
  <c r="EL45"/>
  <c r="AY45"/>
  <c r="LY45" i="39"/>
  <c r="LY45" i="33"/>
  <c r="DY45"/>
  <c r="E45" i="39"/>
  <c r="D45" s="1"/>
  <c r="KL45" i="33"/>
  <c r="EY45"/>
  <c r="BL45"/>
  <c r="E45"/>
  <c r="D45" s="1"/>
  <c r="IY45" i="39"/>
  <c r="JY45"/>
  <c r="EY45"/>
  <c r="JL45" i="33"/>
  <c r="CY45"/>
  <c r="AL45"/>
  <c r="IL45" i="39"/>
  <c r="FY45"/>
  <c r="GL45" i="33"/>
  <c r="DL45"/>
  <c r="LL45" i="39"/>
  <c r="CY45"/>
  <c r="EL45"/>
  <c r="FY45" i="33"/>
  <c r="CL45"/>
  <c r="AL45" i="39"/>
  <c r="GL45"/>
  <c r="DL45"/>
  <c r="KY45" i="33"/>
  <c r="HY45" i="39"/>
  <c r="GY45"/>
  <c r="JY45" i="33"/>
  <c r="AY45" i="39"/>
  <c r="L45"/>
  <c r="FL45" i="33"/>
  <c r="BY45" i="39"/>
  <c r="Y45"/>
  <c r="LL45" i="33"/>
  <c r="BL45" i="39"/>
  <c r="IL45" i="33"/>
  <c r="HL45" i="39"/>
  <c r="GY45" i="33"/>
  <c r="JL45" i="39"/>
  <c r="HL45" i="33"/>
  <c r="CL45" i="39"/>
  <c r="HY45" i="33"/>
  <c r="DY45" i="39"/>
  <c r="FL45"/>
  <c r="KL45"/>
  <c r="KY45"/>
  <c r="L45" i="33"/>
  <c r="Y45"/>
  <c r="BY45"/>
  <c r="JL27"/>
  <c r="HL27"/>
  <c r="BY27"/>
  <c r="AY27" i="39"/>
  <c r="EL27"/>
  <c r="BL27"/>
  <c r="JY27"/>
  <c r="IY27" i="33"/>
  <c r="EL27"/>
  <c r="AY27"/>
  <c r="DY27" i="39"/>
  <c r="E27"/>
  <c r="D27" s="1"/>
  <c r="AL27"/>
  <c r="E27" i="33"/>
  <c r="D27" s="1"/>
  <c r="GL27"/>
  <c r="DY27"/>
  <c r="DL27"/>
  <c r="FL27" i="39"/>
  <c r="HL27"/>
  <c r="Y27" i="33"/>
  <c r="LL27"/>
  <c r="IL27"/>
  <c r="CY27" i="39"/>
  <c r="BY27"/>
  <c r="LY27"/>
  <c r="KY27" i="33"/>
  <c r="CY27"/>
  <c r="LL27" i="39"/>
  <c r="CL27"/>
  <c r="L27" i="33"/>
  <c r="KL27"/>
  <c r="BL27"/>
  <c r="FY27" i="39"/>
  <c r="L27"/>
  <c r="JY27" i="33"/>
  <c r="HY27" i="39"/>
  <c r="IY27"/>
  <c r="FY27" i="33"/>
  <c r="IL27" i="39"/>
  <c r="GY27"/>
  <c r="FL27" i="33"/>
  <c r="Y27" i="39"/>
  <c r="DL27"/>
  <c r="HY27" i="33"/>
  <c r="KY27" i="39"/>
  <c r="EY27"/>
  <c r="EY27" i="33"/>
  <c r="AL27"/>
  <c r="CL27"/>
  <c r="GY27"/>
  <c r="JL27" i="39"/>
  <c r="KL27"/>
  <c r="LY27" i="33"/>
  <c r="GL27" i="39"/>
  <c r="M6" i="8"/>
  <c r="F8" i="39"/>
  <c r="F8" i="33"/>
  <c r="G37" i="39"/>
  <c r="G37" i="33"/>
  <c r="J71" i="34"/>
  <c r="G71" s="1"/>
  <c r="J51"/>
  <c r="G51" s="1"/>
  <c r="J17" i="32"/>
  <c r="G17" s="1"/>
  <c r="IL10" i="33"/>
  <c r="DY10"/>
  <c r="AY10"/>
  <c r="JY10" i="39"/>
  <c r="AL10"/>
  <c r="FL10"/>
  <c r="GL10" i="33"/>
  <c r="CY10"/>
  <c r="Y10" i="39"/>
  <c r="DL10"/>
  <c r="L10" i="33"/>
  <c r="EL10" i="39"/>
  <c r="KY10" i="33"/>
  <c r="EY10"/>
  <c r="HL10"/>
  <c r="HL10" i="39"/>
  <c r="DY10"/>
  <c r="IL10"/>
  <c r="KL10" i="33"/>
  <c r="EL10"/>
  <c r="KY10" i="39"/>
  <c r="LY10"/>
  <c r="CY10"/>
  <c r="JL10" i="33"/>
  <c r="CL10"/>
  <c r="EY10" i="39"/>
  <c r="L10"/>
  <c r="IY10" i="33"/>
  <c r="BL10"/>
  <c r="BL10" i="39"/>
  <c r="AY10"/>
  <c r="FY10" i="33"/>
  <c r="BY10"/>
  <c r="JL10" i="39"/>
  <c r="BY10"/>
  <c r="HY10" i="33"/>
  <c r="LL10" i="39"/>
  <c r="HY10"/>
  <c r="E10"/>
  <c r="D10" s="1"/>
  <c r="LY10" i="33"/>
  <c r="E10"/>
  <c r="D10" s="1"/>
  <c r="FY10" i="39"/>
  <c r="CL10"/>
  <c r="JY10" i="33"/>
  <c r="Y10"/>
  <c r="GY10"/>
  <c r="AL10"/>
  <c r="DL10"/>
  <c r="KL10" i="39"/>
  <c r="LL10" i="33"/>
  <c r="GY10" i="39"/>
  <c r="FL10" i="33"/>
  <c r="GL10" i="39"/>
  <c r="IY10"/>
  <c r="J69" i="34"/>
  <c r="G69" s="1"/>
  <c r="M5" i="12"/>
  <c r="F28" i="33"/>
  <c r="F28" i="39"/>
  <c r="G34"/>
  <c r="G34" i="33"/>
  <c r="J83" i="34"/>
  <c r="G83" s="1"/>
  <c r="HY41" i="33"/>
  <c r="IY41"/>
  <c r="JL41"/>
  <c r="IY41" i="39"/>
  <c r="AY41"/>
  <c r="E41"/>
  <c r="D41" s="1"/>
  <c r="KY41"/>
  <c r="JY41" i="33"/>
  <c r="DY41"/>
  <c r="FL41" i="39"/>
  <c r="JY41"/>
  <c r="DL41"/>
  <c r="AL41" i="33"/>
  <c r="IL41"/>
  <c r="CY41"/>
  <c r="GY41"/>
  <c r="DL41"/>
  <c r="BL41" i="39"/>
  <c r="FY41"/>
  <c r="L41"/>
  <c r="FL41" i="33"/>
  <c r="HY41" i="39"/>
  <c r="L41" i="33"/>
  <c r="E41"/>
  <c r="D41" s="1"/>
  <c r="LY41"/>
  <c r="EY41"/>
  <c r="BY41" i="39"/>
  <c r="CY41"/>
  <c r="GY41"/>
  <c r="KY41" i="33"/>
  <c r="BL41"/>
  <c r="DY41" i="39"/>
  <c r="AL41"/>
  <c r="KL41" i="33"/>
  <c r="AY41"/>
  <c r="LL41" i="39"/>
  <c r="EL41"/>
  <c r="FY41" i="33"/>
  <c r="GL41" i="39"/>
  <c r="LY41"/>
  <c r="CL41"/>
  <c r="Y41" i="33"/>
  <c r="LL41"/>
  <c r="HL41" i="39"/>
  <c r="GL41" i="33"/>
  <c r="IL41" i="39"/>
  <c r="BY41" i="33"/>
  <c r="KL41" i="39"/>
  <c r="EY41"/>
  <c r="EL41" i="33"/>
  <c r="CL41"/>
  <c r="JL41" i="39"/>
  <c r="Y41"/>
  <c r="HL41" i="33"/>
  <c r="J50" i="34"/>
  <c r="G50" s="1"/>
  <c r="J58"/>
  <c r="G58" s="1"/>
  <c r="J19"/>
  <c r="G19" s="1"/>
  <c r="J34" i="32"/>
  <c r="G34" s="1"/>
  <c r="J52" i="34"/>
  <c r="G52" s="1"/>
  <c r="J60" i="32"/>
  <c r="G60" s="1"/>
  <c r="J15" i="34"/>
  <c r="G15" s="1"/>
  <c r="F39" i="39"/>
  <c r="M9" i="13"/>
  <c r="F39" i="33"/>
  <c r="J40" i="32"/>
  <c r="G40" s="1"/>
  <c r="J74"/>
  <c r="G74" s="1"/>
  <c r="J92"/>
  <c r="G92" s="1"/>
  <c r="IL14" i="33"/>
  <c r="DY14"/>
  <c r="KY14"/>
  <c r="GY14" i="39"/>
  <c r="CY14"/>
  <c r="HY14"/>
  <c r="HL14"/>
  <c r="HY14" i="33"/>
  <c r="CY14"/>
  <c r="IY14" i="39"/>
  <c r="CL14"/>
  <c r="IL14"/>
  <c r="KL14" i="33"/>
  <c r="GY14"/>
  <c r="BL14" i="39"/>
  <c r="AL14"/>
  <c r="Y14" i="33"/>
  <c r="EY14"/>
  <c r="EL14"/>
  <c r="EY14" i="39"/>
  <c r="LY14"/>
  <c r="JY14" i="33"/>
  <c r="DL14"/>
  <c r="GL14" i="39"/>
  <c r="LL14"/>
  <c r="KY14"/>
  <c r="JL14" i="33"/>
  <c r="FY14"/>
  <c r="DY14" i="39"/>
  <c r="L14" i="33"/>
  <c r="AY14" i="39"/>
  <c r="LL14" i="33"/>
  <c r="BL14"/>
  <c r="L14" i="39"/>
  <c r="DL14"/>
  <c r="FY14"/>
  <c r="FL14" i="33"/>
  <c r="KL14" i="39"/>
  <c r="CL14" i="33"/>
  <c r="FL14" i="39"/>
  <c r="AY14" i="33"/>
  <c r="E14"/>
  <c r="D14" s="1"/>
  <c r="IY14"/>
  <c r="EL14" i="39"/>
  <c r="JL14"/>
  <c r="GL14" i="33"/>
  <c r="AL14"/>
  <c r="BY14" i="39"/>
  <c r="Y14"/>
  <c r="JY14"/>
  <c r="E14"/>
  <c r="D14" s="1"/>
  <c r="LY14" i="33"/>
  <c r="HL14"/>
  <c r="BY14"/>
  <c r="J56" i="32"/>
  <c r="G56" s="1"/>
  <c r="KL13" i="33"/>
  <c r="CL13"/>
  <c r="E13" i="39"/>
  <c r="D13" s="1"/>
  <c r="AL13"/>
  <c r="JL13"/>
  <c r="Y13" i="33"/>
  <c r="JL13"/>
  <c r="HL13"/>
  <c r="EY13"/>
  <c r="EL13" i="39"/>
  <c r="CL13"/>
  <c r="LY13"/>
  <c r="BY13"/>
  <c r="IY13" i="33"/>
  <c r="GY13"/>
  <c r="BL13"/>
  <c r="LL13" i="39"/>
  <c r="GL13"/>
  <c r="BL13"/>
  <c r="CY13"/>
  <c r="IL13" i="33"/>
  <c r="JY13"/>
  <c r="AY13"/>
  <c r="IY13" i="39"/>
  <c r="E13" i="33"/>
  <c r="D13" s="1"/>
  <c r="DY13" i="39"/>
  <c r="FY13"/>
  <c r="HY13" i="33"/>
  <c r="GL13"/>
  <c r="DY13"/>
  <c r="KL13" i="39"/>
  <c r="HL13"/>
  <c r="L13" i="33"/>
  <c r="Y13" i="39"/>
  <c r="LY13" i="33"/>
  <c r="EL13"/>
  <c r="JY13" i="39"/>
  <c r="LL13" i="33"/>
  <c r="IL13" i="39"/>
  <c r="FL13"/>
  <c r="FY13" i="33"/>
  <c r="AY13" i="39"/>
  <c r="HY13"/>
  <c r="KY13" i="33"/>
  <c r="AL13"/>
  <c r="DL13"/>
  <c r="L13" i="39"/>
  <c r="CY13" i="33"/>
  <c r="GY13" i="39"/>
  <c r="BY13" i="33"/>
  <c r="DL13" i="39"/>
  <c r="FL13" i="33"/>
  <c r="EY13" i="39"/>
  <c r="KY13"/>
  <c r="KJ45" i="33"/>
  <c r="HW45"/>
  <c r="CW45"/>
  <c r="EW45" i="39"/>
  <c r="AW45"/>
  <c r="KJ45"/>
  <c r="GJ45"/>
  <c r="JJ45" i="33"/>
  <c r="KW45"/>
  <c r="FW45"/>
  <c r="W45" i="39"/>
  <c r="IW45" i="33"/>
  <c r="GJ45"/>
  <c r="BJ45"/>
  <c r="FJ45" i="39"/>
  <c r="BJ45"/>
  <c r="KW45"/>
  <c r="GW45"/>
  <c r="LW45" i="33"/>
  <c r="DW45"/>
  <c r="BW45"/>
  <c r="AJ45" i="39"/>
  <c r="JW45"/>
  <c r="FW45"/>
  <c r="BW45"/>
  <c r="LJ45" i="33"/>
  <c r="HJ45" i="39"/>
  <c r="AJ45" i="33"/>
  <c r="JJ45" i="39"/>
  <c r="GW45" i="33"/>
  <c r="CJ45" i="39"/>
  <c r="J45"/>
  <c r="EJ45"/>
  <c r="EW45" i="33"/>
  <c r="C45" i="39"/>
  <c r="B45" s="1"/>
  <c r="CJ45" i="33"/>
  <c r="HW45" i="39"/>
  <c r="JW45" i="33"/>
  <c r="AW45"/>
  <c r="C45"/>
  <c r="B45" s="1"/>
  <c r="IJ45"/>
  <c r="CW45" i="39"/>
  <c r="IJ45"/>
  <c r="EJ45" i="33"/>
  <c r="DJ45" i="39"/>
  <c r="IW45"/>
  <c r="LJ45"/>
  <c r="DW45"/>
  <c r="FJ45" i="33"/>
  <c r="J45"/>
  <c r="LW45" i="39"/>
  <c r="DJ45" i="33"/>
  <c r="HJ45"/>
  <c r="W45"/>
  <c r="J11" i="34"/>
  <c r="G11" s="1"/>
  <c r="GW6" i="33"/>
  <c r="DJ6"/>
  <c r="JJ6" i="39"/>
  <c r="BJ6" i="33"/>
  <c r="FJ6" i="39"/>
  <c r="H19" i="8"/>
  <c r="C6" i="33"/>
  <c r="B6" s="1"/>
  <c r="W6" i="39"/>
  <c r="GJ6"/>
  <c r="S28" i="8"/>
  <c r="I20"/>
  <c r="J6" i="33"/>
  <c r="LW6"/>
  <c r="GJ6"/>
  <c r="CW6"/>
  <c r="AW6" i="39"/>
  <c r="CW6"/>
  <c r="JW6"/>
  <c r="AJ6"/>
  <c r="K20" i="8"/>
  <c r="EW6" i="39"/>
  <c r="GW6"/>
  <c r="J19" i="8"/>
  <c r="I18"/>
  <c r="T28"/>
  <c r="LJ6" i="33"/>
  <c r="FW6"/>
  <c r="DW6"/>
  <c r="S30" i="8"/>
  <c r="DJ6" i="39"/>
  <c r="HW6"/>
  <c r="BW6"/>
  <c r="LW6"/>
  <c r="S25" i="8"/>
  <c r="HJ6" i="39"/>
  <c r="S18" i="8"/>
  <c r="S23"/>
  <c r="S33"/>
  <c r="KW6" i="33"/>
  <c r="FJ6"/>
  <c r="AW6"/>
  <c r="KW6" i="39"/>
  <c r="J6"/>
  <c r="T4" i="8"/>
  <c r="KJ6" i="39"/>
  <c r="IJ6"/>
  <c r="J21" i="8"/>
  <c r="S29"/>
  <c r="T30"/>
  <c r="T5"/>
  <c r="JW6" i="33"/>
  <c r="EW6"/>
  <c r="CJ6"/>
  <c r="BJ6" i="39"/>
  <c r="S7" i="8"/>
  <c r="T20"/>
  <c r="K18"/>
  <c r="T34"/>
  <c r="T25"/>
  <c r="S5"/>
  <c r="T19"/>
  <c r="I21"/>
  <c r="JJ6" i="33"/>
  <c r="LJ6" i="39"/>
  <c r="S19" i="8"/>
  <c r="K19"/>
  <c r="T7"/>
  <c r="IW6" i="33"/>
  <c r="AJ6"/>
  <c r="W6"/>
  <c r="C6" i="39"/>
  <c r="B6" s="1"/>
  <c r="T24" i="8"/>
  <c r="IJ6" i="33"/>
  <c r="S4" i="8"/>
  <c r="J18"/>
  <c r="T18"/>
  <c r="T29"/>
  <c r="HW6" i="33"/>
  <c r="BW6"/>
  <c r="FW6" i="39"/>
  <c r="S20" i="8"/>
  <c r="IW6" i="39"/>
  <c r="H21" i="8"/>
  <c r="T35"/>
  <c r="H20"/>
  <c r="S35"/>
  <c r="T33"/>
  <c r="S34"/>
  <c r="S6"/>
  <c r="HJ6" i="33"/>
  <c r="EJ6"/>
  <c r="EJ6" i="39"/>
  <c r="S24" i="8"/>
  <c r="T6"/>
  <c r="CJ6" i="39"/>
  <c r="DW6"/>
  <c r="KJ6" i="33"/>
  <c r="T23" i="8"/>
  <c r="J38" i="34"/>
  <c r="G38" s="1"/>
  <c r="LY32" i="33"/>
  <c r="DL32"/>
  <c r="AY32"/>
  <c r="HY32" i="39"/>
  <c r="Y32" i="33"/>
  <c r="E32"/>
  <c r="D32" s="1"/>
  <c r="KY32"/>
  <c r="LL32"/>
  <c r="FL32"/>
  <c r="L32" i="39"/>
  <c r="LY32"/>
  <c r="KY32"/>
  <c r="JY32"/>
  <c r="KL32" i="33"/>
  <c r="HL32"/>
  <c r="CY32"/>
  <c r="EL32" i="39"/>
  <c r="AL32"/>
  <c r="CY32"/>
  <c r="IY32"/>
  <c r="JL32" i="33"/>
  <c r="EY32"/>
  <c r="BY32"/>
  <c r="HL32" i="39"/>
  <c r="DL32"/>
  <c r="DY32"/>
  <c r="LL32"/>
  <c r="DY32" i="33"/>
  <c r="CL32" i="39"/>
  <c r="KL32"/>
  <c r="GY32" i="33"/>
  <c r="FL32" i="39"/>
  <c r="IL32"/>
  <c r="IY32" i="33"/>
  <c r="BL32"/>
  <c r="E32" i="39"/>
  <c r="D32" s="1"/>
  <c r="BL32"/>
  <c r="CL32" i="33"/>
  <c r="FY32" i="39"/>
  <c r="GL32" i="33"/>
  <c r="L32"/>
  <c r="JL32" i="39"/>
  <c r="BY32"/>
  <c r="JY32" i="33"/>
  <c r="Y32" i="39"/>
  <c r="GL32"/>
  <c r="FY32" i="33"/>
  <c r="AL32"/>
  <c r="AY32" i="39"/>
  <c r="EL32" i="33"/>
  <c r="GY32" i="39"/>
  <c r="IL32" i="33"/>
  <c r="HY32"/>
  <c r="EY32" i="39"/>
  <c r="G46"/>
  <c r="G46" i="33"/>
  <c r="LJ38"/>
  <c r="DW38"/>
  <c r="BJ38"/>
  <c r="JJ38" i="39"/>
  <c r="GJ38"/>
  <c r="CW38"/>
  <c r="FJ38" i="33"/>
  <c r="DJ38"/>
  <c r="IW38" i="39"/>
  <c r="KW38"/>
  <c r="C38" i="33"/>
  <c r="B38" s="1"/>
  <c r="C38" i="39"/>
  <c r="B38" s="1"/>
  <c r="KJ38" i="33"/>
  <c r="HW38"/>
  <c r="CW38"/>
  <c r="IJ38" i="39"/>
  <c r="FW38"/>
  <c r="KJ38"/>
  <c r="W38" i="33"/>
  <c r="JW38"/>
  <c r="KW38"/>
  <c r="HJ38"/>
  <c r="HJ38" i="39"/>
  <c r="DJ38"/>
  <c r="J38" i="33"/>
  <c r="AW38" i="39"/>
  <c r="IW38" i="33"/>
  <c r="FW38"/>
  <c r="CJ38"/>
  <c r="BJ38" i="39"/>
  <c r="J38"/>
  <c r="BW38"/>
  <c r="AJ38" i="33"/>
  <c r="EJ38"/>
  <c r="LW38" i="39"/>
  <c r="EJ38"/>
  <c r="GJ38" i="33"/>
  <c r="DW38" i="39"/>
  <c r="EW38" i="33"/>
  <c r="CJ38" i="39"/>
  <c r="IJ38" i="33"/>
  <c r="LJ38" i="39"/>
  <c r="W38"/>
  <c r="GW38" i="33"/>
  <c r="JW38" i="39"/>
  <c r="BW38" i="33"/>
  <c r="AW38"/>
  <c r="HW38" i="39"/>
  <c r="JJ38" i="33"/>
  <c r="LW38"/>
  <c r="FJ38" i="39"/>
  <c r="GW38"/>
  <c r="AJ38"/>
  <c r="EW38"/>
  <c r="J97" i="34"/>
  <c r="G97" s="1"/>
  <c r="J96" i="32"/>
  <c r="G96" s="1"/>
  <c r="J30" i="34"/>
  <c r="G30" s="1"/>
  <c r="KY29" i="33"/>
  <c r="CY29"/>
  <c r="BY29" i="39"/>
  <c r="LY29"/>
  <c r="EY29"/>
  <c r="BL29"/>
  <c r="KL29" i="33"/>
  <c r="HY29"/>
  <c r="HL29"/>
  <c r="L29" i="39"/>
  <c r="JL29"/>
  <c r="E29" i="33"/>
  <c r="D29" s="1"/>
  <c r="E29" i="39"/>
  <c r="D29" s="1"/>
  <c r="JY29" i="33"/>
  <c r="GY29"/>
  <c r="LL29"/>
  <c r="KL29" i="39"/>
  <c r="GY29"/>
  <c r="DY29"/>
  <c r="AL29"/>
  <c r="FL29" i="33"/>
  <c r="AY29"/>
  <c r="EL29" i="39"/>
  <c r="FL29"/>
  <c r="EL29" i="33"/>
  <c r="BY29"/>
  <c r="HY29" i="39"/>
  <c r="DL29"/>
  <c r="FY29" i="33"/>
  <c r="BL29"/>
  <c r="IY29" i="39"/>
  <c r="JY29"/>
  <c r="GL29" i="33"/>
  <c r="Y29"/>
  <c r="GL29" i="39"/>
  <c r="DL29" i="33"/>
  <c r="L29"/>
  <c r="EY29"/>
  <c r="FY29" i="39"/>
  <c r="JL29" i="33"/>
  <c r="CL29"/>
  <c r="CY29" i="39"/>
  <c r="IY29" i="33"/>
  <c r="AL29"/>
  <c r="LL29" i="39"/>
  <c r="CL29"/>
  <c r="IL29" i="33"/>
  <c r="HL29" i="39"/>
  <c r="DY29" i="33"/>
  <c r="Y29" i="39"/>
  <c r="AY29"/>
  <c r="IL29"/>
  <c r="KY29"/>
  <c r="LY29" i="33"/>
  <c r="J32" i="34"/>
  <c r="G32" s="1"/>
  <c r="J33"/>
  <c r="G33" s="1"/>
  <c r="F34" i="33"/>
  <c r="F34" i="39"/>
  <c r="M4" i="13"/>
  <c r="J68" i="32"/>
  <c r="G68" s="1"/>
  <c r="J11"/>
  <c r="G11" s="1"/>
  <c r="G15" i="39"/>
  <c r="G15" i="33"/>
  <c r="J76" i="34"/>
  <c r="G76" s="1"/>
  <c r="J15" i="32"/>
  <c r="G15" s="1"/>
  <c r="J81"/>
  <c r="G81" s="1"/>
  <c r="J34" i="34"/>
  <c r="G34" s="1"/>
  <c r="J16"/>
  <c r="G16" s="1"/>
  <c r="J102" i="32"/>
  <c r="G102" s="1"/>
  <c r="KP50" i="33"/>
  <c r="KS50" s="1"/>
  <c r="IC50"/>
  <c r="IF50" s="1"/>
  <c r="BC50"/>
  <c r="BF50" s="1"/>
  <c r="GP50"/>
  <c r="GS50" s="1"/>
  <c r="FP50"/>
  <c r="FS50" s="1"/>
  <c r="CC50"/>
  <c r="CF50" s="1"/>
  <c r="IP50"/>
  <c r="IS50" s="1"/>
  <c r="DP50"/>
  <c r="DS50" s="1"/>
  <c r="JP50"/>
  <c r="JS50" s="1"/>
  <c r="DC50"/>
  <c r="DF50" s="1"/>
  <c r="AP50"/>
  <c r="AS50" s="1"/>
  <c r="JC50"/>
  <c r="JF50" s="1"/>
  <c r="HP50"/>
  <c r="HS50" s="1"/>
  <c r="LP50"/>
  <c r="LS50" s="1"/>
  <c r="HC50"/>
  <c r="HF50" s="1"/>
  <c r="LC50"/>
  <c r="LF50" s="1"/>
  <c r="CP50"/>
  <c r="CS50" s="1"/>
  <c r="KC50"/>
  <c r="KF50" s="1"/>
  <c r="BP50"/>
  <c r="BS50" s="1"/>
  <c r="FC50"/>
  <c r="FF50" s="1"/>
  <c r="EP50"/>
  <c r="ES50" s="1"/>
  <c r="AC50"/>
  <c r="AF50" s="1"/>
  <c r="P50"/>
  <c r="S50" s="1"/>
  <c r="MC50"/>
  <c r="MF50" s="1"/>
  <c r="GC50"/>
  <c r="GF50" s="1"/>
  <c r="EC50"/>
  <c r="EF50" s="1"/>
  <c r="J89" i="34"/>
  <c r="G89" s="1"/>
  <c r="J84" i="32"/>
  <c r="G84" s="1"/>
  <c r="J7" i="34"/>
  <c r="G7" s="1"/>
  <c r="J84"/>
  <c r="G84" s="1"/>
  <c r="KW9" i="33"/>
  <c r="CW9"/>
  <c r="CW9" i="39"/>
  <c r="HJ9"/>
  <c r="W9"/>
  <c r="JJ9"/>
  <c r="BW9"/>
  <c r="IW9" i="33"/>
  <c r="GW9"/>
  <c r="AW9"/>
  <c r="EJ9"/>
  <c r="FJ9" i="39"/>
  <c r="BJ9"/>
  <c r="FW9"/>
  <c r="JW9" i="33"/>
  <c r="KW9" i="39"/>
  <c r="C9" i="33"/>
  <c r="B9" s="1"/>
  <c r="JJ9"/>
  <c r="GJ9"/>
  <c r="DW9"/>
  <c r="C9" i="39"/>
  <c r="B9" s="1"/>
  <c r="J9"/>
  <c r="IJ9" i="33"/>
  <c r="FJ9"/>
  <c r="BJ9"/>
  <c r="J9"/>
  <c r="EJ9" i="39"/>
  <c r="HW9" i="33"/>
  <c r="CJ9"/>
  <c r="GJ9" i="39"/>
  <c r="LW9"/>
  <c r="CJ9"/>
  <c r="HJ9" i="33"/>
  <c r="KJ9" i="39"/>
  <c r="HW9"/>
  <c r="EW9"/>
  <c r="LJ9" i="33"/>
  <c r="IW9" i="39"/>
  <c r="IJ9"/>
  <c r="FW9" i="33"/>
  <c r="W9"/>
  <c r="DJ9"/>
  <c r="DJ9" i="39"/>
  <c r="KJ9" i="33"/>
  <c r="AJ9" i="39"/>
  <c r="AJ9" i="33"/>
  <c r="GW9" i="39"/>
  <c r="LW9" i="33"/>
  <c r="EW9"/>
  <c r="BW9"/>
  <c r="AW9" i="39"/>
  <c r="DW9"/>
  <c r="JW9"/>
  <c r="LJ9"/>
  <c r="LL21" i="33"/>
  <c r="IY21"/>
  <c r="JL21"/>
  <c r="IY21" i="39"/>
  <c r="KY21"/>
  <c r="LY21"/>
  <c r="DL21"/>
  <c r="JY21" i="33"/>
  <c r="EY21"/>
  <c r="EL21"/>
  <c r="KL21" i="39"/>
  <c r="E21" i="33"/>
  <c r="D21" s="1"/>
  <c r="CY21" i="39"/>
  <c r="IL21"/>
  <c r="HL21" i="33"/>
  <c r="DY21"/>
  <c r="AY21"/>
  <c r="AY21" i="39"/>
  <c r="GY21"/>
  <c r="EY21"/>
  <c r="AL21"/>
  <c r="FL21" i="33"/>
  <c r="Y21" i="39"/>
  <c r="EL21"/>
  <c r="CL21"/>
  <c r="LY21" i="33"/>
  <c r="BY21"/>
  <c r="L21"/>
  <c r="Y21"/>
  <c r="FY21" i="39"/>
  <c r="KY21" i="33"/>
  <c r="BL21"/>
  <c r="JL21" i="39"/>
  <c r="BL21"/>
  <c r="KL21" i="33"/>
  <c r="CY21"/>
  <c r="AL21"/>
  <c r="LL21" i="39"/>
  <c r="IL21" i="33"/>
  <c r="DL21"/>
  <c r="HL21" i="39"/>
  <c r="FL21"/>
  <c r="GY21" i="33"/>
  <c r="L21" i="39"/>
  <c r="GL21" i="33"/>
  <c r="DY21" i="39"/>
  <c r="FY21" i="33"/>
  <c r="JY21" i="39"/>
  <c r="E21"/>
  <c r="D21" s="1"/>
  <c r="HY21" i="33"/>
  <c r="CL21"/>
  <c r="GL21" i="39"/>
  <c r="HY21"/>
  <c r="BY21"/>
  <c r="HY17" i="33"/>
  <c r="LL17"/>
  <c r="HY17" i="39"/>
  <c r="AL17" i="33"/>
  <c r="BY17" i="39"/>
  <c r="Y17"/>
  <c r="FL17" i="33"/>
  <c r="CY17"/>
  <c r="FL17" i="39"/>
  <c r="FY17"/>
  <c r="KY17"/>
  <c r="L17" i="33"/>
  <c r="JL17"/>
  <c r="DY17"/>
  <c r="CY17" i="39"/>
  <c r="E17" i="33"/>
  <c r="D17" s="1"/>
  <c r="LY17" i="39"/>
  <c r="IY17" i="33"/>
  <c r="DL17"/>
  <c r="AL17" i="39"/>
  <c r="DY17"/>
  <c r="Y17" i="33"/>
  <c r="IL17"/>
  <c r="FY17"/>
  <c r="AY17"/>
  <c r="L17" i="39"/>
  <c r="JL17"/>
  <c r="LY17" i="33"/>
  <c r="EY17"/>
  <c r="JY17" i="39"/>
  <c r="IL17"/>
  <c r="HL17"/>
  <c r="GY17" i="33"/>
  <c r="BY17"/>
  <c r="E17" i="39"/>
  <c r="D17" s="1"/>
  <c r="LL17"/>
  <c r="AY17"/>
  <c r="KL17" i="33"/>
  <c r="DL17" i="39"/>
  <c r="IY17"/>
  <c r="JY17" i="33"/>
  <c r="BL17" i="39"/>
  <c r="KY17" i="33"/>
  <c r="KL17" i="39"/>
  <c r="BL17" i="33"/>
  <c r="CL17" i="39"/>
  <c r="GL17" i="33"/>
  <c r="GL17" i="39"/>
  <c r="GY17"/>
  <c r="EY17"/>
  <c r="EL17" i="33"/>
  <c r="HL17"/>
  <c r="CL17"/>
  <c r="EL17" i="39"/>
  <c r="J83" i="32"/>
  <c r="G83" s="1"/>
  <c r="J85" i="34"/>
  <c r="G85" s="1"/>
  <c r="G21" i="39"/>
  <c r="G21" i="33"/>
  <c r="J75" i="34"/>
  <c r="G75" s="1"/>
  <c r="J9"/>
  <c r="G9" s="1"/>
  <c r="J55"/>
  <c r="G55" s="1"/>
  <c r="KY44" i="33"/>
  <c r="FY44"/>
  <c r="EY44"/>
  <c r="E44"/>
  <c r="D44" s="1"/>
  <c r="L44"/>
  <c r="E44" i="39"/>
  <c r="D44" s="1"/>
  <c r="FY44"/>
  <c r="KL44" i="33"/>
  <c r="IY44"/>
  <c r="CY44"/>
  <c r="BY44"/>
  <c r="LL44" i="39"/>
  <c r="HL44"/>
  <c r="AL44"/>
  <c r="JY44" i="33"/>
  <c r="FL44"/>
  <c r="AY44"/>
  <c r="Y44" i="39"/>
  <c r="IL44"/>
  <c r="LY44"/>
  <c r="KL44"/>
  <c r="JL44" i="33"/>
  <c r="EL44"/>
  <c r="DL44" i="39"/>
  <c r="KY44"/>
  <c r="GL44"/>
  <c r="BL44"/>
  <c r="DY44"/>
  <c r="HY44" i="33"/>
  <c r="HL44"/>
  <c r="JY44" i="39"/>
  <c r="EY44"/>
  <c r="BY44"/>
  <c r="AY44"/>
  <c r="CL44" i="33"/>
  <c r="IY44" i="39"/>
  <c r="LY44" i="33"/>
  <c r="DY44"/>
  <c r="HY44" i="39"/>
  <c r="LL44" i="33"/>
  <c r="EL44" i="39"/>
  <c r="FL44"/>
  <c r="IL44" i="33"/>
  <c r="CL44" i="39"/>
  <c r="BL44" i="33"/>
  <c r="CY44" i="39"/>
  <c r="Y44" i="33"/>
  <c r="JL44" i="39"/>
  <c r="L44"/>
  <c r="GY44"/>
  <c r="GY44" i="33"/>
  <c r="GL44"/>
  <c r="AL44"/>
  <c r="DL44"/>
  <c r="J63" i="32"/>
  <c r="G63" s="1"/>
  <c r="J88"/>
  <c r="G88" s="1"/>
  <c r="J27" i="34"/>
  <c r="G27" s="1"/>
  <c r="J99" i="32"/>
  <c r="G99" s="1"/>
  <c r="F32" i="39"/>
  <c r="M9" i="12"/>
  <c r="F32" i="33"/>
  <c r="J36" i="34"/>
  <c r="G36" s="1"/>
  <c r="J97" i="32"/>
  <c r="G97" s="1"/>
  <c r="J43"/>
  <c r="G43" s="1"/>
  <c r="J88" i="34"/>
  <c r="G88" s="1"/>
  <c r="G18" i="39"/>
  <c r="G18" i="33"/>
  <c r="F29" i="39"/>
  <c r="M6" i="12"/>
  <c r="F29" i="33"/>
  <c r="J27" i="32"/>
  <c r="G27" s="1"/>
  <c r="J50"/>
  <c r="G50" s="1"/>
  <c r="J91"/>
  <c r="G91" s="1"/>
  <c r="F23" i="39"/>
  <c r="F23" i="33"/>
  <c r="M7" i="11"/>
  <c r="J98" i="32"/>
  <c r="G98" s="1"/>
  <c r="J36"/>
  <c r="G36" s="1"/>
  <c r="G11" i="33"/>
  <c r="G11" i="39"/>
  <c r="J29" i="32"/>
  <c r="G29" s="1"/>
  <c r="J70" i="34"/>
  <c r="G70" s="1"/>
  <c r="J8" i="32"/>
  <c r="G8" s="1"/>
  <c r="J46" i="34"/>
  <c r="G46" s="1"/>
  <c r="M8" i="12"/>
  <c r="F31" i="39"/>
  <c r="F31" i="33"/>
  <c r="J82" i="34"/>
  <c r="G82" s="1"/>
  <c r="HL39" i="33"/>
  <c r="IY39"/>
  <c r="EY39"/>
  <c r="HL39" i="39"/>
  <c r="EL39"/>
  <c r="AL39" i="33"/>
  <c r="JY39"/>
  <c r="FY39"/>
  <c r="GY39" i="39"/>
  <c r="IL39"/>
  <c r="DY39"/>
  <c r="L39" i="33"/>
  <c r="KL39"/>
  <c r="DL39"/>
  <c r="E39" i="39"/>
  <c r="D39" s="1"/>
  <c r="KY39"/>
  <c r="DL39"/>
  <c r="GY39" i="33"/>
  <c r="DY39"/>
  <c r="AY39" i="39"/>
  <c r="AL39"/>
  <c r="BL39"/>
  <c r="KY39" i="33"/>
  <c r="BL39"/>
  <c r="L39" i="39"/>
  <c r="FL39"/>
  <c r="GL39" i="33"/>
  <c r="FL39"/>
  <c r="LY39" i="39"/>
  <c r="BY39"/>
  <c r="Y39" i="33"/>
  <c r="CY39"/>
  <c r="FY39" i="39"/>
  <c r="IY39"/>
  <c r="E39" i="33"/>
  <c r="D39" s="1"/>
  <c r="IL39"/>
  <c r="CL39"/>
  <c r="LL39" i="39"/>
  <c r="HY39"/>
  <c r="LL39" i="33"/>
  <c r="CL39" i="39"/>
  <c r="JL39" i="33"/>
  <c r="Y39" i="39"/>
  <c r="BY39" i="33"/>
  <c r="JL39" i="39"/>
  <c r="AY39" i="33"/>
  <c r="CY39" i="39"/>
  <c r="HY39" i="33"/>
  <c r="EY39" i="39"/>
  <c r="LY39" i="33"/>
  <c r="JY39" i="39"/>
  <c r="KL39"/>
  <c r="EL39" i="33"/>
  <c r="GL39" i="39"/>
  <c r="J60" i="34"/>
  <c r="G60" s="1"/>
  <c r="J25"/>
  <c r="G25" s="1"/>
  <c r="G20" i="39"/>
  <c r="G20" i="33"/>
  <c r="JJ35"/>
  <c r="FJ35"/>
  <c r="DJ35"/>
  <c r="HW35" i="39"/>
  <c r="LJ35"/>
  <c r="JJ35"/>
  <c r="IJ35" i="33"/>
  <c r="GW35"/>
  <c r="DW35"/>
  <c r="DW35" i="39"/>
  <c r="BJ35"/>
  <c r="DJ35"/>
  <c r="IJ35"/>
  <c r="LW35" i="33"/>
  <c r="GJ35"/>
  <c r="CJ35"/>
  <c r="KW35" i="39"/>
  <c r="FW35"/>
  <c r="W35"/>
  <c r="C35" i="33"/>
  <c r="B35" s="1"/>
  <c r="KW35"/>
  <c r="CW35"/>
  <c r="EW35"/>
  <c r="AW35" i="39"/>
  <c r="GW35"/>
  <c r="W35" i="33"/>
  <c r="AJ35" i="39"/>
  <c r="JW35" i="33"/>
  <c r="JW35" i="39"/>
  <c r="J35" i="33"/>
  <c r="EJ35"/>
  <c r="C35" i="39"/>
  <c r="B35" s="1"/>
  <c r="AJ35" i="33"/>
  <c r="HJ35"/>
  <c r="GJ35" i="39"/>
  <c r="HJ35"/>
  <c r="IW35" i="33"/>
  <c r="KJ35" i="39"/>
  <c r="LW35"/>
  <c r="FW35" i="33"/>
  <c r="J35" i="39"/>
  <c r="BW35" i="33"/>
  <c r="EW35" i="39"/>
  <c r="LJ35" i="33"/>
  <c r="AW35"/>
  <c r="CW35" i="39"/>
  <c r="CJ35"/>
  <c r="KJ35" i="33"/>
  <c r="HW35"/>
  <c r="FJ35" i="39"/>
  <c r="BW35"/>
  <c r="BJ35" i="33"/>
  <c r="EJ35" i="39"/>
  <c r="IW35"/>
  <c r="JW44" i="33"/>
  <c r="HJ44"/>
  <c r="AW44"/>
  <c r="BW44" i="39"/>
  <c r="W44" i="33"/>
  <c r="FJ44" i="39"/>
  <c r="CW44"/>
  <c r="JJ44" i="33"/>
  <c r="EJ44"/>
  <c r="CJ44"/>
  <c r="LJ44" i="39"/>
  <c r="IJ44"/>
  <c r="GJ44"/>
  <c r="HW44"/>
  <c r="KJ44" i="33"/>
  <c r="EW44"/>
  <c r="EW44" i="39"/>
  <c r="GW44"/>
  <c r="IW44"/>
  <c r="IW44" i="33"/>
  <c r="DJ44"/>
  <c r="W44" i="39"/>
  <c r="BJ44"/>
  <c r="KJ44"/>
  <c r="IJ44" i="33"/>
  <c r="LW44"/>
  <c r="J44" i="39"/>
  <c r="DW44"/>
  <c r="AW44"/>
  <c r="FW44" i="33"/>
  <c r="GJ44"/>
  <c r="C44" i="39"/>
  <c r="B44" s="1"/>
  <c r="AJ44" i="33"/>
  <c r="CJ44" i="39"/>
  <c r="HW44" i="33"/>
  <c r="GW44"/>
  <c r="J44"/>
  <c r="FW44" i="39"/>
  <c r="LW44"/>
  <c r="FJ44" i="33"/>
  <c r="JJ44" i="39"/>
  <c r="LJ44" i="33"/>
  <c r="KW44" i="39"/>
  <c r="DW44" i="33"/>
  <c r="JW44" i="39"/>
  <c r="BW44" i="33"/>
  <c r="HJ44" i="39"/>
  <c r="EJ44"/>
  <c r="DJ44"/>
  <c r="C44" i="33"/>
  <c r="B44" s="1"/>
  <c r="AJ44" i="39"/>
  <c r="KW44" i="33"/>
  <c r="BJ44"/>
  <c r="CW44"/>
  <c r="J73" i="34"/>
  <c r="G73" s="1"/>
  <c r="J41" i="32"/>
  <c r="G41" s="1"/>
  <c r="HW7" i="33"/>
  <c r="IW7"/>
  <c r="BW7"/>
  <c r="IJ7" i="39"/>
  <c r="JJ7"/>
  <c r="C7" i="33"/>
  <c r="B7" s="1"/>
  <c r="AJ7"/>
  <c r="LJ7"/>
  <c r="EW7"/>
  <c r="BJ7"/>
  <c r="DW7" i="39"/>
  <c r="JW7"/>
  <c r="KJ7"/>
  <c r="W7" i="33"/>
  <c r="KW7"/>
  <c r="CW7"/>
  <c r="DJ7"/>
  <c r="LW7" i="39"/>
  <c r="IW7"/>
  <c r="BJ7"/>
  <c r="HJ7"/>
  <c r="KJ7" i="33"/>
  <c r="FW7"/>
  <c r="DW7"/>
  <c r="EW7" i="39"/>
  <c r="AW7"/>
  <c r="W7"/>
  <c r="GJ7"/>
  <c r="GW7" i="33"/>
  <c r="CJ7"/>
  <c r="CJ7" i="39"/>
  <c r="J7"/>
  <c r="FJ7"/>
  <c r="J7" i="33"/>
  <c r="JJ7"/>
  <c r="DJ7" i="39"/>
  <c r="KW7"/>
  <c r="GJ7" i="33"/>
  <c r="LJ7" i="39"/>
  <c r="FJ7" i="33"/>
  <c r="AJ7" i="39"/>
  <c r="IJ7" i="33"/>
  <c r="AW7"/>
  <c r="CW7" i="39"/>
  <c r="FW7"/>
  <c r="BW7"/>
  <c r="GW7"/>
  <c r="LW7" i="33"/>
  <c r="HW7" i="39"/>
  <c r="HJ7" i="33"/>
  <c r="JW7"/>
  <c r="EJ7"/>
  <c r="EJ7" i="39"/>
  <c r="C7"/>
  <c r="B7" s="1"/>
  <c r="J45" i="32"/>
  <c r="G45" s="1"/>
  <c r="J86" i="34"/>
  <c r="G86" s="1"/>
  <c r="J53" i="32"/>
  <c r="G53" s="1"/>
  <c r="J79"/>
  <c r="G79" s="1"/>
  <c r="J77"/>
  <c r="G77" s="1"/>
  <c r="J16"/>
  <c r="G16" s="1"/>
  <c r="G41" i="39"/>
  <c r="G41" i="33"/>
  <c r="JJ8"/>
  <c r="HW8"/>
  <c r="DJ8"/>
  <c r="EW8"/>
  <c r="BJ8" i="39"/>
  <c r="KW8"/>
  <c r="KJ8"/>
  <c r="IJ8" i="33"/>
  <c r="GJ8"/>
  <c r="BW8"/>
  <c r="GJ8" i="39"/>
  <c r="HW8"/>
  <c r="EJ8"/>
  <c r="LJ8" i="33"/>
  <c r="FW8"/>
  <c r="FJ8"/>
  <c r="FW8" i="39"/>
  <c r="DW8"/>
  <c r="LJ8"/>
  <c r="KW8" i="33"/>
  <c r="EJ8"/>
  <c r="LW8" i="39"/>
  <c r="CJ8"/>
  <c r="IW8"/>
  <c r="W8"/>
  <c r="KJ8" i="33"/>
  <c r="CJ8"/>
  <c r="IJ8" i="39"/>
  <c r="AW8"/>
  <c r="C8" i="33"/>
  <c r="B8" s="1"/>
  <c r="JJ8" i="39"/>
  <c r="CW8" i="33"/>
  <c r="EW8" i="39"/>
  <c r="AJ8"/>
  <c r="BJ8" i="33"/>
  <c r="W8"/>
  <c r="HJ8" i="39"/>
  <c r="DW8" i="33"/>
  <c r="J8" i="39"/>
  <c r="LW8" i="33"/>
  <c r="AW8"/>
  <c r="J8"/>
  <c r="GW8"/>
  <c r="JW8" i="39"/>
  <c r="AJ8" i="33"/>
  <c r="IW8"/>
  <c r="GW8" i="39"/>
  <c r="C8"/>
  <c r="B8" s="1"/>
  <c r="BW8"/>
  <c r="JW8" i="33"/>
  <c r="DJ8" i="39"/>
  <c r="HJ8" i="33"/>
  <c r="CW8" i="39"/>
  <c r="FJ8"/>
  <c r="J48" i="32"/>
  <c r="G48" s="1"/>
  <c r="IL31" i="33"/>
  <c r="JY31"/>
  <c r="AY31"/>
  <c r="Y31" i="39"/>
  <c r="Y31" i="33"/>
  <c r="E31"/>
  <c r="D31" s="1"/>
  <c r="JL31" i="39"/>
  <c r="KY31" i="33"/>
  <c r="CY31"/>
  <c r="FL31"/>
  <c r="AL31" i="39"/>
  <c r="JY31"/>
  <c r="FY31"/>
  <c r="BY31"/>
  <c r="KL31" i="33"/>
  <c r="EY31"/>
  <c r="BY31"/>
  <c r="L31"/>
  <c r="AL31"/>
  <c r="LL31" i="39"/>
  <c r="IY31" i="33"/>
  <c r="GY31"/>
  <c r="CL31"/>
  <c r="CL31" i="39"/>
  <c r="LY31"/>
  <c r="HY31"/>
  <c r="DY31"/>
  <c r="BL31" i="33"/>
  <c r="DL31" i="39"/>
  <c r="IY31"/>
  <c r="JL31" i="33"/>
  <c r="DY31"/>
  <c r="AY31" i="39"/>
  <c r="GL31"/>
  <c r="LL31" i="33"/>
  <c r="GL31"/>
  <c r="E31" i="39"/>
  <c r="D31" s="1"/>
  <c r="EL31"/>
  <c r="HY31" i="33"/>
  <c r="HL31" i="39"/>
  <c r="L31"/>
  <c r="DL31" i="33"/>
  <c r="CY31" i="39"/>
  <c r="IL31"/>
  <c r="EL31" i="33"/>
  <c r="EY31" i="39"/>
  <c r="FL31"/>
  <c r="BL31"/>
  <c r="KL31"/>
  <c r="FY31" i="33"/>
  <c r="LY31"/>
  <c r="KY31" i="39"/>
  <c r="HL31" i="33"/>
  <c r="GY31" i="39"/>
  <c r="J87" i="32"/>
  <c r="G87" s="1"/>
  <c r="JW41" i="33"/>
  <c r="EW41"/>
  <c r="CJ41"/>
  <c r="J18" i="14"/>
  <c r="J21"/>
  <c r="T30"/>
  <c r="GW41" i="39"/>
  <c r="DJ41"/>
  <c r="J41" i="33"/>
  <c r="C41" i="39"/>
  <c r="B41" s="1"/>
  <c r="S20" i="14"/>
  <c r="KW41" i="39"/>
  <c r="JJ41" i="33"/>
  <c r="HW41"/>
  <c r="BW41"/>
  <c r="H20" i="14"/>
  <c r="GW41" i="33"/>
  <c r="EJ41"/>
  <c r="CW41"/>
  <c r="S24" i="14"/>
  <c r="H21"/>
  <c r="T4"/>
  <c r="K19"/>
  <c r="S28"/>
  <c r="S30"/>
  <c r="T25"/>
  <c r="HJ41" i="39"/>
  <c r="I20" i="14"/>
  <c r="GJ41" i="33"/>
  <c r="DJ41"/>
  <c r="CJ41" i="39"/>
  <c r="S18" i="14"/>
  <c r="S23"/>
  <c r="K20"/>
  <c r="H19"/>
  <c r="T20"/>
  <c r="HW41" i="39"/>
  <c r="S25" i="14"/>
  <c r="T5"/>
  <c r="IJ41" i="39"/>
  <c r="LJ41" i="33"/>
  <c r="FJ41"/>
  <c r="IJ41"/>
  <c r="LJ41" i="39"/>
  <c r="BJ41"/>
  <c r="FJ41"/>
  <c r="T33" i="14"/>
  <c r="T29"/>
  <c r="BW41" i="39"/>
  <c r="W41" i="33"/>
  <c r="W41" i="39"/>
  <c r="T24" i="14"/>
  <c r="EW41" i="39"/>
  <c r="DW41" i="33"/>
  <c r="T18" i="14"/>
  <c r="LW41" i="39"/>
  <c r="S5" i="14"/>
  <c r="IW41" i="39"/>
  <c r="BJ41" i="33"/>
  <c r="T7" i="14"/>
  <c r="S34"/>
  <c r="KJ41" i="39"/>
  <c r="GJ41"/>
  <c r="KW41" i="33"/>
  <c r="FW41" i="39"/>
  <c r="J41"/>
  <c r="J19" i="14"/>
  <c r="T6"/>
  <c r="S33"/>
  <c r="S4"/>
  <c r="T19"/>
  <c r="I18"/>
  <c r="LW41" i="33"/>
  <c r="JW41" i="39"/>
  <c r="AJ41"/>
  <c r="K18" i="14"/>
  <c r="KJ41" i="33"/>
  <c r="AW41" i="39"/>
  <c r="S6" i="14"/>
  <c r="C41" i="33"/>
  <c r="B41" s="1"/>
  <c r="FW41"/>
  <c r="T23" i="14"/>
  <c r="EJ41" i="39"/>
  <c r="S29" i="14"/>
  <c r="HJ41" i="33"/>
  <c r="S35" i="14"/>
  <c r="T28"/>
  <c r="S7"/>
  <c r="T34"/>
  <c r="IW41" i="33"/>
  <c r="DW41" i="39"/>
  <c r="AW41" i="33"/>
  <c r="T35" i="14"/>
  <c r="AJ41" i="33"/>
  <c r="JJ41" i="39"/>
  <c r="I21" i="14"/>
  <c r="S19"/>
  <c r="CW41" i="39"/>
  <c r="J8" i="34"/>
  <c r="G8" s="1"/>
  <c r="J44"/>
  <c r="G44" s="1"/>
  <c r="J38" i="32"/>
  <c r="G38" s="1"/>
  <c r="HW31" i="33"/>
  <c r="IW31"/>
  <c r="CW31"/>
  <c r="LW31" i="39"/>
  <c r="FW31"/>
  <c r="DW31"/>
  <c r="EJ31"/>
  <c r="KW31" i="33"/>
  <c r="GJ31"/>
  <c r="DJ31"/>
  <c r="BJ31" i="39"/>
  <c r="CJ31"/>
  <c r="BW31"/>
  <c r="KJ31"/>
  <c r="KJ31" i="33"/>
  <c r="FW31"/>
  <c r="FJ31"/>
  <c r="C31" i="39"/>
  <c r="B31" s="1"/>
  <c r="IW31"/>
  <c r="FJ31"/>
  <c r="CW31"/>
  <c r="JJ31" i="33"/>
  <c r="EW31"/>
  <c r="AW31"/>
  <c r="J31"/>
  <c r="GW31" i="39"/>
  <c r="EW31"/>
  <c r="LW31" i="33"/>
  <c r="BW31"/>
  <c r="IJ31" i="39"/>
  <c r="GJ31"/>
  <c r="LJ31" i="33"/>
  <c r="BJ31"/>
  <c r="J31" i="39"/>
  <c r="W31" i="33"/>
  <c r="IJ31"/>
  <c r="GW31"/>
  <c r="KW31" i="39"/>
  <c r="CJ31" i="33"/>
  <c r="AJ31" i="39"/>
  <c r="DW31" i="33"/>
  <c r="HW31" i="39"/>
  <c r="EJ31" i="33"/>
  <c r="JJ31" i="39"/>
  <c r="AW31"/>
  <c r="W31"/>
  <c r="JW31" i="33"/>
  <c r="HJ31"/>
  <c r="DJ31" i="39"/>
  <c r="HJ31"/>
  <c r="C31" i="33"/>
  <c r="B31" s="1"/>
  <c r="JW31" i="39"/>
  <c r="LJ31"/>
  <c r="AJ31" i="33"/>
  <c r="J80" i="34"/>
  <c r="G80" s="1"/>
  <c r="J61"/>
  <c r="G61" s="1"/>
  <c r="J20"/>
  <c r="G20" s="1"/>
  <c r="G22" i="39"/>
  <c r="G22" i="33"/>
  <c r="J22" i="34"/>
  <c r="G22" s="1"/>
  <c r="G42" i="39"/>
  <c r="G42" i="33"/>
  <c r="J103" i="34"/>
  <c r="G103" s="1"/>
  <c r="JW39" i="33"/>
  <c r="EW39"/>
  <c r="EJ39"/>
  <c r="HJ39" i="39"/>
  <c r="HW39"/>
  <c r="JJ39"/>
  <c r="C39" i="33"/>
  <c r="B39" s="1"/>
  <c r="IJ39"/>
  <c r="HW39"/>
  <c r="AW39"/>
  <c r="DW39" i="39"/>
  <c r="AW39"/>
  <c r="AJ39" i="33"/>
  <c r="FJ39" i="39"/>
  <c r="IW39" i="33"/>
  <c r="DJ39"/>
  <c r="GJ39" i="39"/>
  <c r="LW39"/>
  <c r="J39"/>
  <c r="GW39" i="33"/>
  <c r="FJ39"/>
  <c r="W39"/>
  <c r="KW39" i="39"/>
  <c r="BJ39"/>
  <c r="JJ39" i="33"/>
  <c r="BJ39"/>
  <c r="IW39" i="39"/>
  <c r="DJ39"/>
  <c r="AJ39"/>
  <c r="LW39" i="33"/>
  <c r="GJ39"/>
  <c r="CJ39"/>
  <c r="FW39" i="39"/>
  <c r="C39"/>
  <c r="B39" s="1"/>
  <c r="KW39" i="33"/>
  <c r="DW39"/>
  <c r="LJ39" i="39"/>
  <c r="EW39"/>
  <c r="GW39"/>
  <c r="HJ39" i="33"/>
  <c r="JW39" i="39"/>
  <c r="FW39" i="33"/>
  <c r="CJ39" i="39"/>
  <c r="BW39" i="33"/>
  <c r="KJ39" i="39"/>
  <c r="IJ39"/>
  <c r="LJ39" i="33"/>
  <c r="J39"/>
  <c r="CW39"/>
  <c r="CW39" i="39"/>
  <c r="EJ39"/>
  <c r="KJ39" i="33"/>
  <c r="W39" i="39"/>
  <c r="BW39"/>
  <c r="J93" i="34"/>
  <c r="G93" s="1"/>
  <c r="J44" i="32"/>
  <c r="G44" s="1"/>
  <c r="J63" i="34"/>
  <c r="G63" s="1"/>
  <c r="F38" i="39"/>
  <c r="F38" i="33"/>
  <c r="M8" i="13"/>
  <c r="J102" i="34"/>
  <c r="G102" s="1"/>
  <c r="JW43" i="33"/>
  <c r="CJ43"/>
  <c r="DJ43"/>
  <c r="EW43" i="39"/>
  <c r="J43" i="33"/>
  <c r="KW43" i="39"/>
  <c r="W43" i="33"/>
  <c r="HJ43"/>
  <c r="DW43"/>
  <c r="IW43"/>
  <c r="BJ43" i="39"/>
  <c r="W43"/>
  <c r="IW43"/>
  <c r="LW43" i="33"/>
  <c r="JJ43"/>
  <c r="BW43"/>
  <c r="IJ43" i="39"/>
  <c r="CJ43"/>
  <c r="KJ43"/>
  <c r="C43" i="33"/>
  <c r="B43" s="1"/>
  <c r="LJ43"/>
  <c r="IJ43"/>
  <c r="EW43"/>
  <c r="DJ43" i="39"/>
  <c r="AJ43" i="33"/>
  <c r="EJ43" i="39"/>
  <c r="DW43"/>
  <c r="GJ43" i="33"/>
  <c r="GW43" i="39"/>
  <c r="JJ43"/>
  <c r="FW43" i="33"/>
  <c r="JW43" i="39"/>
  <c r="HJ43"/>
  <c r="FJ43" i="33"/>
  <c r="GJ43" i="39"/>
  <c r="C43"/>
  <c r="B43" s="1"/>
  <c r="KW43" i="33"/>
  <c r="CW43"/>
  <c r="BW43" i="39"/>
  <c r="AJ43"/>
  <c r="KJ43" i="33"/>
  <c r="AW43"/>
  <c r="CW43" i="39"/>
  <c r="J43"/>
  <c r="GW43" i="33"/>
  <c r="HW43" i="39"/>
  <c r="EJ43" i="33"/>
  <c r="BJ43"/>
  <c r="AW43" i="39"/>
  <c r="LJ43"/>
  <c r="FJ43"/>
  <c r="HW43" i="33"/>
  <c r="LW43" i="39"/>
  <c r="FW43"/>
  <c r="J67" i="32"/>
  <c r="G67" s="1"/>
  <c r="G45" i="39"/>
  <c r="G45" i="33"/>
  <c r="G30" i="39"/>
  <c r="G30" i="33"/>
  <c r="J37" i="34"/>
  <c r="G37" s="1"/>
  <c r="J6" i="32"/>
  <c r="G6" s="1"/>
  <c r="KJ27" i="33"/>
  <c r="JW27"/>
  <c r="EJ27" i="39"/>
  <c r="J18" i="12"/>
  <c r="T25"/>
  <c r="J21"/>
  <c r="K20"/>
  <c r="LW27" i="33"/>
  <c r="DJ27"/>
  <c r="EJ27"/>
  <c r="S7" i="12"/>
  <c r="T7"/>
  <c r="T23"/>
  <c r="AJ27" i="33"/>
  <c r="T28" i="12"/>
  <c r="LJ27" i="33"/>
  <c r="CJ27"/>
  <c r="J27" i="39"/>
  <c r="S28" i="12"/>
  <c r="T20"/>
  <c r="DW27" i="39"/>
  <c r="LJ27"/>
  <c r="T34" i="12"/>
  <c r="AJ27" i="39"/>
  <c r="S19" i="12"/>
  <c r="KW27" i="33"/>
  <c r="AW27"/>
  <c r="J27"/>
  <c r="T29" i="12"/>
  <c r="KJ27" i="39"/>
  <c r="KW27"/>
  <c r="GW27"/>
  <c r="EW27"/>
  <c r="T18" i="12"/>
  <c r="HJ27" i="39"/>
  <c r="GW27" i="33"/>
  <c r="BJ27"/>
  <c r="H19" i="12"/>
  <c r="DJ27" i="39"/>
  <c r="T4" i="12"/>
  <c r="H20"/>
  <c r="K19"/>
  <c r="GJ27" i="39"/>
  <c r="S33" i="12"/>
  <c r="I20"/>
  <c r="JJ27" i="33"/>
  <c r="FW27"/>
  <c r="FJ27"/>
  <c r="JW27" i="39"/>
  <c r="C27"/>
  <c r="B27" s="1"/>
  <c r="I21" i="12"/>
  <c r="T19"/>
  <c r="T6"/>
  <c r="CW27" i="39"/>
  <c r="S4" i="12"/>
  <c r="S23"/>
  <c r="GJ27" i="33"/>
  <c r="HW27" i="39"/>
  <c r="K18" i="12"/>
  <c r="T35"/>
  <c r="J19"/>
  <c r="IW27" i="33"/>
  <c r="BW27"/>
  <c r="S20" i="12"/>
  <c r="S24"/>
  <c r="S6"/>
  <c r="W27" i="39"/>
  <c r="IJ27" i="33"/>
  <c r="BW27" i="39"/>
  <c r="S35" i="12"/>
  <c r="CJ27" i="39"/>
  <c r="T33" i="12"/>
  <c r="JJ27" i="39"/>
  <c r="HW27" i="33"/>
  <c r="H21" i="12"/>
  <c r="FW27" i="39"/>
  <c r="S25" i="12"/>
  <c r="R25" s="1"/>
  <c r="C27" i="33"/>
  <c r="B27" s="1"/>
  <c r="CW27"/>
  <c r="FJ27" i="39"/>
  <c r="I18" i="12"/>
  <c r="IW27" i="39"/>
  <c r="S30" i="12"/>
  <c r="EW27" i="33"/>
  <c r="S18" i="12"/>
  <c r="DW27" i="33"/>
  <c r="S5" i="12"/>
  <c r="W27" i="33"/>
  <c r="T24" i="12"/>
  <c r="BJ27" i="39"/>
  <c r="T30" i="12"/>
  <c r="HJ27" i="33"/>
  <c r="AW27" i="39"/>
  <c r="S34" i="12"/>
  <c r="IJ27" i="39"/>
  <c r="T5" i="12"/>
  <c r="S29"/>
  <c r="LW27" i="39"/>
  <c r="KJ30" i="33"/>
  <c r="HJ30"/>
  <c r="IJ30"/>
  <c r="KW30" i="39"/>
  <c r="GW30"/>
  <c r="EW30"/>
  <c r="AJ30" i="33"/>
  <c r="GW30"/>
  <c r="EJ30"/>
  <c r="CJ30"/>
  <c r="LJ30" i="39"/>
  <c r="DJ30"/>
  <c r="W30" i="33"/>
  <c r="GJ30"/>
  <c r="DJ30"/>
  <c r="J30" i="39"/>
  <c r="IW30"/>
  <c r="LW30"/>
  <c r="C30" i="33"/>
  <c r="B30" s="1"/>
  <c r="FJ30"/>
  <c r="BW30"/>
  <c r="JJ30" i="39"/>
  <c r="HJ30"/>
  <c r="IW30" i="33"/>
  <c r="KJ30" i="39"/>
  <c r="EJ30"/>
  <c r="FJ30"/>
  <c r="LW30" i="33"/>
  <c r="HW30"/>
  <c r="HW30" i="39"/>
  <c r="BW30"/>
  <c r="AJ30"/>
  <c r="LJ30" i="33"/>
  <c r="EW30"/>
  <c r="J30"/>
  <c r="JW30" i="39"/>
  <c r="C30"/>
  <c r="B30" s="1"/>
  <c r="JW30" i="33"/>
  <c r="BJ30"/>
  <c r="FW30" i="39"/>
  <c r="BJ30"/>
  <c r="AW30" i="33"/>
  <c r="CJ30" i="39"/>
  <c r="CW30" i="33"/>
  <c r="IJ30" i="39"/>
  <c r="JJ30" i="33"/>
  <c r="W30" i="39"/>
  <c r="DW30" i="33"/>
  <c r="GJ30" i="39"/>
  <c r="DW30"/>
  <c r="AW30"/>
  <c r="KW30" i="33"/>
  <c r="FW30"/>
  <c r="CW30" i="39"/>
  <c r="F17" i="33"/>
  <c r="M8" i="10"/>
  <c r="F17" i="39"/>
  <c r="J17" i="34"/>
  <c r="G17" s="1"/>
  <c r="JY23" i="33"/>
  <c r="FL23"/>
  <c r="DY23"/>
  <c r="FY23" i="39"/>
  <c r="JL23"/>
  <c r="Y23" i="33"/>
  <c r="L23" i="39"/>
  <c r="HY23" i="33"/>
  <c r="IY23"/>
  <c r="AY23"/>
  <c r="LL23" i="39"/>
  <c r="GL23"/>
  <c r="IL23"/>
  <c r="HL23" i="33"/>
  <c r="EL23"/>
  <c r="HY23" i="39"/>
  <c r="BL23"/>
  <c r="L23" i="33"/>
  <c r="HL23" i="39"/>
  <c r="IL23" i="33"/>
  <c r="GY23"/>
  <c r="CL23"/>
  <c r="AL23" i="39"/>
  <c r="E23"/>
  <c r="D23" s="1"/>
  <c r="EL23"/>
  <c r="GY23"/>
  <c r="LL23" i="33"/>
  <c r="JL23"/>
  <c r="BY23"/>
  <c r="DL23" i="39"/>
  <c r="E23" i="33"/>
  <c r="D23" s="1"/>
  <c r="AL23"/>
  <c r="CL23" i="39"/>
  <c r="GL23" i="33"/>
  <c r="EY23" i="39"/>
  <c r="BY23"/>
  <c r="FY23" i="33"/>
  <c r="DY23" i="39"/>
  <c r="IY23"/>
  <c r="CY23" i="33"/>
  <c r="AY23" i="39"/>
  <c r="LY23" i="33"/>
  <c r="DL23"/>
  <c r="KL23" i="39"/>
  <c r="KL23" i="33"/>
  <c r="JY23" i="39"/>
  <c r="EY23" i="33"/>
  <c r="BL23"/>
  <c r="CY23" i="39"/>
  <c r="KY23" i="33"/>
  <c r="Y23" i="39"/>
  <c r="FL23"/>
  <c r="LY23"/>
  <c r="KY23"/>
  <c r="G8" i="33"/>
  <c r="G8" i="39"/>
  <c r="J24" i="32"/>
  <c r="G24" s="1"/>
  <c r="J94"/>
  <c r="G94" s="1"/>
  <c r="M9" i="14"/>
  <c r="F46" i="33"/>
  <c r="F46" i="39"/>
  <c r="G43"/>
  <c r="G43" i="33"/>
  <c r="J10" i="34"/>
  <c r="G10" s="1"/>
  <c r="J86" i="32"/>
  <c r="G86" s="1"/>
  <c r="LC51" i="33"/>
  <c r="LF51" s="1"/>
  <c r="KP51"/>
  <c r="KS51" s="1"/>
  <c r="IC51"/>
  <c r="IF51" s="1"/>
  <c r="CP51"/>
  <c r="CS51" s="1"/>
  <c r="KC51"/>
  <c r="KF51" s="1"/>
  <c r="FC51"/>
  <c r="FF51" s="1"/>
  <c r="BP51"/>
  <c r="BS51" s="1"/>
  <c r="IP51"/>
  <c r="IS51" s="1"/>
  <c r="EC51"/>
  <c r="EF51" s="1"/>
  <c r="FP51"/>
  <c r="FS51" s="1"/>
  <c r="CC51"/>
  <c r="CF51" s="1"/>
  <c r="MC51"/>
  <c r="MF51" s="1"/>
  <c r="EP51"/>
  <c r="ES51" s="1"/>
  <c r="AC51"/>
  <c r="AF51" s="1"/>
  <c r="DP51"/>
  <c r="DS51" s="1"/>
  <c r="JC51"/>
  <c r="JF51" s="1"/>
  <c r="BC51"/>
  <c r="BF51" s="1"/>
  <c r="LP51"/>
  <c r="LS51" s="1"/>
  <c r="DC51"/>
  <c r="DF51" s="1"/>
  <c r="JP51"/>
  <c r="JS51" s="1"/>
  <c r="HP51"/>
  <c r="HS51" s="1"/>
  <c r="GP51"/>
  <c r="GS51" s="1"/>
  <c r="GC51"/>
  <c r="GF51" s="1"/>
  <c r="HC51"/>
  <c r="HF51" s="1"/>
  <c r="AP51"/>
  <c r="AS51" s="1"/>
  <c r="G31"/>
  <c r="G31" i="39"/>
  <c r="JP54" i="33"/>
  <c r="JS54" s="1"/>
  <c r="HP54"/>
  <c r="HS54" s="1"/>
  <c r="CC54"/>
  <c r="CF54" s="1"/>
  <c r="JC54"/>
  <c r="JF54" s="1"/>
  <c r="EP54"/>
  <c r="ES54" s="1"/>
  <c r="BP54"/>
  <c r="BS54" s="1"/>
  <c r="KP54"/>
  <c r="KS54" s="1"/>
  <c r="EC54"/>
  <c r="EF54" s="1"/>
  <c r="P54"/>
  <c r="S54" s="1"/>
  <c r="KC54"/>
  <c r="KF54" s="1"/>
  <c r="DC54"/>
  <c r="DF54" s="1"/>
  <c r="GP54"/>
  <c r="GS54" s="1"/>
  <c r="DP54"/>
  <c r="DS54" s="1"/>
  <c r="LP54"/>
  <c r="LS54" s="1"/>
  <c r="CP54"/>
  <c r="CS54" s="1"/>
  <c r="LC54"/>
  <c r="LF54" s="1"/>
  <c r="BC54"/>
  <c r="BF54" s="1"/>
  <c r="GC54"/>
  <c r="GF54" s="1"/>
  <c r="AC54"/>
  <c r="AF54" s="1"/>
  <c r="FP54"/>
  <c r="FS54" s="1"/>
  <c r="AP54"/>
  <c r="AS54" s="1"/>
  <c r="FC54"/>
  <c r="FF54" s="1"/>
  <c r="IP54"/>
  <c r="IS54" s="1"/>
  <c r="HC54"/>
  <c r="HF54" s="1"/>
  <c r="IC54"/>
  <c r="IF54" s="1"/>
  <c r="MC54"/>
  <c r="MF54" s="1"/>
  <c r="M7" i="10"/>
  <c r="F16" i="39"/>
  <c r="F16" i="33"/>
  <c r="IJ18"/>
  <c r="GW18"/>
  <c r="CJ18"/>
  <c r="AW18" i="39"/>
  <c r="C18"/>
  <c r="B18" s="1"/>
  <c r="GJ18"/>
  <c r="HJ18"/>
  <c r="LW18" i="33"/>
  <c r="IW18"/>
  <c r="BW18"/>
  <c r="C18"/>
  <c r="B18" s="1"/>
  <c r="LJ18" i="39"/>
  <c r="IJ18"/>
  <c r="J18"/>
  <c r="CW18" i="33"/>
  <c r="AW18"/>
  <c r="JW18" i="39"/>
  <c r="IW18"/>
  <c r="KW18"/>
  <c r="LJ18" i="33"/>
  <c r="FJ18"/>
  <c r="FW18" i="39"/>
  <c r="J18" i="33"/>
  <c r="JJ18" i="39"/>
  <c r="HJ18" i="33"/>
  <c r="BJ18"/>
  <c r="CJ18" i="39"/>
  <c r="GW18"/>
  <c r="JW18" i="33"/>
  <c r="FJ18" i="39"/>
  <c r="DJ18"/>
  <c r="EW18"/>
  <c r="GJ18" i="33"/>
  <c r="FW18"/>
  <c r="AJ18"/>
  <c r="AJ18" i="39"/>
  <c r="JJ18" i="33"/>
  <c r="LW18" i="39"/>
  <c r="DW18"/>
  <c r="EJ18" i="33"/>
  <c r="EJ18" i="39"/>
  <c r="W18"/>
  <c r="CW18"/>
  <c r="W18" i="33"/>
  <c r="KJ18"/>
  <c r="BJ18" i="39"/>
  <c r="HW18" i="33"/>
  <c r="BW18" i="39"/>
  <c r="DW18" i="33"/>
  <c r="KJ18" i="39"/>
  <c r="KW18" i="33"/>
  <c r="HW18" i="39"/>
  <c r="DJ18" i="33"/>
  <c r="EW18"/>
  <c r="J77" i="34"/>
  <c r="G77" s="1"/>
  <c r="J76" i="32"/>
  <c r="G76" s="1"/>
  <c r="G16" i="33"/>
  <c r="G16" i="39"/>
  <c r="J33" i="32"/>
  <c r="G33" s="1"/>
  <c r="J101" i="34"/>
  <c r="G101" s="1"/>
  <c r="JJ17" i="33"/>
  <c r="GJ17"/>
  <c r="EW17"/>
  <c r="GW17" i="39"/>
  <c r="AW17"/>
  <c r="IW17"/>
  <c r="W17"/>
  <c r="LW17" i="33"/>
  <c r="CW17"/>
  <c r="KJ17"/>
  <c r="FW17" i="39"/>
  <c r="DW17"/>
  <c r="BJ17"/>
  <c r="HW17" i="33"/>
  <c r="EJ17"/>
  <c r="EJ17" i="39"/>
  <c r="J17"/>
  <c r="CW17"/>
  <c r="FJ17"/>
  <c r="JW17" i="33"/>
  <c r="DJ17"/>
  <c r="JJ17" i="39"/>
  <c r="HW17"/>
  <c r="GJ17"/>
  <c r="IW17" i="33"/>
  <c r="GW17"/>
  <c r="JW17" i="39"/>
  <c r="KW17"/>
  <c r="LJ17" i="33"/>
  <c r="CJ17"/>
  <c r="EW17" i="39"/>
  <c r="AJ17" i="33"/>
  <c r="KW17"/>
  <c r="BW17"/>
  <c r="CJ17" i="39"/>
  <c r="BW17"/>
  <c r="DW17" i="33"/>
  <c r="LW17" i="39"/>
  <c r="AJ17"/>
  <c r="IJ17"/>
  <c r="FW17" i="33"/>
  <c r="W17"/>
  <c r="FJ17"/>
  <c r="KJ17" i="39"/>
  <c r="BJ17" i="33"/>
  <c r="LJ17" i="39"/>
  <c r="HJ17"/>
  <c r="HJ17" i="33"/>
  <c r="J17"/>
  <c r="IJ17"/>
  <c r="AW17"/>
  <c r="DJ17" i="39"/>
  <c r="C17"/>
  <c r="B17" s="1"/>
  <c r="C17" i="33"/>
  <c r="B17" s="1"/>
  <c r="G39"/>
  <c r="G39" i="39"/>
  <c r="F44"/>
  <c r="M7" i="14"/>
  <c r="F44" i="33"/>
  <c r="M4" i="14"/>
  <c r="F41" i="33"/>
  <c r="F41" i="39"/>
  <c r="J57" i="34"/>
  <c r="G57" s="1"/>
  <c r="J40"/>
  <c r="G40" s="1"/>
  <c r="LL8" i="33"/>
  <c r="DL8"/>
  <c r="AY8"/>
  <c r="EY8" i="39"/>
  <c r="BL8"/>
  <c r="E8" i="33"/>
  <c r="D8" s="1"/>
  <c r="KY8" i="39"/>
  <c r="KY8" i="33"/>
  <c r="CY8"/>
  <c r="BL8"/>
  <c r="Y8" i="39"/>
  <c r="JY8"/>
  <c r="FL8"/>
  <c r="JY8" i="33"/>
  <c r="HL8"/>
  <c r="EL8"/>
  <c r="KL8" i="39"/>
  <c r="HL8"/>
  <c r="LY8"/>
  <c r="DL8"/>
  <c r="JL8" i="33"/>
  <c r="KL8"/>
  <c r="GY8"/>
  <c r="IL8" i="39"/>
  <c r="IY8"/>
  <c r="BY8"/>
  <c r="DY8"/>
  <c r="LY8" i="33"/>
  <c r="FY8"/>
  <c r="BY8"/>
  <c r="CL8" i="39"/>
  <c r="L8"/>
  <c r="L8" i="33"/>
  <c r="LL8" i="39"/>
  <c r="IL8" i="33"/>
  <c r="HY8" i="39"/>
  <c r="AL8" i="33"/>
  <c r="HY8"/>
  <c r="E8" i="39"/>
  <c r="D8" s="1"/>
  <c r="Y8" i="33"/>
  <c r="GL8"/>
  <c r="AY8" i="39"/>
  <c r="FY8"/>
  <c r="AL8"/>
  <c r="GY8"/>
  <c r="DY8" i="33"/>
  <c r="GL8" i="39"/>
  <c r="FL8" i="33"/>
  <c r="EY8"/>
  <c r="CY8" i="39"/>
  <c r="CL8" i="33"/>
  <c r="EL8" i="39"/>
  <c r="IY8" i="33"/>
  <c r="JL8" i="39"/>
  <c r="R29" i="11" l="1"/>
  <c r="DC18" i="39"/>
  <c r="DF18" s="1"/>
  <c r="R19" i="11"/>
  <c r="R4" i="14"/>
  <c r="R35" i="10"/>
  <c r="R6" i="13"/>
  <c r="R18" i="12"/>
  <c r="HP39" i="39"/>
  <c r="HQ39" s="1"/>
  <c r="R20" i="13"/>
  <c r="R29" i="14"/>
  <c r="R25" i="10"/>
  <c r="R4"/>
  <c r="R4" i="13"/>
  <c r="R28"/>
  <c r="R6" i="10"/>
  <c r="R34" i="11"/>
  <c r="R20" i="10"/>
  <c r="R25" i="8"/>
  <c r="R28"/>
  <c r="EP6" i="33"/>
  <c r="ES6" s="1"/>
  <c r="R20" i="11"/>
  <c r="R33" i="14"/>
  <c r="R5"/>
  <c r="R23" i="13"/>
  <c r="R23" i="11"/>
  <c r="R35" i="8"/>
  <c r="R30"/>
  <c r="R7" i="10"/>
  <c r="R33" i="11"/>
  <c r="R5" i="12"/>
  <c r="R4"/>
  <c r="R34" i="14"/>
  <c r="R20" i="8"/>
  <c r="R18" i="10"/>
  <c r="R24"/>
  <c r="R35" i="13"/>
  <c r="R34" i="8"/>
  <c r="R30" i="11"/>
  <c r="R33" i="12"/>
  <c r="R33" i="8"/>
  <c r="R23" i="10"/>
  <c r="R24" i="8"/>
  <c r="R28" i="10"/>
  <c r="R5" i="8"/>
  <c r="R25" i="13"/>
  <c r="R19"/>
  <c r="R29"/>
  <c r="HD51" i="33"/>
  <c r="HE51" s="1"/>
  <c r="FQ54"/>
  <c r="FR54" s="1"/>
  <c r="BQ51"/>
  <c r="BR51" s="1"/>
  <c r="AD54"/>
  <c r="AE54" s="1"/>
  <c r="AA33" i="12"/>
  <c r="AC19"/>
  <c r="AC20"/>
  <c r="AA34"/>
  <c r="II39" i="33"/>
  <c r="BV39"/>
  <c r="DV39"/>
  <c r="CI39"/>
  <c r="EV39"/>
  <c r="BI39"/>
  <c r="HV39"/>
  <c r="FI39"/>
  <c r="LI39"/>
  <c r="I39"/>
  <c r="HI39"/>
  <c r="GV39"/>
  <c r="KV39"/>
  <c r="AV39"/>
  <c r="LV39"/>
  <c r="JI39"/>
  <c r="GI39"/>
  <c r="AI39"/>
  <c r="V39"/>
  <c r="DI39"/>
  <c r="JV39"/>
  <c r="KI39"/>
  <c r="IV39"/>
  <c r="CV39"/>
  <c r="FV39"/>
  <c r="EI39"/>
  <c r="AA33" i="14"/>
  <c r="AC19"/>
  <c r="AA24"/>
  <c r="AA19"/>
  <c r="R20"/>
  <c r="GX39" i="39"/>
  <c r="FK39"/>
  <c r="FX39"/>
  <c r="AX39"/>
  <c r="KK39"/>
  <c r="JK39"/>
  <c r="LX39"/>
  <c r="DK39"/>
  <c r="CX39"/>
  <c r="LK39"/>
  <c r="EK39"/>
  <c r="GK39"/>
  <c r="EX39"/>
  <c r="DX39"/>
  <c r="CK39"/>
  <c r="X39"/>
  <c r="AK39"/>
  <c r="KX39"/>
  <c r="HX39"/>
  <c r="IX39"/>
  <c r="IK39"/>
  <c r="K39"/>
  <c r="BK39"/>
  <c r="JX39"/>
  <c r="BX39"/>
  <c r="HK39"/>
  <c r="BC31" i="33"/>
  <c r="BF31" s="1"/>
  <c r="P31"/>
  <c r="S31" s="1"/>
  <c r="LP31"/>
  <c r="LS31" s="1"/>
  <c r="CP31"/>
  <c r="CS31" s="1"/>
  <c r="JP31"/>
  <c r="JS31" s="1"/>
  <c r="IC31"/>
  <c r="IF31" s="1"/>
  <c r="AC31"/>
  <c r="AF31" s="1"/>
  <c r="EP31"/>
  <c r="ES31" s="1"/>
  <c r="HP31"/>
  <c r="HS31" s="1"/>
  <c r="LC31"/>
  <c r="LF31" s="1"/>
  <c r="CC31"/>
  <c r="CF31" s="1"/>
  <c r="DP31"/>
  <c r="DS31" s="1"/>
  <c r="HC31"/>
  <c r="HF31" s="1"/>
  <c r="BP31"/>
  <c r="BS31" s="1"/>
  <c r="GC31"/>
  <c r="GF31" s="1"/>
  <c r="IP31"/>
  <c r="IS31" s="1"/>
  <c r="GP31"/>
  <c r="GS31" s="1"/>
  <c r="KC31"/>
  <c r="KF31" s="1"/>
  <c r="JC31"/>
  <c r="JF31" s="1"/>
  <c r="MC31"/>
  <c r="MF31" s="1"/>
  <c r="FP31"/>
  <c r="FS31" s="1"/>
  <c r="KP31"/>
  <c r="KS31" s="1"/>
  <c r="EC31"/>
  <c r="EF31" s="1"/>
  <c r="DC31"/>
  <c r="DF31" s="1"/>
  <c r="FC31"/>
  <c r="FF31" s="1"/>
  <c r="AP31"/>
  <c r="AS31" s="1"/>
  <c r="AD50"/>
  <c r="AE50" s="1"/>
  <c r="LQ50"/>
  <c r="LR50" s="1"/>
  <c r="CD50"/>
  <c r="CE50" s="1"/>
  <c r="I4" i="13"/>
  <c r="H4"/>
  <c r="M10"/>
  <c r="AA29" i="8"/>
  <c r="AB20"/>
  <c r="R23"/>
  <c r="BP28" i="33"/>
  <c r="BS28" s="1"/>
  <c r="IC28"/>
  <c r="IF28" s="1"/>
  <c r="BC28"/>
  <c r="BF28" s="1"/>
  <c r="CC28"/>
  <c r="CF28" s="1"/>
  <c r="EC28"/>
  <c r="EF28" s="1"/>
  <c r="CP28"/>
  <c r="CS28" s="1"/>
  <c r="P28"/>
  <c r="S28" s="1"/>
  <c r="KC28"/>
  <c r="KF28" s="1"/>
  <c r="KP28"/>
  <c r="KS28" s="1"/>
  <c r="HC28"/>
  <c r="HF28" s="1"/>
  <c r="GC28"/>
  <c r="GF28" s="1"/>
  <c r="FP28"/>
  <c r="FS28" s="1"/>
  <c r="DP28"/>
  <c r="DS28" s="1"/>
  <c r="DC28"/>
  <c r="DF28" s="1"/>
  <c r="LC28"/>
  <c r="LF28" s="1"/>
  <c r="IP28"/>
  <c r="IS28" s="1"/>
  <c r="JP28"/>
  <c r="JS28" s="1"/>
  <c r="GP28"/>
  <c r="GS28" s="1"/>
  <c r="FC28"/>
  <c r="FF28" s="1"/>
  <c r="LP28"/>
  <c r="LS28" s="1"/>
  <c r="AP28"/>
  <c r="AS28" s="1"/>
  <c r="AC28"/>
  <c r="AF28" s="1"/>
  <c r="EP28"/>
  <c r="ES28" s="1"/>
  <c r="HP28"/>
  <c r="HS28" s="1"/>
  <c r="JC28"/>
  <c r="JF28" s="1"/>
  <c r="MC28"/>
  <c r="MF28" s="1"/>
  <c r="EK10"/>
  <c r="GX10"/>
  <c r="K10"/>
  <c r="DK10"/>
  <c r="JK10"/>
  <c r="AX10"/>
  <c r="KK10"/>
  <c r="LX10"/>
  <c r="HX10"/>
  <c r="CX10"/>
  <c r="KX10"/>
  <c r="FK10"/>
  <c r="HK10"/>
  <c r="BX10"/>
  <c r="AK10"/>
  <c r="LK10"/>
  <c r="BK10"/>
  <c r="GK10"/>
  <c r="EX10"/>
  <c r="CK10"/>
  <c r="DX10"/>
  <c r="JX10"/>
  <c r="IK10"/>
  <c r="X10"/>
  <c r="FX10"/>
  <c r="IX10"/>
  <c r="I6" i="8"/>
  <c r="H6"/>
  <c r="EQ53" i="33"/>
  <c r="ER53" s="1"/>
  <c r="KD53"/>
  <c r="KE53" s="1"/>
  <c r="LQ53"/>
  <c r="LR53" s="1"/>
  <c r="EC30" i="39"/>
  <c r="EF30" s="1"/>
  <c r="IC30"/>
  <c r="IF30" s="1"/>
  <c r="MC30"/>
  <c r="MF30" s="1"/>
  <c r="DC30"/>
  <c r="DF30" s="1"/>
  <c r="LC30"/>
  <c r="LF30" s="1"/>
  <c r="JC30"/>
  <c r="JF30" s="1"/>
  <c r="KC30"/>
  <c r="KF30" s="1"/>
  <c r="GP30"/>
  <c r="GS30" s="1"/>
  <c r="HC30"/>
  <c r="HF30" s="1"/>
  <c r="FC30"/>
  <c r="FF30" s="1"/>
  <c r="HP30"/>
  <c r="HS30" s="1"/>
  <c r="DP30"/>
  <c r="DS30" s="1"/>
  <c r="BC30"/>
  <c r="BF30" s="1"/>
  <c r="BP30"/>
  <c r="BS30" s="1"/>
  <c r="AC30"/>
  <c r="AF30" s="1"/>
  <c r="GC30"/>
  <c r="GF30" s="1"/>
  <c r="CP30"/>
  <c r="CS30" s="1"/>
  <c r="LP30"/>
  <c r="LS30" s="1"/>
  <c r="EP30"/>
  <c r="ES30" s="1"/>
  <c r="AP30"/>
  <c r="AS30" s="1"/>
  <c r="CC30"/>
  <c r="CF30" s="1"/>
  <c r="P30"/>
  <c r="S30" s="1"/>
  <c r="JP30"/>
  <c r="JS30" s="1"/>
  <c r="FP30"/>
  <c r="FS30" s="1"/>
  <c r="KP30"/>
  <c r="KS30" s="1"/>
  <c r="IP30"/>
  <c r="IS30" s="1"/>
  <c r="JD55" i="33"/>
  <c r="JE55" s="1"/>
  <c r="DD55"/>
  <c r="DE55" s="1"/>
  <c r="AD55"/>
  <c r="AE55" s="1"/>
  <c r="AB23" i="11"/>
  <c r="AB28"/>
  <c r="AB30"/>
  <c r="AB25"/>
  <c r="AC29"/>
  <c r="AC34"/>
  <c r="I8"/>
  <c r="H8"/>
  <c r="LX36" i="33"/>
  <c r="EK36"/>
  <c r="LK36"/>
  <c r="BK36"/>
  <c r="CX36"/>
  <c r="BX36"/>
  <c r="KK36"/>
  <c r="KX36"/>
  <c r="X36"/>
  <c r="FX36"/>
  <c r="DK36"/>
  <c r="AX36"/>
  <c r="JX36"/>
  <c r="K36"/>
  <c r="HK36"/>
  <c r="CK36"/>
  <c r="JK36"/>
  <c r="GX36"/>
  <c r="IK36"/>
  <c r="IX36"/>
  <c r="AK36"/>
  <c r="FK36"/>
  <c r="GK36"/>
  <c r="HX36"/>
  <c r="EX36"/>
  <c r="DX36"/>
  <c r="IB67"/>
  <c r="ID65"/>
  <c r="IE65" s="1"/>
  <c r="MB67"/>
  <c r="MD65"/>
  <c r="ME65" s="1"/>
  <c r="DB67"/>
  <c r="DD65"/>
  <c r="DE65" s="1"/>
  <c r="CQ52"/>
  <c r="CR52" s="1"/>
  <c r="DD52"/>
  <c r="DE52" s="1"/>
  <c r="ED52"/>
  <c r="EE52" s="1"/>
  <c r="H9" i="10"/>
  <c r="I9"/>
  <c r="M10"/>
  <c r="H4"/>
  <c r="I4"/>
  <c r="DP7" i="33"/>
  <c r="DS7" s="1"/>
  <c r="HP7"/>
  <c r="HS7" s="1"/>
  <c r="EP7"/>
  <c r="ES7" s="1"/>
  <c r="KC7"/>
  <c r="KF7" s="1"/>
  <c r="BC7"/>
  <c r="BF7" s="1"/>
  <c r="AP7"/>
  <c r="AS7" s="1"/>
  <c r="CC7"/>
  <c r="CF7" s="1"/>
  <c r="BP7"/>
  <c r="BS7" s="1"/>
  <c r="FC7"/>
  <c r="FF7" s="1"/>
  <c r="IC7"/>
  <c r="IF7" s="1"/>
  <c r="GC7"/>
  <c r="GF7" s="1"/>
  <c r="EC7"/>
  <c r="EF7" s="1"/>
  <c r="P7"/>
  <c r="S7" s="1"/>
  <c r="FP7"/>
  <c r="FS7" s="1"/>
  <c r="HC7"/>
  <c r="HF7" s="1"/>
  <c r="AC7"/>
  <c r="AF7" s="1"/>
  <c r="JP7"/>
  <c r="JS7" s="1"/>
  <c r="GP7"/>
  <c r="GS7" s="1"/>
  <c r="DC7"/>
  <c r="DF7" s="1"/>
  <c r="KP7"/>
  <c r="KS7" s="1"/>
  <c r="JC7"/>
  <c r="JF7" s="1"/>
  <c r="CP7"/>
  <c r="CS7" s="1"/>
  <c r="MC7"/>
  <c r="MF7" s="1"/>
  <c r="LP7"/>
  <c r="LS7" s="1"/>
  <c r="IP7"/>
  <c r="IS7" s="1"/>
  <c r="LC7"/>
  <c r="LF7" s="1"/>
  <c r="AV15" i="39"/>
  <c r="GV15"/>
  <c r="DI15"/>
  <c r="BI15"/>
  <c r="V15"/>
  <c r="KI15"/>
  <c r="GI15"/>
  <c r="KV15"/>
  <c r="HV15"/>
  <c r="LV15"/>
  <c r="II15"/>
  <c r="EI15"/>
  <c r="I15"/>
  <c r="JI15"/>
  <c r="EV15"/>
  <c r="JV15"/>
  <c r="LI15"/>
  <c r="IV15"/>
  <c r="BV15"/>
  <c r="FV15"/>
  <c r="DV15"/>
  <c r="AI15"/>
  <c r="HI15"/>
  <c r="CI15"/>
  <c r="CV15"/>
  <c r="FI15"/>
  <c r="DD49" i="33"/>
  <c r="DE49" s="1"/>
  <c r="BD49"/>
  <c r="BE49" s="1"/>
  <c r="JD49"/>
  <c r="JE49" s="1"/>
  <c r="AA28" i="10"/>
  <c r="AB18"/>
  <c r="I5"/>
  <c r="H5"/>
  <c r="BX11" i="39"/>
  <c r="CK11"/>
  <c r="DX11"/>
  <c r="FK11"/>
  <c r="EX11"/>
  <c r="IK11"/>
  <c r="GX11"/>
  <c r="EK11"/>
  <c r="CX11"/>
  <c r="X11"/>
  <c r="BK11"/>
  <c r="JK11"/>
  <c r="LK11"/>
  <c r="DK11"/>
  <c r="KK11"/>
  <c r="LX11"/>
  <c r="HX11"/>
  <c r="AK11"/>
  <c r="AX11"/>
  <c r="IX11"/>
  <c r="K11"/>
  <c r="GK11"/>
  <c r="FX11"/>
  <c r="KX11"/>
  <c r="HK11"/>
  <c r="JX11"/>
  <c r="BC10" i="33"/>
  <c r="BF10" s="1"/>
  <c r="GC10"/>
  <c r="GF10" s="1"/>
  <c r="IP10"/>
  <c r="IS10" s="1"/>
  <c r="MC10"/>
  <c r="MF10" s="1"/>
  <c r="FP10"/>
  <c r="FS10" s="1"/>
  <c r="DC10"/>
  <c r="DF10" s="1"/>
  <c r="P10"/>
  <c r="S10" s="1"/>
  <c r="LC10"/>
  <c r="LF10" s="1"/>
  <c r="HC10"/>
  <c r="HF10" s="1"/>
  <c r="EC10"/>
  <c r="EF10" s="1"/>
  <c r="JC10"/>
  <c r="JF10" s="1"/>
  <c r="CC10"/>
  <c r="CF10" s="1"/>
  <c r="AC10"/>
  <c r="AF10" s="1"/>
  <c r="DP10"/>
  <c r="DS10" s="1"/>
  <c r="EP10"/>
  <c r="ES10" s="1"/>
  <c r="CP10"/>
  <c r="CS10" s="1"/>
  <c r="FC10"/>
  <c r="FF10" s="1"/>
  <c r="BP10"/>
  <c r="BS10" s="1"/>
  <c r="IC10"/>
  <c r="IF10" s="1"/>
  <c r="KC10"/>
  <c r="KF10" s="1"/>
  <c r="GP10"/>
  <c r="GS10" s="1"/>
  <c r="KP10"/>
  <c r="KS10" s="1"/>
  <c r="JP10"/>
  <c r="JS10" s="1"/>
  <c r="LP10"/>
  <c r="LS10" s="1"/>
  <c r="AP10"/>
  <c r="AS10" s="1"/>
  <c r="HP10"/>
  <c r="HS10" s="1"/>
  <c r="FX42"/>
  <c r="CK42"/>
  <c r="BX42"/>
  <c r="BK42"/>
  <c r="JK42"/>
  <c r="EX42"/>
  <c r="GK42"/>
  <c r="LK42"/>
  <c r="KX42"/>
  <c r="EK42"/>
  <c r="JX42"/>
  <c r="K42"/>
  <c r="DX42"/>
  <c r="CX42"/>
  <c r="AX42"/>
  <c r="HK42"/>
  <c r="IK42"/>
  <c r="FK42"/>
  <c r="HX42"/>
  <c r="GX42"/>
  <c r="IX42"/>
  <c r="LX42"/>
  <c r="AK42"/>
  <c r="X42"/>
  <c r="DK42"/>
  <c r="KK42"/>
  <c r="EK46" i="39"/>
  <c r="X46"/>
  <c r="JK46"/>
  <c r="K46"/>
  <c r="JX46"/>
  <c r="KK46"/>
  <c r="EX46"/>
  <c r="FX46"/>
  <c r="GK46"/>
  <c r="AK46"/>
  <c r="FK46"/>
  <c r="LK46"/>
  <c r="HX46"/>
  <c r="KX46"/>
  <c r="DK46"/>
  <c r="CX46"/>
  <c r="LX46"/>
  <c r="AX46"/>
  <c r="DX46"/>
  <c r="GX46"/>
  <c r="IX46"/>
  <c r="IK46"/>
  <c r="BX46"/>
  <c r="HK46"/>
  <c r="BK46"/>
  <c r="CK46"/>
  <c r="KI14" i="33"/>
  <c r="V14"/>
  <c r="EI14"/>
  <c r="DV14"/>
  <c r="AV14"/>
  <c r="CI14"/>
  <c r="EV14"/>
  <c r="JV14"/>
  <c r="BI14"/>
  <c r="BV14"/>
  <c r="FI14"/>
  <c r="I14"/>
  <c r="GV14"/>
  <c r="II14"/>
  <c r="KV14"/>
  <c r="LI14"/>
  <c r="IV14"/>
  <c r="DI14"/>
  <c r="HI14"/>
  <c r="FV14"/>
  <c r="JI14"/>
  <c r="AI14"/>
  <c r="LV14"/>
  <c r="HV14"/>
  <c r="GI14"/>
  <c r="CV14"/>
  <c r="IP25" i="39"/>
  <c r="IS25" s="1"/>
  <c r="DP25"/>
  <c r="DS25" s="1"/>
  <c r="JC25"/>
  <c r="JF25" s="1"/>
  <c r="AP25"/>
  <c r="AS25" s="1"/>
  <c r="LC25"/>
  <c r="LF25" s="1"/>
  <c r="FP25"/>
  <c r="FS25" s="1"/>
  <c r="EC25"/>
  <c r="EF25" s="1"/>
  <c r="HP25"/>
  <c r="HS25" s="1"/>
  <c r="GP25"/>
  <c r="GS25" s="1"/>
  <c r="BC25"/>
  <c r="BF25" s="1"/>
  <c r="LP25"/>
  <c r="LS25" s="1"/>
  <c r="BP25"/>
  <c r="BS25" s="1"/>
  <c r="FC25"/>
  <c r="FF25" s="1"/>
  <c r="KC25"/>
  <c r="KF25" s="1"/>
  <c r="JP25"/>
  <c r="JS25" s="1"/>
  <c r="P25"/>
  <c r="S25" s="1"/>
  <c r="GC25"/>
  <c r="GF25" s="1"/>
  <c r="DC25"/>
  <c r="DF25" s="1"/>
  <c r="CP25"/>
  <c r="CS25" s="1"/>
  <c r="HC25"/>
  <c r="HF25" s="1"/>
  <c r="KP25"/>
  <c r="KS25" s="1"/>
  <c r="IC25"/>
  <c r="IF25" s="1"/>
  <c r="MC25"/>
  <c r="MF25" s="1"/>
  <c r="CC25"/>
  <c r="CF25" s="1"/>
  <c r="AC25"/>
  <c r="AF25" s="1"/>
  <c r="EP25"/>
  <c r="ES25" s="1"/>
  <c r="ID48" i="33"/>
  <c r="IE48" s="1"/>
  <c r="AQ48"/>
  <c r="AR48" s="1"/>
  <c r="KQ48"/>
  <c r="KR48" s="1"/>
  <c r="DP37" i="39"/>
  <c r="DS37" s="1"/>
  <c r="BC37"/>
  <c r="BF37" s="1"/>
  <c r="FC37"/>
  <c r="FF37" s="1"/>
  <c r="IP37"/>
  <c r="IS37" s="1"/>
  <c r="KP37"/>
  <c r="KS37" s="1"/>
  <c r="DC37"/>
  <c r="DF37" s="1"/>
  <c r="FP37"/>
  <c r="FS37" s="1"/>
  <c r="JP37"/>
  <c r="JS37" s="1"/>
  <c r="P37"/>
  <c r="S37" s="1"/>
  <c r="AC37"/>
  <c r="AF37" s="1"/>
  <c r="AP37"/>
  <c r="AS37" s="1"/>
  <c r="JC37"/>
  <c r="JF37" s="1"/>
  <c r="CP37"/>
  <c r="CS37" s="1"/>
  <c r="MC37"/>
  <c r="MF37" s="1"/>
  <c r="HC37"/>
  <c r="HF37" s="1"/>
  <c r="IC37"/>
  <c r="IF37" s="1"/>
  <c r="BP37"/>
  <c r="BS37" s="1"/>
  <c r="EC37"/>
  <c r="EF37" s="1"/>
  <c r="GP37"/>
  <c r="GS37" s="1"/>
  <c r="EP37"/>
  <c r="ES37" s="1"/>
  <c r="LC37"/>
  <c r="LF37" s="1"/>
  <c r="HP37"/>
  <c r="HS37" s="1"/>
  <c r="CC37"/>
  <c r="CF37" s="1"/>
  <c r="GC37"/>
  <c r="GF37" s="1"/>
  <c r="KC37"/>
  <c r="KF37" s="1"/>
  <c r="LP37"/>
  <c r="LS37" s="1"/>
  <c r="BP24" i="33"/>
  <c r="BS24" s="1"/>
  <c r="AB35" i="13"/>
  <c r="AC25"/>
  <c r="LI34" i="33"/>
  <c r="GI34"/>
  <c r="AV34"/>
  <c r="DI34"/>
  <c r="CI34"/>
  <c r="BI34"/>
  <c r="FV34"/>
  <c r="BV34"/>
  <c r="I34"/>
  <c r="FI34"/>
  <c r="LV34"/>
  <c r="DV34"/>
  <c r="JI34"/>
  <c r="KV34"/>
  <c r="CV34"/>
  <c r="II34"/>
  <c r="HV34"/>
  <c r="JV34"/>
  <c r="AI34"/>
  <c r="EI34"/>
  <c r="IV34"/>
  <c r="EV34"/>
  <c r="V34"/>
  <c r="KI34"/>
  <c r="GV34"/>
  <c r="HI34"/>
  <c r="AA19" i="13"/>
  <c r="AA24"/>
  <c r="GC45" i="33"/>
  <c r="GF45" s="1"/>
  <c r="AC45"/>
  <c r="AF45" s="1"/>
  <c r="HP45"/>
  <c r="HS45" s="1"/>
  <c r="KP45"/>
  <c r="KS45" s="1"/>
  <c r="AP45"/>
  <c r="AS45" s="1"/>
  <c r="DC45"/>
  <c r="DF45" s="1"/>
  <c r="EC45"/>
  <c r="EF45" s="1"/>
  <c r="BC45"/>
  <c r="BF45" s="1"/>
  <c r="BP45"/>
  <c r="BS45" s="1"/>
  <c r="IC45"/>
  <c r="IF45" s="1"/>
  <c r="EP45"/>
  <c r="ES45" s="1"/>
  <c r="DP45"/>
  <c r="DS45" s="1"/>
  <c r="LP45"/>
  <c r="LS45" s="1"/>
  <c r="CC45"/>
  <c r="CF45" s="1"/>
  <c r="P45"/>
  <c r="S45" s="1"/>
  <c r="CP45"/>
  <c r="CS45" s="1"/>
  <c r="GP45"/>
  <c r="GS45" s="1"/>
  <c r="IP45"/>
  <c r="IS45" s="1"/>
  <c r="JC45"/>
  <c r="JF45" s="1"/>
  <c r="FC45"/>
  <c r="FF45" s="1"/>
  <c r="HC45"/>
  <c r="HF45" s="1"/>
  <c r="FP45"/>
  <c r="FS45" s="1"/>
  <c r="JP45"/>
  <c r="JS45" s="1"/>
  <c r="MC45"/>
  <c r="MF45" s="1"/>
  <c r="LC45"/>
  <c r="LF45" s="1"/>
  <c r="KC45"/>
  <c r="KF45" s="1"/>
  <c r="P44"/>
  <c r="S44" s="1"/>
  <c r="CP44"/>
  <c r="CS44" s="1"/>
  <c r="GC44"/>
  <c r="GF44" s="1"/>
  <c r="CC44"/>
  <c r="CF44" s="1"/>
  <c r="BP44"/>
  <c r="BS44" s="1"/>
  <c r="BC44"/>
  <c r="BF44" s="1"/>
  <c r="DC44"/>
  <c r="DF44" s="1"/>
  <c r="AP44"/>
  <c r="AS44" s="1"/>
  <c r="JC44"/>
  <c r="JF44" s="1"/>
  <c r="FP44"/>
  <c r="FS44" s="1"/>
  <c r="FC44"/>
  <c r="FF44" s="1"/>
  <c r="EC44"/>
  <c r="EF44" s="1"/>
  <c r="IP44"/>
  <c r="IS44" s="1"/>
  <c r="KC44"/>
  <c r="KF44" s="1"/>
  <c r="AC44"/>
  <c r="AF44" s="1"/>
  <c r="LC44"/>
  <c r="LF44" s="1"/>
  <c r="IC44"/>
  <c r="IF44" s="1"/>
  <c r="JP44"/>
  <c r="JS44" s="1"/>
  <c r="GP44"/>
  <c r="GS44" s="1"/>
  <c r="EP44"/>
  <c r="ES44" s="1"/>
  <c r="HC44"/>
  <c r="HF44" s="1"/>
  <c r="LP44"/>
  <c r="LS44" s="1"/>
  <c r="DP44"/>
  <c r="DS44" s="1"/>
  <c r="MC44"/>
  <c r="MF44" s="1"/>
  <c r="HP44"/>
  <c r="HS44" s="1"/>
  <c r="KP44"/>
  <c r="KS44" s="1"/>
  <c r="AQ54"/>
  <c r="AR54" s="1"/>
  <c r="CV43" i="39"/>
  <c r="CI43"/>
  <c r="DI43"/>
  <c r="AI43"/>
  <c r="LV43"/>
  <c r="V43"/>
  <c r="FV43"/>
  <c r="KV43"/>
  <c r="I43"/>
  <c r="JI43"/>
  <c r="IV43"/>
  <c r="LI43"/>
  <c r="EV43"/>
  <c r="BI43"/>
  <c r="HV43"/>
  <c r="GV43"/>
  <c r="II43"/>
  <c r="HI43"/>
  <c r="BV43"/>
  <c r="GI43"/>
  <c r="EI43"/>
  <c r="KI43"/>
  <c r="AV43"/>
  <c r="JV43"/>
  <c r="DV43"/>
  <c r="FI43"/>
  <c r="GQ54" i="33"/>
  <c r="GR54" s="1"/>
  <c r="JC44" i="39"/>
  <c r="JF44" s="1"/>
  <c r="LC44"/>
  <c r="LF44" s="1"/>
  <c r="AC44"/>
  <c r="AF44" s="1"/>
  <c r="GP44"/>
  <c r="GS44" s="1"/>
  <c r="P44"/>
  <c r="S44" s="1"/>
  <c r="BC44"/>
  <c r="BF44" s="1"/>
  <c r="EC44"/>
  <c r="EF44" s="1"/>
  <c r="HC44"/>
  <c r="HF44" s="1"/>
  <c r="JP44"/>
  <c r="JS44" s="1"/>
  <c r="AP44"/>
  <c r="AS44" s="1"/>
  <c r="IP44"/>
  <c r="IS44" s="1"/>
  <c r="HP44"/>
  <c r="HS44" s="1"/>
  <c r="KC44"/>
  <c r="KF44" s="1"/>
  <c r="FP44"/>
  <c r="FS44" s="1"/>
  <c r="GC44"/>
  <c r="GF44" s="1"/>
  <c r="MC44"/>
  <c r="MF44" s="1"/>
  <c r="FC44"/>
  <c r="FF44" s="1"/>
  <c r="LP44"/>
  <c r="LS44" s="1"/>
  <c r="BP44"/>
  <c r="BS44" s="1"/>
  <c r="DC44"/>
  <c r="DF44" s="1"/>
  <c r="EP44"/>
  <c r="ES44" s="1"/>
  <c r="CC44"/>
  <c r="CF44" s="1"/>
  <c r="IC44"/>
  <c r="IF44" s="1"/>
  <c r="DP44"/>
  <c r="DS44" s="1"/>
  <c r="KP44"/>
  <c r="KS44" s="1"/>
  <c r="CP44"/>
  <c r="CS44" s="1"/>
  <c r="H7" i="10"/>
  <c r="I7"/>
  <c r="GQ51" i="33"/>
  <c r="GR51" s="1"/>
  <c r="AD51"/>
  <c r="AE51" s="1"/>
  <c r="BI18" i="39"/>
  <c r="JV18"/>
  <c r="DV18"/>
  <c r="GI18"/>
  <c r="KI18"/>
  <c r="V18"/>
  <c r="HI18"/>
  <c r="FI18"/>
  <c r="LI18"/>
  <c r="CI18"/>
  <c r="IV18"/>
  <c r="AI18"/>
  <c r="I18"/>
  <c r="CV18"/>
  <c r="KV18"/>
  <c r="BV18"/>
  <c r="JI18"/>
  <c r="FV18"/>
  <c r="DI18"/>
  <c r="LV18"/>
  <c r="AV18"/>
  <c r="II18"/>
  <c r="GV18"/>
  <c r="HV18"/>
  <c r="EV18"/>
  <c r="EI18"/>
  <c r="MD54" i="33"/>
  <c r="ME54" s="1"/>
  <c r="GD54"/>
  <c r="GE54" s="1"/>
  <c r="KD54"/>
  <c r="KE54" s="1"/>
  <c r="HQ54"/>
  <c r="HR54" s="1"/>
  <c r="HQ51"/>
  <c r="HR51" s="1"/>
  <c r="EQ51"/>
  <c r="ER51" s="1"/>
  <c r="KD51"/>
  <c r="KE51" s="1"/>
  <c r="I8" i="10"/>
  <c r="H8"/>
  <c r="R35" i="12"/>
  <c r="AB18"/>
  <c r="AA28"/>
  <c r="AC34" i="14"/>
  <c r="AC29"/>
  <c r="LV41" i="39"/>
  <c r="JI41"/>
  <c r="HI41"/>
  <c r="JV41"/>
  <c r="LI41"/>
  <c r="HV41"/>
  <c r="DI41"/>
  <c r="II41"/>
  <c r="EI41"/>
  <c r="EV41"/>
  <c r="AI41"/>
  <c r="V41"/>
  <c r="I41"/>
  <c r="GI41"/>
  <c r="IV41"/>
  <c r="BV41"/>
  <c r="AV41"/>
  <c r="GV41"/>
  <c r="CV41"/>
  <c r="KV41"/>
  <c r="KI41"/>
  <c r="CI41"/>
  <c r="FV41"/>
  <c r="DV41"/>
  <c r="BI41"/>
  <c r="FI41"/>
  <c r="CV8"/>
  <c r="KV8"/>
  <c r="JV8"/>
  <c r="DV8"/>
  <c r="EI8"/>
  <c r="BI8"/>
  <c r="IV8"/>
  <c r="LI8"/>
  <c r="I8"/>
  <c r="LV8"/>
  <c r="GV8"/>
  <c r="FV8"/>
  <c r="JI8"/>
  <c r="V8"/>
  <c r="BV8"/>
  <c r="HI8"/>
  <c r="KI8"/>
  <c r="FI8"/>
  <c r="II8"/>
  <c r="HV8"/>
  <c r="EV8"/>
  <c r="GI8"/>
  <c r="CI8"/>
  <c r="AI8"/>
  <c r="AV8"/>
  <c r="DI8"/>
  <c r="AI7"/>
  <c r="BI7"/>
  <c r="LI7"/>
  <c r="JI7"/>
  <c r="FV7"/>
  <c r="EI7"/>
  <c r="FI7"/>
  <c r="EV7"/>
  <c r="HI7"/>
  <c r="HV7"/>
  <c r="I7"/>
  <c r="KV7"/>
  <c r="II7"/>
  <c r="V7"/>
  <c r="IV7"/>
  <c r="LV7"/>
  <c r="JV7"/>
  <c r="KI7"/>
  <c r="GV7"/>
  <c r="CV7"/>
  <c r="BV7"/>
  <c r="AV7"/>
  <c r="CI7"/>
  <c r="DI7"/>
  <c r="GI7"/>
  <c r="DV7"/>
  <c r="JV7" i="33"/>
  <c r="EI7"/>
  <c r="CI7"/>
  <c r="LI7"/>
  <c r="FV7"/>
  <c r="EV7"/>
  <c r="HV7"/>
  <c r="GV7"/>
  <c r="FI7"/>
  <c r="BI7"/>
  <c r="LV7"/>
  <c r="II7"/>
  <c r="DI7"/>
  <c r="I7"/>
  <c r="JI7"/>
  <c r="AV7"/>
  <c r="HI7"/>
  <c r="AI7"/>
  <c r="CV7"/>
  <c r="BV7"/>
  <c r="KI7"/>
  <c r="KV7"/>
  <c r="GI7"/>
  <c r="V7"/>
  <c r="IV7"/>
  <c r="DV7"/>
  <c r="KI35"/>
  <c r="KV35"/>
  <c r="CI35"/>
  <c r="I35"/>
  <c r="IV35"/>
  <c r="DI35"/>
  <c r="JI35"/>
  <c r="LV35"/>
  <c r="FV35"/>
  <c r="AI35"/>
  <c r="LI35"/>
  <c r="EI35"/>
  <c r="AV35"/>
  <c r="EV35"/>
  <c r="V35"/>
  <c r="BI35"/>
  <c r="FI35"/>
  <c r="BV35"/>
  <c r="CV35"/>
  <c r="GI35"/>
  <c r="DV35"/>
  <c r="II35"/>
  <c r="JV35"/>
  <c r="HI35"/>
  <c r="GV35"/>
  <c r="HV35"/>
  <c r="AC31" i="39"/>
  <c r="AF31" s="1"/>
  <c r="HC31"/>
  <c r="HF31" s="1"/>
  <c r="JC31"/>
  <c r="JF31" s="1"/>
  <c r="DP31"/>
  <c r="DS31" s="1"/>
  <c r="IP31"/>
  <c r="IS31" s="1"/>
  <c r="CP31"/>
  <c r="CS31" s="1"/>
  <c r="BC31"/>
  <c r="BF31" s="1"/>
  <c r="LC31"/>
  <c r="LF31" s="1"/>
  <c r="P31"/>
  <c r="S31" s="1"/>
  <c r="GP31"/>
  <c r="GS31" s="1"/>
  <c r="FP31"/>
  <c r="FS31" s="1"/>
  <c r="LP31"/>
  <c r="LS31" s="1"/>
  <c r="AP31"/>
  <c r="AS31" s="1"/>
  <c r="MC31"/>
  <c r="MF31" s="1"/>
  <c r="KC31"/>
  <c r="KF31" s="1"/>
  <c r="GC31"/>
  <c r="GF31" s="1"/>
  <c r="KP31"/>
  <c r="KS31" s="1"/>
  <c r="BP31"/>
  <c r="BS31" s="1"/>
  <c r="IC31"/>
  <c r="IF31" s="1"/>
  <c r="CC31"/>
  <c r="CF31" s="1"/>
  <c r="HP31"/>
  <c r="HS31" s="1"/>
  <c r="FC31"/>
  <c r="FF31" s="1"/>
  <c r="JP31"/>
  <c r="JS31" s="1"/>
  <c r="EP31"/>
  <c r="ES31" s="1"/>
  <c r="DC31"/>
  <c r="DF31" s="1"/>
  <c r="EC31"/>
  <c r="EF31" s="1"/>
  <c r="DC29" i="33"/>
  <c r="DF29" s="1"/>
  <c r="LP29"/>
  <c r="LS29" s="1"/>
  <c r="EC29"/>
  <c r="EF29" s="1"/>
  <c r="HC29"/>
  <c r="HF29" s="1"/>
  <c r="CP29"/>
  <c r="CS29" s="1"/>
  <c r="AP29"/>
  <c r="AS29" s="1"/>
  <c r="GC29"/>
  <c r="GF29" s="1"/>
  <c r="MC29"/>
  <c r="MF29" s="1"/>
  <c r="EP29"/>
  <c r="ES29" s="1"/>
  <c r="CC29"/>
  <c r="CF29" s="1"/>
  <c r="KP29"/>
  <c r="KS29" s="1"/>
  <c r="IP29"/>
  <c r="IS29" s="1"/>
  <c r="HP29"/>
  <c r="HS29" s="1"/>
  <c r="AC29"/>
  <c r="AF29" s="1"/>
  <c r="FP29"/>
  <c r="FS29" s="1"/>
  <c r="IC29"/>
  <c r="IF29" s="1"/>
  <c r="LC29"/>
  <c r="LF29" s="1"/>
  <c r="BC29"/>
  <c r="BF29" s="1"/>
  <c r="GP29"/>
  <c r="GS29" s="1"/>
  <c r="BP29"/>
  <c r="BS29" s="1"/>
  <c r="KC29"/>
  <c r="KF29" s="1"/>
  <c r="JC29"/>
  <c r="JF29" s="1"/>
  <c r="JP29"/>
  <c r="JS29" s="1"/>
  <c r="P29"/>
  <c r="S29" s="1"/>
  <c r="FC29"/>
  <c r="FF29" s="1"/>
  <c r="DP29"/>
  <c r="DS29" s="1"/>
  <c r="JK44" i="39"/>
  <c r="LK44"/>
  <c r="HK44"/>
  <c r="EK44"/>
  <c r="BK44"/>
  <c r="KX44"/>
  <c r="FX44"/>
  <c r="HX44"/>
  <c r="DK44"/>
  <c r="BX44"/>
  <c r="FK44"/>
  <c r="AK44"/>
  <c r="EX44"/>
  <c r="CK44"/>
  <c r="LX44"/>
  <c r="JX44"/>
  <c r="IK44"/>
  <c r="GX44"/>
  <c r="KK44"/>
  <c r="DX44"/>
  <c r="X44"/>
  <c r="IX44"/>
  <c r="CX44"/>
  <c r="GK44"/>
  <c r="K44"/>
  <c r="AX44"/>
  <c r="JX17"/>
  <c r="HX17"/>
  <c r="DX17"/>
  <c r="CX17"/>
  <c r="EX17"/>
  <c r="AX17"/>
  <c r="GX17"/>
  <c r="FK17"/>
  <c r="HK17"/>
  <c r="AK17"/>
  <c r="CK17"/>
  <c r="X17"/>
  <c r="IX17"/>
  <c r="LX17"/>
  <c r="EK17"/>
  <c r="BX17"/>
  <c r="LK17"/>
  <c r="BK17"/>
  <c r="GK17"/>
  <c r="JK17"/>
  <c r="K17"/>
  <c r="DK17"/>
  <c r="KK17"/>
  <c r="FX17"/>
  <c r="KX17"/>
  <c r="IK17"/>
  <c r="BK21"/>
  <c r="KX21"/>
  <c r="JK21"/>
  <c r="CK21"/>
  <c r="LK21"/>
  <c r="DX21"/>
  <c r="FX21"/>
  <c r="EK21"/>
  <c r="IX21"/>
  <c r="K21"/>
  <c r="HX21"/>
  <c r="BX21"/>
  <c r="KK21"/>
  <c r="FK21"/>
  <c r="CX21"/>
  <c r="AX21"/>
  <c r="HK21"/>
  <c r="EX21"/>
  <c r="JX21"/>
  <c r="AK21"/>
  <c r="X21"/>
  <c r="GK21"/>
  <c r="GX21"/>
  <c r="DK21"/>
  <c r="LX21"/>
  <c r="IK21"/>
  <c r="EQ50" i="33"/>
  <c r="ER50" s="1"/>
  <c r="HQ50"/>
  <c r="HR50" s="1"/>
  <c r="FQ50"/>
  <c r="FR50" s="1"/>
  <c r="BP34" i="39"/>
  <c r="BS34" s="1"/>
  <c r="CP34"/>
  <c r="CS34" s="1"/>
  <c r="LC34"/>
  <c r="LF34" s="1"/>
  <c r="GP34"/>
  <c r="GS34" s="1"/>
  <c r="CC34"/>
  <c r="CF34" s="1"/>
  <c r="GC34"/>
  <c r="GF34" s="1"/>
  <c r="BC34"/>
  <c r="BF34" s="1"/>
  <c r="FC34"/>
  <c r="FF34" s="1"/>
  <c r="AC34"/>
  <c r="AF34" s="1"/>
  <c r="IP34"/>
  <c r="IS34" s="1"/>
  <c r="DP34"/>
  <c r="DS34" s="1"/>
  <c r="EP34"/>
  <c r="ES34" s="1"/>
  <c r="KC34"/>
  <c r="KF34" s="1"/>
  <c r="JP34"/>
  <c r="JS34" s="1"/>
  <c r="HP34"/>
  <c r="HS34" s="1"/>
  <c r="IC34"/>
  <c r="IF34" s="1"/>
  <c r="MC34"/>
  <c r="MF34" s="1"/>
  <c r="P34"/>
  <c r="S34" s="1"/>
  <c r="EC34"/>
  <c r="EF34" s="1"/>
  <c r="LP34"/>
  <c r="LS34" s="1"/>
  <c r="HC34"/>
  <c r="HF34" s="1"/>
  <c r="DC34"/>
  <c r="DF34" s="1"/>
  <c r="AP34"/>
  <c r="AS34" s="1"/>
  <c r="JC34"/>
  <c r="JF34" s="1"/>
  <c r="KP34"/>
  <c r="KS34" s="1"/>
  <c r="FP34"/>
  <c r="FS34" s="1"/>
  <c r="KV38"/>
  <c r="DV38"/>
  <c r="LI38"/>
  <c r="JV38"/>
  <c r="IV38"/>
  <c r="LV38"/>
  <c r="GV38"/>
  <c r="I38"/>
  <c r="HV38"/>
  <c r="CV38"/>
  <c r="FI38"/>
  <c r="BI38"/>
  <c r="AV38"/>
  <c r="BV38"/>
  <c r="FV38"/>
  <c r="AI38"/>
  <c r="EI38"/>
  <c r="HI38"/>
  <c r="DI38"/>
  <c r="II38"/>
  <c r="GI38"/>
  <c r="EV38"/>
  <c r="CI38"/>
  <c r="JI38"/>
  <c r="V38"/>
  <c r="KI38"/>
  <c r="BX32"/>
  <c r="AX32"/>
  <c r="JK32"/>
  <c r="K32"/>
  <c r="X32"/>
  <c r="HX32"/>
  <c r="HK32"/>
  <c r="KX32"/>
  <c r="DX32"/>
  <c r="LK32"/>
  <c r="CK32"/>
  <c r="BK32"/>
  <c r="AK32"/>
  <c r="KK32"/>
  <c r="EK32"/>
  <c r="IX32"/>
  <c r="EX32"/>
  <c r="DK32"/>
  <c r="FK32"/>
  <c r="GX32"/>
  <c r="IK32"/>
  <c r="CX32"/>
  <c r="JX32"/>
  <c r="GK32"/>
  <c r="LX32"/>
  <c r="FX32"/>
  <c r="R18" i="8"/>
  <c r="AC29"/>
  <c r="AC34"/>
  <c r="LV45" i="39"/>
  <c r="HV45"/>
  <c r="EI45"/>
  <c r="LI45"/>
  <c r="CI45"/>
  <c r="V45"/>
  <c r="I45"/>
  <c r="BV45"/>
  <c r="AI45"/>
  <c r="EV45"/>
  <c r="KV45"/>
  <c r="FI45"/>
  <c r="GV45"/>
  <c r="JV45"/>
  <c r="FV45"/>
  <c r="CV45"/>
  <c r="GI45"/>
  <c r="IV45"/>
  <c r="KI45"/>
  <c r="BI45"/>
  <c r="DV45"/>
  <c r="II45"/>
  <c r="AV45"/>
  <c r="HI45"/>
  <c r="JI45"/>
  <c r="DI45"/>
  <c r="LX13" i="33"/>
  <c r="JK13"/>
  <c r="HX13"/>
  <c r="CK13"/>
  <c r="IK13"/>
  <c r="GX13"/>
  <c r="KX13"/>
  <c r="FX13"/>
  <c r="LK13"/>
  <c r="IX13"/>
  <c r="EK13"/>
  <c r="AK13"/>
  <c r="BX13"/>
  <c r="CX13"/>
  <c r="AX13"/>
  <c r="DX13"/>
  <c r="DK13"/>
  <c r="BK13"/>
  <c r="K13"/>
  <c r="HK13"/>
  <c r="GK13"/>
  <c r="X13"/>
  <c r="JX13"/>
  <c r="EX13"/>
  <c r="KK13"/>
  <c r="FK13"/>
  <c r="I5" i="12"/>
  <c r="H5"/>
  <c r="LX27" i="33"/>
  <c r="BK27"/>
  <c r="EK27"/>
  <c r="EX27"/>
  <c r="GK27"/>
  <c r="HK27"/>
  <c r="K27"/>
  <c r="DX27"/>
  <c r="BX27"/>
  <c r="JK27"/>
  <c r="IX27"/>
  <c r="LK27"/>
  <c r="JX27"/>
  <c r="AK27"/>
  <c r="DK27"/>
  <c r="KX27"/>
  <c r="KK27"/>
  <c r="FX27"/>
  <c r="CK27"/>
  <c r="CX27"/>
  <c r="X27"/>
  <c r="IK27"/>
  <c r="GX27"/>
  <c r="AX27"/>
  <c r="FK27"/>
  <c r="HX27"/>
  <c r="KQ53"/>
  <c r="KR53" s="1"/>
  <c r="AQ53"/>
  <c r="AR53" s="1"/>
  <c r="AD53"/>
  <c r="AE53" s="1"/>
  <c r="BP30"/>
  <c r="BS30" s="1"/>
  <c r="HP30"/>
  <c r="HS30" s="1"/>
  <c r="IC30"/>
  <c r="IF30" s="1"/>
  <c r="HC30"/>
  <c r="HF30" s="1"/>
  <c r="FP30"/>
  <c r="FS30" s="1"/>
  <c r="LC30"/>
  <c r="LF30" s="1"/>
  <c r="IP30"/>
  <c r="IS30" s="1"/>
  <c r="GP30"/>
  <c r="GS30" s="1"/>
  <c r="KP30"/>
  <c r="KS30" s="1"/>
  <c r="AC30"/>
  <c r="AF30" s="1"/>
  <c r="EC30"/>
  <c r="EF30" s="1"/>
  <c r="CP30"/>
  <c r="CS30" s="1"/>
  <c r="DP30"/>
  <c r="DS30" s="1"/>
  <c r="JC30"/>
  <c r="JF30" s="1"/>
  <c r="LP30"/>
  <c r="LS30" s="1"/>
  <c r="EP30"/>
  <c r="ES30" s="1"/>
  <c r="P30"/>
  <c r="S30" s="1"/>
  <c r="CC30"/>
  <c r="CF30" s="1"/>
  <c r="AP30"/>
  <c r="AS30" s="1"/>
  <c r="GC30"/>
  <c r="GF30" s="1"/>
  <c r="JP30"/>
  <c r="JS30" s="1"/>
  <c r="FC30"/>
  <c r="FF30" s="1"/>
  <c r="BC30"/>
  <c r="BF30" s="1"/>
  <c r="KC30"/>
  <c r="KF30" s="1"/>
  <c r="DC30"/>
  <c r="DF30" s="1"/>
  <c r="MC30"/>
  <c r="MF30" s="1"/>
  <c r="AQ55"/>
  <c r="AR55" s="1"/>
  <c r="LD55"/>
  <c r="LE55" s="1"/>
  <c r="KD55"/>
  <c r="KE55" s="1"/>
  <c r="DK43" i="39"/>
  <c r="EK43"/>
  <c r="KK43"/>
  <c r="K43"/>
  <c r="GX43"/>
  <c r="X43"/>
  <c r="DX43"/>
  <c r="FK43"/>
  <c r="HK43"/>
  <c r="AX43"/>
  <c r="BK43"/>
  <c r="KX43"/>
  <c r="EX43"/>
  <c r="IK43"/>
  <c r="CK43"/>
  <c r="CX43"/>
  <c r="GK43"/>
  <c r="IX43"/>
  <c r="JX43"/>
  <c r="FX43"/>
  <c r="HX43"/>
  <c r="BX43"/>
  <c r="LK43"/>
  <c r="JK43"/>
  <c r="LX43"/>
  <c r="AK43"/>
  <c r="LX24" i="33"/>
  <c r="AK24"/>
  <c r="JX24"/>
  <c r="X24"/>
  <c r="GX24"/>
  <c r="IX24"/>
  <c r="BK24"/>
  <c r="BX24"/>
  <c r="EK24"/>
  <c r="IK24"/>
  <c r="CK24"/>
  <c r="GK24"/>
  <c r="FX24"/>
  <c r="DX24"/>
  <c r="HX24"/>
  <c r="JK24"/>
  <c r="LK24"/>
  <c r="KK24"/>
  <c r="HK24"/>
  <c r="FK24"/>
  <c r="EX24"/>
  <c r="K24"/>
  <c r="DK24"/>
  <c r="AX24"/>
  <c r="CX24"/>
  <c r="KX24"/>
  <c r="AC35" i="11"/>
  <c r="AC30"/>
  <c r="R25"/>
  <c r="AA33"/>
  <c r="AC19"/>
  <c r="BI16" i="39"/>
  <c r="I16"/>
  <c r="EI16"/>
  <c r="II16"/>
  <c r="GV16"/>
  <c r="V16"/>
  <c r="LV16"/>
  <c r="GI16"/>
  <c r="JI16"/>
  <c r="FV16"/>
  <c r="LI16"/>
  <c r="EV16"/>
  <c r="KV16"/>
  <c r="BV16"/>
  <c r="CI16"/>
  <c r="DV16"/>
  <c r="JV16"/>
  <c r="CV16"/>
  <c r="IV16"/>
  <c r="HV16"/>
  <c r="HI16"/>
  <c r="FI16"/>
  <c r="AI16"/>
  <c r="KI16"/>
  <c r="AV16"/>
  <c r="DI16"/>
  <c r="CP24" i="33"/>
  <c r="CS24" s="1"/>
  <c r="LP24"/>
  <c r="LS24" s="1"/>
  <c r="EP24"/>
  <c r="ES24" s="1"/>
  <c r="MC24"/>
  <c r="MF24" s="1"/>
  <c r="BC24"/>
  <c r="BF24" s="1"/>
  <c r="DP24"/>
  <c r="DS24" s="1"/>
  <c r="HC24"/>
  <c r="HF24" s="1"/>
  <c r="EC24"/>
  <c r="EF24" s="1"/>
  <c r="IC24"/>
  <c r="IF24" s="1"/>
  <c r="KP24"/>
  <c r="KS24" s="1"/>
  <c r="LC24"/>
  <c r="LF24" s="1"/>
  <c r="AC24"/>
  <c r="AF24" s="1"/>
  <c r="FC24"/>
  <c r="FF24" s="1"/>
  <c r="P24"/>
  <c r="S24" s="1"/>
  <c r="HP24"/>
  <c r="HS24" s="1"/>
  <c r="DC24"/>
  <c r="DF24" s="1"/>
  <c r="GP24"/>
  <c r="GS24" s="1"/>
  <c r="CC24"/>
  <c r="CF24" s="1"/>
  <c r="AP24"/>
  <c r="AS24" s="1"/>
  <c r="JP24"/>
  <c r="JS24" s="1"/>
  <c r="GC24"/>
  <c r="GF24" s="1"/>
  <c r="JC24"/>
  <c r="JF24" s="1"/>
  <c r="IP24"/>
  <c r="IS24" s="1"/>
  <c r="FP24"/>
  <c r="FS24" s="1"/>
  <c r="KC24"/>
  <c r="KF24" s="1"/>
  <c r="CQ65"/>
  <c r="CR65" s="1"/>
  <c r="CO67"/>
  <c r="FD65"/>
  <c r="FE65" s="1"/>
  <c r="FB67"/>
  <c r="FO67"/>
  <c r="FQ65"/>
  <c r="FR65" s="1"/>
  <c r="AQ52"/>
  <c r="AR52" s="1"/>
  <c r="FQ52"/>
  <c r="FR52" s="1"/>
  <c r="KD52"/>
  <c r="KE52" s="1"/>
  <c r="CP18"/>
  <c r="CS18" s="1"/>
  <c r="KP18"/>
  <c r="KS18" s="1"/>
  <c r="JP18"/>
  <c r="JS18" s="1"/>
  <c r="IC18"/>
  <c r="IF18" s="1"/>
  <c r="HC18"/>
  <c r="HF18" s="1"/>
  <c r="GP18"/>
  <c r="GS18" s="1"/>
  <c r="GC18"/>
  <c r="GF18" s="1"/>
  <c r="EP18"/>
  <c r="ES18" s="1"/>
  <c r="FC18"/>
  <c r="FF18" s="1"/>
  <c r="CC18"/>
  <c r="CF18" s="1"/>
  <c r="LC18"/>
  <c r="LF18" s="1"/>
  <c r="AC18"/>
  <c r="AF18" s="1"/>
  <c r="BP18"/>
  <c r="BS18" s="1"/>
  <c r="DP18"/>
  <c r="DS18" s="1"/>
  <c r="LP18"/>
  <c r="LS18" s="1"/>
  <c r="HP18"/>
  <c r="HS18" s="1"/>
  <c r="AP18"/>
  <c r="AS18" s="1"/>
  <c r="BC18"/>
  <c r="BF18" s="1"/>
  <c r="P18"/>
  <c r="S18" s="1"/>
  <c r="JC18"/>
  <c r="JF18" s="1"/>
  <c r="EC18"/>
  <c r="EF18" s="1"/>
  <c r="DC18"/>
  <c r="DF18" s="1"/>
  <c r="IP18"/>
  <c r="IS18" s="1"/>
  <c r="FP18"/>
  <c r="FS18" s="1"/>
  <c r="MC18"/>
  <c r="MF18" s="1"/>
  <c r="KC18"/>
  <c r="KF18" s="1"/>
  <c r="HC7" i="39"/>
  <c r="HF7" s="1"/>
  <c r="FP7"/>
  <c r="FS7" s="1"/>
  <c r="DC7"/>
  <c r="DF7" s="1"/>
  <c r="IP7"/>
  <c r="IS7" s="1"/>
  <c r="LP7"/>
  <c r="LS7" s="1"/>
  <c r="CC7"/>
  <c r="CF7" s="1"/>
  <c r="JP7"/>
  <c r="JS7" s="1"/>
  <c r="HP7"/>
  <c r="HS7" s="1"/>
  <c r="LC7"/>
  <c r="LF7" s="1"/>
  <c r="AP7"/>
  <c r="AS7" s="1"/>
  <c r="IC7"/>
  <c r="IF7" s="1"/>
  <c r="JC7"/>
  <c r="JF7" s="1"/>
  <c r="GP7"/>
  <c r="GS7" s="1"/>
  <c r="P7"/>
  <c r="S7" s="1"/>
  <c r="EP7"/>
  <c r="ES7" s="1"/>
  <c r="BP7"/>
  <c r="BS7" s="1"/>
  <c r="GC7"/>
  <c r="GF7" s="1"/>
  <c r="KC7"/>
  <c r="KF7" s="1"/>
  <c r="BC7"/>
  <c r="BF7" s="1"/>
  <c r="AC7"/>
  <c r="AF7" s="1"/>
  <c r="CP7"/>
  <c r="CS7" s="1"/>
  <c r="DP7"/>
  <c r="DS7" s="1"/>
  <c r="MC7"/>
  <c r="MF7" s="1"/>
  <c r="EC7"/>
  <c r="EF7" s="1"/>
  <c r="KP7"/>
  <c r="KS7" s="1"/>
  <c r="FC7"/>
  <c r="FF7" s="1"/>
  <c r="DQ49" i="33"/>
  <c r="DR49" s="1"/>
  <c r="GD49"/>
  <c r="GE49" s="1"/>
  <c r="HQ49"/>
  <c r="HR49" s="1"/>
  <c r="R5" i="10"/>
  <c r="AC34"/>
  <c r="AC29"/>
  <c r="R34"/>
  <c r="AA33"/>
  <c r="AC19"/>
  <c r="AC35"/>
  <c r="AC30"/>
  <c r="P14" i="39"/>
  <c r="S14" s="1"/>
  <c r="DP14"/>
  <c r="DS14" s="1"/>
  <c r="MC14"/>
  <c r="MF14" s="1"/>
  <c r="BP14"/>
  <c r="BS14" s="1"/>
  <c r="IP14"/>
  <c r="IS14" s="1"/>
  <c r="FC14"/>
  <c r="FF14" s="1"/>
  <c r="EP14"/>
  <c r="ES14" s="1"/>
  <c r="HC14"/>
  <c r="HF14" s="1"/>
  <c r="GP14"/>
  <c r="GS14" s="1"/>
  <c r="KC14"/>
  <c r="KF14" s="1"/>
  <c r="BC14"/>
  <c r="BF14" s="1"/>
  <c r="JC14"/>
  <c r="JF14" s="1"/>
  <c r="CC14"/>
  <c r="CF14" s="1"/>
  <c r="HP14"/>
  <c r="HS14" s="1"/>
  <c r="EC14"/>
  <c r="EF14" s="1"/>
  <c r="JP14"/>
  <c r="JS14" s="1"/>
  <c r="KP14"/>
  <c r="KS14" s="1"/>
  <c r="IC14"/>
  <c r="IF14" s="1"/>
  <c r="LC14"/>
  <c r="LF14" s="1"/>
  <c r="DC14"/>
  <c r="DF14" s="1"/>
  <c r="CP14"/>
  <c r="CS14" s="1"/>
  <c r="GC14"/>
  <c r="GF14" s="1"/>
  <c r="AP14"/>
  <c r="AS14" s="1"/>
  <c r="AC14"/>
  <c r="AF14" s="1"/>
  <c r="LP14"/>
  <c r="LS14" s="1"/>
  <c r="FP14"/>
  <c r="FS14" s="1"/>
  <c r="JX30"/>
  <c r="CK30"/>
  <c r="CX30"/>
  <c r="AX30"/>
  <c r="GK30"/>
  <c r="HK30"/>
  <c r="DX30"/>
  <c r="HX30"/>
  <c r="EX30"/>
  <c r="FK30"/>
  <c r="FX30"/>
  <c r="X30"/>
  <c r="DK30"/>
  <c r="BK30"/>
  <c r="KK30"/>
  <c r="IX30"/>
  <c r="LX30"/>
  <c r="K30"/>
  <c r="IK30"/>
  <c r="AK30"/>
  <c r="EK30"/>
  <c r="JK30"/>
  <c r="BX30"/>
  <c r="LK30"/>
  <c r="GX30"/>
  <c r="KX30"/>
  <c r="EI37"/>
  <c r="FI37"/>
  <c r="BV37"/>
  <c r="EV37"/>
  <c r="GV37"/>
  <c r="HV37"/>
  <c r="JI37"/>
  <c r="LI37"/>
  <c r="DV37"/>
  <c r="KI37"/>
  <c r="I37"/>
  <c r="HI37"/>
  <c r="BI37"/>
  <c r="II37"/>
  <c r="IV37"/>
  <c r="LV37"/>
  <c r="AI37"/>
  <c r="CV37"/>
  <c r="CI37"/>
  <c r="AV37"/>
  <c r="DI37"/>
  <c r="JV37"/>
  <c r="FV37"/>
  <c r="KV37"/>
  <c r="GI37"/>
  <c r="V37"/>
  <c r="I8" i="8"/>
  <c r="H8"/>
  <c r="MD48" i="33"/>
  <c r="ME48" s="1"/>
  <c r="HD48"/>
  <c r="HE48" s="1"/>
  <c r="CD48"/>
  <c r="CE48" s="1"/>
  <c r="FX38" i="39"/>
  <c r="BX38"/>
  <c r="EX38"/>
  <c r="IX38"/>
  <c r="K38"/>
  <c r="BK38"/>
  <c r="KX38"/>
  <c r="AK38"/>
  <c r="KK38"/>
  <c r="GX38"/>
  <c r="JX38"/>
  <c r="LX38"/>
  <c r="DX38"/>
  <c r="AX38"/>
  <c r="EK38"/>
  <c r="HK38"/>
  <c r="CX38"/>
  <c r="HX38"/>
  <c r="LK38"/>
  <c r="CK38"/>
  <c r="DK38"/>
  <c r="JK38"/>
  <c r="GK38"/>
  <c r="FK38"/>
  <c r="IK38"/>
  <c r="X38"/>
  <c r="H7" i="13"/>
  <c r="I7"/>
  <c r="H5" i="11"/>
  <c r="I5"/>
  <c r="AC20" i="13"/>
  <c r="AA34"/>
  <c r="R33"/>
  <c r="GX22" i="33"/>
  <c r="BX22"/>
  <c r="X22"/>
  <c r="IK22"/>
  <c r="BK22"/>
  <c r="AX22"/>
  <c r="CK22"/>
  <c r="DX22"/>
  <c r="K22"/>
  <c r="LX22"/>
  <c r="FX22"/>
  <c r="JK22"/>
  <c r="EX22"/>
  <c r="JX22"/>
  <c r="EK22"/>
  <c r="AK22"/>
  <c r="IX22"/>
  <c r="HK22"/>
  <c r="FK22"/>
  <c r="DK22"/>
  <c r="LK22"/>
  <c r="HX22"/>
  <c r="KX22"/>
  <c r="GK22"/>
  <c r="KK22"/>
  <c r="CX22"/>
  <c r="JD51"/>
  <c r="JE51" s="1"/>
  <c r="R34" i="12"/>
  <c r="BX8" i="39"/>
  <c r="JK8"/>
  <c r="AK8"/>
  <c r="AX8"/>
  <c r="GX8"/>
  <c r="JX8"/>
  <c r="CK8"/>
  <c r="LK8"/>
  <c r="CX8"/>
  <c r="GK8"/>
  <c r="EX8"/>
  <c r="LX8"/>
  <c r="K8"/>
  <c r="DX8"/>
  <c r="BK8"/>
  <c r="DK8"/>
  <c r="IK8"/>
  <c r="KX8"/>
  <c r="X8"/>
  <c r="FX8"/>
  <c r="HK8"/>
  <c r="KK8"/>
  <c r="FK8"/>
  <c r="IX8"/>
  <c r="EK8"/>
  <c r="HX8"/>
  <c r="ID54" i="33"/>
  <c r="IE54" s="1"/>
  <c r="BD54"/>
  <c r="BE54" s="1"/>
  <c r="Q54"/>
  <c r="R54" s="1"/>
  <c r="JQ54"/>
  <c r="JR54" s="1"/>
  <c r="JQ51"/>
  <c r="JR51" s="1"/>
  <c r="MD51"/>
  <c r="ME51" s="1"/>
  <c r="CQ51"/>
  <c r="CR51" s="1"/>
  <c r="BP46" i="39"/>
  <c r="BS46" s="1"/>
  <c r="HP46"/>
  <c r="HS46" s="1"/>
  <c r="IC46"/>
  <c r="IF46" s="1"/>
  <c r="HC46"/>
  <c r="HF46" s="1"/>
  <c r="IP46"/>
  <c r="IS46" s="1"/>
  <c r="GP46"/>
  <c r="GS46" s="1"/>
  <c r="AC46"/>
  <c r="AF46" s="1"/>
  <c r="BC46"/>
  <c r="BF46" s="1"/>
  <c r="KC46"/>
  <c r="KF46" s="1"/>
  <c r="LC46"/>
  <c r="LF46" s="1"/>
  <c r="P46"/>
  <c r="S46" s="1"/>
  <c r="GC46"/>
  <c r="GF46" s="1"/>
  <c r="CP46"/>
  <c r="CS46" s="1"/>
  <c r="JC46"/>
  <c r="JF46" s="1"/>
  <c r="DC46"/>
  <c r="DF46" s="1"/>
  <c r="AP46"/>
  <c r="AS46" s="1"/>
  <c r="EC46"/>
  <c r="EF46" s="1"/>
  <c r="JP46"/>
  <c r="JS46" s="1"/>
  <c r="KP46"/>
  <c r="KS46" s="1"/>
  <c r="MC46"/>
  <c r="MF46" s="1"/>
  <c r="CC46"/>
  <c r="CF46" s="1"/>
  <c r="FP46"/>
  <c r="FS46" s="1"/>
  <c r="DP46"/>
  <c r="DS46" s="1"/>
  <c r="FC46"/>
  <c r="FF46" s="1"/>
  <c r="LP46"/>
  <c r="LS46" s="1"/>
  <c r="EP46"/>
  <c r="ES46" s="1"/>
  <c r="AP17" i="33"/>
  <c r="AS17" s="1"/>
  <c r="GC17"/>
  <c r="GF17" s="1"/>
  <c r="BC17"/>
  <c r="BF17" s="1"/>
  <c r="BP17"/>
  <c r="BS17" s="1"/>
  <c r="KC17"/>
  <c r="KF17" s="1"/>
  <c r="P17"/>
  <c r="S17" s="1"/>
  <c r="FC17"/>
  <c r="FF17" s="1"/>
  <c r="IP17"/>
  <c r="IS17" s="1"/>
  <c r="DC17"/>
  <c r="DF17" s="1"/>
  <c r="EP17"/>
  <c r="ES17" s="1"/>
  <c r="EC17"/>
  <c r="EF17" s="1"/>
  <c r="DP17"/>
  <c r="DS17" s="1"/>
  <c r="HC17"/>
  <c r="HF17" s="1"/>
  <c r="LC17"/>
  <c r="LF17" s="1"/>
  <c r="FP17"/>
  <c r="FS17" s="1"/>
  <c r="CP17"/>
  <c r="CS17" s="1"/>
  <c r="GP17"/>
  <c r="GS17" s="1"/>
  <c r="AC17"/>
  <c r="AF17" s="1"/>
  <c r="HP17"/>
  <c r="HS17" s="1"/>
  <c r="MC17"/>
  <c r="MF17" s="1"/>
  <c r="KP17"/>
  <c r="KS17" s="1"/>
  <c r="CC17"/>
  <c r="CF17" s="1"/>
  <c r="JC17"/>
  <c r="JF17" s="1"/>
  <c r="JP17"/>
  <c r="JS17" s="1"/>
  <c r="LP17"/>
  <c r="LS17" s="1"/>
  <c r="IC17"/>
  <c r="IF17" s="1"/>
  <c r="R30" i="12"/>
  <c r="AB25"/>
  <c r="AB30"/>
  <c r="AB23"/>
  <c r="AB28"/>
  <c r="AC25"/>
  <c r="AB35"/>
  <c r="R28"/>
  <c r="R7"/>
  <c r="R19" i="14"/>
  <c r="R23"/>
  <c r="R30"/>
  <c r="I8" i="12"/>
  <c r="H8"/>
  <c r="H6"/>
  <c r="I6"/>
  <c r="KP32" i="33"/>
  <c r="KS32" s="1"/>
  <c r="FC32"/>
  <c r="FF32" s="1"/>
  <c r="DC32"/>
  <c r="DF32" s="1"/>
  <c r="LP32"/>
  <c r="LS32" s="1"/>
  <c r="GP32"/>
  <c r="GS32" s="1"/>
  <c r="BC32"/>
  <c r="BF32" s="1"/>
  <c r="BP32"/>
  <c r="BS32" s="1"/>
  <c r="KC32"/>
  <c r="KF32" s="1"/>
  <c r="MC32"/>
  <c r="MF32" s="1"/>
  <c r="IC32"/>
  <c r="IF32" s="1"/>
  <c r="CC32"/>
  <c r="CF32" s="1"/>
  <c r="AC32"/>
  <c r="AF32" s="1"/>
  <c r="LC32"/>
  <c r="LF32" s="1"/>
  <c r="HC32"/>
  <c r="HF32" s="1"/>
  <c r="AP32"/>
  <c r="AS32" s="1"/>
  <c r="GC32"/>
  <c r="GF32" s="1"/>
  <c r="CP32"/>
  <c r="CS32" s="1"/>
  <c r="JP32"/>
  <c r="JS32" s="1"/>
  <c r="EC32"/>
  <c r="EF32" s="1"/>
  <c r="IP32"/>
  <c r="IS32" s="1"/>
  <c r="JC32"/>
  <c r="JF32" s="1"/>
  <c r="P32"/>
  <c r="S32" s="1"/>
  <c r="DP32"/>
  <c r="DS32" s="1"/>
  <c r="FP32"/>
  <c r="FS32" s="1"/>
  <c r="HP32"/>
  <c r="HS32" s="1"/>
  <c r="EP32"/>
  <c r="ES32" s="1"/>
  <c r="FD50"/>
  <c r="FE50" s="1"/>
  <c r="JD50"/>
  <c r="JE50" s="1"/>
  <c r="GQ50"/>
  <c r="GR50" s="1"/>
  <c r="AC34"/>
  <c r="AF34" s="1"/>
  <c r="EP34"/>
  <c r="ES34" s="1"/>
  <c r="CP34"/>
  <c r="CS34" s="1"/>
  <c r="BC34"/>
  <c r="BF34" s="1"/>
  <c r="GC34"/>
  <c r="GF34" s="1"/>
  <c r="DC34"/>
  <c r="DF34" s="1"/>
  <c r="LP34"/>
  <c r="LS34" s="1"/>
  <c r="JP34"/>
  <c r="JS34" s="1"/>
  <c r="FC34"/>
  <c r="FF34" s="1"/>
  <c r="HP34"/>
  <c r="HS34" s="1"/>
  <c r="LC34"/>
  <c r="LF34" s="1"/>
  <c r="CC34"/>
  <c r="CF34" s="1"/>
  <c r="P34"/>
  <c r="S34" s="1"/>
  <c r="FP34"/>
  <c r="FS34" s="1"/>
  <c r="MC34"/>
  <c r="MF34" s="1"/>
  <c r="GP34"/>
  <c r="GS34" s="1"/>
  <c r="EC34"/>
  <c r="EF34" s="1"/>
  <c r="IP34"/>
  <c r="IS34" s="1"/>
  <c r="DP34"/>
  <c r="DS34" s="1"/>
  <c r="KP34"/>
  <c r="KS34" s="1"/>
  <c r="BP34"/>
  <c r="BS34" s="1"/>
  <c r="HC34"/>
  <c r="HF34" s="1"/>
  <c r="JC34"/>
  <c r="JF34" s="1"/>
  <c r="KC34"/>
  <c r="KF34" s="1"/>
  <c r="AP34"/>
  <c r="AS34" s="1"/>
  <c r="IC34"/>
  <c r="IF34" s="1"/>
  <c r="AI38"/>
  <c r="HV38"/>
  <c r="V38"/>
  <c r="FI38"/>
  <c r="LV38"/>
  <c r="HI38"/>
  <c r="CI38"/>
  <c r="II38"/>
  <c r="CV38"/>
  <c r="KI38"/>
  <c r="GI38"/>
  <c r="IV38"/>
  <c r="EV38"/>
  <c r="KV38"/>
  <c r="DI38"/>
  <c r="BI38"/>
  <c r="FV38"/>
  <c r="BV38"/>
  <c r="DV38"/>
  <c r="LI38"/>
  <c r="JI38"/>
  <c r="I38"/>
  <c r="GV38"/>
  <c r="EI38"/>
  <c r="JV38"/>
  <c r="AV38"/>
  <c r="AB25" i="8"/>
  <c r="AB30"/>
  <c r="AB18"/>
  <c r="AA28"/>
  <c r="AA34"/>
  <c r="AC20"/>
  <c r="DK10" i="39"/>
  <c r="KK10"/>
  <c r="K10"/>
  <c r="BK10"/>
  <c r="HX10"/>
  <c r="BX10"/>
  <c r="DX10"/>
  <c r="AX10"/>
  <c r="HK10"/>
  <c r="GX10"/>
  <c r="EK10"/>
  <c r="GK10"/>
  <c r="AK10"/>
  <c r="IK10"/>
  <c r="JK10"/>
  <c r="JX10"/>
  <c r="IX10"/>
  <c r="FX10"/>
  <c r="LX10"/>
  <c r="KX10"/>
  <c r="X10"/>
  <c r="FK10"/>
  <c r="EX10"/>
  <c r="CK10"/>
  <c r="LK10"/>
  <c r="CX10"/>
  <c r="CX45" i="33"/>
  <c r="KK45"/>
  <c r="K45"/>
  <c r="GK45"/>
  <c r="GX45"/>
  <c r="DX45"/>
  <c r="CK45"/>
  <c r="AX45"/>
  <c r="BK45"/>
  <c r="DK45"/>
  <c r="X45"/>
  <c r="AK45"/>
  <c r="EK45"/>
  <c r="KX45"/>
  <c r="LK45"/>
  <c r="FX45"/>
  <c r="BX45"/>
  <c r="JK45"/>
  <c r="EX45"/>
  <c r="LX45"/>
  <c r="IK45"/>
  <c r="HK45"/>
  <c r="HX45"/>
  <c r="JX45"/>
  <c r="IX45"/>
  <c r="FK45"/>
  <c r="IQ53"/>
  <c r="IR53" s="1"/>
  <c r="DQ53"/>
  <c r="DR53" s="1"/>
  <c r="ED53"/>
  <c r="EE53" s="1"/>
  <c r="KQ55"/>
  <c r="KR55" s="1"/>
  <c r="DQ55"/>
  <c r="DR55" s="1"/>
  <c r="HD55"/>
  <c r="HE55" s="1"/>
  <c r="R35" i="11"/>
  <c r="AP24" i="39"/>
  <c r="AS24" s="1"/>
  <c r="JC24"/>
  <c r="JF24" s="1"/>
  <c r="EP24"/>
  <c r="ES24" s="1"/>
  <c r="CC24"/>
  <c r="CF24" s="1"/>
  <c r="JP24"/>
  <c r="JS24" s="1"/>
  <c r="LP24"/>
  <c r="LS24" s="1"/>
  <c r="CP24"/>
  <c r="CS24" s="1"/>
  <c r="DC24"/>
  <c r="DF24" s="1"/>
  <c r="KP24"/>
  <c r="KS24" s="1"/>
  <c r="EC24"/>
  <c r="EF24" s="1"/>
  <c r="HC24"/>
  <c r="HF24" s="1"/>
  <c r="AC24"/>
  <c r="AF24" s="1"/>
  <c r="MC24"/>
  <c r="MF24" s="1"/>
  <c r="GC24"/>
  <c r="GF24" s="1"/>
  <c r="P24"/>
  <c r="S24" s="1"/>
  <c r="BP24"/>
  <c r="BS24" s="1"/>
  <c r="FC24"/>
  <c r="FF24" s="1"/>
  <c r="DP24"/>
  <c r="DS24" s="1"/>
  <c r="IP24"/>
  <c r="IS24" s="1"/>
  <c r="KC24"/>
  <c r="KF24" s="1"/>
  <c r="FP24"/>
  <c r="FS24" s="1"/>
  <c r="LC24"/>
  <c r="LF24" s="1"/>
  <c r="GP24"/>
  <c r="GS24" s="1"/>
  <c r="BC24"/>
  <c r="BF24" s="1"/>
  <c r="IC24"/>
  <c r="IF24" s="1"/>
  <c r="JB67" i="33"/>
  <c r="JD65"/>
  <c r="JE65" s="1"/>
  <c r="JO67"/>
  <c r="JQ65"/>
  <c r="JR65" s="1"/>
  <c r="EO67"/>
  <c r="EQ65"/>
  <c r="ER65" s="1"/>
  <c r="KQ65"/>
  <c r="KR65" s="1"/>
  <c r="KO67"/>
  <c r="BQ52"/>
  <c r="BR52" s="1"/>
  <c r="ID52"/>
  <c r="IE52" s="1"/>
  <c r="BD52"/>
  <c r="BE52" s="1"/>
  <c r="FC18" i="39"/>
  <c r="FF18" s="1"/>
  <c r="BP18"/>
  <c r="BS18" s="1"/>
  <c r="KC18"/>
  <c r="KF18" s="1"/>
  <c r="EP18"/>
  <c r="ES18" s="1"/>
  <c r="DP18"/>
  <c r="DS18" s="1"/>
  <c r="HP18"/>
  <c r="HS18" s="1"/>
  <c r="GP18"/>
  <c r="GS18" s="1"/>
  <c r="AC18"/>
  <c r="AF18" s="1"/>
  <c r="IP18"/>
  <c r="IS18" s="1"/>
  <c r="BC18"/>
  <c r="BF18" s="1"/>
  <c r="AP18"/>
  <c r="AS18" s="1"/>
  <c r="JC18"/>
  <c r="JF18" s="1"/>
  <c r="P18"/>
  <c r="S18" s="1"/>
  <c r="HC18"/>
  <c r="HF18" s="1"/>
  <c r="CP18"/>
  <c r="CS18" s="1"/>
  <c r="FP18"/>
  <c r="FS18" s="1"/>
  <c r="LP18"/>
  <c r="LS18" s="1"/>
  <c r="EC18"/>
  <c r="EF18" s="1"/>
  <c r="GC18"/>
  <c r="GF18" s="1"/>
  <c r="KP18"/>
  <c r="KS18" s="1"/>
  <c r="LC18"/>
  <c r="LF18" s="1"/>
  <c r="IC18"/>
  <c r="IF18" s="1"/>
  <c r="MC18"/>
  <c r="MF18" s="1"/>
  <c r="CC18"/>
  <c r="CF18" s="1"/>
  <c r="JP18"/>
  <c r="JS18" s="1"/>
  <c r="KV46" i="33"/>
  <c r="AI46"/>
  <c r="HV46"/>
  <c r="DI46"/>
  <c r="BI46"/>
  <c r="LV46"/>
  <c r="HI46"/>
  <c r="DV46"/>
  <c r="IV46"/>
  <c r="FI46"/>
  <c r="GV46"/>
  <c r="II46"/>
  <c r="KI46"/>
  <c r="CV46"/>
  <c r="I46"/>
  <c r="JV46"/>
  <c r="GI46"/>
  <c r="EV46"/>
  <c r="LI46"/>
  <c r="EI46"/>
  <c r="FV46"/>
  <c r="BV46"/>
  <c r="AV46"/>
  <c r="JI46"/>
  <c r="V46"/>
  <c r="CI46"/>
  <c r="LI15"/>
  <c r="AV15"/>
  <c r="AI15"/>
  <c r="HV15"/>
  <c r="DV15"/>
  <c r="EI15"/>
  <c r="HI15"/>
  <c r="KV15"/>
  <c r="IV15"/>
  <c r="I15"/>
  <c r="GI15"/>
  <c r="FI15"/>
  <c r="GV15"/>
  <c r="CI15"/>
  <c r="LV15"/>
  <c r="V15"/>
  <c r="EV15"/>
  <c r="CV15"/>
  <c r="JI15"/>
  <c r="KI15"/>
  <c r="BV15"/>
  <c r="II15"/>
  <c r="BI15"/>
  <c r="DI15"/>
  <c r="JV15"/>
  <c r="FV15"/>
  <c r="AD49"/>
  <c r="AE49" s="1"/>
  <c r="ID49"/>
  <c r="IE49" s="1"/>
  <c r="EQ49"/>
  <c r="ER49" s="1"/>
  <c r="AC25" i="10"/>
  <c r="AB35"/>
  <c r="LC14" i="33"/>
  <c r="LF14" s="1"/>
  <c r="KP14"/>
  <c r="KS14" s="1"/>
  <c r="P14"/>
  <c r="S14" s="1"/>
  <c r="JP14"/>
  <c r="JS14" s="1"/>
  <c r="CC14"/>
  <c r="CF14" s="1"/>
  <c r="HP14"/>
  <c r="HS14" s="1"/>
  <c r="DP14"/>
  <c r="DS14" s="1"/>
  <c r="KC14"/>
  <c r="KF14" s="1"/>
  <c r="HC14"/>
  <c r="HF14" s="1"/>
  <c r="IP14"/>
  <c r="IS14" s="1"/>
  <c r="GC14"/>
  <c r="GF14" s="1"/>
  <c r="IC14"/>
  <c r="IF14" s="1"/>
  <c r="JC14"/>
  <c r="JF14" s="1"/>
  <c r="MC14"/>
  <c r="MF14" s="1"/>
  <c r="FP14"/>
  <c r="FS14" s="1"/>
  <c r="LP14"/>
  <c r="LS14" s="1"/>
  <c r="AC14"/>
  <c r="AF14" s="1"/>
  <c r="BC14"/>
  <c r="BF14" s="1"/>
  <c r="DC14"/>
  <c r="DF14" s="1"/>
  <c r="GP14"/>
  <c r="GS14" s="1"/>
  <c r="AP14"/>
  <c r="AS14" s="1"/>
  <c r="EP14"/>
  <c r="ES14" s="1"/>
  <c r="BP14"/>
  <c r="BS14" s="1"/>
  <c r="CP14"/>
  <c r="CS14" s="1"/>
  <c r="EC14"/>
  <c r="EF14" s="1"/>
  <c r="FC14"/>
  <c r="FF14" s="1"/>
  <c r="IX30"/>
  <c r="GK30"/>
  <c r="EK30"/>
  <c r="AX30"/>
  <c r="HK30"/>
  <c r="X30"/>
  <c r="DK30"/>
  <c r="IK30"/>
  <c r="FX30"/>
  <c r="CK30"/>
  <c r="JX30"/>
  <c r="JK30"/>
  <c r="HX30"/>
  <c r="KX30"/>
  <c r="KK30"/>
  <c r="LX30"/>
  <c r="CX30"/>
  <c r="K30"/>
  <c r="DX30"/>
  <c r="GX30"/>
  <c r="LK30"/>
  <c r="BK30"/>
  <c r="FK30"/>
  <c r="BX30"/>
  <c r="EX30"/>
  <c r="AK30"/>
  <c r="KV24"/>
  <c r="FV24"/>
  <c r="CV24"/>
  <c r="I24"/>
  <c r="DI24"/>
  <c r="BV24"/>
  <c r="LV24"/>
  <c r="KI24"/>
  <c r="JV24"/>
  <c r="IV24"/>
  <c r="FI24"/>
  <c r="EV24"/>
  <c r="AI24"/>
  <c r="HI24"/>
  <c r="JI24"/>
  <c r="HV24"/>
  <c r="CI24"/>
  <c r="LI24"/>
  <c r="DV24"/>
  <c r="AV24"/>
  <c r="GI24"/>
  <c r="V24"/>
  <c r="BI24"/>
  <c r="II24"/>
  <c r="GV24"/>
  <c r="EI24"/>
  <c r="IK42" i="39"/>
  <c r="LK42"/>
  <c r="AK42"/>
  <c r="AX42"/>
  <c r="GX42"/>
  <c r="KX42"/>
  <c r="EK42"/>
  <c r="LX42"/>
  <c r="CK42"/>
  <c r="KK42"/>
  <c r="DK42"/>
  <c r="K42"/>
  <c r="FX42"/>
  <c r="BX42"/>
  <c r="DX42"/>
  <c r="BK42"/>
  <c r="X42"/>
  <c r="FK42"/>
  <c r="EX42"/>
  <c r="HX42"/>
  <c r="IX42"/>
  <c r="JK42"/>
  <c r="HK42"/>
  <c r="JX42"/>
  <c r="GK42"/>
  <c r="CX42"/>
  <c r="DI22"/>
  <c r="BI22"/>
  <c r="JI22"/>
  <c r="KV22"/>
  <c r="KI22"/>
  <c r="GV22"/>
  <c r="LV22"/>
  <c r="LI22"/>
  <c r="EI22"/>
  <c r="FI22"/>
  <c r="FV22"/>
  <c r="GI22"/>
  <c r="AV22"/>
  <c r="BV22"/>
  <c r="CI22"/>
  <c r="I22"/>
  <c r="HI22"/>
  <c r="EV22"/>
  <c r="HV22"/>
  <c r="CV22"/>
  <c r="IV22"/>
  <c r="DV22"/>
  <c r="AI22"/>
  <c r="JV22"/>
  <c r="II22"/>
  <c r="V22"/>
  <c r="II22" i="33"/>
  <c r="GI22"/>
  <c r="V22"/>
  <c r="AI22"/>
  <c r="IV22"/>
  <c r="BV22"/>
  <c r="LI22"/>
  <c r="FI22"/>
  <c r="BI22"/>
  <c r="CI22"/>
  <c r="CV22"/>
  <c r="DI22"/>
  <c r="DV22"/>
  <c r="AV22"/>
  <c r="JV22"/>
  <c r="HI22"/>
  <c r="JI22"/>
  <c r="EI22"/>
  <c r="LV22"/>
  <c r="KV22"/>
  <c r="HV22"/>
  <c r="KI22"/>
  <c r="I22"/>
  <c r="EV22"/>
  <c r="GV22"/>
  <c r="FV22"/>
  <c r="AX16" i="39"/>
  <c r="EX16"/>
  <c r="HX16"/>
  <c r="KK16"/>
  <c r="LX16"/>
  <c r="K16"/>
  <c r="JK16"/>
  <c r="CK16"/>
  <c r="BK16"/>
  <c r="IX16"/>
  <c r="X16"/>
  <c r="JX16"/>
  <c r="DX16"/>
  <c r="IK16"/>
  <c r="FK16"/>
  <c r="GX16"/>
  <c r="CX16"/>
  <c r="EK16"/>
  <c r="FX16"/>
  <c r="AK16"/>
  <c r="LK16"/>
  <c r="DK16"/>
  <c r="KX16"/>
  <c r="BX16"/>
  <c r="HK16"/>
  <c r="GK16"/>
  <c r="DV14"/>
  <c r="HV14"/>
  <c r="DI14"/>
  <c r="HI14"/>
  <c r="CV14"/>
  <c r="LV14"/>
  <c r="BV14"/>
  <c r="FV14"/>
  <c r="BI14"/>
  <c r="AI14"/>
  <c r="GI14"/>
  <c r="LI14"/>
  <c r="KI14"/>
  <c r="I14"/>
  <c r="EV14"/>
  <c r="AV14"/>
  <c r="II14"/>
  <c r="JI14"/>
  <c r="V14"/>
  <c r="IV14"/>
  <c r="JV14"/>
  <c r="FI14"/>
  <c r="KV14"/>
  <c r="GV14"/>
  <c r="CI14"/>
  <c r="EI14"/>
  <c r="X7"/>
  <c r="LX7"/>
  <c r="FX7"/>
  <c r="JK7"/>
  <c r="HK7"/>
  <c r="IX7"/>
  <c r="AK7"/>
  <c r="EX7"/>
  <c r="GX7"/>
  <c r="DX7"/>
  <c r="CX7"/>
  <c r="BK7"/>
  <c r="EK7"/>
  <c r="JX7"/>
  <c r="CK7"/>
  <c r="DK7"/>
  <c r="K7"/>
  <c r="LK7"/>
  <c r="GK7"/>
  <c r="KX7"/>
  <c r="HX7"/>
  <c r="BX7"/>
  <c r="IK7"/>
  <c r="KK7"/>
  <c r="AX7"/>
  <c r="FK7"/>
  <c r="MC42" i="33"/>
  <c r="MF42" s="1"/>
  <c r="CP42"/>
  <c r="CS42" s="1"/>
  <c r="GP42"/>
  <c r="GS42" s="1"/>
  <c r="HP42"/>
  <c r="HS42" s="1"/>
  <c r="CC42"/>
  <c r="CF42" s="1"/>
  <c r="IP42"/>
  <c r="IS42" s="1"/>
  <c r="JP42"/>
  <c r="JS42" s="1"/>
  <c r="KC42"/>
  <c r="KF42" s="1"/>
  <c r="LC42"/>
  <c r="LF42" s="1"/>
  <c r="DC42"/>
  <c r="DF42" s="1"/>
  <c r="GC42"/>
  <c r="GF42" s="1"/>
  <c r="AC42"/>
  <c r="AF42" s="1"/>
  <c r="BC42"/>
  <c r="BF42" s="1"/>
  <c r="LP42"/>
  <c r="LS42" s="1"/>
  <c r="BP42"/>
  <c r="BS42" s="1"/>
  <c r="EC42"/>
  <c r="EF42" s="1"/>
  <c r="DP42"/>
  <c r="DS42" s="1"/>
  <c r="FC42"/>
  <c r="FF42" s="1"/>
  <c r="EP42"/>
  <c r="ES42" s="1"/>
  <c r="P42"/>
  <c r="S42" s="1"/>
  <c r="AP42"/>
  <c r="AS42" s="1"/>
  <c r="IC42"/>
  <c r="IF42" s="1"/>
  <c r="FP42"/>
  <c r="FS42" s="1"/>
  <c r="KP42"/>
  <c r="KS42" s="1"/>
  <c r="JC42"/>
  <c r="JF42" s="1"/>
  <c r="HC42"/>
  <c r="HF42" s="1"/>
  <c r="AD48"/>
  <c r="AE48" s="1"/>
  <c r="JQ48"/>
  <c r="JR48" s="1"/>
  <c r="FD48"/>
  <c r="FE48" s="1"/>
  <c r="KI10"/>
  <c r="BV10"/>
  <c r="HV10"/>
  <c r="CI10"/>
  <c r="JV10"/>
  <c r="JI10"/>
  <c r="HI10"/>
  <c r="V10"/>
  <c r="GI10"/>
  <c r="EV10"/>
  <c r="I10"/>
  <c r="AI10"/>
  <c r="CV10"/>
  <c r="AV10"/>
  <c r="II10"/>
  <c r="IV10"/>
  <c r="BI10"/>
  <c r="FV10"/>
  <c r="EI10"/>
  <c r="LI10"/>
  <c r="DI10"/>
  <c r="LV10"/>
  <c r="GV10"/>
  <c r="FI10"/>
  <c r="KV10"/>
  <c r="DV10"/>
  <c r="CP21"/>
  <c r="CS21" s="1"/>
  <c r="BC21"/>
  <c r="BF21" s="1"/>
  <c r="BP21"/>
  <c r="BS21" s="1"/>
  <c r="CC21"/>
  <c r="CF21" s="1"/>
  <c r="LC21"/>
  <c r="LF21" s="1"/>
  <c r="FP21"/>
  <c r="FS21" s="1"/>
  <c r="HC21"/>
  <c r="HF21" s="1"/>
  <c r="DP21"/>
  <c r="DS21" s="1"/>
  <c r="AP21"/>
  <c r="AS21" s="1"/>
  <c r="FC21"/>
  <c r="FF21" s="1"/>
  <c r="EC21"/>
  <c r="EF21" s="1"/>
  <c r="GP21"/>
  <c r="GS21" s="1"/>
  <c r="DC21"/>
  <c r="DF21" s="1"/>
  <c r="KC21"/>
  <c r="KF21" s="1"/>
  <c r="JP21"/>
  <c r="JS21" s="1"/>
  <c r="HP21"/>
  <c r="HS21" s="1"/>
  <c r="P21"/>
  <c r="S21" s="1"/>
  <c r="AC21"/>
  <c r="AF21" s="1"/>
  <c r="IC21"/>
  <c r="IF21" s="1"/>
  <c r="EP21"/>
  <c r="ES21" s="1"/>
  <c r="LP21"/>
  <c r="LS21" s="1"/>
  <c r="GC21"/>
  <c r="GF21" s="1"/>
  <c r="MC21"/>
  <c r="MF21" s="1"/>
  <c r="KP21"/>
  <c r="KS21" s="1"/>
  <c r="JC21"/>
  <c r="JF21" s="1"/>
  <c r="IP21"/>
  <c r="IS21" s="1"/>
  <c r="V25" i="39"/>
  <c r="DV25"/>
  <c r="FI25"/>
  <c r="IV25"/>
  <c r="KV25"/>
  <c r="FV25"/>
  <c r="HV25"/>
  <c r="GV25"/>
  <c r="JI25"/>
  <c r="II25"/>
  <c r="HI25"/>
  <c r="EI25"/>
  <c r="CI25"/>
  <c r="BI25"/>
  <c r="AV25"/>
  <c r="BV25"/>
  <c r="JV25"/>
  <c r="GI25"/>
  <c r="KI25"/>
  <c r="EV25"/>
  <c r="LI25"/>
  <c r="LV25"/>
  <c r="I25"/>
  <c r="AI25"/>
  <c r="DI25"/>
  <c r="CV25"/>
  <c r="AC24" i="13"/>
  <c r="AB33"/>
  <c r="R5"/>
  <c r="AB23"/>
  <c r="AB28"/>
  <c r="R30"/>
  <c r="IQ51" i="33"/>
  <c r="IR51" s="1"/>
  <c r="LV43"/>
  <c r="KI43"/>
  <c r="II43"/>
  <c r="FI43"/>
  <c r="I43"/>
  <c r="DI43"/>
  <c r="IV43"/>
  <c r="BV43"/>
  <c r="GV43"/>
  <c r="EI43"/>
  <c r="V43"/>
  <c r="AI43"/>
  <c r="BI43"/>
  <c r="JV43"/>
  <c r="HV43"/>
  <c r="EV43"/>
  <c r="CV43"/>
  <c r="DV43"/>
  <c r="AV43"/>
  <c r="HI43"/>
  <c r="JI43"/>
  <c r="KV43"/>
  <c r="FV43"/>
  <c r="LI43"/>
  <c r="GI43"/>
  <c r="CI43"/>
  <c r="JD54"/>
  <c r="JE54" s="1"/>
  <c r="DD54"/>
  <c r="DE54" s="1"/>
  <c r="LX8"/>
  <c r="BK8"/>
  <c r="AX8"/>
  <c r="DK8"/>
  <c r="EX8"/>
  <c r="CK8"/>
  <c r="GX8"/>
  <c r="IK8"/>
  <c r="KK8"/>
  <c r="JK8"/>
  <c r="IX8"/>
  <c r="DX8"/>
  <c r="FK8"/>
  <c r="JX8"/>
  <c r="X8"/>
  <c r="FX8"/>
  <c r="HK8"/>
  <c r="HX8"/>
  <c r="EK8"/>
  <c r="AK8"/>
  <c r="BX8"/>
  <c r="GK8"/>
  <c r="KX8"/>
  <c r="CX8"/>
  <c r="K8"/>
  <c r="LK8"/>
  <c r="HC41" i="39"/>
  <c r="HF41" s="1"/>
  <c r="JP41"/>
  <c r="JS41" s="1"/>
  <c r="LC41"/>
  <c r="LF41" s="1"/>
  <c r="JC41"/>
  <c r="JF41" s="1"/>
  <c r="IP41"/>
  <c r="IS41" s="1"/>
  <c r="GP41"/>
  <c r="GS41" s="1"/>
  <c r="DC41"/>
  <c r="DF41" s="1"/>
  <c r="FP41"/>
  <c r="FS41" s="1"/>
  <c r="EP41"/>
  <c r="ES41" s="1"/>
  <c r="AP41"/>
  <c r="AS41" s="1"/>
  <c r="BC41"/>
  <c r="BF41" s="1"/>
  <c r="P41"/>
  <c r="S41" s="1"/>
  <c r="DP41"/>
  <c r="DS41" s="1"/>
  <c r="KC41"/>
  <c r="KF41" s="1"/>
  <c r="BP41"/>
  <c r="BS41" s="1"/>
  <c r="KP41"/>
  <c r="KS41" s="1"/>
  <c r="CC41"/>
  <c r="CF41" s="1"/>
  <c r="LP41"/>
  <c r="LS41" s="1"/>
  <c r="AC41"/>
  <c r="AF41" s="1"/>
  <c r="MC41"/>
  <c r="MF41" s="1"/>
  <c r="GC41"/>
  <c r="GF41" s="1"/>
  <c r="CP41"/>
  <c r="CS41" s="1"/>
  <c r="HP41"/>
  <c r="HS41" s="1"/>
  <c r="IC41"/>
  <c r="IF41" s="1"/>
  <c r="EC41"/>
  <c r="EF41" s="1"/>
  <c r="FC41"/>
  <c r="FF41" s="1"/>
  <c r="CV18" i="33"/>
  <c r="V18"/>
  <c r="AV18"/>
  <c r="DI18"/>
  <c r="I18"/>
  <c r="EV18"/>
  <c r="BI18"/>
  <c r="CI18"/>
  <c r="AI18"/>
  <c r="FV18"/>
  <c r="JV18"/>
  <c r="HI18"/>
  <c r="LV18"/>
  <c r="GI18"/>
  <c r="HV18"/>
  <c r="DV18"/>
  <c r="JI18"/>
  <c r="GV18"/>
  <c r="BV18"/>
  <c r="KV18"/>
  <c r="EI18"/>
  <c r="II18"/>
  <c r="FI18"/>
  <c r="LI18"/>
  <c r="KI18"/>
  <c r="IV18"/>
  <c r="HD54"/>
  <c r="HE54" s="1"/>
  <c r="LD54"/>
  <c r="LE54" s="1"/>
  <c r="ED54"/>
  <c r="EE54" s="1"/>
  <c r="DD51"/>
  <c r="DE51" s="1"/>
  <c r="CD51"/>
  <c r="CE51" s="1"/>
  <c r="ID51"/>
  <c r="IE51" s="1"/>
  <c r="EC46"/>
  <c r="EF46" s="1"/>
  <c r="FC46"/>
  <c r="FF46" s="1"/>
  <c r="KP46"/>
  <c r="KS46" s="1"/>
  <c r="KC46"/>
  <c r="KF46" s="1"/>
  <c r="EP46"/>
  <c r="ES46" s="1"/>
  <c r="CP46"/>
  <c r="CS46" s="1"/>
  <c r="MC46"/>
  <c r="MF46" s="1"/>
  <c r="JP46"/>
  <c r="JS46" s="1"/>
  <c r="JC46"/>
  <c r="JF46" s="1"/>
  <c r="DP46"/>
  <c r="DS46" s="1"/>
  <c r="AC46"/>
  <c r="AF46" s="1"/>
  <c r="IP46"/>
  <c r="IS46" s="1"/>
  <c r="HP46"/>
  <c r="HS46" s="1"/>
  <c r="CC46"/>
  <c r="CF46" s="1"/>
  <c r="LP46"/>
  <c r="LS46" s="1"/>
  <c r="HC46"/>
  <c r="HF46" s="1"/>
  <c r="IC46"/>
  <c r="IF46" s="1"/>
  <c r="BC46"/>
  <c r="BF46" s="1"/>
  <c r="GP46"/>
  <c r="GS46" s="1"/>
  <c r="AP46"/>
  <c r="AS46" s="1"/>
  <c r="BP46"/>
  <c r="BS46" s="1"/>
  <c r="GC46"/>
  <c r="GF46" s="1"/>
  <c r="DC46"/>
  <c r="DF46" s="1"/>
  <c r="FP46"/>
  <c r="FS46" s="1"/>
  <c r="P46"/>
  <c r="S46" s="1"/>
  <c r="LC46"/>
  <c r="LF46" s="1"/>
  <c r="R6" i="12"/>
  <c r="EV27" i="39"/>
  <c r="AV27"/>
  <c r="IV27"/>
  <c r="HI27"/>
  <c r="JI27"/>
  <c r="EI27"/>
  <c r="DI27"/>
  <c r="CI27"/>
  <c r="GV27"/>
  <c r="BI27"/>
  <c r="JV27"/>
  <c r="II27"/>
  <c r="FI27"/>
  <c r="FV27"/>
  <c r="I27"/>
  <c r="V27"/>
  <c r="LV27"/>
  <c r="AI27"/>
  <c r="LI27"/>
  <c r="CV27"/>
  <c r="DV27"/>
  <c r="GI27"/>
  <c r="HV27"/>
  <c r="KV27"/>
  <c r="BV27"/>
  <c r="KI27"/>
  <c r="AB33" i="12"/>
  <c r="AC24"/>
  <c r="H8" i="13"/>
  <c r="I8"/>
  <c r="AB35" i="14"/>
  <c r="AC25"/>
  <c r="R7"/>
  <c r="II41" i="33"/>
  <c r="CV41"/>
  <c r="V41"/>
  <c r="IV41"/>
  <c r="DI41"/>
  <c r="HI41"/>
  <c r="GV41"/>
  <c r="EV41"/>
  <c r="AI41"/>
  <c r="LI41"/>
  <c r="JI41"/>
  <c r="KV41"/>
  <c r="CI41"/>
  <c r="I41"/>
  <c r="BI41"/>
  <c r="KI41"/>
  <c r="JV41"/>
  <c r="FI41"/>
  <c r="BV41"/>
  <c r="FV41"/>
  <c r="GI41"/>
  <c r="DV41"/>
  <c r="HV41"/>
  <c r="AV41"/>
  <c r="LV41"/>
  <c r="EI41"/>
  <c r="AA18" i="14"/>
  <c r="AA23"/>
  <c r="R18"/>
  <c r="R28"/>
  <c r="AB20"/>
  <c r="AA29"/>
  <c r="DI8" i="33"/>
  <c r="CV8"/>
  <c r="BV8"/>
  <c r="CI8"/>
  <c r="LV8"/>
  <c r="V8"/>
  <c r="II8"/>
  <c r="IV8"/>
  <c r="DV8"/>
  <c r="FI8"/>
  <c r="JI8"/>
  <c r="EV8"/>
  <c r="AI8"/>
  <c r="FV8"/>
  <c r="EI8"/>
  <c r="AV8"/>
  <c r="GI8"/>
  <c r="HV8"/>
  <c r="LI8"/>
  <c r="BI8"/>
  <c r="JV8"/>
  <c r="KI8"/>
  <c r="I8"/>
  <c r="KV8"/>
  <c r="GV8"/>
  <c r="HI8"/>
  <c r="I7" i="11"/>
  <c r="H7"/>
  <c r="LP29" i="39"/>
  <c r="LS29" s="1"/>
  <c r="BP29"/>
  <c r="BS29" s="1"/>
  <c r="JC29"/>
  <c r="JF29" s="1"/>
  <c r="KP29"/>
  <c r="KS29" s="1"/>
  <c r="AC29"/>
  <c r="AF29" s="1"/>
  <c r="LC29"/>
  <c r="LF29" s="1"/>
  <c r="DP29"/>
  <c r="DS29" s="1"/>
  <c r="HP29"/>
  <c r="HS29" s="1"/>
  <c r="CC29"/>
  <c r="CF29" s="1"/>
  <c r="KC29"/>
  <c r="KF29" s="1"/>
  <c r="CP29"/>
  <c r="CS29" s="1"/>
  <c r="FC29"/>
  <c r="FF29" s="1"/>
  <c r="BC29"/>
  <c r="BF29" s="1"/>
  <c r="FP29"/>
  <c r="FS29" s="1"/>
  <c r="DC29"/>
  <c r="DF29" s="1"/>
  <c r="JP29"/>
  <c r="JS29" s="1"/>
  <c r="GC29"/>
  <c r="GF29" s="1"/>
  <c r="MC29"/>
  <c r="MF29" s="1"/>
  <c r="EC29"/>
  <c r="EF29" s="1"/>
  <c r="P29"/>
  <c r="S29" s="1"/>
  <c r="GP29"/>
  <c r="GS29" s="1"/>
  <c r="EP29"/>
  <c r="ES29" s="1"/>
  <c r="HC29"/>
  <c r="HF29" s="1"/>
  <c r="IC29"/>
  <c r="IF29" s="1"/>
  <c r="AP29"/>
  <c r="AS29" s="1"/>
  <c r="IP29"/>
  <c r="IS29" s="1"/>
  <c r="I9" i="12"/>
  <c r="H9"/>
  <c r="GX44" i="33"/>
  <c r="FX44"/>
  <c r="KX44"/>
  <c r="HK44"/>
  <c r="HX44"/>
  <c r="BK44"/>
  <c r="AX44"/>
  <c r="IX44"/>
  <c r="FK44"/>
  <c r="DX44"/>
  <c r="LK44"/>
  <c r="LX44"/>
  <c r="IK44"/>
  <c r="CK44"/>
  <c r="BX44"/>
  <c r="EX44"/>
  <c r="JX44"/>
  <c r="K44"/>
  <c r="CX44"/>
  <c r="KK44"/>
  <c r="GK44"/>
  <c r="X44"/>
  <c r="EK44"/>
  <c r="AK44"/>
  <c r="DK44"/>
  <c r="JK44"/>
  <c r="AV9" i="39"/>
  <c r="LV9"/>
  <c r="CV9"/>
  <c r="AI9"/>
  <c r="EI9"/>
  <c r="CI9"/>
  <c r="GV9"/>
  <c r="BI9"/>
  <c r="V9"/>
  <c r="KV9"/>
  <c r="FI9"/>
  <c r="DI9"/>
  <c r="EV9"/>
  <c r="IV9"/>
  <c r="DV9"/>
  <c r="I9"/>
  <c r="JV9"/>
  <c r="LI9"/>
  <c r="II9"/>
  <c r="BV9"/>
  <c r="KI9"/>
  <c r="JI9"/>
  <c r="FV9"/>
  <c r="HV9"/>
  <c r="HI9"/>
  <c r="GI9"/>
  <c r="BQ50" i="33"/>
  <c r="BR50" s="1"/>
  <c r="AQ50"/>
  <c r="AR50" s="1"/>
  <c r="BD50"/>
  <c r="BE50" s="1"/>
  <c r="R4" i="8"/>
  <c r="AC24"/>
  <c r="AB33"/>
  <c r="DK27" i="39"/>
  <c r="GX27"/>
  <c r="AX27"/>
  <c r="LX27"/>
  <c r="LK27"/>
  <c r="IX27"/>
  <c r="JK27"/>
  <c r="FX27"/>
  <c r="KX27"/>
  <c r="BK27"/>
  <c r="FK27"/>
  <c r="AK27"/>
  <c r="X27"/>
  <c r="EX27"/>
  <c r="KK27"/>
  <c r="DX27"/>
  <c r="HK27"/>
  <c r="JX27"/>
  <c r="BX27"/>
  <c r="K27"/>
  <c r="CK27"/>
  <c r="IK27"/>
  <c r="CX27"/>
  <c r="GK27"/>
  <c r="HX27"/>
  <c r="EK27"/>
  <c r="HQ53" i="33"/>
  <c r="HR53" s="1"/>
  <c r="ID53"/>
  <c r="IE53" s="1"/>
  <c r="GD53"/>
  <c r="GE53" s="1"/>
  <c r="BQ55"/>
  <c r="BR55" s="1"/>
  <c r="BD55"/>
  <c r="BE55" s="1"/>
  <c r="GQ55"/>
  <c r="GR55" s="1"/>
  <c r="IQ55"/>
  <c r="IR55" s="1"/>
  <c r="AC25" i="11"/>
  <c r="AB35"/>
  <c r="R28"/>
  <c r="R6"/>
  <c r="JI21" i="39"/>
  <c r="AV21"/>
  <c r="KV21"/>
  <c r="LI21"/>
  <c r="FI21"/>
  <c r="FV21"/>
  <c r="KI21"/>
  <c r="CI21"/>
  <c r="DI21"/>
  <c r="IV21"/>
  <c r="AI21"/>
  <c r="I21"/>
  <c r="II21"/>
  <c r="DV21"/>
  <c r="HV21"/>
  <c r="EV21"/>
  <c r="GV21"/>
  <c r="EI21"/>
  <c r="CV21"/>
  <c r="LV21"/>
  <c r="BI21"/>
  <c r="GI21"/>
  <c r="HI21"/>
  <c r="JV21"/>
  <c r="BV21"/>
  <c r="V21"/>
  <c r="LK36"/>
  <c r="DK36"/>
  <c r="KK36"/>
  <c r="JX36"/>
  <c r="EX36"/>
  <c r="GX36"/>
  <c r="FX36"/>
  <c r="KX36"/>
  <c r="CX36"/>
  <c r="BX36"/>
  <c r="JK36"/>
  <c r="BK36"/>
  <c r="GK36"/>
  <c r="LX36"/>
  <c r="HK36"/>
  <c r="IX36"/>
  <c r="FK36"/>
  <c r="CK36"/>
  <c r="AX36"/>
  <c r="DX36"/>
  <c r="AK36"/>
  <c r="EK36"/>
  <c r="K36"/>
  <c r="IK36"/>
  <c r="HX36"/>
  <c r="X36"/>
  <c r="LO67" i="33"/>
  <c r="LQ65"/>
  <c r="LR65" s="1"/>
  <c r="DO67"/>
  <c r="DQ65"/>
  <c r="DR65" s="1"/>
  <c r="IQ65"/>
  <c r="IR65" s="1"/>
  <c r="IO67"/>
  <c r="FD52"/>
  <c r="FE52" s="1"/>
  <c r="JD52"/>
  <c r="JE52" s="1"/>
  <c r="DQ52"/>
  <c r="DR52" s="1"/>
  <c r="FX6"/>
  <c r="FK6"/>
  <c r="CX6"/>
  <c r="GX6"/>
  <c r="AX6"/>
  <c r="HK6"/>
  <c r="AK6"/>
  <c r="LX6"/>
  <c r="X6"/>
  <c r="BX6"/>
  <c r="K6"/>
  <c r="IK6"/>
  <c r="DX6"/>
  <c r="JX6"/>
  <c r="LK6"/>
  <c r="EX6"/>
  <c r="CK6"/>
  <c r="GK6"/>
  <c r="EK6"/>
  <c r="JK6"/>
  <c r="KK6"/>
  <c r="BK6"/>
  <c r="DK6"/>
  <c r="IX6"/>
  <c r="HX6"/>
  <c r="KX6"/>
  <c r="LD49"/>
  <c r="LE49" s="1"/>
  <c r="CD49"/>
  <c r="CE49" s="1"/>
  <c r="JQ49"/>
  <c r="JR49" s="1"/>
  <c r="LI13"/>
  <c r="LV13"/>
  <c r="GI13"/>
  <c r="DI13"/>
  <c r="BV13"/>
  <c r="IV13"/>
  <c r="JI13"/>
  <c r="FV13"/>
  <c r="CV13"/>
  <c r="EV13"/>
  <c r="II13"/>
  <c r="KV13"/>
  <c r="EI13"/>
  <c r="V13"/>
  <c r="AV13"/>
  <c r="KI13"/>
  <c r="CI13"/>
  <c r="HI13"/>
  <c r="JV13"/>
  <c r="DV13"/>
  <c r="GV13"/>
  <c r="I13"/>
  <c r="HV13"/>
  <c r="AI13"/>
  <c r="BI13"/>
  <c r="FI13"/>
  <c r="AA24" i="10"/>
  <c r="AA19"/>
  <c r="R33"/>
  <c r="JC6" i="33"/>
  <c r="JF6" s="1"/>
  <c r="CC6"/>
  <c r="CF6" s="1"/>
  <c r="AP6"/>
  <c r="AS6" s="1"/>
  <c r="DC6"/>
  <c r="DF6" s="1"/>
  <c r="CP6"/>
  <c r="CS6" s="1"/>
  <c r="KP6"/>
  <c r="KS6" s="1"/>
  <c r="IC6"/>
  <c r="IF6" s="1"/>
  <c r="BP6"/>
  <c r="BS6" s="1"/>
  <c r="FC6"/>
  <c r="FF6" s="1"/>
  <c r="P6"/>
  <c r="S6" s="1"/>
  <c r="HP6"/>
  <c r="HS6" s="1"/>
  <c r="LP6"/>
  <c r="LS6" s="1"/>
  <c r="GP6"/>
  <c r="GS6" s="1"/>
  <c r="IP6"/>
  <c r="IS6" s="1"/>
  <c r="JP6"/>
  <c r="JS6" s="1"/>
  <c r="BC6"/>
  <c r="BF6" s="1"/>
  <c r="FP6"/>
  <c r="FS6" s="1"/>
  <c r="MC6"/>
  <c r="MF6" s="1"/>
  <c r="EC6"/>
  <c r="EF6" s="1"/>
  <c r="GC6"/>
  <c r="GF6" s="1"/>
  <c r="KC6"/>
  <c r="KF6" s="1"/>
  <c r="AC6"/>
  <c r="AF6" s="1"/>
  <c r="LC6"/>
  <c r="LF6" s="1"/>
  <c r="HC6"/>
  <c r="HF6" s="1"/>
  <c r="DP6"/>
  <c r="DS6" s="1"/>
  <c r="LP38"/>
  <c r="LS38" s="1"/>
  <c r="FK16"/>
  <c r="BK16"/>
  <c r="HX16"/>
  <c r="KX16"/>
  <c r="CK16"/>
  <c r="IK16"/>
  <c r="X16"/>
  <c r="BX16"/>
  <c r="AX16"/>
  <c r="AK16"/>
  <c r="GK16"/>
  <c r="DK16"/>
  <c r="CX16"/>
  <c r="HK16"/>
  <c r="KK16"/>
  <c r="DX16"/>
  <c r="K16"/>
  <c r="LX16"/>
  <c r="LK16"/>
  <c r="IX16"/>
  <c r="JK16"/>
  <c r="GX16"/>
  <c r="FX16"/>
  <c r="EK16"/>
  <c r="EX16"/>
  <c r="JX16"/>
  <c r="H4" i="12"/>
  <c r="M10"/>
  <c r="I4"/>
  <c r="I5" i="14"/>
  <c r="H5"/>
  <c r="BD48" i="33"/>
  <c r="BE48" s="1"/>
  <c r="BQ48"/>
  <c r="BR48" s="1"/>
  <c r="LD48"/>
  <c r="LE48" s="1"/>
  <c r="V36" i="39"/>
  <c r="KI36"/>
  <c r="JI36"/>
  <c r="I36"/>
  <c r="HV36"/>
  <c r="LI36"/>
  <c r="DV36"/>
  <c r="FV36"/>
  <c r="EI36"/>
  <c r="AI36"/>
  <c r="GI36"/>
  <c r="JV36"/>
  <c r="LV36"/>
  <c r="EV36"/>
  <c r="FI36"/>
  <c r="BV36"/>
  <c r="CV36"/>
  <c r="HI36"/>
  <c r="KV36"/>
  <c r="AV36"/>
  <c r="IV36"/>
  <c r="DI36"/>
  <c r="BI36"/>
  <c r="GV36"/>
  <c r="CI36"/>
  <c r="II36"/>
  <c r="DP43" i="33"/>
  <c r="DS43" s="1"/>
  <c r="JP43"/>
  <c r="JS43" s="1"/>
  <c r="GP43"/>
  <c r="GS43" s="1"/>
  <c r="DC43"/>
  <c r="DF43" s="1"/>
  <c r="MC43"/>
  <c r="MF43" s="1"/>
  <c r="KC43"/>
  <c r="KF43" s="1"/>
  <c r="HC43"/>
  <c r="HF43" s="1"/>
  <c r="FP43"/>
  <c r="FS43" s="1"/>
  <c r="CC43"/>
  <c r="CF43" s="1"/>
  <c r="FC43"/>
  <c r="FF43" s="1"/>
  <c r="LC43"/>
  <c r="LF43" s="1"/>
  <c r="LP43"/>
  <c r="LS43" s="1"/>
  <c r="IC43"/>
  <c r="IF43" s="1"/>
  <c r="CP43"/>
  <c r="CS43" s="1"/>
  <c r="IP43"/>
  <c r="IS43" s="1"/>
  <c r="BP43"/>
  <c r="BS43" s="1"/>
  <c r="AC43"/>
  <c r="AF43" s="1"/>
  <c r="JC43"/>
  <c r="JF43" s="1"/>
  <c r="HP43"/>
  <c r="HS43" s="1"/>
  <c r="P43"/>
  <c r="S43" s="1"/>
  <c r="KP43"/>
  <c r="KS43" s="1"/>
  <c r="GC43"/>
  <c r="GF43" s="1"/>
  <c r="BC43"/>
  <c r="BF43" s="1"/>
  <c r="EC43"/>
  <c r="EF43" s="1"/>
  <c r="EP43"/>
  <c r="ES43" s="1"/>
  <c r="AP43"/>
  <c r="AS43" s="1"/>
  <c r="DP21" i="39"/>
  <c r="DS21" s="1"/>
  <c r="DC21"/>
  <c r="DF21" s="1"/>
  <c r="KC21"/>
  <c r="KF21" s="1"/>
  <c r="JP21"/>
  <c r="JS21" s="1"/>
  <c r="BP21"/>
  <c r="BS21" s="1"/>
  <c r="GP21"/>
  <c r="GS21" s="1"/>
  <c r="HC21"/>
  <c r="HF21" s="1"/>
  <c r="IC21"/>
  <c r="IF21" s="1"/>
  <c r="HP21"/>
  <c r="HS21" s="1"/>
  <c r="FP21"/>
  <c r="FS21" s="1"/>
  <c r="CP21"/>
  <c r="CS21" s="1"/>
  <c r="AP21"/>
  <c r="AS21" s="1"/>
  <c r="BC21"/>
  <c r="BF21" s="1"/>
  <c r="KP21"/>
  <c r="KS21" s="1"/>
  <c r="EC21"/>
  <c r="EF21" s="1"/>
  <c r="P21"/>
  <c r="S21" s="1"/>
  <c r="EP21"/>
  <c r="ES21" s="1"/>
  <c r="CC21"/>
  <c r="CF21" s="1"/>
  <c r="AC21"/>
  <c r="AF21" s="1"/>
  <c r="LP21"/>
  <c r="LS21" s="1"/>
  <c r="GC21"/>
  <c r="GF21" s="1"/>
  <c r="IP21"/>
  <c r="IS21" s="1"/>
  <c r="MC21"/>
  <c r="MF21" s="1"/>
  <c r="JC21"/>
  <c r="JF21" s="1"/>
  <c r="LC21"/>
  <c r="LF21" s="1"/>
  <c r="FC21"/>
  <c r="FF21" s="1"/>
  <c r="DK25"/>
  <c r="FK25"/>
  <c r="FX25"/>
  <c r="HX25"/>
  <c r="AX25"/>
  <c r="JX25"/>
  <c r="K25"/>
  <c r="KX25"/>
  <c r="IK25"/>
  <c r="X25"/>
  <c r="AK25"/>
  <c r="GX25"/>
  <c r="HK25"/>
  <c r="LX25"/>
  <c r="IX25"/>
  <c r="EX25"/>
  <c r="LK25"/>
  <c r="GK25"/>
  <c r="CX25"/>
  <c r="EK25"/>
  <c r="BX25"/>
  <c r="KK25"/>
  <c r="JK25"/>
  <c r="CK25"/>
  <c r="BK25"/>
  <c r="DX25"/>
  <c r="CI34"/>
  <c r="I34"/>
  <c r="BI34"/>
  <c r="CV34"/>
  <c r="FV34"/>
  <c r="JI34"/>
  <c r="EV34"/>
  <c r="KI34"/>
  <c r="AV34"/>
  <c r="LV34"/>
  <c r="JV34"/>
  <c r="LI34"/>
  <c r="II34"/>
  <c r="BV34"/>
  <c r="DI34"/>
  <c r="KV34"/>
  <c r="HI34"/>
  <c r="FI34"/>
  <c r="GI34"/>
  <c r="HV34"/>
  <c r="AI34"/>
  <c r="DV34"/>
  <c r="GV34"/>
  <c r="IV34"/>
  <c r="V34"/>
  <c r="EI34"/>
  <c r="R7" i="13"/>
  <c r="AA28"/>
  <c r="AB18"/>
  <c r="AB30"/>
  <c r="AB25"/>
  <c r="AA23"/>
  <c r="AA18"/>
  <c r="DQ54" i="33"/>
  <c r="DR54" s="1"/>
  <c r="AB30" i="14"/>
  <c r="AB25"/>
  <c r="MC16" i="39"/>
  <c r="MF16" s="1"/>
  <c r="JP16"/>
  <c r="JS16" s="1"/>
  <c r="AC16"/>
  <c r="AF16" s="1"/>
  <c r="IC16"/>
  <c r="IF16" s="1"/>
  <c r="EP16"/>
  <c r="ES16" s="1"/>
  <c r="IP16"/>
  <c r="IS16" s="1"/>
  <c r="KP16"/>
  <c r="KS16" s="1"/>
  <c r="KC16"/>
  <c r="KF16" s="1"/>
  <c r="FC16"/>
  <c r="FF16" s="1"/>
  <c r="CC16"/>
  <c r="CF16" s="1"/>
  <c r="LP16"/>
  <c r="LS16" s="1"/>
  <c r="AP16"/>
  <c r="AS16" s="1"/>
  <c r="DP16"/>
  <c r="DS16" s="1"/>
  <c r="DC16"/>
  <c r="DF16" s="1"/>
  <c r="GP16"/>
  <c r="GS16" s="1"/>
  <c r="HP16"/>
  <c r="HS16" s="1"/>
  <c r="GC16"/>
  <c r="GF16" s="1"/>
  <c r="BC16"/>
  <c r="BF16" s="1"/>
  <c r="FP16"/>
  <c r="FS16" s="1"/>
  <c r="LC16"/>
  <c r="LF16" s="1"/>
  <c r="CP16"/>
  <c r="CS16" s="1"/>
  <c r="JC16"/>
  <c r="JF16" s="1"/>
  <c r="HC16"/>
  <c r="HF16" s="1"/>
  <c r="EC16"/>
  <c r="EF16" s="1"/>
  <c r="BP16"/>
  <c r="BS16" s="1"/>
  <c r="P16"/>
  <c r="S16" s="1"/>
  <c r="DQ51" i="33"/>
  <c r="DR51" s="1"/>
  <c r="CI27"/>
  <c r="V27"/>
  <c r="GV27"/>
  <c r="I27"/>
  <c r="AV27"/>
  <c r="CV27"/>
  <c r="FI27"/>
  <c r="BI27"/>
  <c r="HV27"/>
  <c r="LV27"/>
  <c r="HI27"/>
  <c r="EI27"/>
  <c r="BV27"/>
  <c r="AI27"/>
  <c r="KV27"/>
  <c r="FV27"/>
  <c r="KI27"/>
  <c r="II27"/>
  <c r="DV27"/>
  <c r="LI27"/>
  <c r="JI27"/>
  <c r="GI27"/>
  <c r="EV27"/>
  <c r="DI27"/>
  <c r="JV27"/>
  <c r="IV27"/>
  <c r="CD54"/>
  <c r="CE54" s="1"/>
  <c r="FD51"/>
  <c r="FE51" s="1"/>
  <c r="AP41"/>
  <c r="AS41" s="1"/>
  <c r="DC41"/>
  <c r="DF41" s="1"/>
  <c r="BC41"/>
  <c r="BF41" s="1"/>
  <c r="GC41"/>
  <c r="GF41" s="1"/>
  <c r="EC41"/>
  <c r="EF41" s="1"/>
  <c r="P41"/>
  <c r="S41" s="1"/>
  <c r="JC41"/>
  <c r="JF41" s="1"/>
  <c r="FC41"/>
  <c r="FF41" s="1"/>
  <c r="CC41"/>
  <c r="CF41" s="1"/>
  <c r="IC41"/>
  <c r="IF41" s="1"/>
  <c r="DP41"/>
  <c r="DS41" s="1"/>
  <c r="KP41"/>
  <c r="KS41" s="1"/>
  <c r="EP41"/>
  <c r="ES41" s="1"/>
  <c r="JP41"/>
  <c r="JS41" s="1"/>
  <c r="KC41"/>
  <c r="KF41" s="1"/>
  <c r="FP41"/>
  <c r="FS41" s="1"/>
  <c r="CP41"/>
  <c r="CS41" s="1"/>
  <c r="BP41"/>
  <c r="BS41" s="1"/>
  <c r="IP41"/>
  <c r="IS41" s="1"/>
  <c r="LP41"/>
  <c r="LS41" s="1"/>
  <c r="HC41"/>
  <c r="HF41" s="1"/>
  <c r="MC41"/>
  <c r="MF41" s="1"/>
  <c r="AC41"/>
  <c r="AF41" s="1"/>
  <c r="LC41"/>
  <c r="LF41" s="1"/>
  <c r="HP41"/>
  <c r="HS41" s="1"/>
  <c r="GP41"/>
  <c r="GS41" s="1"/>
  <c r="LI17"/>
  <c r="V17"/>
  <c r="BI17"/>
  <c r="I17"/>
  <c r="CI17"/>
  <c r="AV17"/>
  <c r="JI17"/>
  <c r="BV17"/>
  <c r="GI17"/>
  <c r="CV17"/>
  <c r="JV17"/>
  <c r="DV17"/>
  <c r="IV17"/>
  <c r="EV17"/>
  <c r="KI17"/>
  <c r="FV17"/>
  <c r="KV17"/>
  <c r="FI17"/>
  <c r="HI17"/>
  <c r="HV17"/>
  <c r="DI17"/>
  <c r="GV17"/>
  <c r="II17"/>
  <c r="AI17"/>
  <c r="EI17"/>
  <c r="LV17"/>
  <c r="IQ54"/>
  <c r="IR54" s="1"/>
  <c r="CQ54"/>
  <c r="CR54" s="1"/>
  <c r="KQ54"/>
  <c r="KR54" s="1"/>
  <c r="LQ51"/>
  <c r="LR51" s="1"/>
  <c r="FQ51"/>
  <c r="FR51" s="1"/>
  <c r="KQ51"/>
  <c r="KR51" s="1"/>
  <c r="H9" i="14"/>
  <c r="I9"/>
  <c r="V30" i="39"/>
  <c r="I30"/>
  <c r="JV30"/>
  <c r="DI30"/>
  <c r="BV30"/>
  <c r="FV30"/>
  <c r="HI30"/>
  <c r="GI30"/>
  <c r="JI30"/>
  <c r="II30"/>
  <c r="IV30"/>
  <c r="AI30"/>
  <c r="GV30"/>
  <c r="EV30"/>
  <c r="CI30"/>
  <c r="AV30"/>
  <c r="FI30"/>
  <c r="KV30"/>
  <c r="BI30"/>
  <c r="HV30"/>
  <c r="EI30"/>
  <c r="KI30"/>
  <c r="DV30"/>
  <c r="CV30"/>
  <c r="LI30"/>
  <c r="LV30"/>
  <c r="R29" i="12"/>
  <c r="AA23"/>
  <c r="AA18"/>
  <c r="R24"/>
  <c r="AA29"/>
  <c r="AB20"/>
  <c r="R19"/>
  <c r="CP38" i="33"/>
  <c r="CS38" s="1"/>
  <c r="HC38"/>
  <c r="HF38" s="1"/>
  <c r="DC38"/>
  <c r="DF38" s="1"/>
  <c r="IC38"/>
  <c r="IF38" s="1"/>
  <c r="JC38"/>
  <c r="JF38" s="1"/>
  <c r="EC38"/>
  <c r="EF38" s="1"/>
  <c r="BC38"/>
  <c r="BF38" s="1"/>
  <c r="DP38"/>
  <c r="DS38" s="1"/>
  <c r="HP38"/>
  <c r="HS38" s="1"/>
  <c r="AC38"/>
  <c r="AF38" s="1"/>
  <c r="BP38"/>
  <c r="BS38" s="1"/>
  <c r="CC38"/>
  <c r="CF38" s="1"/>
  <c r="FC38"/>
  <c r="FF38" s="1"/>
  <c r="EP38"/>
  <c r="ES38" s="1"/>
  <c r="MC38"/>
  <c r="MF38" s="1"/>
  <c r="GC38"/>
  <c r="GF38" s="1"/>
  <c r="FP38"/>
  <c r="FS38" s="1"/>
  <c r="AP38"/>
  <c r="AS38" s="1"/>
  <c r="IP38"/>
  <c r="IS38" s="1"/>
  <c r="JP38"/>
  <c r="JS38" s="1"/>
  <c r="KC38"/>
  <c r="KF38" s="1"/>
  <c r="KP38"/>
  <c r="KS38" s="1"/>
  <c r="GP38"/>
  <c r="GS38" s="1"/>
  <c r="LC38"/>
  <c r="LF38" s="1"/>
  <c r="P38"/>
  <c r="S38" s="1"/>
  <c r="LV31"/>
  <c r="GV31"/>
  <c r="AI31"/>
  <c r="II31"/>
  <c r="KI31"/>
  <c r="V31"/>
  <c r="BV31"/>
  <c r="I31"/>
  <c r="FI31"/>
  <c r="IV31"/>
  <c r="BI31"/>
  <c r="KV31"/>
  <c r="EV31"/>
  <c r="DV31"/>
  <c r="GI31"/>
  <c r="AV31"/>
  <c r="FV31"/>
  <c r="HI31"/>
  <c r="JV31"/>
  <c r="DI31"/>
  <c r="HV31"/>
  <c r="LI31"/>
  <c r="CV31"/>
  <c r="CI31"/>
  <c r="JI31"/>
  <c r="EI31"/>
  <c r="R6" i="14"/>
  <c r="AB33"/>
  <c r="AC24"/>
  <c r="BK31" i="33"/>
  <c r="JX31"/>
  <c r="IX31"/>
  <c r="CX31"/>
  <c r="DX31"/>
  <c r="FK31"/>
  <c r="AX31"/>
  <c r="CK31"/>
  <c r="BX31"/>
  <c r="KX31"/>
  <c r="DK31"/>
  <c r="X31"/>
  <c r="HK31"/>
  <c r="FX31"/>
  <c r="JK31"/>
  <c r="AK31"/>
  <c r="LK31"/>
  <c r="IK31"/>
  <c r="EK31"/>
  <c r="GX31"/>
  <c r="K31"/>
  <c r="LX31"/>
  <c r="HX31"/>
  <c r="GK31"/>
  <c r="KK31"/>
  <c r="EX31"/>
  <c r="LX39"/>
  <c r="FX39"/>
  <c r="CK39"/>
  <c r="BX39"/>
  <c r="EX39"/>
  <c r="AX39"/>
  <c r="KK39"/>
  <c r="K39"/>
  <c r="BK39"/>
  <c r="HK39"/>
  <c r="CX39"/>
  <c r="DK39"/>
  <c r="AK39"/>
  <c r="GK39"/>
  <c r="DX39"/>
  <c r="JK39"/>
  <c r="X39"/>
  <c r="IX39"/>
  <c r="JX39"/>
  <c r="EK39"/>
  <c r="KX39"/>
  <c r="GX39"/>
  <c r="HX39"/>
  <c r="FK39"/>
  <c r="IK39"/>
  <c r="LK39"/>
  <c r="FC23"/>
  <c r="FF23" s="1"/>
  <c r="EP23"/>
  <c r="ES23" s="1"/>
  <c r="DP23"/>
  <c r="DS23" s="1"/>
  <c r="HP23"/>
  <c r="HS23" s="1"/>
  <c r="CP23"/>
  <c r="CS23" s="1"/>
  <c r="KC23"/>
  <c r="KF23" s="1"/>
  <c r="BC23"/>
  <c r="BF23" s="1"/>
  <c r="LP23"/>
  <c r="LS23" s="1"/>
  <c r="GC23"/>
  <c r="GF23" s="1"/>
  <c r="P23"/>
  <c r="S23" s="1"/>
  <c r="MC23"/>
  <c r="MF23" s="1"/>
  <c r="FP23"/>
  <c r="FS23" s="1"/>
  <c r="BP23"/>
  <c r="BS23" s="1"/>
  <c r="GP23"/>
  <c r="GS23" s="1"/>
  <c r="AC23"/>
  <c r="AF23" s="1"/>
  <c r="LC23"/>
  <c r="LF23" s="1"/>
  <c r="KP23"/>
  <c r="KS23" s="1"/>
  <c r="JC23"/>
  <c r="JF23" s="1"/>
  <c r="EC23"/>
  <c r="EF23" s="1"/>
  <c r="IP23"/>
  <c r="IS23" s="1"/>
  <c r="DC23"/>
  <c r="DF23" s="1"/>
  <c r="IC23"/>
  <c r="IF23" s="1"/>
  <c r="CC23"/>
  <c r="CF23" s="1"/>
  <c r="AP23"/>
  <c r="AS23" s="1"/>
  <c r="HC23"/>
  <c r="HF23" s="1"/>
  <c r="JP23"/>
  <c r="JS23" s="1"/>
  <c r="JC32" i="39"/>
  <c r="JF32" s="1"/>
  <c r="CC32"/>
  <c r="CF32" s="1"/>
  <c r="AP32"/>
  <c r="AS32" s="1"/>
  <c r="BP32"/>
  <c r="BS32" s="1"/>
  <c r="FP32"/>
  <c r="FS32" s="1"/>
  <c r="KP32"/>
  <c r="KS32" s="1"/>
  <c r="KC32"/>
  <c r="KF32" s="1"/>
  <c r="CP32"/>
  <c r="CS32" s="1"/>
  <c r="EP32"/>
  <c r="ES32" s="1"/>
  <c r="IP32"/>
  <c r="IS32" s="1"/>
  <c r="JP32"/>
  <c r="JS32" s="1"/>
  <c r="FC32"/>
  <c r="FF32" s="1"/>
  <c r="HP32"/>
  <c r="HS32" s="1"/>
  <c r="MC32"/>
  <c r="MF32" s="1"/>
  <c r="GC32"/>
  <c r="GF32" s="1"/>
  <c r="LC32"/>
  <c r="LF32" s="1"/>
  <c r="DC32"/>
  <c r="DF32" s="1"/>
  <c r="BC32"/>
  <c r="BF32" s="1"/>
  <c r="EC32"/>
  <c r="EF32" s="1"/>
  <c r="GP32"/>
  <c r="GS32" s="1"/>
  <c r="DP32"/>
  <c r="DS32" s="1"/>
  <c r="P32"/>
  <c r="S32" s="1"/>
  <c r="AC32"/>
  <c r="AF32" s="1"/>
  <c r="IC32"/>
  <c r="IF32" s="1"/>
  <c r="HC32"/>
  <c r="HF32" s="1"/>
  <c r="LP32"/>
  <c r="LS32" s="1"/>
  <c r="LX17" i="33"/>
  <c r="BX17"/>
  <c r="FK17"/>
  <c r="LK17"/>
  <c r="JK17"/>
  <c r="X17"/>
  <c r="GK17"/>
  <c r="JX17"/>
  <c r="CK17"/>
  <c r="AK17"/>
  <c r="GX17"/>
  <c r="IK17"/>
  <c r="AX17"/>
  <c r="IX17"/>
  <c r="HK17"/>
  <c r="DX17"/>
  <c r="HX17"/>
  <c r="BK17"/>
  <c r="DK17"/>
  <c r="CX17"/>
  <c r="KK17"/>
  <c r="KX17"/>
  <c r="K17"/>
  <c r="EX17"/>
  <c r="EK17"/>
  <c r="FX17"/>
  <c r="ED50"/>
  <c r="EE50" s="1"/>
  <c r="KD50"/>
  <c r="KE50" s="1"/>
  <c r="DD50"/>
  <c r="DE50" s="1"/>
  <c r="ID50"/>
  <c r="IE50" s="1"/>
  <c r="R6" i="8"/>
  <c r="R19"/>
  <c r="AB28"/>
  <c r="AB23"/>
  <c r="LI45" i="33"/>
  <c r="DI45"/>
  <c r="AV45"/>
  <c r="II45"/>
  <c r="CV45"/>
  <c r="HV45"/>
  <c r="KI45"/>
  <c r="HI45"/>
  <c r="IV45"/>
  <c r="CI45"/>
  <c r="FI45"/>
  <c r="JI45"/>
  <c r="EI45"/>
  <c r="GI45"/>
  <c r="FV45"/>
  <c r="AI45"/>
  <c r="KV45"/>
  <c r="DV45"/>
  <c r="BV45"/>
  <c r="JV45"/>
  <c r="I45"/>
  <c r="V45"/>
  <c r="LV45"/>
  <c r="EV45"/>
  <c r="BI45"/>
  <c r="GV45"/>
  <c r="IP39"/>
  <c r="IS39" s="1"/>
  <c r="BP39"/>
  <c r="BS39" s="1"/>
  <c r="MC39"/>
  <c r="MF39" s="1"/>
  <c r="EC39"/>
  <c r="EF39" s="1"/>
  <c r="EP39"/>
  <c r="ES39" s="1"/>
  <c r="AP39"/>
  <c r="AS39" s="1"/>
  <c r="DP39"/>
  <c r="DS39" s="1"/>
  <c r="LC39"/>
  <c r="LF39" s="1"/>
  <c r="CP39"/>
  <c r="CS39" s="1"/>
  <c r="GC39"/>
  <c r="GF39" s="1"/>
  <c r="LP39"/>
  <c r="LS39" s="1"/>
  <c r="HP39"/>
  <c r="HS39" s="1"/>
  <c r="KP39"/>
  <c r="KS39" s="1"/>
  <c r="FP39"/>
  <c r="FS39" s="1"/>
  <c r="BC39"/>
  <c r="BF39" s="1"/>
  <c r="JP39"/>
  <c r="JS39" s="1"/>
  <c r="FC39"/>
  <c r="FF39" s="1"/>
  <c r="JC39"/>
  <c r="JF39" s="1"/>
  <c r="KC39"/>
  <c r="KF39" s="1"/>
  <c r="AC39"/>
  <c r="AF39" s="1"/>
  <c r="DC39"/>
  <c r="DF39" s="1"/>
  <c r="CC39"/>
  <c r="CF39" s="1"/>
  <c r="P39"/>
  <c r="S39" s="1"/>
  <c r="GP39"/>
  <c r="GS39" s="1"/>
  <c r="IC39"/>
  <c r="IF39" s="1"/>
  <c r="HC39"/>
  <c r="HF39" s="1"/>
  <c r="JK41"/>
  <c r="FK41"/>
  <c r="CX41"/>
  <c r="DX41"/>
  <c r="K41"/>
  <c r="HX41"/>
  <c r="BK41"/>
  <c r="CK41"/>
  <c r="EK41"/>
  <c r="AX41"/>
  <c r="BX41"/>
  <c r="GK41"/>
  <c r="LX41"/>
  <c r="IK41"/>
  <c r="EX41"/>
  <c r="GX41"/>
  <c r="DK41"/>
  <c r="JX41"/>
  <c r="HK41"/>
  <c r="KX41"/>
  <c r="FX41"/>
  <c r="LK41"/>
  <c r="IX41"/>
  <c r="KK41"/>
  <c r="X41"/>
  <c r="AK41"/>
  <c r="HD53"/>
  <c r="HE53" s="1"/>
  <c r="LD53"/>
  <c r="LE53" s="1"/>
  <c r="Q53"/>
  <c r="R53" s="1"/>
  <c r="CQ55"/>
  <c r="CR55" s="1"/>
  <c r="FD55"/>
  <c r="FE55" s="1"/>
  <c r="LQ55"/>
  <c r="LR55" s="1"/>
  <c r="DX43"/>
  <c r="BX43"/>
  <c r="BK43"/>
  <c r="EK43"/>
  <c r="FK43"/>
  <c r="DK43"/>
  <c r="GK43"/>
  <c r="GX43"/>
  <c r="KK43"/>
  <c r="IX43"/>
  <c r="AX43"/>
  <c r="CX43"/>
  <c r="CK43"/>
  <c r="LX43"/>
  <c r="KX43"/>
  <c r="IK43"/>
  <c r="AK43"/>
  <c r="JX43"/>
  <c r="EX43"/>
  <c r="JK43"/>
  <c r="HX43"/>
  <c r="LK43"/>
  <c r="K43"/>
  <c r="X43"/>
  <c r="HK43"/>
  <c r="FX43"/>
  <c r="R7" i="11"/>
  <c r="R24"/>
  <c r="R18"/>
  <c r="CV21" i="33"/>
  <c r="AV21"/>
  <c r="BV21"/>
  <c r="AI21"/>
  <c r="IV21"/>
  <c r="EV21"/>
  <c r="BI21"/>
  <c r="II21"/>
  <c r="CI21"/>
  <c r="KI21"/>
  <c r="LI21"/>
  <c r="LV21"/>
  <c r="JI21"/>
  <c r="DI21"/>
  <c r="GV21"/>
  <c r="I21"/>
  <c r="HV21"/>
  <c r="DV21"/>
  <c r="HI21"/>
  <c r="GI21"/>
  <c r="JV21"/>
  <c r="FV21"/>
  <c r="FI21"/>
  <c r="V21"/>
  <c r="EI21"/>
  <c r="KV21"/>
  <c r="KC9"/>
  <c r="KF9" s="1"/>
  <c r="IP9"/>
  <c r="IS9" s="1"/>
  <c r="GP9"/>
  <c r="GS9" s="1"/>
  <c r="AP9"/>
  <c r="AS9" s="1"/>
  <c r="IC9"/>
  <c r="IF9" s="1"/>
  <c r="JC9"/>
  <c r="JF9" s="1"/>
  <c r="CP9"/>
  <c r="CS9" s="1"/>
  <c r="DP9"/>
  <c r="DS9" s="1"/>
  <c r="FC9"/>
  <c r="FF9" s="1"/>
  <c r="EC9"/>
  <c r="EF9" s="1"/>
  <c r="EP9"/>
  <c r="ES9" s="1"/>
  <c r="KP9"/>
  <c r="KS9" s="1"/>
  <c r="BP9"/>
  <c r="BS9" s="1"/>
  <c r="BC9"/>
  <c r="BF9" s="1"/>
  <c r="HP9"/>
  <c r="HS9" s="1"/>
  <c r="MC9"/>
  <c r="MF9" s="1"/>
  <c r="DC9"/>
  <c r="DF9" s="1"/>
  <c r="AC9"/>
  <c r="AF9" s="1"/>
  <c r="P9"/>
  <c r="S9" s="1"/>
  <c r="CC9"/>
  <c r="CF9" s="1"/>
  <c r="LC9"/>
  <c r="LF9" s="1"/>
  <c r="JP9"/>
  <c r="JS9" s="1"/>
  <c r="FP9"/>
  <c r="FS9" s="1"/>
  <c r="GC9"/>
  <c r="GF9" s="1"/>
  <c r="HC9"/>
  <c r="HF9" s="1"/>
  <c r="LP9"/>
  <c r="LS9" s="1"/>
  <c r="EB67"/>
  <c r="ED65"/>
  <c r="EE65" s="1"/>
  <c r="HO67"/>
  <c r="HQ65"/>
  <c r="HR65" s="1"/>
  <c r="MD52"/>
  <c r="ME52" s="1"/>
  <c r="Q52"/>
  <c r="R52" s="1"/>
  <c r="GD52"/>
  <c r="GE52" s="1"/>
  <c r="BI46" i="39"/>
  <c r="IV46"/>
  <c r="II46"/>
  <c r="LV46"/>
  <c r="LI46"/>
  <c r="JI46"/>
  <c r="KI46"/>
  <c r="I46"/>
  <c r="HV46"/>
  <c r="BV46"/>
  <c r="KV46"/>
  <c r="JV46"/>
  <c r="DI46"/>
  <c r="CI46"/>
  <c r="AV46"/>
  <c r="HI46"/>
  <c r="FV46"/>
  <c r="AI46"/>
  <c r="GV46"/>
  <c r="FI46"/>
  <c r="EV46"/>
  <c r="DV46"/>
  <c r="EI46"/>
  <c r="CV46"/>
  <c r="V46"/>
  <c r="GI46"/>
  <c r="JV32"/>
  <c r="GV32"/>
  <c r="KI32"/>
  <c r="LV32"/>
  <c r="V32"/>
  <c r="AV32"/>
  <c r="JI32"/>
  <c r="EI32"/>
  <c r="II32"/>
  <c r="KV32"/>
  <c r="DI32"/>
  <c r="AI32"/>
  <c r="GI32"/>
  <c r="LI32"/>
  <c r="I32"/>
  <c r="EV32"/>
  <c r="CI32"/>
  <c r="CV32"/>
  <c r="HI32"/>
  <c r="BI32"/>
  <c r="DV32"/>
  <c r="FV32"/>
  <c r="BV32"/>
  <c r="IV32"/>
  <c r="HV32"/>
  <c r="FI32"/>
  <c r="DI28"/>
  <c r="LI28"/>
  <c r="LV28"/>
  <c r="BV28"/>
  <c r="GI28"/>
  <c r="FI28"/>
  <c r="EV28"/>
  <c r="BI28"/>
  <c r="CI28"/>
  <c r="KV28"/>
  <c r="IV28"/>
  <c r="KI28"/>
  <c r="AI28"/>
  <c r="EI28"/>
  <c r="CV28"/>
  <c r="AV28"/>
  <c r="DV28"/>
  <c r="HI28"/>
  <c r="GV28"/>
  <c r="JI28"/>
  <c r="V28"/>
  <c r="I28"/>
  <c r="JV28"/>
  <c r="FV28"/>
  <c r="II28"/>
  <c r="HV28"/>
  <c r="KI28" i="33"/>
  <c r="HI28"/>
  <c r="AI28"/>
  <c r="EI28"/>
  <c r="GI28"/>
  <c r="CV28"/>
  <c r="BI28"/>
  <c r="FV28"/>
  <c r="AV28"/>
  <c r="BV28"/>
  <c r="FI28"/>
  <c r="CI28"/>
  <c r="JV28"/>
  <c r="EV28"/>
  <c r="DV28"/>
  <c r="KV28"/>
  <c r="II28"/>
  <c r="I28"/>
  <c r="DI28"/>
  <c r="LV28"/>
  <c r="IV28"/>
  <c r="HV28"/>
  <c r="V28"/>
  <c r="GV28"/>
  <c r="JI28"/>
  <c r="LI28"/>
  <c r="FK6" i="39"/>
  <c r="FX6"/>
  <c r="EK6"/>
  <c r="JK6"/>
  <c r="AK6"/>
  <c r="LK6"/>
  <c r="BK6"/>
  <c r="JX6"/>
  <c r="BX6"/>
  <c r="EX6"/>
  <c r="GX6"/>
  <c r="CK6"/>
  <c r="IX6"/>
  <c r="HK6"/>
  <c r="KX6"/>
  <c r="DX6"/>
  <c r="GK6"/>
  <c r="CX6"/>
  <c r="LX6"/>
  <c r="X6"/>
  <c r="HX6"/>
  <c r="KK6"/>
  <c r="AX6"/>
  <c r="DK6"/>
  <c r="IK6"/>
  <c r="K6"/>
  <c r="LQ49" i="33"/>
  <c r="LR49" s="1"/>
  <c r="FD49"/>
  <c r="FE49" s="1"/>
  <c r="Q49"/>
  <c r="R49" s="1"/>
  <c r="AA29" i="10"/>
  <c r="AB20"/>
  <c r="H9" i="8"/>
  <c r="I9"/>
  <c r="I5" i="13"/>
  <c r="H5"/>
  <c r="II24" i="39"/>
  <c r="EI24"/>
  <c r="DV24"/>
  <c r="BV24"/>
  <c r="HV24"/>
  <c r="CI24"/>
  <c r="BI24"/>
  <c r="GI24"/>
  <c r="FV24"/>
  <c r="FI24"/>
  <c r="LI24"/>
  <c r="AV24"/>
  <c r="AI24"/>
  <c r="GV24"/>
  <c r="IV24"/>
  <c r="V24"/>
  <c r="EV24"/>
  <c r="KI24"/>
  <c r="CV24"/>
  <c r="HI24"/>
  <c r="I24"/>
  <c r="DI24"/>
  <c r="JI24"/>
  <c r="LV24"/>
  <c r="KV24"/>
  <c r="JV24"/>
  <c r="P6"/>
  <c r="S6" s="1"/>
  <c r="IC6"/>
  <c r="IF6" s="1"/>
  <c r="GC6"/>
  <c r="GF6" s="1"/>
  <c r="KP6"/>
  <c r="KS6" s="1"/>
  <c r="CP6"/>
  <c r="CS6" s="1"/>
  <c r="JC6"/>
  <c r="JF6" s="1"/>
  <c r="BP6"/>
  <c r="BS6" s="1"/>
  <c r="HP6"/>
  <c r="HS6" s="1"/>
  <c r="JP6"/>
  <c r="JS6" s="1"/>
  <c r="MC6"/>
  <c r="MF6" s="1"/>
  <c r="FC6"/>
  <c r="FF6" s="1"/>
  <c r="DP6"/>
  <c r="DS6" s="1"/>
  <c r="CC6"/>
  <c r="CF6" s="1"/>
  <c r="DC6"/>
  <c r="DF6" s="1"/>
  <c r="AP6"/>
  <c r="AS6" s="1"/>
  <c r="EP6"/>
  <c r="ES6" s="1"/>
  <c r="GP6"/>
  <c r="GS6" s="1"/>
  <c r="LC6"/>
  <c r="LF6" s="1"/>
  <c r="HC6"/>
  <c r="HF6" s="1"/>
  <c r="KC6"/>
  <c r="KF6" s="1"/>
  <c r="AC6"/>
  <c r="AF6" s="1"/>
  <c r="LP6"/>
  <c r="LS6" s="1"/>
  <c r="IP6"/>
  <c r="IS6" s="1"/>
  <c r="FP6"/>
  <c r="FS6" s="1"/>
  <c r="BC6"/>
  <c r="BF6" s="1"/>
  <c r="EC6"/>
  <c r="EF6" s="1"/>
  <c r="DC27" i="33"/>
  <c r="DF27" s="1"/>
  <c r="KC27"/>
  <c r="KF27" s="1"/>
  <c r="HC27"/>
  <c r="HF27" s="1"/>
  <c r="AC27"/>
  <c r="AF27" s="1"/>
  <c r="EC27"/>
  <c r="EF27" s="1"/>
  <c r="FC27"/>
  <c r="FF27" s="1"/>
  <c r="HP27"/>
  <c r="HS27" s="1"/>
  <c r="P27"/>
  <c r="S27" s="1"/>
  <c r="GC27"/>
  <c r="GF27" s="1"/>
  <c r="JC27"/>
  <c r="JF27" s="1"/>
  <c r="CC27"/>
  <c r="CF27" s="1"/>
  <c r="MC27"/>
  <c r="MF27" s="1"/>
  <c r="KP27"/>
  <c r="KS27" s="1"/>
  <c r="FP27"/>
  <c r="FS27" s="1"/>
  <c r="IC27"/>
  <c r="IF27" s="1"/>
  <c r="DP27"/>
  <c r="DS27" s="1"/>
  <c r="AP27"/>
  <c r="AS27" s="1"/>
  <c r="IP27"/>
  <c r="IS27" s="1"/>
  <c r="BC27"/>
  <c r="BF27" s="1"/>
  <c r="GP27"/>
  <c r="GS27" s="1"/>
  <c r="EP27"/>
  <c r="ES27" s="1"/>
  <c r="LP27"/>
  <c r="LS27" s="1"/>
  <c r="LC27"/>
  <c r="LF27" s="1"/>
  <c r="BP27"/>
  <c r="BS27" s="1"/>
  <c r="CP27"/>
  <c r="CS27" s="1"/>
  <c r="JP27"/>
  <c r="JS27" s="1"/>
  <c r="IK28"/>
  <c r="DX28"/>
  <c r="AX28"/>
  <c r="X28"/>
  <c r="BX28"/>
  <c r="HX28"/>
  <c r="CK28"/>
  <c r="GX28"/>
  <c r="JK28"/>
  <c r="AK28"/>
  <c r="EX28"/>
  <c r="GK28"/>
  <c r="EK28"/>
  <c r="LK28"/>
  <c r="DK28"/>
  <c r="JX28"/>
  <c r="BK28"/>
  <c r="FX28"/>
  <c r="IX28"/>
  <c r="HK28"/>
  <c r="CX28"/>
  <c r="FK28"/>
  <c r="KX28"/>
  <c r="KK28"/>
  <c r="K28"/>
  <c r="LX28"/>
  <c r="P42" i="39"/>
  <c r="S42" s="1"/>
  <c r="GP42"/>
  <c r="GS42" s="1"/>
  <c r="EP42"/>
  <c r="ES42" s="1"/>
  <c r="FP42"/>
  <c r="FS42" s="1"/>
  <c r="LP42"/>
  <c r="LS42" s="1"/>
  <c r="BC42"/>
  <c r="BF42" s="1"/>
  <c r="IP42"/>
  <c r="IS42" s="1"/>
  <c r="HP42"/>
  <c r="HS42" s="1"/>
  <c r="CP42"/>
  <c r="CS42" s="1"/>
  <c r="KC42"/>
  <c r="KF42" s="1"/>
  <c r="FC42"/>
  <c r="FF42" s="1"/>
  <c r="DC42"/>
  <c r="DF42" s="1"/>
  <c r="HC42"/>
  <c r="HF42" s="1"/>
  <c r="IC42"/>
  <c r="IF42" s="1"/>
  <c r="KP42"/>
  <c r="KS42" s="1"/>
  <c r="DP42"/>
  <c r="DS42" s="1"/>
  <c r="AC42"/>
  <c r="AF42" s="1"/>
  <c r="EC42"/>
  <c r="EF42" s="1"/>
  <c r="JP42"/>
  <c r="JS42" s="1"/>
  <c r="MC42"/>
  <c r="MF42" s="1"/>
  <c r="BP42"/>
  <c r="BS42" s="1"/>
  <c r="AP42"/>
  <c r="AS42" s="1"/>
  <c r="LC42"/>
  <c r="LF42" s="1"/>
  <c r="GC42"/>
  <c r="GF42" s="1"/>
  <c r="JC42"/>
  <c r="JF42" s="1"/>
  <c r="CC42"/>
  <c r="CF42" s="1"/>
  <c r="HQ48" i="33"/>
  <c r="HR48" s="1"/>
  <c r="EQ48"/>
  <c r="ER48" s="1"/>
  <c r="DQ48"/>
  <c r="DR48" s="1"/>
  <c r="JI36"/>
  <c r="HI36"/>
  <c r="JV36"/>
  <c r="DI36"/>
  <c r="KI36"/>
  <c r="HV36"/>
  <c r="GV36"/>
  <c r="CI36"/>
  <c r="BI36"/>
  <c r="KV36"/>
  <c r="LI36"/>
  <c r="IV36"/>
  <c r="BV36"/>
  <c r="FI36"/>
  <c r="DV36"/>
  <c r="AV36"/>
  <c r="GI36"/>
  <c r="II36"/>
  <c r="CV36"/>
  <c r="LV36"/>
  <c r="EV36"/>
  <c r="I36"/>
  <c r="EI36"/>
  <c r="V36"/>
  <c r="FV36"/>
  <c r="AI36"/>
  <c r="FX38"/>
  <c r="DX38"/>
  <c r="IK38"/>
  <c r="JK38"/>
  <c r="X38"/>
  <c r="GK38"/>
  <c r="CK38"/>
  <c r="K38"/>
  <c r="IX38"/>
  <c r="HK38"/>
  <c r="EX38"/>
  <c r="BK38"/>
  <c r="BX38"/>
  <c r="AK38"/>
  <c r="CX38"/>
  <c r="EK38"/>
  <c r="KK38"/>
  <c r="LX38"/>
  <c r="LK38"/>
  <c r="AX38"/>
  <c r="JX38"/>
  <c r="KX38"/>
  <c r="FK38"/>
  <c r="GX38"/>
  <c r="DK38"/>
  <c r="HX38"/>
  <c r="HC43" i="39"/>
  <c r="HF43" s="1"/>
  <c r="AP43"/>
  <c r="AS43" s="1"/>
  <c r="JC43"/>
  <c r="JF43" s="1"/>
  <c r="BC43"/>
  <c r="BF43" s="1"/>
  <c r="IC43"/>
  <c r="IF43" s="1"/>
  <c r="KP43"/>
  <c r="KS43" s="1"/>
  <c r="EP43"/>
  <c r="ES43" s="1"/>
  <c r="GP43"/>
  <c r="GS43" s="1"/>
  <c r="JP43"/>
  <c r="JS43" s="1"/>
  <c r="BP43"/>
  <c r="BS43" s="1"/>
  <c r="CC43"/>
  <c r="CF43" s="1"/>
  <c r="IP43"/>
  <c r="IS43" s="1"/>
  <c r="MC43"/>
  <c r="MF43" s="1"/>
  <c r="GC43"/>
  <c r="GF43" s="1"/>
  <c r="FP43"/>
  <c r="FS43" s="1"/>
  <c r="LP43"/>
  <c r="LS43" s="1"/>
  <c r="EC43"/>
  <c r="EF43" s="1"/>
  <c r="CP43"/>
  <c r="CS43" s="1"/>
  <c r="P43"/>
  <c r="S43" s="1"/>
  <c r="KC43"/>
  <c r="KF43" s="1"/>
  <c r="LC43"/>
  <c r="LF43" s="1"/>
  <c r="HP43"/>
  <c r="HS43" s="1"/>
  <c r="FC43"/>
  <c r="FF43" s="1"/>
  <c r="DP43"/>
  <c r="DS43" s="1"/>
  <c r="AC43"/>
  <c r="AF43" s="1"/>
  <c r="DC43"/>
  <c r="DF43" s="1"/>
  <c r="MC15" i="33"/>
  <c r="MF15" s="1"/>
  <c r="DP15"/>
  <c r="DS15" s="1"/>
  <c r="CC15"/>
  <c r="CF15" s="1"/>
  <c r="BC15"/>
  <c r="BF15" s="1"/>
  <c r="P15"/>
  <c r="S15" s="1"/>
  <c r="HC15"/>
  <c r="HF15" s="1"/>
  <c r="GP15"/>
  <c r="GS15" s="1"/>
  <c r="AP15"/>
  <c r="AS15" s="1"/>
  <c r="KP15"/>
  <c r="KS15" s="1"/>
  <c r="EP15"/>
  <c r="ES15" s="1"/>
  <c r="FC15"/>
  <c r="FF15" s="1"/>
  <c r="IC15"/>
  <c r="IF15" s="1"/>
  <c r="HP15"/>
  <c r="HS15" s="1"/>
  <c r="EC15"/>
  <c r="EF15" s="1"/>
  <c r="JP15"/>
  <c r="JS15" s="1"/>
  <c r="CP15"/>
  <c r="CS15" s="1"/>
  <c r="KC15"/>
  <c r="KF15" s="1"/>
  <c r="BP15"/>
  <c r="BS15" s="1"/>
  <c r="AC15"/>
  <c r="AF15" s="1"/>
  <c r="LC15"/>
  <c r="LF15" s="1"/>
  <c r="FP15"/>
  <c r="FS15" s="1"/>
  <c r="IP15"/>
  <c r="IS15" s="1"/>
  <c r="GC15"/>
  <c r="GF15" s="1"/>
  <c r="DC15"/>
  <c r="DF15" s="1"/>
  <c r="LP15"/>
  <c r="LS15" s="1"/>
  <c r="JC15"/>
  <c r="JF15" s="1"/>
  <c r="KV25"/>
  <c r="BI25"/>
  <c r="AV25"/>
  <c r="I25"/>
  <c r="CI25"/>
  <c r="DI25"/>
  <c r="V25"/>
  <c r="BV25"/>
  <c r="II25"/>
  <c r="JV25"/>
  <c r="FV25"/>
  <c r="FI25"/>
  <c r="DV25"/>
  <c r="LI25"/>
  <c r="GV25"/>
  <c r="IV25"/>
  <c r="JI25"/>
  <c r="CV25"/>
  <c r="HI25"/>
  <c r="AI25"/>
  <c r="KI25"/>
  <c r="HV25"/>
  <c r="GI25"/>
  <c r="EV25"/>
  <c r="LV25"/>
  <c r="EI25"/>
  <c r="CK9"/>
  <c r="GK9"/>
  <c r="BK9"/>
  <c r="KK9"/>
  <c r="K9"/>
  <c r="X9"/>
  <c r="HK9"/>
  <c r="EK9"/>
  <c r="HX9"/>
  <c r="DX9"/>
  <c r="AK9"/>
  <c r="BX9"/>
  <c r="FK9"/>
  <c r="IK9"/>
  <c r="JK9"/>
  <c r="KX9"/>
  <c r="GX9"/>
  <c r="EX9"/>
  <c r="AX9"/>
  <c r="LX9"/>
  <c r="DK9"/>
  <c r="LK9"/>
  <c r="JX9"/>
  <c r="CX9"/>
  <c r="IX9"/>
  <c r="FX9"/>
  <c r="II23" i="39"/>
  <c r="V23"/>
  <c r="LI23"/>
  <c r="AV23"/>
  <c r="FI23"/>
  <c r="LV23"/>
  <c r="FV23"/>
  <c r="KV23"/>
  <c r="DV23"/>
  <c r="I23"/>
  <c r="AI23"/>
  <c r="KI23"/>
  <c r="HI23"/>
  <c r="DI23"/>
  <c r="IV23"/>
  <c r="JI23"/>
  <c r="JV23"/>
  <c r="CV23"/>
  <c r="GI23"/>
  <c r="EV23"/>
  <c r="CI23"/>
  <c r="GV23"/>
  <c r="BI23"/>
  <c r="BV23"/>
  <c r="HV23"/>
  <c r="EI23"/>
  <c r="KV23" i="33"/>
  <c r="I23"/>
  <c r="JV23"/>
  <c r="FI23"/>
  <c r="LV23"/>
  <c r="BV23"/>
  <c r="HV23"/>
  <c r="IV23"/>
  <c r="DV23"/>
  <c r="LI23"/>
  <c r="II23"/>
  <c r="EI23"/>
  <c r="AI23"/>
  <c r="CI23"/>
  <c r="KI23"/>
  <c r="HI23"/>
  <c r="CV23"/>
  <c r="GV23"/>
  <c r="FV23"/>
  <c r="DI23"/>
  <c r="EV23"/>
  <c r="BI23"/>
  <c r="GI23"/>
  <c r="JI23"/>
  <c r="AV23"/>
  <c r="V23"/>
  <c r="GK25"/>
  <c r="JK25"/>
  <c r="DK25"/>
  <c r="CK25"/>
  <c r="BK25"/>
  <c r="BX25"/>
  <c r="FK25"/>
  <c r="CX25"/>
  <c r="AX25"/>
  <c r="X25"/>
  <c r="HX25"/>
  <c r="JX25"/>
  <c r="KK25"/>
  <c r="LX25"/>
  <c r="FX25"/>
  <c r="LK25"/>
  <c r="IK25"/>
  <c r="IX25"/>
  <c r="KX25"/>
  <c r="HK25"/>
  <c r="AK25"/>
  <c r="EX25"/>
  <c r="EK25"/>
  <c r="DX25"/>
  <c r="GX25"/>
  <c r="K25"/>
  <c r="R24" i="13"/>
  <c r="AC35"/>
  <c r="AC30"/>
  <c r="R18"/>
  <c r="EC36" i="39"/>
  <c r="EF36" s="1"/>
  <c r="JP36"/>
  <c r="JS36" s="1"/>
  <c r="GP36"/>
  <c r="GS36" s="1"/>
  <c r="AP36"/>
  <c r="AS36" s="1"/>
  <c r="GC36"/>
  <c r="GF36" s="1"/>
  <c r="HC36"/>
  <c r="HF36" s="1"/>
  <c r="JC36"/>
  <c r="JF36" s="1"/>
  <c r="IP36"/>
  <c r="IS36" s="1"/>
  <c r="AC36"/>
  <c r="AF36" s="1"/>
  <c r="HP36"/>
  <c r="HS36" s="1"/>
  <c r="CC36"/>
  <c r="CF36" s="1"/>
  <c r="DC36"/>
  <c r="DF36" s="1"/>
  <c r="BC36"/>
  <c r="BF36" s="1"/>
  <c r="BP36"/>
  <c r="BS36" s="1"/>
  <c r="P36"/>
  <c r="S36" s="1"/>
  <c r="KP36"/>
  <c r="KS36" s="1"/>
  <c r="LC36"/>
  <c r="LF36" s="1"/>
  <c r="CP36"/>
  <c r="CS36" s="1"/>
  <c r="MC36"/>
  <c r="MF36" s="1"/>
  <c r="IC36"/>
  <c r="IF36" s="1"/>
  <c r="FP36"/>
  <c r="FS36" s="1"/>
  <c r="FC36"/>
  <c r="FF36" s="1"/>
  <c r="DP36"/>
  <c r="DS36" s="1"/>
  <c r="EP36"/>
  <c r="ES36" s="1"/>
  <c r="LP36"/>
  <c r="LS36" s="1"/>
  <c r="KC36"/>
  <c r="KF36" s="1"/>
  <c r="FV42"/>
  <c r="HV42"/>
  <c r="KV42"/>
  <c r="IV42"/>
  <c r="HI42"/>
  <c r="GV42"/>
  <c r="AI42"/>
  <c r="LV42"/>
  <c r="JV42"/>
  <c r="AV42"/>
  <c r="V42"/>
  <c r="BV42"/>
  <c r="GI42"/>
  <c r="I42"/>
  <c r="KI42"/>
  <c r="FI42"/>
  <c r="II42"/>
  <c r="CI42"/>
  <c r="LI42"/>
  <c r="CV42"/>
  <c r="EI42"/>
  <c r="DI42"/>
  <c r="JI42"/>
  <c r="BI42"/>
  <c r="EV42"/>
  <c r="DV42"/>
  <c r="LP16" i="33"/>
  <c r="LS16" s="1"/>
  <c r="BP16"/>
  <c r="BS16" s="1"/>
  <c r="IP16"/>
  <c r="IS16" s="1"/>
  <c r="CC16"/>
  <c r="CF16" s="1"/>
  <c r="HC16"/>
  <c r="HF16" s="1"/>
  <c r="DC16"/>
  <c r="DF16" s="1"/>
  <c r="BC16"/>
  <c r="BF16" s="1"/>
  <c r="FC16"/>
  <c r="FF16" s="1"/>
  <c r="LC16"/>
  <c r="LF16" s="1"/>
  <c r="EC16"/>
  <c r="EF16" s="1"/>
  <c r="GC16"/>
  <c r="GF16" s="1"/>
  <c r="FP16"/>
  <c r="FS16" s="1"/>
  <c r="CP16"/>
  <c r="CS16" s="1"/>
  <c r="JC16"/>
  <c r="JF16" s="1"/>
  <c r="KP16"/>
  <c r="KS16" s="1"/>
  <c r="KC16"/>
  <c r="KF16" s="1"/>
  <c r="AP16"/>
  <c r="AS16" s="1"/>
  <c r="HP16"/>
  <c r="HS16" s="1"/>
  <c r="GP16"/>
  <c r="GS16" s="1"/>
  <c r="DP16"/>
  <c r="DS16" s="1"/>
  <c r="MC16"/>
  <c r="MF16" s="1"/>
  <c r="EP16"/>
  <c r="ES16" s="1"/>
  <c r="AC16"/>
  <c r="AF16" s="1"/>
  <c r="IC16"/>
  <c r="IF16" s="1"/>
  <c r="P16"/>
  <c r="S16" s="1"/>
  <c r="JP16"/>
  <c r="JS16" s="1"/>
  <c r="AC34" i="12"/>
  <c r="AC29"/>
  <c r="H7" i="14"/>
  <c r="I7"/>
  <c r="KX23" i="39"/>
  <c r="LK23"/>
  <c r="JK23"/>
  <c r="K23"/>
  <c r="IX23"/>
  <c r="DX23"/>
  <c r="FX23"/>
  <c r="BX23"/>
  <c r="X23"/>
  <c r="KK23"/>
  <c r="EX23"/>
  <c r="FK23"/>
  <c r="AK23"/>
  <c r="LX23"/>
  <c r="JX23"/>
  <c r="CK23"/>
  <c r="CX23"/>
  <c r="GK23"/>
  <c r="EK23"/>
  <c r="BK23"/>
  <c r="DK23"/>
  <c r="GX23"/>
  <c r="IK23"/>
  <c r="HK23"/>
  <c r="AX23"/>
  <c r="HX23"/>
  <c r="EX23" i="33"/>
  <c r="HK23"/>
  <c r="BX23"/>
  <c r="AX23"/>
  <c r="GK23"/>
  <c r="EK23"/>
  <c r="FK23"/>
  <c r="K23"/>
  <c r="CK23"/>
  <c r="DX23"/>
  <c r="BK23"/>
  <c r="AK23"/>
  <c r="FX23"/>
  <c r="LX23"/>
  <c r="DK23"/>
  <c r="CX23"/>
  <c r="KK23"/>
  <c r="JX23"/>
  <c r="IK23"/>
  <c r="X23"/>
  <c r="GX23"/>
  <c r="KX23"/>
  <c r="IX23"/>
  <c r="LK23"/>
  <c r="HX23"/>
  <c r="JK23"/>
  <c r="DC17" i="39"/>
  <c r="DF17" s="1"/>
  <c r="CC17"/>
  <c r="CF17" s="1"/>
  <c r="AP17"/>
  <c r="AS17" s="1"/>
  <c r="FP17"/>
  <c r="FS17" s="1"/>
  <c r="BP17"/>
  <c r="BS17" s="1"/>
  <c r="LP17"/>
  <c r="LS17" s="1"/>
  <c r="KC17"/>
  <c r="KF17" s="1"/>
  <c r="EC17"/>
  <c r="EF17" s="1"/>
  <c r="LC17"/>
  <c r="LF17" s="1"/>
  <c r="AC17"/>
  <c r="AF17" s="1"/>
  <c r="DP17"/>
  <c r="DS17" s="1"/>
  <c r="P17"/>
  <c r="S17" s="1"/>
  <c r="IP17"/>
  <c r="IS17" s="1"/>
  <c r="IC17"/>
  <c r="IF17" s="1"/>
  <c r="GC17"/>
  <c r="GF17" s="1"/>
  <c r="EP17"/>
  <c r="ES17" s="1"/>
  <c r="MC17"/>
  <c r="MF17" s="1"/>
  <c r="BC17"/>
  <c r="BF17" s="1"/>
  <c r="GP17"/>
  <c r="GS17" s="1"/>
  <c r="JP17"/>
  <c r="JS17" s="1"/>
  <c r="HC17"/>
  <c r="HF17" s="1"/>
  <c r="CP17"/>
  <c r="CS17" s="1"/>
  <c r="FC17"/>
  <c r="FF17" s="1"/>
  <c r="HP17"/>
  <c r="HS17" s="1"/>
  <c r="KP17"/>
  <c r="KS17" s="1"/>
  <c r="JC17"/>
  <c r="JF17" s="1"/>
  <c r="M10" i="14"/>
  <c r="H4"/>
  <c r="I4"/>
  <c r="BV17" i="39"/>
  <c r="I17"/>
  <c r="FV17"/>
  <c r="IV17"/>
  <c r="FI17"/>
  <c r="CI17"/>
  <c r="KI17"/>
  <c r="GI17"/>
  <c r="JI17"/>
  <c r="LI17"/>
  <c r="AI17"/>
  <c r="EI17"/>
  <c r="LV17"/>
  <c r="II17"/>
  <c r="BI17"/>
  <c r="DI17"/>
  <c r="KV17"/>
  <c r="AV17"/>
  <c r="GV17"/>
  <c r="V17"/>
  <c r="CV17"/>
  <c r="HI17"/>
  <c r="EV17"/>
  <c r="JV17"/>
  <c r="DV17"/>
  <c r="HV17"/>
  <c r="FD54" i="33"/>
  <c r="FE54" s="1"/>
  <c r="LQ54"/>
  <c r="LR54" s="1"/>
  <c r="BQ54"/>
  <c r="BR54" s="1"/>
  <c r="AQ51"/>
  <c r="AR51" s="1"/>
  <c r="BD51"/>
  <c r="BE51" s="1"/>
  <c r="ED51"/>
  <c r="EE51" s="1"/>
  <c r="LD51"/>
  <c r="LE51" s="1"/>
  <c r="R20" i="12"/>
  <c r="R23"/>
  <c r="DC38" i="39"/>
  <c r="DF38" s="1"/>
  <c r="FP38"/>
  <c r="FS38" s="1"/>
  <c r="KC38"/>
  <c r="KF38" s="1"/>
  <c r="AP38"/>
  <c r="AS38" s="1"/>
  <c r="CC38"/>
  <c r="CF38" s="1"/>
  <c r="CP38"/>
  <c r="CS38" s="1"/>
  <c r="EC38"/>
  <c r="EF38" s="1"/>
  <c r="HC38"/>
  <c r="HF38" s="1"/>
  <c r="LP38"/>
  <c r="LS38" s="1"/>
  <c r="IC38"/>
  <c r="IF38" s="1"/>
  <c r="GC38"/>
  <c r="GF38" s="1"/>
  <c r="IP38"/>
  <c r="IS38" s="1"/>
  <c r="EP38"/>
  <c r="ES38" s="1"/>
  <c r="JP38"/>
  <c r="JS38" s="1"/>
  <c r="KP38"/>
  <c r="KS38" s="1"/>
  <c r="AC38"/>
  <c r="AF38" s="1"/>
  <c r="MC38"/>
  <c r="MF38" s="1"/>
  <c r="HP38"/>
  <c r="HS38" s="1"/>
  <c r="GP38"/>
  <c r="GS38" s="1"/>
  <c r="BP38"/>
  <c r="BS38" s="1"/>
  <c r="JC38"/>
  <c r="JF38" s="1"/>
  <c r="FC38"/>
  <c r="FF38" s="1"/>
  <c r="DP38"/>
  <c r="DS38" s="1"/>
  <c r="P38"/>
  <c r="S38" s="1"/>
  <c r="LC38"/>
  <c r="LF38" s="1"/>
  <c r="BC38"/>
  <c r="BF38" s="1"/>
  <c r="KV39"/>
  <c r="EI39"/>
  <c r="JI39"/>
  <c r="JV39"/>
  <c r="AV39"/>
  <c r="IV39"/>
  <c r="GV39"/>
  <c r="V39"/>
  <c r="BI39"/>
  <c r="EV39"/>
  <c r="LV39"/>
  <c r="HV39"/>
  <c r="KI39"/>
  <c r="II39"/>
  <c r="AI39"/>
  <c r="LI39"/>
  <c r="I39"/>
  <c r="FV39"/>
  <c r="DV39"/>
  <c r="DI39"/>
  <c r="GI39"/>
  <c r="CV39"/>
  <c r="FI39"/>
  <c r="BV39"/>
  <c r="CI39"/>
  <c r="HI39"/>
  <c r="IV31"/>
  <c r="LI31"/>
  <c r="GV31"/>
  <c r="II31"/>
  <c r="HV31"/>
  <c r="DI31"/>
  <c r="FV31"/>
  <c r="JV31"/>
  <c r="I31"/>
  <c r="BV31"/>
  <c r="CV31"/>
  <c r="HI31"/>
  <c r="AV31"/>
  <c r="EV31"/>
  <c r="AI31"/>
  <c r="DV31"/>
  <c r="KI31"/>
  <c r="KV31"/>
  <c r="JI31"/>
  <c r="LV31"/>
  <c r="V31"/>
  <c r="EI31"/>
  <c r="GI31"/>
  <c r="FI31"/>
  <c r="CI31"/>
  <c r="BI31"/>
  <c r="R35" i="14"/>
  <c r="R25"/>
  <c r="BK31" i="39"/>
  <c r="GK31"/>
  <c r="CX31"/>
  <c r="HX31"/>
  <c r="LK31"/>
  <c r="IX31"/>
  <c r="FX31"/>
  <c r="JK31"/>
  <c r="X31"/>
  <c r="BX31"/>
  <c r="EK31"/>
  <c r="GX31"/>
  <c r="CK31"/>
  <c r="AX31"/>
  <c r="DK31"/>
  <c r="EX31"/>
  <c r="DX31"/>
  <c r="AK31"/>
  <c r="KX31"/>
  <c r="KK31"/>
  <c r="IK31"/>
  <c r="FK31"/>
  <c r="K31"/>
  <c r="HK31"/>
  <c r="JX31"/>
  <c r="LX31"/>
  <c r="KI44" i="33"/>
  <c r="V44"/>
  <c r="DI44"/>
  <c r="II44"/>
  <c r="CV44"/>
  <c r="AV44"/>
  <c r="IV44"/>
  <c r="FI44"/>
  <c r="AI44"/>
  <c r="BI44"/>
  <c r="BV44"/>
  <c r="HI44"/>
  <c r="CI44"/>
  <c r="GI44"/>
  <c r="DV44"/>
  <c r="JI44"/>
  <c r="HV44"/>
  <c r="GV44"/>
  <c r="EI44"/>
  <c r="FV44"/>
  <c r="JV44"/>
  <c r="LV44"/>
  <c r="EV44"/>
  <c r="I44"/>
  <c r="KV44"/>
  <c r="LI44"/>
  <c r="IV35" i="39"/>
  <c r="DV35"/>
  <c r="DI35"/>
  <c r="EI35"/>
  <c r="JI35"/>
  <c r="EV35"/>
  <c r="KI35"/>
  <c r="GI35"/>
  <c r="GV35"/>
  <c r="CI35"/>
  <c r="AV35"/>
  <c r="HI35"/>
  <c r="BI35"/>
  <c r="AI35"/>
  <c r="JV35"/>
  <c r="KV35"/>
  <c r="FV35"/>
  <c r="FI35"/>
  <c r="HV35"/>
  <c r="LI35"/>
  <c r="CV35"/>
  <c r="LV35"/>
  <c r="II35"/>
  <c r="V35"/>
  <c r="I35"/>
  <c r="BV35"/>
  <c r="LP23"/>
  <c r="LS23" s="1"/>
  <c r="AP23"/>
  <c r="AS23" s="1"/>
  <c r="BP23"/>
  <c r="BS23" s="1"/>
  <c r="IC23"/>
  <c r="IF23" s="1"/>
  <c r="BC23"/>
  <c r="BF23" s="1"/>
  <c r="HC23"/>
  <c r="HF23" s="1"/>
  <c r="IP23"/>
  <c r="IS23" s="1"/>
  <c r="KP23"/>
  <c r="KS23" s="1"/>
  <c r="JP23"/>
  <c r="JS23" s="1"/>
  <c r="JC23"/>
  <c r="JF23" s="1"/>
  <c r="CP23"/>
  <c r="CS23" s="1"/>
  <c r="FP23"/>
  <c r="FS23" s="1"/>
  <c r="DC23"/>
  <c r="DF23" s="1"/>
  <c r="EC23"/>
  <c r="EF23" s="1"/>
  <c r="CC23"/>
  <c r="CF23" s="1"/>
  <c r="P23"/>
  <c r="S23" s="1"/>
  <c r="GC23"/>
  <c r="GF23" s="1"/>
  <c r="MC23"/>
  <c r="MF23" s="1"/>
  <c r="DP23"/>
  <c r="DS23" s="1"/>
  <c r="EP23"/>
  <c r="ES23" s="1"/>
  <c r="FC23"/>
  <c r="FF23" s="1"/>
  <c r="KC23"/>
  <c r="KF23" s="1"/>
  <c r="GP23"/>
  <c r="GS23" s="1"/>
  <c r="HP23"/>
  <c r="HS23" s="1"/>
  <c r="LC23"/>
  <c r="LF23" s="1"/>
  <c r="AC23"/>
  <c r="AF23" s="1"/>
  <c r="DD18"/>
  <c r="GD50" i="33"/>
  <c r="GE50" s="1"/>
  <c r="CQ50"/>
  <c r="CR50" s="1"/>
  <c r="JQ50"/>
  <c r="JR50" s="1"/>
  <c r="KQ50"/>
  <c r="KR50" s="1"/>
  <c r="R29" i="8"/>
  <c r="AA23"/>
  <c r="AA18"/>
  <c r="I9" i="13"/>
  <c r="H9"/>
  <c r="JQ53" i="33"/>
  <c r="JR53" s="1"/>
  <c r="JD53"/>
  <c r="JE53" s="1"/>
  <c r="BD53"/>
  <c r="BE53" s="1"/>
  <c r="FQ53"/>
  <c r="FR53" s="1"/>
  <c r="FQ55"/>
  <c r="FR55" s="1"/>
  <c r="GD55"/>
  <c r="GE55" s="1"/>
  <c r="CD55"/>
  <c r="CE55" s="1"/>
  <c r="IK18"/>
  <c r="AX18"/>
  <c r="CK18"/>
  <c r="CX18"/>
  <c r="GX18"/>
  <c r="DK18"/>
  <c r="K18"/>
  <c r="AK18"/>
  <c r="BK18"/>
  <c r="FK18"/>
  <c r="KK18"/>
  <c r="LX18"/>
  <c r="HX18"/>
  <c r="EK18"/>
  <c r="IX18"/>
  <c r="FX18"/>
  <c r="X18"/>
  <c r="JK18"/>
  <c r="GK18"/>
  <c r="BX18"/>
  <c r="HK18"/>
  <c r="LK18"/>
  <c r="EX18"/>
  <c r="DX18"/>
  <c r="KX18"/>
  <c r="JX18"/>
  <c r="CX24" i="39"/>
  <c r="JX24"/>
  <c r="LX24"/>
  <c r="BK24"/>
  <c r="DX24"/>
  <c r="IX24"/>
  <c r="FX24"/>
  <c r="FK24"/>
  <c r="IK24"/>
  <c r="X24"/>
  <c r="DK24"/>
  <c r="AK24"/>
  <c r="HK24"/>
  <c r="KX24"/>
  <c r="JK24"/>
  <c r="HX24"/>
  <c r="GK24"/>
  <c r="AX24"/>
  <c r="CK24"/>
  <c r="EK24"/>
  <c r="BX24"/>
  <c r="EX24"/>
  <c r="GX24"/>
  <c r="K24"/>
  <c r="LK24"/>
  <c r="KK24"/>
  <c r="AA24" i="11"/>
  <c r="AA19"/>
  <c r="R4"/>
  <c r="AB18"/>
  <c r="AA28"/>
  <c r="AV11" i="33"/>
  <c r="JI11"/>
  <c r="EI11"/>
  <c r="I11"/>
  <c r="FV11"/>
  <c r="BV11"/>
  <c r="CI11"/>
  <c r="HV11"/>
  <c r="LI11"/>
  <c r="KI11"/>
  <c r="II11"/>
  <c r="HI11"/>
  <c r="DV11"/>
  <c r="LV11"/>
  <c r="V11"/>
  <c r="CV11"/>
  <c r="JV11"/>
  <c r="KV11"/>
  <c r="GV11"/>
  <c r="BI11"/>
  <c r="FI11"/>
  <c r="IV11"/>
  <c r="DI11"/>
  <c r="AI11"/>
  <c r="GI11"/>
  <c r="EV11"/>
  <c r="GI11" i="39"/>
  <c r="KI11"/>
  <c r="V11"/>
  <c r="I11"/>
  <c r="LI11"/>
  <c r="IV11"/>
  <c r="CV11"/>
  <c r="FI11"/>
  <c r="LV11"/>
  <c r="BI11"/>
  <c r="DV11"/>
  <c r="CI11"/>
  <c r="HV11"/>
  <c r="II11"/>
  <c r="JV11"/>
  <c r="EI11"/>
  <c r="AV11"/>
  <c r="AI11"/>
  <c r="KV11"/>
  <c r="EV11"/>
  <c r="FV11"/>
  <c r="BV11"/>
  <c r="DI11"/>
  <c r="GV11"/>
  <c r="HI11"/>
  <c r="JI11"/>
  <c r="EP9"/>
  <c r="ES9" s="1"/>
  <c r="DC9"/>
  <c r="DF9" s="1"/>
  <c r="HC9"/>
  <c r="HF9" s="1"/>
  <c r="BC9"/>
  <c r="BF9" s="1"/>
  <c r="IP9"/>
  <c r="IS9" s="1"/>
  <c r="GP9"/>
  <c r="GS9" s="1"/>
  <c r="HP9"/>
  <c r="HS9" s="1"/>
  <c r="MC9"/>
  <c r="MF9" s="1"/>
  <c r="GC9"/>
  <c r="GF9" s="1"/>
  <c r="IC9"/>
  <c r="IF9" s="1"/>
  <c r="FP9"/>
  <c r="FS9" s="1"/>
  <c r="AC9"/>
  <c r="AF9" s="1"/>
  <c r="KP9"/>
  <c r="KS9" s="1"/>
  <c r="CP9"/>
  <c r="CS9" s="1"/>
  <c r="AP9"/>
  <c r="AS9" s="1"/>
  <c r="JP9"/>
  <c r="JS9" s="1"/>
  <c r="P9"/>
  <c r="S9" s="1"/>
  <c r="FC9"/>
  <c r="FF9" s="1"/>
  <c r="LP9"/>
  <c r="LS9" s="1"/>
  <c r="LC9"/>
  <c r="LF9" s="1"/>
  <c r="DP9"/>
  <c r="DS9" s="1"/>
  <c r="EC9"/>
  <c r="EF9" s="1"/>
  <c r="KC9"/>
  <c r="KF9" s="1"/>
  <c r="CC9"/>
  <c r="CF9" s="1"/>
  <c r="BP9"/>
  <c r="BS9" s="1"/>
  <c r="BB67" i="33"/>
  <c r="BD65"/>
  <c r="BE65" s="1"/>
  <c r="GB67"/>
  <c r="GD65"/>
  <c r="GE65" s="1"/>
  <c r="LB67"/>
  <c r="LD65"/>
  <c r="LE65" s="1"/>
  <c r="KQ52"/>
  <c r="KR52" s="1"/>
  <c r="LQ52"/>
  <c r="LR52" s="1"/>
  <c r="HD52"/>
  <c r="HE52" s="1"/>
  <c r="V32"/>
  <c r="EV32"/>
  <c r="JV32"/>
  <c r="GV32"/>
  <c r="LV32"/>
  <c r="AI32"/>
  <c r="HV32"/>
  <c r="LI32"/>
  <c r="JI32"/>
  <c r="I32"/>
  <c r="KI32"/>
  <c r="GI32"/>
  <c r="EI32"/>
  <c r="DV32"/>
  <c r="KV32"/>
  <c r="FV32"/>
  <c r="BI32"/>
  <c r="IV32"/>
  <c r="CI32"/>
  <c r="AV32"/>
  <c r="DI32"/>
  <c r="II32"/>
  <c r="HI32"/>
  <c r="FI32"/>
  <c r="CV32"/>
  <c r="BV32"/>
  <c r="FI29" i="39"/>
  <c r="JI29"/>
  <c r="HV29"/>
  <c r="LI29"/>
  <c r="AI29"/>
  <c r="DI29"/>
  <c r="BV29"/>
  <c r="I29"/>
  <c r="GI29"/>
  <c r="HI29"/>
  <c r="EV29"/>
  <c r="KV29"/>
  <c r="KI29"/>
  <c r="DV29"/>
  <c r="AV29"/>
  <c r="LV29"/>
  <c r="JV29"/>
  <c r="CI29"/>
  <c r="GV29"/>
  <c r="V29"/>
  <c r="IV29"/>
  <c r="II29"/>
  <c r="BI29"/>
  <c r="EI29"/>
  <c r="CV29"/>
  <c r="FV29"/>
  <c r="FQ49" i="33"/>
  <c r="FR49" s="1"/>
  <c r="IQ49"/>
  <c r="IR49" s="1"/>
  <c r="GQ49"/>
  <c r="GR49" s="1"/>
  <c r="AA23" i="10"/>
  <c r="AA18"/>
  <c r="AB23"/>
  <c r="AB28"/>
  <c r="AA34"/>
  <c r="AC20"/>
  <c r="R19"/>
  <c r="EP22" i="33"/>
  <c r="ES22" s="1"/>
  <c r="JC22"/>
  <c r="JF22" s="1"/>
  <c r="BP22"/>
  <c r="BS22" s="1"/>
  <c r="CC22"/>
  <c r="CF22" s="1"/>
  <c r="BC22"/>
  <c r="BF22" s="1"/>
  <c r="IP22"/>
  <c r="IS22" s="1"/>
  <c r="HC22"/>
  <c r="HF22" s="1"/>
  <c r="EC22"/>
  <c r="EF22" s="1"/>
  <c r="LP22"/>
  <c r="LS22" s="1"/>
  <c r="KP22"/>
  <c r="KS22" s="1"/>
  <c r="IC22"/>
  <c r="IF22" s="1"/>
  <c r="AP22"/>
  <c r="AS22" s="1"/>
  <c r="FP22"/>
  <c r="FS22" s="1"/>
  <c r="P22"/>
  <c r="S22" s="1"/>
  <c r="FC22"/>
  <c r="FF22" s="1"/>
  <c r="KC22"/>
  <c r="KF22" s="1"/>
  <c r="LC22"/>
  <c r="LF22" s="1"/>
  <c r="DP22"/>
  <c r="DS22" s="1"/>
  <c r="GC22"/>
  <c r="GF22" s="1"/>
  <c r="CP22"/>
  <c r="CS22" s="1"/>
  <c r="GP22"/>
  <c r="GS22" s="1"/>
  <c r="MC22"/>
  <c r="MF22" s="1"/>
  <c r="JP22"/>
  <c r="JS22" s="1"/>
  <c r="DC22"/>
  <c r="DF22" s="1"/>
  <c r="AC22"/>
  <c r="AF22" s="1"/>
  <c r="HP22"/>
  <c r="HS22" s="1"/>
  <c r="MC11"/>
  <c r="MF11" s="1"/>
  <c r="CC11"/>
  <c r="CF11" s="1"/>
  <c r="IC11"/>
  <c r="IF11" s="1"/>
  <c r="LP11"/>
  <c r="LS11" s="1"/>
  <c r="P11"/>
  <c r="S11" s="1"/>
  <c r="KP11"/>
  <c r="KS11" s="1"/>
  <c r="KC11"/>
  <c r="KF11" s="1"/>
  <c r="CP11"/>
  <c r="CS11" s="1"/>
  <c r="DP11"/>
  <c r="DS11" s="1"/>
  <c r="AP11"/>
  <c r="AS11" s="1"/>
  <c r="IP11"/>
  <c r="IS11" s="1"/>
  <c r="LC11"/>
  <c r="LF11" s="1"/>
  <c r="JP11"/>
  <c r="JS11" s="1"/>
  <c r="JC11"/>
  <c r="JF11" s="1"/>
  <c r="BP11"/>
  <c r="BS11" s="1"/>
  <c r="GC11"/>
  <c r="GF11" s="1"/>
  <c r="HC11"/>
  <c r="HF11" s="1"/>
  <c r="FC11"/>
  <c r="FF11" s="1"/>
  <c r="EP11"/>
  <c r="ES11" s="1"/>
  <c r="HP11"/>
  <c r="HS11" s="1"/>
  <c r="FP11"/>
  <c r="FS11" s="1"/>
  <c r="AC11"/>
  <c r="AF11" s="1"/>
  <c r="BC11"/>
  <c r="BF11" s="1"/>
  <c r="EC11"/>
  <c r="EF11" s="1"/>
  <c r="DC11"/>
  <c r="DF11" s="1"/>
  <c r="GP11"/>
  <c r="GS11" s="1"/>
  <c r="LX11"/>
  <c r="LK11"/>
  <c r="JX11"/>
  <c r="FK11"/>
  <c r="CX11"/>
  <c r="AX11"/>
  <c r="KK11"/>
  <c r="FX11"/>
  <c r="DK11"/>
  <c r="AK11"/>
  <c r="BK11"/>
  <c r="HX11"/>
  <c r="GK11"/>
  <c r="EX11"/>
  <c r="K11"/>
  <c r="IX11"/>
  <c r="KX11"/>
  <c r="CK11"/>
  <c r="IK11"/>
  <c r="GX11"/>
  <c r="HK11"/>
  <c r="EK11"/>
  <c r="DX11"/>
  <c r="X11"/>
  <c r="BX11"/>
  <c r="JK11"/>
  <c r="CC35"/>
  <c r="CF35" s="1"/>
  <c r="BC35"/>
  <c r="BF35" s="1"/>
  <c r="DP35"/>
  <c r="DS35" s="1"/>
  <c r="KP35"/>
  <c r="KS35" s="1"/>
  <c r="IC35"/>
  <c r="IF35" s="1"/>
  <c r="AP35"/>
  <c r="AS35" s="1"/>
  <c r="MC35"/>
  <c r="MF35" s="1"/>
  <c r="P35"/>
  <c r="S35" s="1"/>
  <c r="EC35"/>
  <c r="EF35" s="1"/>
  <c r="JC35"/>
  <c r="JF35" s="1"/>
  <c r="HC35"/>
  <c r="HF35" s="1"/>
  <c r="GC35"/>
  <c r="GF35" s="1"/>
  <c r="IP35"/>
  <c r="IS35" s="1"/>
  <c r="EP35"/>
  <c r="ES35" s="1"/>
  <c r="GP35"/>
  <c r="GS35" s="1"/>
  <c r="KC35"/>
  <c r="KF35" s="1"/>
  <c r="FC35"/>
  <c r="FF35" s="1"/>
  <c r="JP35"/>
  <c r="JS35" s="1"/>
  <c r="LC35"/>
  <c r="LF35" s="1"/>
  <c r="FP35"/>
  <c r="FS35" s="1"/>
  <c r="DC35"/>
  <c r="DF35" s="1"/>
  <c r="HP35"/>
  <c r="HS35" s="1"/>
  <c r="BP35"/>
  <c r="BS35" s="1"/>
  <c r="CP35"/>
  <c r="CS35" s="1"/>
  <c r="AC35"/>
  <c r="AF35" s="1"/>
  <c r="LP35"/>
  <c r="LS35" s="1"/>
  <c r="H4" i="8"/>
  <c r="I4"/>
  <c r="M10"/>
  <c r="AP27" i="39"/>
  <c r="AS27" s="1"/>
  <c r="BC27"/>
  <c r="BF27" s="1"/>
  <c r="IP27"/>
  <c r="IS27" s="1"/>
  <c r="MC27"/>
  <c r="MF27" s="1"/>
  <c r="DP27"/>
  <c r="DS27" s="1"/>
  <c r="HP27"/>
  <c r="HS27" s="1"/>
  <c r="HC27"/>
  <c r="HF27" s="1"/>
  <c r="JP27"/>
  <c r="JS27" s="1"/>
  <c r="KP27"/>
  <c r="KS27" s="1"/>
  <c r="LP27"/>
  <c r="LS27" s="1"/>
  <c r="EC27"/>
  <c r="EF27" s="1"/>
  <c r="GP27"/>
  <c r="GS27" s="1"/>
  <c r="AC27"/>
  <c r="AF27" s="1"/>
  <c r="FC27"/>
  <c r="FF27" s="1"/>
  <c r="KC27"/>
  <c r="KF27" s="1"/>
  <c r="GC27"/>
  <c r="GF27" s="1"/>
  <c r="P27"/>
  <c r="S27" s="1"/>
  <c r="IC27"/>
  <c r="IF27" s="1"/>
  <c r="JC27"/>
  <c r="JF27" s="1"/>
  <c r="CC27"/>
  <c r="CF27" s="1"/>
  <c r="LC27"/>
  <c r="LF27" s="1"/>
  <c r="EP27"/>
  <c r="ES27" s="1"/>
  <c r="BP27"/>
  <c r="BS27" s="1"/>
  <c r="CP27"/>
  <c r="CS27" s="1"/>
  <c r="FP27"/>
  <c r="FS27" s="1"/>
  <c r="DC27"/>
  <c r="DF27" s="1"/>
  <c r="CK28"/>
  <c r="EX28"/>
  <c r="AX28"/>
  <c r="KX28"/>
  <c r="KK28"/>
  <c r="DX28"/>
  <c r="IK28"/>
  <c r="JX28"/>
  <c r="HX28"/>
  <c r="FK28"/>
  <c r="AK28"/>
  <c r="LX28"/>
  <c r="GK28"/>
  <c r="LK28"/>
  <c r="JK28"/>
  <c r="DK28"/>
  <c r="BX28"/>
  <c r="EK28"/>
  <c r="GX28"/>
  <c r="X28"/>
  <c r="K28"/>
  <c r="CX28"/>
  <c r="FX28"/>
  <c r="IX28"/>
  <c r="HK28"/>
  <c r="BK28"/>
  <c r="JD48" i="33"/>
  <c r="JE48" s="1"/>
  <c r="KD48"/>
  <c r="KE48" s="1"/>
  <c r="LQ48"/>
  <c r="LR48" s="1"/>
  <c r="LX37"/>
  <c r="K37"/>
  <c r="FX37"/>
  <c r="EX37"/>
  <c r="DX37"/>
  <c r="HK37"/>
  <c r="FK37"/>
  <c r="DK37"/>
  <c r="CK37"/>
  <c r="BK37"/>
  <c r="JK37"/>
  <c r="GK37"/>
  <c r="HX37"/>
  <c r="GX37"/>
  <c r="JX37"/>
  <c r="BX37"/>
  <c r="EK37"/>
  <c r="KX37"/>
  <c r="IK37"/>
  <c r="KK37"/>
  <c r="AX37"/>
  <c r="AK37"/>
  <c r="IX37"/>
  <c r="X37"/>
  <c r="LK37"/>
  <c r="CX37"/>
  <c r="V10" i="39"/>
  <c r="AI10"/>
  <c r="DV10"/>
  <c r="GI10"/>
  <c r="LV10"/>
  <c r="JV10"/>
  <c r="BI10"/>
  <c r="BV10"/>
  <c r="FI10"/>
  <c r="EI10"/>
  <c r="KV10"/>
  <c r="I10"/>
  <c r="EV10"/>
  <c r="GV10"/>
  <c r="HI10"/>
  <c r="HV10"/>
  <c r="AV10"/>
  <c r="II10"/>
  <c r="IV10"/>
  <c r="DI10"/>
  <c r="KI10"/>
  <c r="CI10"/>
  <c r="FV10"/>
  <c r="JI10"/>
  <c r="CV10"/>
  <c r="LI10"/>
  <c r="I6" i="14"/>
  <c r="H6"/>
  <c r="H6" i="10"/>
  <c r="I6"/>
  <c r="DK20" i="39"/>
  <c r="K20"/>
  <c r="DX20"/>
  <c r="GK20"/>
  <c r="JK20"/>
  <c r="KK20"/>
  <c r="HK20"/>
  <c r="BK20"/>
  <c r="BX20"/>
  <c r="IX20"/>
  <c r="AX20"/>
  <c r="EK20"/>
  <c r="AK20"/>
  <c r="CK20"/>
  <c r="FK20"/>
  <c r="IK20"/>
  <c r="HX20"/>
  <c r="EX20"/>
  <c r="LX20"/>
  <c r="GX20"/>
  <c r="KX20"/>
  <c r="JX20"/>
  <c r="LK20"/>
  <c r="X20"/>
  <c r="CX20"/>
  <c r="FX20"/>
  <c r="AC19" i="13"/>
  <c r="AA33"/>
  <c r="JX35" i="39"/>
  <c r="KK35"/>
  <c r="DK35"/>
  <c r="LX35"/>
  <c r="HK35"/>
  <c r="DX35"/>
  <c r="FX35"/>
  <c r="HX35"/>
  <c r="CX35"/>
  <c r="LK35"/>
  <c r="BX35"/>
  <c r="GK35"/>
  <c r="IX35"/>
  <c r="AK35"/>
  <c r="GX35"/>
  <c r="IK35"/>
  <c r="K35"/>
  <c r="EX35"/>
  <c r="CK35"/>
  <c r="FK35"/>
  <c r="AX35"/>
  <c r="X35"/>
  <c r="EK35"/>
  <c r="JK35"/>
  <c r="KX35"/>
  <c r="BK35"/>
  <c r="H6" i="13"/>
  <c r="I6"/>
  <c r="H4" i="11"/>
  <c r="I4"/>
  <c r="M10"/>
  <c r="AC35" i="14"/>
  <c r="AC30"/>
  <c r="AK21" i="33"/>
  <c r="AX21"/>
  <c r="CK21"/>
  <c r="GX21"/>
  <c r="K21"/>
  <c r="BX21"/>
  <c r="BK21"/>
  <c r="KX21"/>
  <c r="JK21"/>
  <c r="HX21"/>
  <c r="IX21"/>
  <c r="CX21"/>
  <c r="DK21"/>
  <c r="LX21"/>
  <c r="FK21"/>
  <c r="GK21"/>
  <c r="LK21"/>
  <c r="DX21"/>
  <c r="IK21"/>
  <c r="KK21"/>
  <c r="FX21"/>
  <c r="HK21"/>
  <c r="EK21"/>
  <c r="X21"/>
  <c r="EX21"/>
  <c r="JX21"/>
  <c r="MD50"/>
  <c r="ME50" s="1"/>
  <c r="LD50"/>
  <c r="LE50" s="1"/>
  <c r="DQ50"/>
  <c r="DR50" s="1"/>
  <c r="IX29" i="39"/>
  <c r="K29"/>
  <c r="GK29"/>
  <c r="JX29"/>
  <c r="EX29"/>
  <c r="HX29"/>
  <c r="EK29"/>
  <c r="LK29"/>
  <c r="AK29"/>
  <c r="KX29"/>
  <c r="CX29"/>
  <c r="HK29"/>
  <c r="CK29"/>
  <c r="LX29"/>
  <c r="BK29"/>
  <c r="JK29"/>
  <c r="AX29"/>
  <c r="GX29"/>
  <c r="X29"/>
  <c r="KK29"/>
  <c r="FX29"/>
  <c r="IK29"/>
  <c r="FK29"/>
  <c r="DX29"/>
  <c r="BX29"/>
  <c r="DK29"/>
  <c r="BV6"/>
  <c r="JV6"/>
  <c r="GI6"/>
  <c r="FV6"/>
  <c r="EI6"/>
  <c r="HV6"/>
  <c r="JI6"/>
  <c r="II6"/>
  <c r="EV6"/>
  <c r="DI6"/>
  <c r="HI6"/>
  <c r="IV6"/>
  <c r="LI6"/>
  <c r="GV6"/>
  <c r="CV6"/>
  <c r="AV6"/>
  <c r="CI6"/>
  <c r="LV6"/>
  <c r="FI6"/>
  <c r="AI6"/>
  <c r="KI6"/>
  <c r="KV6"/>
  <c r="BI6"/>
  <c r="V6"/>
  <c r="DV6"/>
  <c r="I6"/>
  <c r="R7" i="8"/>
  <c r="AC35"/>
  <c r="AC30"/>
  <c r="AC19"/>
  <c r="AA33"/>
  <c r="AV6" i="33"/>
  <c r="FV6"/>
  <c r="LI6"/>
  <c r="EV6"/>
  <c r="AI6"/>
  <c r="HI6"/>
  <c r="JI6"/>
  <c r="DI6"/>
  <c r="IV6"/>
  <c r="FI6"/>
  <c r="LV6"/>
  <c r="II6"/>
  <c r="HV6"/>
  <c r="I6"/>
  <c r="GV6"/>
  <c r="CV6"/>
  <c r="KV6"/>
  <c r="DV6"/>
  <c r="V6"/>
  <c r="EI6"/>
  <c r="JV6"/>
  <c r="GI6"/>
  <c r="BI6"/>
  <c r="BV6"/>
  <c r="CI6"/>
  <c r="KI6"/>
  <c r="EX14" i="39"/>
  <c r="X14"/>
  <c r="KX14"/>
  <c r="AX14"/>
  <c r="KK14"/>
  <c r="CX14"/>
  <c r="FX14"/>
  <c r="GX14"/>
  <c r="HX14"/>
  <c r="CK14"/>
  <c r="EK14"/>
  <c r="IX14"/>
  <c r="IK14"/>
  <c r="BK14"/>
  <c r="BX14"/>
  <c r="AK14"/>
  <c r="HK14"/>
  <c r="JX14"/>
  <c r="K14"/>
  <c r="DK14"/>
  <c r="LX14"/>
  <c r="FK14"/>
  <c r="LK14"/>
  <c r="DX14"/>
  <c r="JK14"/>
  <c r="GK14"/>
  <c r="FC39"/>
  <c r="FF39" s="1"/>
  <c r="BP39"/>
  <c r="BS39" s="1"/>
  <c r="KC39"/>
  <c r="KF39" s="1"/>
  <c r="JP39"/>
  <c r="JS39" s="1"/>
  <c r="IC39"/>
  <c r="IF39" s="1"/>
  <c r="AC39"/>
  <c r="AF39" s="1"/>
  <c r="CC39"/>
  <c r="CF39" s="1"/>
  <c r="DP39"/>
  <c r="DS39" s="1"/>
  <c r="GC39"/>
  <c r="GF39" s="1"/>
  <c r="CP39"/>
  <c r="CS39" s="1"/>
  <c r="AP39"/>
  <c r="AS39" s="1"/>
  <c r="P39"/>
  <c r="S39" s="1"/>
  <c r="JC39"/>
  <c r="JF39" s="1"/>
  <c r="KP39"/>
  <c r="KS39" s="1"/>
  <c r="DC39"/>
  <c r="DF39" s="1"/>
  <c r="HC39"/>
  <c r="HF39" s="1"/>
  <c r="EC39"/>
  <c r="EF39" s="1"/>
  <c r="IP39"/>
  <c r="IS39" s="1"/>
  <c r="LP39"/>
  <c r="LS39" s="1"/>
  <c r="BC39"/>
  <c r="BF39" s="1"/>
  <c r="GP39"/>
  <c r="GS39" s="1"/>
  <c r="MC39"/>
  <c r="MF39" s="1"/>
  <c r="EP39"/>
  <c r="ES39" s="1"/>
  <c r="LC39"/>
  <c r="LF39" s="1"/>
  <c r="FP39"/>
  <c r="FS39" s="1"/>
  <c r="EX41"/>
  <c r="AX41"/>
  <c r="JK41"/>
  <c r="DK41"/>
  <c r="FX41"/>
  <c r="HK41"/>
  <c r="EK41"/>
  <c r="CK41"/>
  <c r="IX41"/>
  <c r="LK41"/>
  <c r="JX41"/>
  <c r="HX41"/>
  <c r="CX41"/>
  <c r="K41"/>
  <c r="GK41"/>
  <c r="FK41"/>
  <c r="KX41"/>
  <c r="DX41"/>
  <c r="X41"/>
  <c r="BK41"/>
  <c r="LX41"/>
  <c r="KK41"/>
  <c r="AK41"/>
  <c r="BX41"/>
  <c r="GX41"/>
  <c r="IK41"/>
  <c r="KC8" i="33"/>
  <c r="KF8" s="1"/>
  <c r="DC8"/>
  <c r="DF8" s="1"/>
  <c r="LP8"/>
  <c r="LS8" s="1"/>
  <c r="EC8"/>
  <c r="EF8" s="1"/>
  <c r="JP8"/>
  <c r="JS8" s="1"/>
  <c r="P8"/>
  <c r="S8" s="1"/>
  <c r="BP8"/>
  <c r="BS8" s="1"/>
  <c r="JC8"/>
  <c r="JF8" s="1"/>
  <c r="GP8"/>
  <c r="GS8" s="1"/>
  <c r="LC8"/>
  <c r="LF8" s="1"/>
  <c r="MC8"/>
  <c r="MF8" s="1"/>
  <c r="CC8"/>
  <c r="CF8" s="1"/>
  <c r="CP8"/>
  <c r="CS8" s="1"/>
  <c r="FC8"/>
  <c r="FF8" s="1"/>
  <c r="IC8"/>
  <c r="IF8" s="1"/>
  <c r="EP8"/>
  <c r="ES8" s="1"/>
  <c r="BC8"/>
  <c r="BF8" s="1"/>
  <c r="DP8"/>
  <c r="DS8" s="1"/>
  <c r="GC8"/>
  <c r="GF8" s="1"/>
  <c r="KP8"/>
  <c r="KS8" s="1"/>
  <c r="HP8"/>
  <c r="HS8" s="1"/>
  <c r="AP8"/>
  <c r="AS8" s="1"/>
  <c r="HC8"/>
  <c r="HF8" s="1"/>
  <c r="AC8"/>
  <c r="AF8" s="1"/>
  <c r="FP8"/>
  <c r="FS8" s="1"/>
  <c r="IP8"/>
  <c r="IS8" s="1"/>
  <c r="LX45" i="39"/>
  <c r="DK45"/>
  <c r="BK45"/>
  <c r="EX45"/>
  <c r="X45"/>
  <c r="HX45"/>
  <c r="GK45"/>
  <c r="EK45"/>
  <c r="FX45"/>
  <c r="FK45"/>
  <c r="GX45"/>
  <c r="CX45"/>
  <c r="K45"/>
  <c r="JX45"/>
  <c r="IX45"/>
  <c r="LK45"/>
  <c r="AK45"/>
  <c r="IK45"/>
  <c r="HK45"/>
  <c r="CK45"/>
  <c r="BX45"/>
  <c r="JK45"/>
  <c r="KX45"/>
  <c r="AX45"/>
  <c r="DX45"/>
  <c r="KK45"/>
  <c r="CD53" i="33"/>
  <c r="CE53" s="1"/>
  <c r="BQ53"/>
  <c r="BR53" s="1"/>
  <c r="DD53"/>
  <c r="DE53" s="1"/>
  <c r="GQ53"/>
  <c r="GR53" s="1"/>
  <c r="HQ55"/>
  <c r="HR55" s="1"/>
  <c r="ID55"/>
  <c r="IE55" s="1"/>
  <c r="JQ55"/>
  <c r="JR55" s="1"/>
  <c r="HX18" i="39"/>
  <c r="EX18"/>
  <c r="EK18"/>
  <c r="LX18"/>
  <c r="KK18"/>
  <c r="JK18"/>
  <c r="DX18"/>
  <c r="GK18"/>
  <c r="CX18"/>
  <c r="BX18"/>
  <c r="BK18"/>
  <c r="GX18"/>
  <c r="K18"/>
  <c r="IX18"/>
  <c r="FX18"/>
  <c r="DK18"/>
  <c r="AX18"/>
  <c r="LK18"/>
  <c r="FK18"/>
  <c r="KX18"/>
  <c r="AK18"/>
  <c r="X18"/>
  <c r="HK18"/>
  <c r="JX18"/>
  <c r="CK18"/>
  <c r="IK18"/>
  <c r="JV20"/>
  <c r="HV20"/>
  <c r="AI20"/>
  <c r="CV20"/>
  <c r="LV20"/>
  <c r="HI20"/>
  <c r="EI20"/>
  <c r="FV20"/>
  <c r="BI20"/>
  <c r="FI20"/>
  <c r="KV20"/>
  <c r="EV20"/>
  <c r="V20"/>
  <c r="DV20"/>
  <c r="GI20"/>
  <c r="DI20"/>
  <c r="LI20"/>
  <c r="JI20"/>
  <c r="CI20"/>
  <c r="AV20"/>
  <c r="GV20"/>
  <c r="KI20"/>
  <c r="IV20"/>
  <c r="I20"/>
  <c r="II20"/>
  <c r="BV20"/>
  <c r="AB20" i="11"/>
  <c r="AA29"/>
  <c r="R5"/>
  <c r="IX15" i="39"/>
  <c r="K15"/>
  <c r="CK15"/>
  <c r="FX15"/>
  <c r="DX15"/>
  <c r="KK15"/>
  <c r="JK15"/>
  <c r="BX15"/>
  <c r="FK15"/>
  <c r="KX15"/>
  <c r="HK15"/>
  <c r="CX15"/>
  <c r="EK15"/>
  <c r="EX15"/>
  <c r="GK15"/>
  <c r="AK15"/>
  <c r="X15"/>
  <c r="JX15"/>
  <c r="AX15"/>
  <c r="HX15"/>
  <c r="GX15"/>
  <c r="DK15"/>
  <c r="LX15"/>
  <c r="LK15"/>
  <c r="IK15"/>
  <c r="BK15"/>
  <c r="H7" i="8"/>
  <c r="I7"/>
  <c r="HB67" i="33"/>
  <c r="HD65"/>
  <c r="HE65" s="1"/>
  <c r="CB67"/>
  <c r="CD65"/>
  <c r="CE65" s="1"/>
  <c r="KB67"/>
  <c r="KD65"/>
  <c r="KE65" s="1"/>
  <c r="EQ52"/>
  <c r="ER52" s="1"/>
  <c r="CD52"/>
  <c r="CE52" s="1"/>
  <c r="JQ52"/>
  <c r="JR52" s="1"/>
  <c r="GQ52"/>
  <c r="GR52" s="1"/>
  <c r="CC13"/>
  <c r="CF13" s="1"/>
  <c r="AC13"/>
  <c r="AF13" s="1"/>
  <c r="KC13"/>
  <c r="KF13" s="1"/>
  <c r="AP13"/>
  <c r="AS13" s="1"/>
  <c r="DP13"/>
  <c r="DS13" s="1"/>
  <c r="KP13"/>
  <c r="KS13" s="1"/>
  <c r="DC13"/>
  <c r="DF13" s="1"/>
  <c r="BC13"/>
  <c r="BF13" s="1"/>
  <c r="BP13"/>
  <c r="BS13" s="1"/>
  <c r="GC13"/>
  <c r="GF13" s="1"/>
  <c r="P13"/>
  <c r="S13" s="1"/>
  <c r="FC13"/>
  <c r="FF13" s="1"/>
  <c r="JC13"/>
  <c r="JF13" s="1"/>
  <c r="CP13"/>
  <c r="CS13" s="1"/>
  <c r="GP13"/>
  <c r="GS13" s="1"/>
  <c r="LP13"/>
  <c r="LS13" s="1"/>
  <c r="FP13"/>
  <c r="FS13" s="1"/>
  <c r="MC13"/>
  <c r="MF13" s="1"/>
  <c r="EP13"/>
  <c r="ES13" s="1"/>
  <c r="IC13"/>
  <c r="IF13" s="1"/>
  <c r="HP13"/>
  <c r="HS13" s="1"/>
  <c r="JP13"/>
  <c r="JS13" s="1"/>
  <c r="IP13"/>
  <c r="IS13" s="1"/>
  <c r="LC13"/>
  <c r="LF13" s="1"/>
  <c r="HC13"/>
  <c r="HF13" s="1"/>
  <c r="EC13"/>
  <c r="EF13" s="1"/>
  <c r="DV29"/>
  <c r="HV29"/>
  <c r="KI29"/>
  <c r="BI29"/>
  <c r="DI29"/>
  <c r="GV29"/>
  <c r="BV29"/>
  <c r="IV29"/>
  <c r="LV29"/>
  <c r="II29"/>
  <c r="JI29"/>
  <c r="V29"/>
  <c r="LI29"/>
  <c r="FI29"/>
  <c r="CV29"/>
  <c r="HI29"/>
  <c r="AI29"/>
  <c r="JV29"/>
  <c r="KV29"/>
  <c r="CI29"/>
  <c r="GI29"/>
  <c r="I29"/>
  <c r="EV29"/>
  <c r="AV29"/>
  <c r="EI29"/>
  <c r="FV29"/>
  <c r="KQ49"/>
  <c r="KR49" s="1"/>
  <c r="AQ49"/>
  <c r="AR49" s="1"/>
  <c r="CQ49"/>
  <c r="CR49" s="1"/>
  <c r="HD49"/>
  <c r="HE49" s="1"/>
  <c r="R29" i="10"/>
  <c r="CV13" i="39"/>
  <c r="II13"/>
  <c r="FV13"/>
  <c r="LV13"/>
  <c r="DI13"/>
  <c r="IV13"/>
  <c r="AV13"/>
  <c r="DV13"/>
  <c r="I13"/>
  <c r="EV13"/>
  <c r="LI13"/>
  <c r="HI13"/>
  <c r="HV13"/>
  <c r="FI13"/>
  <c r="KI13"/>
  <c r="JI13"/>
  <c r="BI13"/>
  <c r="AI13"/>
  <c r="V13"/>
  <c r="GV13"/>
  <c r="GI13"/>
  <c r="JV13"/>
  <c r="BV13"/>
  <c r="EI13"/>
  <c r="CI13"/>
  <c r="KV13"/>
  <c r="R30" i="10"/>
  <c r="BC22" i="39"/>
  <c r="BF22" s="1"/>
  <c r="GC22"/>
  <c r="GF22" s="1"/>
  <c r="BP22"/>
  <c r="BS22" s="1"/>
  <c r="CP22"/>
  <c r="CS22" s="1"/>
  <c r="HC22"/>
  <c r="HF22" s="1"/>
  <c r="FP22"/>
  <c r="FS22" s="1"/>
  <c r="EC22"/>
  <c r="EF22" s="1"/>
  <c r="P22"/>
  <c r="S22" s="1"/>
  <c r="AP22"/>
  <c r="AS22" s="1"/>
  <c r="DP22"/>
  <c r="DS22" s="1"/>
  <c r="CC22"/>
  <c r="CF22" s="1"/>
  <c r="AC22"/>
  <c r="AF22" s="1"/>
  <c r="IP22"/>
  <c r="IS22" s="1"/>
  <c r="FC22"/>
  <c r="FF22" s="1"/>
  <c r="GP22"/>
  <c r="GS22" s="1"/>
  <c r="LP22"/>
  <c r="LS22" s="1"/>
  <c r="KP22"/>
  <c r="KS22" s="1"/>
  <c r="LC22"/>
  <c r="LF22" s="1"/>
  <c r="IC22"/>
  <c r="IF22" s="1"/>
  <c r="JP22"/>
  <c r="JS22" s="1"/>
  <c r="DC22"/>
  <c r="DF22" s="1"/>
  <c r="MC22"/>
  <c r="MF22" s="1"/>
  <c r="EP22"/>
  <c r="ES22" s="1"/>
  <c r="JC22"/>
  <c r="JF22" s="1"/>
  <c r="KC22"/>
  <c r="KF22" s="1"/>
  <c r="HP22"/>
  <c r="HS22" s="1"/>
  <c r="IC11"/>
  <c r="IF11" s="1"/>
  <c r="JP11"/>
  <c r="JS11" s="1"/>
  <c r="DP11"/>
  <c r="DS11" s="1"/>
  <c r="JC11"/>
  <c r="JF11" s="1"/>
  <c r="KP11"/>
  <c r="KS11" s="1"/>
  <c r="AC11"/>
  <c r="AF11" s="1"/>
  <c r="AP11"/>
  <c r="AS11" s="1"/>
  <c r="IP11"/>
  <c r="IS11" s="1"/>
  <c r="GC11"/>
  <c r="GF11" s="1"/>
  <c r="LP11"/>
  <c r="LS11" s="1"/>
  <c r="EP11"/>
  <c r="ES11" s="1"/>
  <c r="HP11"/>
  <c r="HS11" s="1"/>
  <c r="KC11"/>
  <c r="KF11" s="1"/>
  <c r="CP11"/>
  <c r="CS11" s="1"/>
  <c r="P11"/>
  <c r="S11" s="1"/>
  <c r="FP11"/>
  <c r="FS11" s="1"/>
  <c r="LC11"/>
  <c r="LF11" s="1"/>
  <c r="GP11"/>
  <c r="GS11" s="1"/>
  <c r="BP11"/>
  <c r="BS11" s="1"/>
  <c r="BC11"/>
  <c r="BF11" s="1"/>
  <c r="MC11"/>
  <c r="MF11" s="1"/>
  <c r="CC11"/>
  <c r="CF11" s="1"/>
  <c r="DC11"/>
  <c r="DF11" s="1"/>
  <c r="HC11"/>
  <c r="HF11" s="1"/>
  <c r="EC11"/>
  <c r="EF11" s="1"/>
  <c r="FC11"/>
  <c r="FF11" s="1"/>
  <c r="GP35"/>
  <c r="GS35" s="1"/>
  <c r="BC35"/>
  <c r="BF35" s="1"/>
  <c r="KP35"/>
  <c r="KS35" s="1"/>
  <c r="EP35"/>
  <c r="ES35" s="1"/>
  <c r="CC35"/>
  <c r="CF35" s="1"/>
  <c r="GC35"/>
  <c r="GF35" s="1"/>
  <c r="IC35"/>
  <c r="IF35" s="1"/>
  <c r="MC35"/>
  <c r="MF35" s="1"/>
  <c r="IP35"/>
  <c r="IS35" s="1"/>
  <c r="JP35"/>
  <c r="JS35" s="1"/>
  <c r="KC35"/>
  <c r="KF35" s="1"/>
  <c r="P35"/>
  <c r="S35" s="1"/>
  <c r="DC35"/>
  <c r="DF35" s="1"/>
  <c r="DP35"/>
  <c r="DS35" s="1"/>
  <c r="HP35"/>
  <c r="HS35" s="1"/>
  <c r="AP35"/>
  <c r="AS35" s="1"/>
  <c r="HC35"/>
  <c r="HF35" s="1"/>
  <c r="EC35"/>
  <c r="EF35" s="1"/>
  <c r="BP35"/>
  <c r="BS35" s="1"/>
  <c r="LC35"/>
  <c r="LF35" s="1"/>
  <c r="FC35"/>
  <c r="FF35" s="1"/>
  <c r="AC35"/>
  <c r="AF35" s="1"/>
  <c r="JC35"/>
  <c r="JF35" s="1"/>
  <c r="FP35"/>
  <c r="FS35" s="1"/>
  <c r="LP35"/>
  <c r="LS35" s="1"/>
  <c r="CP35"/>
  <c r="CS35" s="1"/>
  <c r="DV37" i="33"/>
  <c r="AV37"/>
  <c r="BV37"/>
  <c r="HI37"/>
  <c r="GV37"/>
  <c r="EI37"/>
  <c r="CV37"/>
  <c r="JI37"/>
  <c r="CI37"/>
  <c r="FV37"/>
  <c r="IV37"/>
  <c r="I37"/>
  <c r="FI37"/>
  <c r="JV37"/>
  <c r="HV37"/>
  <c r="EV37"/>
  <c r="DI37"/>
  <c r="V37"/>
  <c r="KV37"/>
  <c r="GI37"/>
  <c r="KI37"/>
  <c r="LV37"/>
  <c r="AI37"/>
  <c r="LI37"/>
  <c r="BI37"/>
  <c r="II37"/>
  <c r="HK46"/>
  <c r="BK46"/>
  <c r="IK46"/>
  <c r="K46"/>
  <c r="CX46"/>
  <c r="EX46"/>
  <c r="EK46"/>
  <c r="HX46"/>
  <c r="AK46"/>
  <c r="AX46"/>
  <c r="GX46"/>
  <c r="X46"/>
  <c r="LK46"/>
  <c r="JX46"/>
  <c r="FK46"/>
  <c r="FX46"/>
  <c r="IX46"/>
  <c r="KK46"/>
  <c r="CK46"/>
  <c r="BX46"/>
  <c r="DX46"/>
  <c r="LX46"/>
  <c r="GK46"/>
  <c r="DK46"/>
  <c r="KX46"/>
  <c r="JK46"/>
  <c r="CC25"/>
  <c r="CF25" s="1"/>
  <c r="BP25"/>
  <c r="BS25" s="1"/>
  <c r="DC25"/>
  <c r="DF25" s="1"/>
  <c r="P25"/>
  <c r="S25" s="1"/>
  <c r="KC25"/>
  <c r="KF25" s="1"/>
  <c r="HC25"/>
  <c r="HF25" s="1"/>
  <c r="IC25"/>
  <c r="IF25" s="1"/>
  <c r="EP25"/>
  <c r="ES25" s="1"/>
  <c r="EC25"/>
  <c r="EF25" s="1"/>
  <c r="LP25"/>
  <c r="LS25" s="1"/>
  <c r="HP25"/>
  <c r="HS25" s="1"/>
  <c r="FP25"/>
  <c r="FS25" s="1"/>
  <c r="CP25"/>
  <c r="CS25" s="1"/>
  <c r="AP25"/>
  <c r="AS25" s="1"/>
  <c r="LC25"/>
  <c r="LF25" s="1"/>
  <c r="KP25"/>
  <c r="KS25" s="1"/>
  <c r="GP25"/>
  <c r="GS25" s="1"/>
  <c r="MC25"/>
  <c r="MF25" s="1"/>
  <c r="JP25"/>
  <c r="JS25" s="1"/>
  <c r="FC25"/>
  <c r="FF25" s="1"/>
  <c r="GC25"/>
  <c r="GF25" s="1"/>
  <c r="BC25"/>
  <c r="BF25" s="1"/>
  <c r="AC25"/>
  <c r="AF25" s="1"/>
  <c r="IP25"/>
  <c r="IS25" s="1"/>
  <c r="JC25"/>
  <c r="JF25" s="1"/>
  <c r="DP25"/>
  <c r="DS25" s="1"/>
  <c r="DD48"/>
  <c r="DE48" s="1"/>
  <c r="FQ48"/>
  <c r="FR48" s="1"/>
  <c r="ED48"/>
  <c r="EE48" s="1"/>
  <c r="KK37" i="39"/>
  <c r="AK37"/>
  <c r="DK37"/>
  <c r="BK37"/>
  <c r="CX37"/>
  <c r="HX37"/>
  <c r="AX37"/>
  <c r="GK37"/>
  <c r="K37"/>
  <c r="GX37"/>
  <c r="EK37"/>
  <c r="DX37"/>
  <c r="LK37"/>
  <c r="CK37"/>
  <c r="JX37"/>
  <c r="EX37"/>
  <c r="JK37"/>
  <c r="IX37"/>
  <c r="KX37"/>
  <c r="X37"/>
  <c r="HK37"/>
  <c r="FK37"/>
  <c r="FX37"/>
  <c r="LX37"/>
  <c r="BX37"/>
  <c r="IK37"/>
  <c r="P15"/>
  <c r="S15" s="1"/>
  <c r="KC15"/>
  <c r="KF15" s="1"/>
  <c r="LP15"/>
  <c r="LS15" s="1"/>
  <c r="IC15"/>
  <c r="IF15" s="1"/>
  <c r="HP15"/>
  <c r="HS15" s="1"/>
  <c r="AP15"/>
  <c r="AS15" s="1"/>
  <c r="CC15"/>
  <c r="CF15" s="1"/>
  <c r="JC15"/>
  <c r="JF15" s="1"/>
  <c r="DP15"/>
  <c r="DS15" s="1"/>
  <c r="IP15"/>
  <c r="IS15" s="1"/>
  <c r="GP15"/>
  <c r="GS15" s="1"/>
  <c r="JP15"/>
  <c r="JS15" s="1"/>
  <c r="AC15"/>
  <c r="AF15" s="1"/>
  <c r="MC15"/>
  <c r="MF15" s="1"/>
  <c r="BC15"/>
  <c r="BF15" s="1"/>
  <c r="CP15"/>
  <c r="CS15" s="1"/>
  <c r="EC15"/>
  <c r="EF15" s="1"/>
  <c r="LC15"/>
  <c r="LF15" s="1"/>
  <c r="GC15"/>
  <c r="GF15" s="1"/>
  <c r="FC15"/>
  <c r="FF15" s="1"/>
  <c r="KP15"/>
  <c r="KS15" s="1"/>
  <c r="HC15"/>
  <c r="HF15" s="1"/>
  <c r="EP15"/>
  <c r="ES15" s="1"/>
  <c r="DC15"/>
  <c r="DF15" s="1"/>
  <c r="FP15"/>
  <c r="FS15" s="1"/>
  <c r="BP15"/>
  <c r="BS15" s="1"/>
  <c r="CK20" i="33"/>
  <c r="BK20"/>
  <c r="KX20"/>
  <c r="KK20"/>
  <c r="EK20"/>
  <c r="IX20"/>
  <c r="HK20"/>
  <c r="DK20"/>
  <c r="IK20"/>
  <c r="CX20"/>
  <c r="JX20"/>
  <c r="AK20"/>
  <c r="DX20"/>
  <c r="LX20"/>
  <c r="GX20"/>
  <c r="FK20"/>
  <c r="HX20"/>
  <c r="FX20"/>
  <c r="X20"/>
  <c r="BX20"/>
  <c r="EX20"/>
  <c r="LK20"/>
  <c r="AX20"/>
  <c r="JK20"/>
  <c r="GK20"/>
  <c r="K20"/>
  <c r="KX9" i="39"/>
  <c r="AK9"/>
  <c r="JK9"/>
  <c r="GK9"/>
  <c r="BK9"/>
  <c r="IX9"/>
  <c r="LX9"/>
  <c r="EK9"/>
  <c r="LK9"/>
  <c r="CX9"/>
  <c r="DX9"/>
  <c r="GX9"/>
  <c r="DK9"/>
  <c r="KK9"/>
  <c r="JX9"/>
  <c r="K9"/>
  <c r="EX9"/>
  <c r="BX9"/>
  <c r="HK9"/>
  <c r="CK9"/>
  <c r="IK9"/>
  <c r="X9"/>
  <c r="FK9"/>
  <c r="FX9"/>
  <c r="HX9"/>
  <c r="AX9"/>
  <c r="AC34" i="13"/>
  <c r="AC29"/>
  <c r="AB20"/>
  <c r="AA29"/>
  <c r="R34"/>
  <c r="BX35" i="33"/>
  <c r="GX35"/>
  <c r="AK35"/>
  <c r="GK35"/>
  <c r="JK35"/>
  <c r="FK35"/>
  <c r="JX35"/>
  <c r="CX35"/>
  <c r="EX35"/>
  <c r="LK35"/>
  <c r="CK35"/>
  <c r="DX35"/>
  <c r="KK35"/>
  <c r="DK35"/>
  <c r="HX35"/>
  <c r="BK35"/>
  <c r="AX35"/>
  <c r="X35"/>
  <c r="FX35"/>
  <c r="HK35"/>
  <c r="IK35"/>
  <c r="KX35"/>
  <c r="K35"/>
  <c r="IX35"/>
  <c r="EK35"/>
  <c r="LX35"/>
  <c r="HC36"/>
  <c r="HF36" s="1"/>
  <c r="DP36"/>
  <c r="DS36" s="1"/>
  <c r="LC36"/>
  <c r="LF36" s="1"/>
  <c r="GC36"/>
  <c r="GF36" s="1"/>
  <c r="IC36"/>
  <c r="IF36" s="1"/>
  <c r="KC36"/>
  <c r="KF36" s="1"/>
  <c r="HP36"/>
  <c r="HS36" s="1"/>
  <c r="FC36"/>
  <c r="FF36" s="1"/>
  <c r="MC36"/>
  <c r="MF36" s="1"/>
  <c r="IP36"/>
  <c r="IS36" s="1"/>
  <c r="BP36"/>
  <c r="BS36" s="1"/>
  <c r="BC36"/>
  <c r="BF36" s="1"/>
  <c r="EP36"/>
  <c r="ES36" s="1"/>
  <c r="FP36"/>
  <c r="FS36" s="1"/>
  <c r="LP36"/>
  <c r="LS36" s="1"/>
  <c r="AP36"/>
  <c r="AS36" s="1"/>
  <c r="JP36"/>
  <c r="JS36" s="1"/>
  <c r="GP36"/>
  <c r="GS36" s="1"/>
  <c r="AC36"/>
  <c r="AF36" s="1"/>
  <c r="CP36"/>
  <c r="CS36" s="1"/>
  <c r="P36"/>
  <c r="S36" s="1"/>
  <c r="CC36"/>
  <c r="CF36" s="1"/>
  <c r="KP36"/>
  <c r="KS36" s="1"/>
  <c r="EC36"/>
  <c r="EF36" s="1"/>
  <c r="JC36"/>
  <c r="JF36" s="1"/>
  <c r="DC36"/>
  <c r="DF36" s="1"/>
  <c r="FC20"/>
  <c r="FF20" s="1"/>
  <c r="BP20"/>
  <c r="BS20" s="1"/>
  <c r="GC20"/>
  <c r="GF20" s="1"/>
  <c r="AP20"/>
  <c r="AS20" s="1"/>
  <c r="MC20"/>
  <c r="MF20" s="1"/>
  <c r="CC20"/>
  <c r="CF20" s="1"/>
  <c r="HC20"/>
  <c r="HF20" s="1"/>
  <c r="EC20"/>
  <c r="EF20" s="1"/>
  <c r="LC20"/>
  <c r="LF20" s="1"/>
  <c r="P20"/>
  <c r="S20" s="1"/>
  <c r="JP20"/>
  <c r="JS20" s="1"/>
  <c r="KP20"/>
  <c r="KS20" s="1"/>
  <c r="CP20"/>
  <c r="CS20" s="1"/>
  <c r="BC20"/>
  <c r="BF20" s="1"/>
  <c r="HP20"/>
  <c r="HS20" s="1"/>
  <c r="EP20"/>
  <c r="ES20" s="1"/>
  <c r="DP20"/>
  <c r="DS20" s="1"/>
  <c r="KC20"/>
  <c r="KF20" s="1"/>
  <c r="FP20"/>
  <c r="FS20" s="1"/>
  <c r="GP20"/>
  <c r="GS20" s="1"/>
  <c r="IP20"/>
  <c r="IS20" s="1"/>
  <c r="LP20"/>
  <c r="LS20" s="1"/>
  <c r="DC20"/>
  <c r="DF20" s="1"/>
  <c r="IC20"/>
  <c r="IF20" s="1"/>
  <c r="AC20"/>
  <c r="AF20" s="1"/>
  <c r="JC20"/>
  <c r="JF20" s="1"/>
  <c r="H8" i="14"/>
  <c r="I8"/>
  <c r="EQ54" i="33"/>
  <c r="ER54" s="1"/>
  <c r="LV30"/>
  <c r="KV30"/>
  <c r="HI30"/>
  <c r="EV30"/>
  <c r="BI30"/>
  <c r="IV30"/>
  <c r="CV30"/>
  <c r="KI30"/>
  <c r="V30"/>
  <c r="I30"/>
  <c r="JI30"/>
  <c r="GV30"/>
  <c r="DV30"/>
  <c r="JV30"/>
  <c r="DI30"/>
  <c r="FI30"/>
  <c r="II30"/>
  <c r="HV30"/>
  <c r="AI30"/>
  <c r="FV30"/>
  <c r="LI30"/>
  <c r="CI30"/>
  <c r="AV30"/>
  <c r="BV30"/>
  <c r="EI30"/>
  <c r="GI30"/>
  <c r="GD51"/>
  <c r="GE51" s="1"/>
  <c r="AA24" i="12"/>
  <c r="AA19"/>
  <c r="AC30"/>
  <c r="AC35"/>
  <c r="AB28" i="14"/>
  <c r="AB23"/>
  <c r="AC20"/>
  <c r="AA34"/>
  <c r="R24"/>
  <c r="AB18"/>
  <c r="AA28"/>
  <c r="AI44" i="39"/>
  <c r="BI44"/>
  <c r="CI44"/>
  <c r="JI44"/>
  <c r="HV44"/>
  <c r="KV44"/>
  <c r="IV44"/>
  <c r="I44"/>
  <c r="EV44"/>
  <c r="JV44"/>
  <c r="DI44"/>
  <c r="EI44"/>
  <c r="BV44"/>
  <c r="AV44"/>
  <c r="HI44"/>
  <c r="LI44"/>
  <c r="LV44"/>
  <c r="DV44"/>
  <c r="FI44"/>
  <c r="GI44"/>
  <c r="CV44"/>
  <c r="V44"/>
  <c r="KI44"/>
  <c r="GV44"/>
  <c r="FV44"/>
  <c r="II44"/>
  <c r="LV9" i="33"/>
  <c r="HI9"/>
  <c r="FI9"/>
  <c r="JI9"/>
  <c r="EI9"/>
  <c r="AV9"/>
  <c r="BI9"/>
  <c r="I9"/>
  <c r="KV9"/>
  <c r="JV9"/>
  <c r="HV9"/>
  <c r="AI9"/>
  <c r="IV9"/>
  <c r="II9"/>
  <c r="GI9"/>
  <c r="DV9"/>
  <c r="BV9"/>
  <c r="FV9"/>
  <c r="KI9"/>
  <c r="DI9"/>
  <c r="GV9"/>
  <c r="V9"/>
  <c r="LI9"/>
  <c r="CV9"/>
  <c r="EV9"/>
  <c r="CI9"/>
  <c r="Q50"/>
  <c r="R50" s="1"/>
  <c r="HD50"/>
  <c r="HE50" s="1"/>
  <c r="IQ50"/>
  <c r="IR50" s="1"/>
  <c r="HK29"/>
  <c r="KK29"/>
  <c r="CK29"/>
  <c r="FK29"/>
  <c r="JK29"/>
  <c r="IX29"/>
  <c r="EX29"/>
  <c r="IK29"/>
  <c r="DK29"/>
  <c r="HX29"/>
  <c r="FX29"/>
  <c r="LK29"/>
  <c r="BK29"/>
  <c r="AX29"/>
  <c r="GX29"/>
  <c r="GK29"/>
  <c r="AK29"/>
  <c r="K29"/>
  <c r="KX29"/>
  <c r="BX29"/>
  <c r="X29"/>
  <c r="CX29"/>
  <c r="LX29"/>
  <c r="DX29"/>
  <c r="JX29"/>
  <c r="EK29"/>
  <c r="EK32"/>
  <c r="DK32"/>
  <c r="AX32"/>
  <c r="X32"/>
  <c r="BK32"/>
  <c r="GX32"/>
  <c r="LK32"/>
  <c r="BX32"/>
  <c r="LX32"/>
  <c r="FX32"/>
  <c r="AK32"/>
  <c r="IK32"/>
  <c r="KK32"/>
  <c r="GK32"/>
  <c r="IX32"/>
  <c r="CK32"/>
  <c r="CX32"/>
  <c r="K32"/>
  <c r="FK32"/>
  <c r="KX32"/>
  <c r="DX32"/>
  <c r="HX32"/>
  <c r="JK32"/>
  <c r="EX32"/>
  <c r="JX32"/>
  <c r="HK32"/>
  <c r="AB35" i="8"/>
  <c r="AC25"/>
  <c r="AA19"/>
  <c r="AA24"/>
  <c r="X13" i="39"/>
  <c r="CK13"/>
  <c r="IK13"/>
  <c r="AK13"/>
  <c r="HX13"/>
  <c r="GX13"/>
  <c r="LK13"/>
  <c r="KK13"/>
  <c r="IX13"/>
  <c r="BX13"/>
  <c r="LX13"/>
  <c r="DK13"/>
  <c r="FK13"/>
  <c r="DX13"/>
  <c r="FX13"/>
  <c r="KX13"/>
  <c r="EX13"/>
  <c r="AX13"/>
  <c r="EK13"/>
  <c r="K13"/>
  <c r="HK13"/>
  <c r="JX13"/>
  <c r="GK13"/>
  <c r="CX13"/>
  <c r="JK13"/>
  <c r="BK13"/>
  <c r="BX14" i="33"/>
  <c r="BK14"/>
  <c r="JX14"/>
  <c r="GX14"/>
  <c r="HK14"/>
  <c r="EK14"/>
  <c r="CK14"/>
  <c r="KX14"/>
  <c r="HX14"/>
  <c r="DX14"/>
  <c r="KK14"/>
  <c r="AK14"/>
  <c r="IX14"/>
  <c r="DK14"/>
  <c r="K14"/>
  <c r="AX14"/>
  <c r="FK14"/>
  <c r="FX14"/>
  <c r="LX14"/>
  <c r="LK14"/>
  <c r="JK14"/>
  <c r="EX14"/>
  <c r="CX14"/>
  <c r="X14"/>
  <c r="GK14"/>
  <c r="IK14"/>
  <c r="CC28" i="39"/>
  <c r="CF28" s="1"/>
  <c r="JP28"/>
  <c r="JS28" s="1"/>
  <c r="LC28"/>
  <c r="LF28" s="1"/>
  <c r="IC28"/>
  <c r="IF28" s="1"/>
  <c r="IP28"/>
  <c r="IS28" s="1"/>
  <c r="LP28"/>
  <c r="LS28" s="1"/>
  <c r="FP28"/>
  <c r="FS28" s="1"/>
  <c r="AP28"/>
  <c r="AS28" s="1"/>
  <c r="EP28"/>
  <c r="ES28" s="1"/>
  <c r="P28"/>
  <c r="S28" s="1"/>
  <c r="MC28"/>
  <c r="MF28" s="1"/>
  <c r="GC28"/>
  <c r="GF28" s="1"/>
  <c r="GP28"/>
  <c r="GS28" s="1"/>
  <c r="HP28"/>
  <c r="HS28" s="1"/>
  <c r="BC28"/>
  <c r="BF28" s="1"/>
  <c r="AC28"/>
  <c r="AF28" s="1"/>
  <c r="BP28"/>
  <c r="BS28" s="1"/>
  <c r="CP28"/>
  <c r="CS28" s="1"/>
  <c r="KC28"/>
  <c r="KF28" s="1"/>
  <c r="HC28"/>
  <c r="HF28" s="1"/>
  <c r="FC28"/>
  <c r="FF28" s="1"/>
  <c r="KP28"/>
  <c r="KS28" s="1"/>
  <c r="DP28"/>
  <c r="DS28" s="1"/>
  <c r="JC28"/>
  <c r="JF28" s="1"/>
  <c r="DC28"/>
  <c r="DF28" s="1"/>
  <c r="EC28"/>
  <c r="EF28" s="1"/>
  <c r="IP8"/>
  <c r="IS8" s="1"/>
  <c r="CP8"/>
  <c r="CS8" s="1"/>
  <c r="HP8"/>
  <c r="HS8" s="1"/>
  <c r="DC8"/>
  <c r="DF8" s="1"/>
  <c r="CC8"/>
  <c r="CF8" s="1"/>
  <c r="EC8"/>
  <c r="EF8" s="1"/>
  <c r="GC8"/>
  <c r="GF8" s="1"/>
  <c r="KP8"/>
  <c r="KS8" s="1"/>
  <c r="MC8"/>
  <c r="MF8" s="1"/>
  <c r="AC8"/>
  <c r="AF8" s="1"/>
  <c r="IC8"/>
  <c r="IF8" s="1"/>
  <c r="P8"/>
  <c r="S8" s="1"/>
  <c r="KC8"/>
  <c r="KF8" s="1"/>
  <c r="HC8"/>
  <c r="HF8" s="1"/>
  <c r="EP8"/>
  <c r="ES8" s="1"/>
  <c r="BC8"/>
  <c r="BF8" s="1"/>
  <c r="JC8"/>
  <c r="JF8" s="1"/>
  <c r="FP8"/>
  <c r="FS8" s="1"/>
  <c r="LC8"/>
  <c r="LF8" s="1"/>
  <c r="GP8"/>
  <c r="GS8" s="1"/>
  <c r="DP8"/>
  <c r="DS8" s="1"/>
  <c r="AP8"/>
  <c r="AS8" s="1"/>
  <c r="JP8"/>
  <c r="JS8" s="1"/>
  <c r="FC8"/>
  <c r="FF8" s="1"/>
  <c r="BP8"/>
  <c r="BS8" s="1"/>
  <c r="LP8"/>
  <c r="LS8" s="1"/>
  <c r="IK34" i="33"/>
  <c r="CX34"/>
  <c r="BX34"/>
  <c r="DX34"/>
  <c r="LK34"/>
  <c r="GX34"/>
  <c r="AX34"/>
  <c r="FX34"/>
  <c r="EX34"/>
  <c r="JX34"/>
  <c r="X34"/>
  <c r="HX34"/>
  <c r="EK34"/>
  <c r="FK34"/>
  <c r="KK34"/>
  <c r="JK34"/>
  <c r="BK34"/>
  <c r="AK34"/>
  <c r="IX34"/>
  <c r="K34"/>
  <c r="GK34"/>
  <c r="CK34"/>
  <c r="LX34"/>
  <c r="DK34"/>
  <c r="KX34"/>
  <c r="HK34"/>
  <c r="LX34" i="39"/>
  <c r="BX34"/>
  <c r="EX34"/>
  <c r="BK34"/>
  <c r="HX34"/>
  <c r="FK34"/>
  <c r="EK34"/>
  <c r="JK34"/>
  <c r="K34"/>
  <c r="HK34"/>
  <c r="AX34"/>
  <c r="GX34"/>
  <c r="CK34"/>
  <c r="IK34"/>
  <c r="X34"/>
  <c r="DX34"/>
  <c r="LK34"/>
  <c r="CX34"/>
  <c r="GK34"/>
  <c r="IX34"/>
  <c r="AK34"/>
  <c r="DK34"/>
  <c r="FX34"/>
  <c r="KX34"/>
  <c r="KK34"/>
  <c r="JX34"/>
  <c r="CQ53" i="33"/>
  <c r="CR53" s="1"/>
  <c r="FD53"/>
  <c r="FE53" s="1"/>
  <c r="MD53"/>
  <c r="ME53" s="1"/>
  <c r="I7" i="12"/>
  <c r="H7"/>
  <c r="EQ55" i="33"/>
  <c r="ER55" s="1"/>
  <c r="ED55"/>
  <c r="EE55" s="1"/>
  <c r="MD55"/>
  <c r="ME55" s="1"/>
  <c r="AV20"/>
  <c r="BI20"/>
  <c r="CV20"/>
  <c r="CI20"/>
  <c r="LV20"/>
  <c r="V20"/>
  <c r="II20"/>
  <c r="GI20"/>
  <c r="HV20"/>
  <c r="FV20"/>
  <c r="KV20"/>
  <c r="AI20"/>
  <c r="DI20"/>
  <c r="KI20"/>
  <c r="JV20"/>
  <c r="LI20"/>
  <c r="EI20"/>
  <c r="BV20"/>
  <c r="I20"/>
  <c r="HI20"/>
  <c r="FI20"/>
  <c r="JI20"/>
  <c r="GV20"/>
  <c r="DV20"/>
  <c r="IV20"/>
  <c r="EV20"/>
  <c r="AB33" i="11"/>
  <c r="AC24"/>
  <c r="AA34"/>
  <c r="AC20"/>
  <c r="AA18"/>
  <c r="AA23"/>
  <c r="LI16" i="33"/>
  <c r="JI16"/>
  <c r="HV16"/>
  <c r="FI16"/>
  <c r="BV16"/>
  <c r="LV16"/>
  <c r="JV16"/>
  <c r="FV16"/>
  <c r="KV16"/>
  <c r="CI16"/>
  <c r="V16"/>
  <c r="HI16"/>
  <c r="GV16"/>
  <c r="EV16"/>
  <c r="I16"/>
  <c r="BI16"/>
  <c r="II16"/>
  <c r="KI16"/>
  <c r="IV16"/>
  <c r="EI16"/>
  <c r="AI16"/>
  <c r="AV16"/>
  <c r="CV16"/>
  <c r="DI16"/>
  <c r="GI16"/>
  <c r="DV16"/>
  <c r="GK15"/>
  <c r="EK15"/>
  <c r="AK15"/>
  <c r="FX15"/>
  <c r="BK15"/>
  <c r="EX15"/>
  <c r="K15"/>
  <c r="AX15"/>
  <c r="DK15"/>
  <c r="X15"/>
  <c r="GX15"/>
  <c r="KK15"/>
  <c r="IX15"/>
  <c r="CX15"/>
  <c r="JK15"/>
  <c r="CK15"/>
  <c r="KX15"/>
  <c r="JX15"/>
  <c r="HX15"/>
  <c r="LK15"/>
  <c r="FK15"/>
  <c r="HK15"/>
  <c r="IK15"/>
  <c r="BX15"/>
  <c r="DX15"/>
  <c r="LX15"/>
  <c r="BO67"/>
  <c r="BQ65"/>
  <c r="BR65" s="1"/>
  <c r="GO67"/>
  <c r="GQ65"/>
  <c r="GR65" s="1"/>
  <c r="AQ65"/>
  <c r="AR65" s="1"/>
  <c r="AO67"/>
  <c r="LD52"/>
  <c r="LE52" s="1"/>
  <c r="HQ52"/>
  <c r="HR52" s="1"/>
  <c r="AD52"/>
  <c r="AE52" s="1"/>
  <c r="IQ52"/>
  <c r="IR52" s="1"/>
  <c r="FC13" i="39"/>
  <c r="FF13" s="1"/>
  <c r="MC13"/>
  <c r="MF13" s="1"/>
  <c r="FP13"/>
  <c r="FS13" s="1"/>
  <c r="EC13"/>
  <c r="EF13" s="1"/>
  <c r="CP13"/>
  <c r="CS13" s="1"/>
  <c r="HP13"/>
  <c r="HS13" s="1"/>
  <c r="GC13"/>
  <c r="GF13" s="1"/>
  <c r="IP13"/>
  <c r="IS13" s="1"/>
  <c r="LP13"/>
  <c r="LS13" s="1"/>
  <c r="JP13"/>
  <c r="JS13" s="1"/>
  <c r="KC13"/>
  <c r="KF13" s="1"/>
  <c r="HC13"/>
  <c r="HF13" s="1"/>
  <c r="DC13"/>
  <c r="DF13" s="1"/>
  <c r="IC13"/>
  <c r="IF13" s="1"/>
  <c r="KP13"/>
  <c r="KS13" s="1"/>
  <c r="AP13"/>
  <c r="AS13" s="1"/>
  <c r="P13"/>
  <c r="S13" s="1"/>
  <c r="BP13"/>
  <c r="BS13" s="1"/>
  <c r="BC13"/>
  <c r="BF13" s="1"/>
  <c r="AC13"/>
  <c r="AF13" s="1"/>
  <c r="GP13"/>
  <c r="GS13" s="1"/>
  <c r="EP13"/>
  <c r="ES13" s="1"/>
  <c r="LC13"/>
  <c r="LF13" s="1"/>
  <c r="CC13"/>
  <c r="CF13" s="1"/>
  <c r="DP13"/>
  <c r="DS13" s="1"/>
  <c r="JC13"/>
  <c r="JF13" s="1"/>
  <c r="H5" i="8"/>
  <c r="I5"/>
  <c r="BQ49" i="33"/>
  <c r="BR49" s="1"/>
  <c r="MD49"/>
  <c r="ME49" s="1"/>
  <c r="ED49"/>
  <c r="EE49" s="1"/>
  <c r="KD49"/>
  <c r="KE49" s="1"/>
  <c r="AB30" i="10"/>
  <c r="AB25"/>
  <c r="AC24"/>
  <c r="AB33"/>
  <c r="H6" i="11"/>
  <c r="I6"/>
  <c r="JP10" i="39"/>
  <c r="JS10" s="1"/>
  <c r="JC10"/>
  <c r="JF10" s="1"/>
  <c r="DC10"/>
  <c r="DF10" s="1"/>
  <c r="HP10"/>
  <c r="HS10" s="1"/>
  <c r="EC10"/>
  <c r="EF10" s="1"/>
  <c r="BP10"/>
  <c r="BS10" s="1"/>
  <c r="P10"/>
  <c r="S10" s="1"/>
  <c r="GP10"/>
  <c r="GS10" s="1"/>
  <c r="FP10"/>
  <c r="FS10" s="1"/>
  <c r="FC10"/>
  <c r="FF10" s="1"/>
  <c r="DP10"/>
  <c r="DS10" s="1"/>
  <c r="KC10"/>
  <c r="KF10" s="1"/>
  <c r="AC10"/>
  <c r="AF10" s="1"/>
  <c r="CP10"/>
  <c r="CS10" s="1"/>
  <c r="MC10"/>
  <c r="MF10" s="1"/>
  <c r="HC10"/>
  <c r="HF10" s="1"/>
  <c r="LP10"/>
  <c r="LS10" s="1"/>
  <c r="LC10"/>
  <c r="LF10" s="1"/>
  <c r="CC10"/>
  <c r="CF10" s="1"/>
  <c r="GC10"/>
  <c r="GF10" s="1"/>
  <c r="EP10"/>
  <c r="ES10" s="1"/>
  <c r="BC10"/>
  <c r="BF10" s="1"/>
  <c r="AP10"/>
  <c r="AS10" s="1"/>
  <c r="IC10"/>
  <c r="IF10" s="1"/>
  <c r="IP10"/>
  <c r="IS10" s="1"/>
  <c r="KP10"/>
  <c r="KS10" s="1"/>
  <c r="JC9"/>
  <c r="JF9" s="1"/>
  <c r="LK7" i="33"/>
  <c r="BK7"/>
  <c r="IK7"/>
  <c r="CX7"/>
  <c r="JX7"/>
  <c r="BX7"/>
  <c r="FK7"/>
  <c r="AX7"/>
  <c r="X7"/>
  <c r="GK7"/>
  <c r="DX7"/>
  <c r="EK7"/>
  <c r="JK7"/>
  <c r="HK7"/>
  <c r="KX7"/>
  <c r="CK7"/>
  <c r="LX7"/>
  <c r="KK7"/>
  <c r="IX7"/>
  <c r="GX7"/>
  <c r="FX7"/>
  <c r="K7"/>
  <c r="EX7"/>
  <c r="AK7"/>
  <c r="HX7"/>
  <c r="DK7"/>
  <c r="I9" i="11"/>
  <c r="H9"/>
  <c r="CQ48" i="33"/>
  <c r="CR48" s="1"/>
  <c r="IQ48"/>
  <c r="IR48" s="1"/>
  <c r="GQ48"/>
  <c r="GR48" s="1"/>
  <c r="GD48"/>
  <c r="GE48" s="1"/>
  <c r="BC37"/>
  <c r="BF37" s="1"/>
  <c r="AP37"/>
  <c r="AS37" s="1"/>
  <c r="GC37"/>
  <c r="GF37" s="1"/>
  <c r="LP37"/>
  <c r="LS37" s="1"/>
  <c r="DC37"/>
  <c r="DF37" s="1"/>
  <c r="IP37"/>
  <c r="IS37" s="1"/>
  <c r="FC37"/>
  <c r="FF37" s="1"/>
  <c r="IC37"/>
  <c r="IF37" s="1"/>
  <c r="GP37"/>
  <c r="GS37" s="1"/>
  <c r="EP37"/>
  <c r="ES37" s="1"/>
  <c r="JC37"/>
  <c r="JF37" s="1"/>
  <c r="HC37"/>
  <c r="HF37" s="1"/>
  <c r="DP37"/>
  <c r="DS37" s="1"/>
  <c r="KC37"/>
  <c r="KF37" s="1"/>
  <c r="CC37"/>
  <c r="CF37" s="1"/>
  <c r="MC37"/>
  <c r="MF37" s="1"/>
  <c r="KP37"/>
  <c r="KS37" s="1"/>
  <c r="JP37"/>
  <c r="JS37" s="1"/>
  <c r="LC37"/>
  <c r="LF37" s="1"/>
  <c r="EC37"/>
  <c r="EF37" s="1"/>
  <c r="CP37"/>
  <c r="CS37" s="1"/>
  <c r="P37"/>
  <c r="S37" s="1"/>
  <c r="FP37"/>
  <c r="FS37" s="1"/>
  <c r="HP37"/>
  <c r="HS37" s="1"/>
  <c r="AC37"/>
  <c r="AF37" s="1"/>
  <c r="BP37"/>
  <c r="BS37" s="1"/>
  <c r="HP24" i="39"/>
  <c r="HS24" s="1"/>
  <c r="HI42" i="33"/>
  <c r="JV42"/>
  <c r="AV42"/>
  <c r="AI42"/>
  <c r="CV42"/>
  <c r="DI42"/>
  <c r="GV42"/>
  <c r="EI42"/>
  <c r="EV42"/>
  <c r="BV42"/>
  <c r="BI42"/>
  <c r="LV42"/>
  <c r="IV42"/>
  <c r="DV42"/>
  <c r="KV42"/>
  <c r="JI42"/>
  <c r="GI42"/>
  <c r="KI42"/>
  <c r="FV42"/>
  <c r="FI42"/>
  <c r="HV42"/>
  <c r="I42"/>
  <c r="II42"/>
  <c r="LI42"/>
  <c r="CI42"/>
  <c r="V42"/>
  <c r="GP20" i="39"/>
  <c r="GS20" s="1"/>
  <c r="EC20"/>
  <c r="EF20" s="1"/>
  <c r="LC20"/>
  <c r="LF20" s="1"/>
  <c r="AC20"/>
  <c r="AF20" s="1"/>
  <c r="FP20"/>
  <c r="FS20" s="1"/>
  <c r="AP20"/>
  <c r="AS20" s="1"/>
  <c r="P20"/>
  <c r="S20" s="1"/>
  <c r="DP20"/>
  <c r="DS20" s="1"/>
  <c r="KC20"/>
  <c r="KF20" s="1"/>
  <c r="CP20"/>
  <c r="CS20" s="1"/>
  <c r="HC20"/>
  <c r="HF20" s="1"/>
  <c r="LP20"/>
  <c r="LS20" s="1"/>
  <c r="CC20"/>
  <c r="CF20" s="1"/>
  <c r="IC20"/>
  <c r="IF20" s="1"/>
  <c r="FC20"/>
  <c r="FF20" s="1"/>
  <c r="KP20"/>
  <c r="KS20" s="1"/>
  <c r="MC20"/>
  <c r="MF20" s="1"/>
  <c r="JC20"/>
  <c r="JF20" s="1"/>
  <c r="EP20"/>
  <c r="ES20" s="1"/>
  <c r="JP20"/>
  <c r="JS20" s="1"/>
  <c r="GC20"/>
  <c r="GF20" s="1"/>
  <c r="BC20"/>
  <c r="BF20" s="1"/>
  <c r="DC20"/>
  <c r="DF20" s="1"/>
  <c r="HP20"/>
  <c r="HS20" s="1"/>
  <c r="BP20"/>
  <c r="BS20" s="1"/>
  <c r="IP20"/>
  <c r="IS20" s="1"/>
  <c r="EX22"/>
  <c r="KK22"/>
  <c r="HK22"/>
  <c r="AX22"/>
  <c r="AK22"/>
  <c r="CK22"/>
  <c r="EK22"/>
  <c r="DK22"/>
  <c r="JK22"/>
  <c r="FX22"/>
  <c r="BX22"/>
  <c r="GK22"/>
  <c r="CX22"/>
  <c r="LX22"/>
  <c r="BK22"/>
  <c r="X22"/>
  <c r="FK22"/>
  <c r="LK22"/>
  <c r="K22"/>
  <c r="DX22"/>
  <c r="HX22"/>
  <c r="IX22"/>
  <c r="JX22"/>
  <c r="KX22"/>
  <c r="GX22"/>
  <c r="IK22"/>
  <c r="KP45"/>
  <c r="KS45" s="1"/>
  <c r="P45"/>
  <c r="S45" s="1"/>
  <c r="IC45"/>
  <c r="IF45" s="1"/>
  <c r="JC45"/>
  <c r="JF45" s="1"/>
  <c r="AC45"/>
  <c r="AF45" s="1"/>
  <c r="FC45"/>
  <c r="FF45" s="1"/>
  <c r="GC45"/>
  <c r="GF45" s="1"/>
  <c r="MC45"/>
  <c r="MF45" s="1"/>
  <c r="JP45"/>
  <c r="JS45" s="1"/>
  <c r="KC45"/>
  <c r="KF45" s="1"/>
  <c r="EP45"/>
  <c r="ES45" s="1"/>
  <c r="GP45"/>
  <c r="GS45" s="1"/>
  <c r="CC45"/>
  <c r="CF45" s="1"/>
  <c r="DC45"/>
  <c r="DF45" s="1"/>
  <c r="HC45"/>
  <c r="HF45" s="1"/>
  <c r="IP45"/>
  <c r="IS45" s="1"/>
  <c r="DP45"/>
  <c r="DS45" s="1"/>
  <c r="FP45"/>
  <c r="FS45" s="1"/>
  <c r="LP45"/>
  <c r="LS45" s="1"/>
  <c r="BP45"/>
  <c r="BS45" s="1"/>
  <c r="AP45"/>
  <c r="AS45" s="1"/>
  <c r="HP45"/>
  <c r="HS45" s="1"/>
  <c r="BC45"/>
  <c r="BF45" s="1"/>
  <c r="CP45"/>
  <c r="CS45" s="1"/>
  <c r="LC45"/>
  <c r="LF45" s="1"/>
  <c r="EC45"/>
  <c r="EF45" s="1"/>
  <c r="DE18" l="1"/>
  <c r="HR39"/>
  <c r="HS39"/>
  <c r="Q28" i="11"/>
  <c r="EQ6" i="33"/>
  <c r="ER6"/>
  <c r="Q28" i="13"/>
  <c r="V28" s="1"/>
  <c r="Q35" i="10"/>
  <c r="V35" s="1"/>
  <c r="Q20"/>
  <c r="V20" s="1"/>
  <c r="Q20" i="11"/>
  <c r="V20" s="1"/>
  <c r="Q19" i="8"/>
  <c r="V19" s="1"/>
  <c r="Q19" i="11"/>
  <c r="V19" s="1"/>
  <c r="Q28" i="12"/>
  <c r="V28" s="1"/>
  <c r="Q28" i="14"/>
  <c r="V28" s="1"/>
  <c r="Q35"/>
  <c r="V35" s="1"/>
  <c r="Q20" i="12"/>
  <c r="V20" s="1"/>
  <c r="Q20" i="8"/>
  <c r="V20" s="1"/>
  <c r="ME13" i="39"/>
  <c r="MD13"/>
  <c r="ID8"/>
  <c r="IE8"/>
  <c r="IR28"/>
  <c r="IQ28"/>
  <c r="ER20" i="33"/>
  <c r="EQ20"/>
  <c r="IR36"/>
  <c r="IQ36"/>
  <c r="EQ15" i="39"/>
  <c r="ER15"/>
  <c r="ED25" i="33"/>
  <c r="EE25"/>
  <c r="EE11" i="39"/>
  <c r="ED11"/>
  <c r="ID22"/>
  <c r="IE22"/>
  <c r="ER13" i="33"/>
  <c r="EQ13"/>
  <c r="BE8"/>
  <c r="BD8"/>
  <c r="JQ39" i="39"/>
  <c r="JR39"/>
  <c r="CR27"/>
  <c r="CQ27"/>
  <c r="IE35" i="33"/>
  <c r="ID35"/>
  <c r="GE22"/>
  <c r="GD22"/>
  <c r="AD9" i="39"/>
  <c r="AE9"/>
  <c r="JR23"/>
  <c r="JQ23"/>
  <c r="KE16" i="33"/>
  <c r="KD16"/>
  <c r="R15"/>
  <c r="Q15"/>
  <c r="FD42" i="39"/>
  <c r="FE42"/>
  <c r="GP69"/>
  <c r="GR6"/>
  <c r="GQ6"/>
  <c r="IQ9" i="33"/>
  <c r="IR9"/>
  <c r="FD39"/>
  <c r="FE39"/>
  <c r="ED32" i="39"/>
  <c r="EE32"/>
  <c r="DD23" i="33"/>
  <c r="DE23"/>
  <c r="DO68"/>
  <c r="DO69"/>
  <c r="BE29" i="39"/>
  <c r="BD29"/>
  <c r="GD41"/>
  <c r="GE41"/>
  <c r="JD21" i="33"/>
  <c r="JE21"/>
  <c r="GD42"/>
  <c r="GE42"/>
  <c r="CE14"/>
  <c r="CD14"/>
  <c r="FR24" i="39"/>
  <c r="FQ24"/>
  <c r="KE34" i="33"/>
  <c r="KD34"/>
  <c r="FQ32"/>
  <c r="FR32"/>
  <c r="AE17"/>
  <c r="AD17"/>
  <c r="HD46" i="39"/>
  <c r="HE46"/>
  <c r="CE18" i="33"/>
  <c r="CD18"/>
  <c r="LQ24"/>
  <c r="LR24"/>
  <c r="DR30"/>
  <c r="DQ30"/>
  <c r="EQ34" i="39"/>
  <c r="ER34"/>
  <c r="BE29" i="33"/>
  <c r="BD29"/>
  <c r="LQ31" i="39"/>
  <c r="LR31"/>
  <c r="AQ44" i="33"/>
  <c r="AR44"/>
  <c r="ID45"/>
  <c r="IE45"/>
  <c r="AQ37" i="39"/>
  <c r="AR37"/>
  <c r="LR25"/>
  <c r="LQ25"/>
  <c r="EQ7" i="33"/>
  <c r="ER7"/>
  <c r="HE30" i="39"/>
  <c r="HD30"/>
  <c r="DR28" i="33"/>
  <c r="DQ28"/>
  <c r="CE31"/>
  <c r="CD31"/>
  <c r="BQ45" i="39"/>
  <c r="BR45"/>
  <c r="CR37" i="33"/>
  <c r="CQ37"/>
  <c r="DD37"/>
  <c r="DE37"/>
  <c r="ME10" i="39"/>
  <c r="MD10"/>
  <c r="LR8"/>
  <c r="LQ8"/>
  <c r="GE28"/>
  <c r="GD28"/>
  <c r="JE36" i="33"/>
  <c r="JD36"/>
  <c r="HD15" i="39"/>
  <c r="HE15"/>
  <c r="EQ25" i="33"/>
  <c r="ER25"/>
  <c r="FQ11" i="39"/>
  <c r="FR11"/>
  <c r="DQ22"/>
  <c r="DR22"/>
  <c r="LQ39"/>
  <c r="LR39"/>
  <c r="FQ35" i="33"/>
  <c r="FR35"/>
  <c r="HR22"/>
  <c r="HQ22"/>
  <c r="LQ9" i="39"/>
  <c r="LR9"/>
  <c r="HQ23"/>
  <c r="HR23"/>
  <c r="JQ38"/>
  <c r="JR38"/>
  <c r="HE17"/>
  <c r="HD17"/>
  <c r="KQ16" i="33"/>
  <c r="KR16"/>
  <c r="BD15"/>
  <c r="BE15"/>
  <c r="ED42" i="39"/>
  <c r="EE42"/>
  <c r="FQ27" i="33"/>
  <c r="FR27"/>
  <c r="FR6" i="39"/>
  <c r="FQ6"/>
  <c r="FP69"/>
  <c r="HD9" i="33"/>
  <c r="HE9"/>
  <c r="LE39"/>
  <c r="LD39"/>
  <c r="IR32" i="39"/>
  <c r="IQ32"/>
  <c r="FQ23" i="33"/>
  <c r="FR23"/>
  <c r="ED38"/>
  <c r="EE38"/>
  <c r="Q7" i="14"/>
  <c r="Q30"/>
  <c r="V30" s="1"/>
  <c r="U7"/>
  <c r="Q25"/>
  <c r="V25" s="1"/>
  <c r="CE41" i="33"/>
  <c r="CD41"/>
  <c r="GE43"/>
  <c r="GD43"/>
  <c r="JR6"/>
  <c r="JQ6"/>
  <c r="Q7" i="12"/>
  <c r="U7"/>
  <c r="Q30"/>
  <c r="V30" s="1"/>
  <c r="Q25"/>
  <c r="V25" s="1"/>
  <c r="AR46" i="33"/>
  <c r="AQ46"/>
  <c r="ME41" i="39"/>
  <c r="MD41"/>
  <c r="DR21" i="33"/>
  <c r="DQ21"/>
  <c r="DE42"/>
  <c r="DD42"/>
  <c r="IE14"/>
  <c r="ID14"/>
  <c r="JR18" i="39"/>
  <c r="JQ18"/>
  <c r="FD18"/>
  <c r="FE18"/>
  <c r="CD24"/>
  <c r="CE24"/>
  <c r="JD34" i="33"/>
  <c r="JE34"/>
  <c r="AR32"/>
  <c r="AQ32"/>
  <c r="DD17"/>
  <c r="DE17"/>
  <c r="IE46" i="39"/>
  <c r="ID46"/>
  <c r="MD18" i="33"/>
  <c r="ME18"/>
  <c r="CQ18"/>
  <c r="CR18"/>
  <c r="GR24"/>
  <c r="GQ24"/>
  <c r="GD30"/>
  <c r="GE30"/>
  <c r="ED34" i="39"/>
  <c r="EE34"/>
  <c r="FE29" i="33"/>
  <c r="FD29"/>
  <c r="ID31" i="39"/>
  <c r="IE31"/>
  <c r="ED44"/>
  <c r="EE44"/>
  <c r="DD44" i="33"/>
  <c r="DE44"/>
  <c r="BQ45"/>
  <c r="BR45"/>
  <c r="BD37" i="39"/>
  <c r="BE37"/>
  <c r="DD25"/>
  <c r="DE25"/>
  <c r="EE10" i="33"/>
  <c r="ED10"/>
  <c r="ID7"/>
  <c r="IE7"/>
  <c r="FQ30" i="39"/>
  <c r="FR30"/>
  <c r="LR28" i="33"/>
  <c r="LQ28"/>
  <c r="AQ31"/>
  <c r="AR31"/>
  <c r="LQ45" i="39"/>
  <c r="LR45"/>
  <c r="EQ45"/>
  <c r="ER45"/>
  <c r="ID45"/>
  <c r="IE45"/>
  <c r="DD20"/>
  <c r="DE20"/>
  <c r="FE20"/>
  <c r="FD20"/>
  <c r="Q20"/>
  <c r="R20"/>
  <c r="EE37" i="33"/>
  <c r="ED37"/>
  <c r="HE37"/>
  <c r="HD37"/>
  <c r="LR37"/>
  <c r="LQ37"/>
  <c r="BE10" i="39"/>
  <c r="BD10"/>
  <c r="CQ10"/>
  <c r="CR10"/>
  <c r="BR10"/>
  <c r="BQ10"/>
  <c r="CE13"/>
  <c r="CD13"/>
  <c r="AR13"/>
  <c r="AQ13"/>
  <c r="IR13"/>
  <c r="IQ13"/>
  <c r="BO68" i="33"/>
  <c r="BO69"/>
  <c r="BQ8" i="39"/>
  <c r="BR8"/>
  <c r="JD8"/>
  <c r="JE8"/>
  <c r="MD8"/>
  <c r="ME8"/>
  <c r="IQ8"/>
  <c r="IR8"/>
  <c r="KD28"/>
  <c r="KE28"/>
  <c r="MD28"/>
  <c r="ME28"/>
  <c r="LE28"/>
  <c r="LD28"/>
  <c r="LR20" i="33"/>
  <c r="LQ20"/>
  <c r="BE20"/>
  <c r="BD20"/>
  <c r="CE20"/>
  <c r="CD20"/>
  <c r="EE36"/>
  <c r="ED36"/>
  <c r="AQ36"/>
  <c r="AR36"/>
  <c r="FD36"/>
  <c r="FE36"/>
  <c r="KQ15" i="39"/>
  <c r="KR15"/>
  <c r="AD15"/>
  <c r="AE15"/>
  <c r="HR15"/>
  <c r="HQ15"/>
  <c r="AD25" i="33"/>
  <c r="AE25"/>
  <c r="LD25"/>
  <c r="LE25"/>
  <c r="IE25"/>
  <c r="ID25"/>
  <c r="FE35" i="39"/>
  <c r="FD35"/>
  <c r="DD35"/>
  <c r="DE35"/>
  <c r="CD35"/>
  <c r="CE35"/>
  <c r="DE11"/>
  <c r="DD11"/>
  <c r="Q11"/>
  <c r="R11"/>
  <c r="AQ11"/>
  <c r="AR11"/>
  <c r="KD22"/>
  <c r="KE22"/>
  <c r="KR22"/>
  <c r="KQ22"/>
  <c r="AR22"/>
  <c r="AQ22"/>
  <c r="BD22"/>
  <c r="BE22"/>
  <c r="HD13" i="33"/>
  <c r="HE13"/>
  <c r="FR13"/>
  <c r="FQ13"/>
  <c r="BQ13"/>
  <c r="BR13"/>
  <c r="CD13"/>
  <c r="CE13"/>
  <c r="HE8"/>
  <c r="HD8"/>
  <c r="ID8"/>
  <c r="IE8"/>
  <c r="BR8"/>
  <c r="BQ8"/>
  <c r="IR39" i="39"/>
  <c r="IQ39"/>
  <c r="CQ39"/>
  <c r="CR39"/>
  <c r="BR39"/>
  <c r="BQ39"/>
  <c r="EQ27"/>
  <c r="ER27"/>
  <c r="FE27"/>
  <c r="FD27"/>
  <c r="HQ27"/>
  <c r="HR27"/>
  <c r="Q23" i="8"/>
  <c r="V23" s="1"/>
  <c r="Q18"/>
  <c r="V18" s="1"/>
  <c r="U4"/>
  <c r="Q4"/>
  <c r="LE35" i="33"/>
  <c r="LD35"/>
  <c r="HD35"/>
  <c r="HE35"/>
  <c r="DR35"/>
  <c r="DQ35"/>
  <c r="BD11"/>
  <c r="BE11"/>
  <c r="BR11"/>
  <c r="BQ11"/>
  <c r="KD11"/>
  <c r="KE11"/>
  <c r="AD22"/>
  <c r="AE22"/>
  <c r="LE22"/>
  <c r="LD22"/>
  <c r="LR22"/>
  <c r="LQ22"/>
  <c r="EQ22"/>
  <c r="ER22"/>
  <c r="BB69"/>
  <c r="BB68"/>
  <c r="FD9" i="39"/>
  <c r="FE9"/>
  <c r="IE9"/>
  <c r="ID9"/>
  <c r="DD9"/>
  <c r="DE9"/>
  <c r="GR23"/>
  <c r="GQ23"/>
  <c r="CD23"/>
  <c r="CE23"/>
  <c r="IR23"/>
  <c r="IQ23"/>
  <c r="JD38"/>
  <c r="JE38"/>
  <c r="ER38"/>
  <c r="EQ38"/>
  <c r="CE38"/>
  <c r="CD38"/>
  <c r="Q18" i="14"/>
  <c r="V18" s="1"/>
  <c r="Q23"/>
  <c r="V23" s="1"/>
  <c r="U4"/>
  <c r="Q4"/>
  <c r="JR17" i="39"/>
  <c r="JQ17"/>
  <c r="R17"/>
  <c r="Q17"/>
  <c r="FR17"/>
  <c r="FQ17"/>
  <c r="Q20" i="14"/>
  <c r="V20" s="1"/>
  <c r="ER16" i="33"/>
  <c r="EQ16"/>
  <c r="JE16"/>
  <c r="JD16"/>
  <c r="DE16"/>
  <c r="DD16"/>
  <c r="KE36" i="39"/>
  <c r="KD36"/>
  <c r="CR36"/>
  <c r="CQ36"/>
  <c r="HR36"/>
  <c r="HQ36"/>
  <c r="JQ36"/>
  <c r="JR36"/>
  <c r="AD15" i="33"/>
  <c r="AE15"/>
  <c r="FD15"/>
  <c r="FE15"/>
  <c r="CD15"/>
  <c r="CE15"/>
  <c r="LE43" i="39"/>
  <c r="LD43"/>
  <c r="MD43"/>
  <c r="ME43"/>
  <c r="IE43"/>
  <c r="ID43"/>
  <c r="JE42"/>
  <c r="JD42"/>
  <c r="AE42"/>
  <c r="AD42"/>
  <c r="CR42"/>
  <c r="CQ42"/>
  <c r="R42"/>
  <c r="Q42"/>
  <c r="EQ27" i="33"/>
  <c r="ER27"/>
  <c r="KR27"/>
  <c r="KQ27"/>
  <c r="ED27"/>
  <c r="EE27"/>
  <c r="IP69" i="39"/>
  <c r="IQ6"/>
  <c r="IR6"/>
  <c r="AR6"/>
  <c r="AP69"/>
  <c r="AQ6"/>
  <c r="BP69"/>
  <c r="BQ6"/>
  <c r="BR6"/>
  <c r="GE9" i="33"/>
  <c r="GD9"/>
  <c r="MD9"/>
  <c r="ME9"/>
  <c r="DR9"/>
  <c r="DQ9"/>
  <c r="Q39"/>
  <c r="R39"/>
  <c r="BE39"/>
  <c r="BD39"/>
  <c r="DR39"/>
  <c r="DQ39"/>
  <c r="HD32" i="39"/>
  <c r="HE32"/>
  <c r="DE32"/>
  <c r="DD32"/>
  <c r="ER32"/>
  <c r="EQ32"/>
  <c r="JD32"/>
  <c r="JE32"/>
  <c r="ED23" i="33"/>
  <c r="EE23"/>
  <c r="ME23"/>
  <c r="MD23"/>
  <c r="DR23"/>
  <c r="DQ23"/>
  <c r="KE38"/>
  <c r="KD38"/>
  <c r="FE38"/>
  <c r="FD38"/>
  <c r="JE38"/>
  <c r="JD38"/>
  <c r="LE41"/>
  <c r="LD41"/>
  <c r="FQ41"/>
  <c r="FR41"/>
  <c r="FE41"/>
  <c r="FD41"/>
  <c r="Q16" i="39"/>
  <c r="R16"/>
  <c r="BD16"/>
  <c r="BE16"/>
  <c r="CD16"/>
  <c r="CE16"/>
  <c r="JR16"/>
  <c r="JQ16"/>
  <c r="AE21"/>
  <c r="AD21"/>
  <c r="CQ21"/>
  <c r="CR21"/>
  <c r="KE21"/>
  <c r="KD21"/>
  <c r="KR43" i="33"/>
  <c r="KQ43"/>
  <c r="IE43"/>
  <c r="ID43"/>
  <c r="MD43"/>
  <c r="ME43"/>
  <c r="AE6"/>
  <c r="AD6"/>
  <c r="IR6"/>
  <c r="IQ6"/>
  <c r="KR6"/>
  <c r="KQ6"/>
  <c r="EE29" i="39"/>
  <c r="ED29"/>
  <c r="CR29"/>
  <c r="CQ29"/>
  <c r="JD29"/>
  <c r="JE29"/>
  <c r="GQ46" i="33"/>
  <c r="GR46"/>
  <c r="AE46"/>
  <c r="AD46"/>
  <c r="KR46"/>
  <c r="KQ46"/>
  <c r="AD41" i="39"/>
  <c r="AE41"/>
  <c r="BD41"/>
  <c r="BE41"/>
  <c r="LD41"/>
  <c r="LE41"/>
  <c r="ME21" i="33"/>
  <c r="MD21"/>
  <c r="JR21"/>
  <c r="JQ21"/>
  <c r="HE21"/>
  <c r="HD21"/>
  <c r="JD42"/>
  <c r="JE42"/>
  <c r="DQ42"/>
  <c r="DR42"/>
  <c r="LE42"/>
  <c r="LD42"/>
  <c r="MD42"/>
  <c r="ME42"/>
  <c r="DD14"/>
  <c r="DE14"/>
  <c r="GE14"/>
  <c r="GD14"/>
  <c r="R14"/>
  <c r="Q14"/>
  <c r="CE18" i="39"/>
  <c r="CD18"/>
  <c r="FR18"/>
  <c r="FQ18"/>
  <c r="AE18"/>
  <c r="AD18"/>
  <c r="IR24"/>
  <c r="IQ24"/>
  <c r="HD24"/>
  <c r="HE24"/>
  <c r="EQ24"/>
  <c r="ER24"/>
  <c r="HE34" i="33"/>
  <c r="HD34"/>
  <c r="FR34"/>
  <c r="FQ34"/>
  <c r="DD34"/>
  <c r="DE34"/>
  <c r="R32"/>
  <c r="Q32"/>
  <c r="HE32"/>
  <c r="HD32"/>
  <c r="BD32"/>
  <c r="BE32"/>
  <c r="Q33" i="12"/>
  <c r="V33" s="1"/>
  <c r="Q19"/>
  <c r="V19" s="1"/>
  <c r="JQ17" i="33"/>
  <c r="JR17"/>
  <c r="CQ17"/>
  <c r="CR17"/>
  <c r="IR17"/>
  <c r="IQ17"/>
  <c r="EQ46" i="39"/>
  <c r="ER46"/>
  <c r="JQ46"/>
  <c r="JR46"/>
  <c r="LD46"/>
  <c r="LE46"/>
  <c r="HQ46"/>
  <c r="HR46"/>
  <c r="GD14"/>
  <c r="GE14"/>
  <c r="HR14"/>
  <c r="HQ14"/>
  <c r="FE14"/>
  <c r="FD14"/>
  <c r="DQ7"/>
  <c r="DR7"/>
  <c r="Q7"/>
  <c r="R7"/>
  <c r="CE7"/>
  <c r="CD7"/>
  <c r="FQ18" i="33"/>
  <c r="FR18"/>
  <c r="HQ18"/>
  <c r="HR18"/>
  <c r="EQ18"/>
  <c r="ER18"/>
  <c r="FO69"/>
  <c r="FO68"/>
  <c r="FR24"/>
  <c r="FQ24"/>
  <c r="DE24"/>
  <c r="DD24"/>
  <c r="EE24"/>
  <c r="ED24"/>
  <c r="AR30"/>
  <c r="AQ30"/>
  <c r="ED30"/>
  <c r="EE30"/>
  <c r="IE30"/>
  <c r="ID30"/>
  <c r="FQ34" i="39"/>
  <c r="FR34"/>
  <c r="Q34"/>
  <c r="R34"/>
  <c r="IQ34"/>
  <c r="IR34"/>
  <c r="CR34"/>
  <c r="CQ34"/>
  <c r="Q29" i="33"/>
  <c r="R29"/>
  <c r="IE29"/>
  <c r="ID29"/>
  <c r="ME29"/>
  <c r="MD29"/>
  <c r="ED31" i="39"/>
  <c r="EE31"/>
  <c r="BQ31"/>
  <c r="BR31"/>
  <c r="GQ31"/>
  <c r="GR31"/>
  <c r="HE31"/>
  <c r="HD31"/>
  <c r="CD44"/>
  <c r="CE44"/>
  <c r="FQ44"/>
  <c r="FR44"/>
  <c r="BD44"/>
  <c r="BE44"/>
  <c r="LQ44" i="33"/>
  <c r="LR44"/>
  <c r="KD44"/>
  <c r="KE44"/>
  <c r="BE44"/>
  <c r="BD44"/>
  <c r="MD45"/>
  <c r="ME45"/>
  <c r="CQ45"/>
  <c r="CR45"/>
  <c r="BE45"/>
  <c r="BD45"/>
  <c r="KE37" i="39"/>
  <c r="KD37"/>
  <c r="BQ37"/>
  <c r="BR37"/>
  <c r="Q37"/>
  <c r="R37"/>
  <c r="DQ37"/>
  <c r="DR37"/>
  <c r="AD25"/>
  <c r="AE25"/>
  <c r="GE25"/>
  <c r="GD25"/>
  <c r="GR25"/>
  <c r="GQ25"/>
  <c r="IQ25"/>
  <c r="IR25"/>
  <c r="AR10" i="33"/>
  <c r="AQ10"/>
  <c r="FE10"/>
  <c r="FD10"/>
  <c r="HD10"/>
  <c r="HE10"/>
  <c r="BD10"/>
  <c r="BE10"/>
  <c r="IQ7"/>
  <c r="IR7"/>
  <c r="JR7"/>
  <c r="JQ7"/>
  <c r="FD7"/>
  <c r="FE7"/>
  <c r="DQ7"/>
  <c r="DR7"/>
  <c r="JQ30" i="39"/>
  <c r="JR30"/>
  <c r="AD30"/>
  <c r="AE30"/>
  <c r="KD30"/>
  <c r="KE30"/>
  <c r="FE28" i="33"/>
  <c r="FD28"/>
  <c r="GE28"/>
  <c r="GD28"/>
  <c r="BD28"/>
  <c r="BE28"/>
  <c r="Q35" i="13"/>
  <c r="V35" s="1"/>
  <c r="FE31" i="33"/>
  <c r="FD31"/>
  <c r="GR31"/>
  <c r="GQ31"/>
  <c r="HR31"/>
  <c r="HQ31"/>
  <c r="BE31"/>
  <c r="BD31"/>
  <c r="CD45" i="39"/>
  <c r="CE45"/>
  <c r="MD20"/>
  <c r="ME20"/>
  <c r="IR37" i="33"/>
  <c r="IQ37"/>
  <c r="HD10" i="39"/>
  <c r="HE10"/>
  <c r="BQ13"/>
  <c r="BR13"/>
  <c r="HR8"/>
  <c r="HQ8"/>
  <c r="DE36" i="33"/>
  <c r="DD36"/>
  <c r="BD15" i="39"/>
  <c r="BE15"/>
  <c r="GR25" i="33"/>
  <c r="GQ25"/>
  <c r="LE11" i="39"/>
  <c r="LD11"/>
  <c r="KD13" i="33"/>
  <c r="KE13"/>
  <c r="FR8"/>
  <c r="FQ8"/>
  <c r="GR8"/>
  <c r="GQ8"/>
  <c r="GE27" i="39"/>
  <c r="GD27"/>
  <c r="G13" i="16"/>
  <c r="DE11" i="33"/>
  <c r="DD11"/>
  <c r="BQ22"/>
  <c r="BR22"/>
  <c r="LD9" i="39"/>
  <c r="LE9"/>
  <c r="LE23"/>
  <c r="LD23"/>
  <c r="ED38"/>
  <c r="EE38"/>
  <c r="CQ17"/>
  <c r="CR17"/>
  <c r="IE16" i="33"/>
  <c r="ID16"/>
  <c r="FR43" i="39"/>
  <c r="FQ43"/>
  <c r="IE27" i="33"/>
  <c r="ID27"/>
  <c r="JQ6" i="39"/>
  <c r="JP69"/>
  <c r="JR6"/>
  <c r="AD9" i="33"/>
  <c r="AE9"/>
  <c r="IQ39"/>
  <c r="IR39"/>
  <c r="AR32" i="39"/>
  <c r="AQ32"/>
  <c r="CQ23" i="33"/>
  <c r="CR23"/>
  <c r="MD38"/>
  <c r="ME38"/>
  <c r="BR41"/>
  <c r="BQ41"/>
  <c r="AR16" i="39"/>
  <c r="AQ16"/>
  <c r="BE21"/>
  <c r="BD21"/>
  <c r="HD43" i="33"/>
  <c r="HE43"/>
  <c r="BR6"/>
  <c r="BQ6"/>
  <c r="ER46"/>
  <c r="EQ46"/>
  <c r="IR41" i="39"/>
  <c r="IQ41"/>
  <c r="CQ21" i="33"/>
  <c r="CR21"/>
  <c r="GQ42"/>
  <c r="GR42"/>
  <c r="AQ14"/>
  <c r="AR14"/>
  <c r="BQ18" i="39"/>
  <c r="BR18"/>
  <c r="JO68" i="33"/>
  <c r="JO69"/>
  <c r="GR34"/>
  <c r="GQ34"/>
  <c r="GE32"/>
  <c r="GD32"/>
  <c r="MD46" i="39"/>
  <c r="ME46"/>
  <c r="U7" i="8"/>
  <c r="Q7"/>
  <c r="HE14" i="39"/>
  <c r="HD14"/>
  <c r="BE18" i="33"/>
  <c r="BD18"/>
  <c r="CE24"/>
  <c r="CD24"/>
  <c r="DQ29"/>
  <c r="DR29"/>
  <c r="DQ31" i="39"/>
  <c r="DR31"/>
  <c r="DQ44"/>
  <c r="DR44"/>
  <c r="MD44" i="33"/>
  <c r="ME44"/>
  <c r="KD45"/>
  <c r="KE45"/>
  <c r="BQ24"/>
  <c r="BR24"/>
  <c r="JD10"/>
  <c r="JE10"/>
  <c r="KQ30" i="39"/>
  <c r="KR30"/>
  <c r="AR28" i="33"/>
  <c r="AQ28"/>
  <c r="DQ20" i="39"/>
  <c r="DR20"/>
  <c r="DR37" i="33"/>
  <c r="DQ37"/>
  <c r="Q10" i="39"/>
  <c r="R10"/>
  <c r="FD13"/>
  <c r="FE13"/>
  <c r="HE28"/>
  <c r="HD28"/>
  <c r="HR20" i="33"/>
  <c r="HQ20"/>
  <c r="HD36"/>
  <c r="HE36"/>
  <c r="KR25"/>
  <c r="KQ25"/>
  <c r="DR35" i="39"/>
  <c r="DQ35"/>
  <c r="IQ11"/>
  <c r="IR11"/>
  <c r="GD13" i="33"/>
  <c r="GE13"/>
  <c r="AE8"/>
  <c r="AD8"/>
  <c r="AQ39" i="39"/>
  <c r="AR39"/>
  <c r="HE27"/>
  <c r="HD27"/>
  <c r="ED11" i="33"/>
  <c r="EE11"/>
  <c r="JD22"/>
  <c r="JE22"/>
  <c r="HD9" i="39"/>
  <c r="HE9"/>
  <c r="KQ23"/>
  <c r="KR23"/>
  <c r="FE38"/>
  <c r="FD38"/>
  <c r="AE16" i="33"/>
  <c r="AD16"/>
  <c r="LD15"/>
  <c r="LE15"/>
  <c r="GD43" i="39"/>
  <c r="GE43"/>
  <c r="GQ42"/>
  <c r="GR42"/>
  <c r="HP69"/>
  <c r="HQ6"/>
  <c r="HR6"/>
  <c r="HO69" i="33"/>
  <c r="HO68"/>
  <c r="KE9"/>
  <c r="KD9"/>
  <c r="JQ39"/>
  <c r="JR39"/>
  <c r="CD32" i="39"/>
  <c r="CE32"/>
  <c r="EQ38" i="33"/>
  <c r="ER38"/>
  <c r="HR41"/>
  <c r="HQ41"/>
  <c r="FQ16" i="39"/>
  <c r="FR16"/>
  <c r="LQ21"/>
  <c r="LR21"/>
  <c r="CQ43" i="33"/>
  <c r="CR43"/>
  <c r="ID6"/>
  <c r="IE6"/>
  <c r="KQ29" i="39"/>
  <c r="KR29"/>
  <c r="KD46" i="33"/>
  <c r="KE46"/>
  <c r="JE41" i="39"/>
  <c r="JD41"/>
  <c r="KQ21" i="33"/>
  <c r="KR21"/>
  <c r="HE42"/>
  <c r="HD42"/>
  <c r="CR42"/>
  <c r="CQ42"/>
  <c r="GR14"/>
  <c r="GQ14"/>
  <c r="IR18" i="39"/>
  <c r="IQ18"/>
  <c r="AE24"/>
  <c r="AD24"/>
  <c r="ME34" i="33"/>
  <c r="MD34"/>
  <c r="LQ17"/>
  <c r="LR17"/>
  <c r="KR46" i="39"/>
  <c r="KQ46"/>
  <c r="EQ14"/>
  <c r="ER14"/>
  <c r="ME7"/>
  <c r="MD7"/>
  <c r="FE18" i="33"/>
  <c r="FD18"/>
  <c r="IE24"/>
  <c r="ID24"/>
  <c r="LE34" i="39"/>
  <c r="LD34"/>
  <c r="EQ29" i="33"/>
  <c r="ER29"/>
  <c r="JD31" i="39"/>
  <c r="JE31"/>
  <c r="LE45" i="33"/>
  <c r="LD45"/>
  <c r="AE37" i="39"/>
  <c r="AD37"/>
  <c r="EQ25"/>
  <c r="ER25"/>
  <c r="HQ10" i="33"/>
  <c r="HR10"/>
  <c r="LD7"/>
  <c r="LE7"/>
  <c r="GR30" i="39"/>
  <c r="GQ30"/>
  <c r="CD28" i="33"/>
  <c r="CE28"/>
  <c r="LD31"/>
  <c r="LE31"/>
  <c r="ED45" i="39"/>
  <c r="EE45"/>
  <c r="FQ45"/>
  <c r="FR45"/>
  <c r="KD45"/>
  <c r="KE45"/>
  <c r="Q45"/>
  <c r="R45"/>
  <c r="BD20"/>
  <c r="BE20"/>
  <c r="ID20"/>
  <c r="IE20"/>
  <c r="AR20"/>
  <c r="AQ20"/>
  <c r="HQ24"/>
  <c r="HR24"/>
  <c r="LD37" i="33"/>
  <c r="LE37"/>
  <c r="JD37"/>
  <c r="JE37"/>
  <c r="GD37"/>
  <c r="GE37"/>
  <c r="ER10" i="39"/>
  <c r="EQ10"/>
  <c r="AD10"/>
  <c r="AE10"/>
  <c r="ED10"/>
  <c r="EE10"/>
  <c r="LE13"/>
  <c r="LD13"/>
  <c r="KR13"/>
  <c r="KQ13"/>
  <c r="GD13"/>
  <c r="GE13"/>
  <c r="AO68" i="33"/>
  <c r="AO69"/>
  <c r="FD8" i="39"/>
  <c r="FE8"/>
  <c r="BD8"/>
  <c r="BE8"/>
  <c r="KQ8"/>
  <c r="KR8"/>
  <c r="EE28"/>
  <c r="ED28"/>
  <c r="CQ28"/>
  <c r="CR28"/>
  <c r="R28"/>
  <c r="Q28"/>
  <c r="JQ28"/>
  <c r="JR28"/>
  <c r="IR20" i="33"/>
  <c r="IQ20"/>
  <c r="CR20"/>
  <c r="CQ20"/>
  <c r="ME20"/>
  <c r="MD20"/>
  <c r="KR36"/>
  <c r="KQ36"/>
  <c r="LQ36"/>
  <c r="LR36"/>
  <c r="HQ36"/>
  <c r="HR36"/>
  <c r="FD15" i="39"/>
  <c r="FE15"/>
  <c r="JR15"/>
  <c r="JQ15"/>
  <c r="IE15"/>
  <c r="ID15"/>
  <c r="BD25" i="33"/>
  <c r="BE25"/>
  <c r="AQ25"/>
  <c r="AR25"/>
  <c r="HD25"/>
  <c r="HE25"/>
  <c r="LE35" i="39"/>
  <c r="LD35"/>
  <c r="R35"/>
  <c r="Q35"/>
  <c r="ER35"/>
  <c r="EQ35"/>
  <c r="CE11"/>
  <c r="CD11"/>
  <c r="CQ11"/>
  <c r="CR11"/>
  <c r="AD11"/>
  <c r="AE11"/>
  <c r="JD22"/>
  <c r="JE22"/>
  <c r="LQ22"/>
  <c r="LR22"/>
  <c r="Q22"/>
  <c r="R22"/>
  <c r="LE13" i="33"/>
  <c r="LD13"/>
  <c r="LR13"/>
  <c r="LQ13"/>
  <c r="BE13"/>
  <c r="BD13"/>
  <c r="HB68"/>
  <c r="HB69"/>
  <c r="AQ8"/>
  <c r="AR8"/>
  <c r="FD8"/>
  <c r="FE8"/>
  <c r="R8"/>
  <c r="Q8"/>
  <c r="FR39" i="39"/>
  <c r="FQ39"/>
  <c r="ED39"/>
  <c r="EE39"/>
  <c r="GD39"/>
  <c r="GE39"/>
  <c r="FD39"/>
  <c r="FE39"/>
  <c r="LD27"/>
  <c r="LE27"/>
  <c r="AE27"/>
  <c r="AD27"/>
  <c r="DR27"/>
  <c r="DQ27"/>
  <c r="LR35" i="33"/>
  <c r="LQ35"/>
  <c r="JQ35"/>
  <c r="JR35"/>
  <c r="JD35"/>
  <c r="JE35"/>
  <c r="BE35"/>
  <c r="BD35"/>
  <c r="AD11"/>
  <c r="AE11"/>
  <c r="JD11"/>
  <c r="JE11"/>
  <c r="KQ11"/>
  <c r="KR11"/>
  <c r="DE22"/>
  <c r="DD22"/>
  <c r="KE22"/>
  <c r="KD22"/>
  <c r="EE22"/>
  <c r="ED22"/>
  <c r="BR9" i="39"/>
  <c r="BQ9"/>
  <c r="Q9"/>
  <c r="R9"/>
  <c r="GD9"/>
  <c r="GE9"/>
  <c r="EQ9"/>
  <c r="ER9"/>
  <c r="KD23"/>
  <c r="KE23"/>
  <c r="ED23"/>
  <c r="EE23"/>
  <c r="HD23"/>
  <c r="HE23"/>
  <c r="BQ38"/>
  <c r="BR38"/>
  <c r="IQ38"/>
  <c r="IR38"/>
  <c r="AQ38"/>
  <c r="AR38"/>
  <c r="GR17"/>
  <c r="GQ17"/>
  <c r="DR17"/>
  <c r="DQ17"/>
  <c r="AQ17"/>
  <c r="AR17"/>
  <c r="ME16" i="33"/>
  <c r="MD16"/>
  <c r="CR16"/>
  <c r="CQ16"/>
  <c r="HD16"/>
  <c r="HE16"/>
  <c r="LR36" i="39"/>
  <c r="LQ36"/>
  <c r="LD36"/>
  <c r="LE36"/>
  <c r="AD36"/>
  <c r="AE36"/>
  <c r="EE36"/>
  <c r="ED36"/>
  <c r="JE15" i="33"/>
  <c r="JD15"/>
  <c r="BR15"/>
  <c r="BQ15"/>
  <c r="EQ15"/>
  <c r="ER15"/>
  <c r="DQ15"/>
  <c r="DR15"/>
  <c r="KD43" i="39"/>
  <c r="KE43"/>
  <c r="IR43"/>
  <c r="IQ43"/>
  <c r="BD43"/>
  <c r="BE43"/>
  <c r="GD42"/>
  <c r="GE42"/>
  <c r="DR42"/>
  <c r="DQ42"/>
  <c r="HQ42"/>
  <c r="HR42"/>
  <c r="GR27" i="33"/>
  <c r="GQ27"/>
  <c r="MD27"/>
  <c r="ME27"/>
  <c r="AE27"/>
  <c r="AD27"/>
  <c r="LP69" i="39"/>
  <c r="LR6"/>
  <c r="LQ6"/>
  <c r="DD6"/>
  <c r="DC69"/>
  <c r="DE6"/>
  <c r="JE6"/>
  <c r="JC69"/>
  <c r="JD6"/>
  <c r="Q23" i="13"/>
  <c r="V23" s="1"/>
  <c r="Q18"/>
  <c r="V18" s="1"/>
  <c r="U4"/>
  <c r="Q4"/>
  <c r="FQ9" i="33"/>
  <c r="FR9"/>
  <c r="HQ9"/>
  <c r="HR9"/>
  <c r="CQ9"/>
  <c r="CR9"/>
  <c r="CE39"/>
  <c r="CD39"/>
  <c r="FR39"/>
  <c r="FQ39"/>
  <c r="AQ39"/>
  <c r="AR39"/>
  <c r="IE32" i="39"/>
  <c r="ID32"/>
  <c r="LE32"/>
  <c r="LD32"/>
  <c r="CQ32"/>
  <c r="CR32"/>
  <c r="JQ23" i="33"/>
  <c r="JR23"/>
  <c r="JD23"/>
  <c r="JE23"/>
  <c r="Q23"/>
  <c r="R23"/>
  <c r="ER23"/>
  <c r="EQ23"/>
  <c r="JQ38"/>
  <c r="JR38"/>
  <c r="CD38"/>
  <c r="CE38"/>
  <c r="ID38"/>
  <c r="IE38"/>
  <c r="AE41"/>
  <c r="AD41"/>
  <c r="KD41"/>
  <c r="KE41"/>
  <c r="JD41"/>
  <c r="JE41"/>
  <c r="BQ16" i="39"/>
  <c r="BR16"/>
  <c r="GD16"/>
  <c r="GE16"/>
  <c r="FD16"/>
  <c r="FE16"/>
  <c r="MD16"/>
  <c r="ME16"/>
  <c r="FE21"/>
  <c r="FD21"/>
  <c r="CE21"/>
  <c r="CD21"/>
  <c r="FQ21"/>
  <c r="FR21"/>
  <c r="DE21"/>
  <c r="DD21"/>
  <c r="R43" i="33"/>
  <c r="Q43"/>
  <c r="LQ43"/>
  <c r="LR43"/>
  <c r="DE43"/>
  <c r="DD43"/>
  <c r="Q23" i="12"/>
  <c r="V23" s="1"/>
  <c r="Q18"/>
  <c r="V18" s="1"/>
  <c r="Q4"/>
  <c r="U4"/>
  <c r="KD6" i="33"/>
  <c r="KE6"/>
  <c r="GQ6"/>
  <c r="GR6"/>
  <c r="CQ6"/>
  <c r="CR6"/>
  <c r="IO69"/>
  <c r="IO68"/>
  <c r="LO69"/>
  <c r="LO68"/>
  <c r="IR29" i="39"/>
  <c r="IQ29"/>
  <c r="MD29"/>
  <c r="ME29"/>
  <c r="KD29"/>
  <c r="KE29"/>
  <c r="BR29"/>
  <c r="BQ29"/>
  <c r="LE46" i="33"/>
  <c r="LD46"/>
  <c r="BE46"/>
  <c r="BD46"/>
  <c r="DQ46"/>
  <c r="DR46"/>
  <c r="FD46"/>
  <c r="FE46"/>
  <c r="FD41" i="39"/>
  <c r="FE41"/>
  <c r="LQ41"/>
  <c r="LR41"/>
  <c r="AQ41"/>
  <c r="AR41"/>
  <c r="JR41"/>
  <c r="JQ41"/>
  <c r="GE21" i="33"/>
  <c r="GD21"/>
  <c r="KE21"/>
  <c r="KD21"/>
  <c r="FR21"/>
  <c r="FQ21"/>
  <c r="KR42"/>
  <c r="KQ42"/>
  <c r="EE42"/>
  <c r="ED42"/>
  <c r="KD42"/>
  <c r="KE42"/>
  <c r="FD14"/>
  <c r="FE14"/>
  <c r="BE14"/>
  <c r="BD14"/>
  <c r="IQ14"/>
  <c r="IR14"/>
  <c r="KR14"/>
  <c r="KQ14"/>
  <c r="MD18" i="39"/>
  <c r="ME18"/>
  <c r="CR18"/>
  <c r="CQ18"/>
  <c r="GR18"/>
  <c r="GQ18"/>
  <c r="JB68" i="33"/>
  <c r="JB69"/>
  <c r="DQ24" i="39"/>
  <c r="DR24"/>
  <c r="EE24"/>
  <c r="ED24"/>
  <c r="JE24"/>
  <c r="JD24"/>
  <c r="BR34" i="33"/>
  <c r="BQ34"/>
  <c r="Q34"/>
  <c r="R34"/>
  <c r="GE34"/>
  <c r="GD34"/>
  <c r="JD32"/>
  <c r="JE32"/>
  <c r="LE32"/>
  <c r="LD32"/>
  <c r="GR32"/>
  <c r="GQ32"/>
  <c r="JD17"/>
  <c r="JE17"/>
  <c r="FQ17"/>
  <c r="FR17"/>
  <c r="FE17"/>
  <c r="FD17"/>
  <c r="LQ46" i="39"/>
  <c r="LR46"/>
  <c r="ED46"/>
  <c r="EE46"/>
  <c r="KD46"/>
  <c r="KE46"/>
  <c r="BQ46"/>
  <c r="BR46"/>
  <c r="CQ14"/>
  <c r="CR14"/>
  <c r="CE14"/>
  <c r="CD14"/>
  <c r="IR14"/>
  <c r="IQ14"/>
  <c r="CQ7"/>
  <c r="CR7"/>
  <c r="GR7"/>
  <c r="GQ7"/>
  <c r="LQ7"/>
  <c r="LR7"/>
  <c r="IR18" i="33"/>
  <c r="IQ18"/>
  <c r="LR18"/>
  <c r="LQ18"/>
  <c r="GE18"/>
  <c r="GD18"/>
  <c r="IR24"/>
  <c r="IQ24"/>
  <c r="HQ24"/>
  <c r="HR24"/>
  <c r="HE24"/>
  <c r="HD24"/>
  <c r="MD30"/>
  <c r="ME30"/>
  <c r="CD30"/>
  <c r="CE30"/>
  <c r="AD30"/>
  <c r="AE30"/>
  <c r="HQ30"/>
  <c r="HR30"/>
  <c r="KQ34" i="39"/>
  <c r="KR34"/>
  <c r="MD34"/>
  <c r="ME34"/>
  <c r="AD34"/>
  <c r="AE34"/>
  <c r="BQ34"/>
  <c r="BR34"/>
  <c r="JR29" i="33"/>
  <c r="JQ29"/>
  <c r="FQ29"/>
  <c r="FR29"/>
  <c r="GE29"/>
  <c r="GD29"/>
  <c r="DE31" i="39"/>
  <c r="DD31"/>
  <c r="KQ31"/>
  <c r="KR31"/>
  <c r="Q31"/>
  <c r="R31"/>
  <c r="AE31"/>
  <c r="AD31"/>
  <c r="Q30" i="10"/>
  <c r="V30" s="1"/>
  <c r="U7"/>
  <c r="Q7"/>
  <c r="Q25"/>
  <c r="V25" s="1"/>
  <c r="EQ44" i="39"/>
  <c r="ER44"/>
  <c r="KE44"/>
  <c r="KD44"/>
  <c r="R44"/>
  <c r="Q44"/>
  <c r="HD44" i="33"/>
  <c r="HE44"/>
  <c r="IR44"/>
  <c r="IQ44"/>
  <c r="BR44"/>
  <c r="BQ44"/>
  <c r="JQ45"/>
  <c r="JR45"/>
  <c r="Q45"/>
  <c r="R45"/>
  <c r="EE45"/>
  <c r="ED45"/>
  <c r="GD37" i="39"/>
  <c r="GE37"/>
  <c r="IE37"/>
  <c r="ID37"/>
  <c r="JQ37"/>
  <c r="JR37"/>
  <c r="CE25"/>
  <c r="CD25"/>
  <c r="R25"/>
  <c r="Q25"/>
  <c r="HR25"/>
  <c r="HQ25"/>
  <c r="LQ10" i="33"/>
  <c r="LR10"/>
  <c r="CQ10"/>
  <c r="CR10"/>
  <c r="LD10"/>
  <c r="LE10"/>
  <c r="LR7"/>
  <c r="LQ7"/>
  <c r="AE7"/>
  <c r="AD7"/>
  <c r="BQ7"/>
  <c r="BR7"/>
  <c r="Q24" i="10"/>
  <c r="V24" s="1"/>
  <c r="MB68" i="33"/>
  <c r="MB69"/>
  <c r="R30" i="39"/>
  <c r="Q30"/>
  <c r="BR30"/>
  <c r="BQ30"/>
  <c r="JD30"/>
  <c r="JE30"/>
  <c r="ME28" i="33"/>
  <c r="MD28"/>
  <c r="GR28"/>
  <c r="GQ28"/>
  <c r="HD28"/>
  <c r="HE28"/>
  <c r="ID28"/>
  <c r="IE28"/>
  <c r="DD31"/>
  <c r="DE31"/>
  <c r="IR31"/>
  <c r="IQ31"/>
  <c r="ER31"/>
  <c r="EQ31"/>
  <c r="AD45" i="39"/>
  <c r="AE45"/>
  <c r="GQ20"/>
  <c r="GR20"/>
  <c r="KE37" i="33"/>
  <c r="KD37"/>
  <c r="JQ13" i="39"/>
  <c r="JR13"/>
  <c r="GQ36" i="33"/>
  <c r="GR36"/>
  <c r="JE35" i="39"/>
  <c r="JD35"/>
  <c r="GE11"/>
  <c r="GD11"/>
  <c r="Q13" i="33"/>
  <c r="R13"/>
  <c r="KE8"/>
  <c r="KD8"/>
  <c r="Q33" i="14"/>
  <c r="V33" s="1"/>
  <c r="Q5"/>
  <c r="U5"/>
  <c r="JR27" i="39"/>
  <c r="JQ27"/>
  <c r="HE11" i="33"/>
  <c r="HD11"/>
  <c r="ID22"/>
  <c r="IE22"/>
  <c r="BD9" i="39"/>
  <c r="BE9"/>
  <c r="GE23"/>
  <c r="GD23"/>
  <c r="KQ38"/>
  <c r="KR38"/>
  <c r="LQ17"/>
  <c r="LR17"/>
  <c r="AQ36"/>
  <c r="AR36"/>
  <c r="FQ15" i="33"/>
  <c r="FR15"/>
  <c r="ER43" i="39"/>
  <c r="EQ43"/>
  <c r="EQ42"/>
  <c r="ER42"/>
  <c r="Q6"/>
  <c r="R6"/>
  <c r="P69"/>
  <c r="BD43" i="33"/>
  <c r="BE43"/>
  <c r="GR29" i="39"/>
  <c r="GQ29"/>
  <c r="HR46" i="33"/>
  <c r="HQ46"/>
  <c r="DQ41" i="39"/>
  <c r="DR41"/>
  <c r="AQ21" i="33"/>
  <c r="AR21"/>
  <c r="EQ42"/>
  <c r="ER42"/>
  <c r="BD18" i="39"/>
  <c r="BE18"/>
  <c r="KO69" i="33"/>
  <c r="KO68"/>
  <c r="KD32"/>
  <c r="KE32"/>
  <c r="GD46" i="39"/>
  <c r="GE46"/>
  <c r="JQ14"/>
  <c r="JR14"/>
  <c r="HQ7"/>
  <c r="HR7"/>
  <c r="KR18" i="33"/>
  <c r="KQ18"/>
  <c r="JR30"/>
  <c r="JQ30"/>
  <c r="JD31"/>
  <c r="JE31"/>
  <c r="LR13" i="39"/>
  <c r="LQ13"/>
  <c r="IE28"/>
  <c r="ID28"/>
  <c r="HE20" i="33"/>
  <c r="HD20"/>
  <c r="MD36"/>
  <c r="ME36"/>
  <c r="IR25"/>
  <c r="IQ25"/>
  <c r="GD35" i="39"/>
  <c r="GE35"/>
  <c r="GD22"/>
  <c r="GE22"/>
  <c r="AE13" i="33"/>
  <c r="AD13"/>
  <c r="ER8"/>
  <c r="EQ8"/>
  <c r="KD39" i="39"/>
  <c r="KE39"/>
  <c r="BR27"/>
  <c r="BQ27"/>
  <c r="KQ35" i="33"/>
  <c r="KR35"/>
  <c r="KQ22"/>
  <c r="KR22"/>
  <c r="FQ9" i="39"/>
  <c r="FR9"/>
  <c r="Q23"/>
  <c r="R23"/>
  <c r="CR38"/>
  <c r="CQ38"/>
  <c r="BR17"/>
  <c r="BQ17"/>
  <c r="CE36"/>
  <c r="CD36"/>
  <c r="KR43"/>
  <c r="KQ43"/>
  <c r="KD42"/>
  <c r="KE42"/>
  <c r="FE27" i="33"/>
  <c r="FD27"/>
  <c r="DD9"/>
  <c r="DE9"/>
  <c r="GQ39"/>
  <c r="GR39"/>
  <c r="LR32" i="39"/>
  <c r="LQ32"/>
  <c r="HR23" i="33"/>
  <c r="HQ23"/>
  <c r="KQ38"/>
  <c r="KR38"/>
  <c r="CR41"/>
  <c r="CQ41"/>
  <c r="LR16" i="39"/>
  <c r="LQ16"/>
  <c r="AR21"/>
  <c r="AQ21"/>
  <c r="KD43" i="33"/>
  <c r="KE43"/>
  <c r="LE6"/>
  <c r="LD6"/>
  <c r="V28" i="11"/>
  <c r="Q29" i="39"/>
  <c r="R29"/>
  <c r="IR46" i="33"/>
  <c r="IQ46"/>
  <c r="Q41" i="39"/>
  <c r="R41"/>
  <c r="HQ21" i="33"/>
  <c r="HR21"/>
  <c r="FE42"/>
  <c r="FD42"/>
  <c r="JQ14"/>
  <c r="JR14"/>
  <c r="LQ18" i="39"/>
  <c r="LR18"/>
  <c r="KD24"/>
  <c r="KE24"/>
  <c r="BQ32" i="33"/>
  <c r="BR32"/>
  <c r="GQ17"/>
  <c r="GR17"/>
  <c r="R46" i="39"/>
  <c r="Q46"/>
  <c r="ED14"/>
  <c r="EE14"/>
  <c r="ER7"/>
  <c r="EQ7"/>
  <c r="AR18" i="33"/>
  <c r="AQ18"/>
  <c r="KE24"/>
  <c r="KD24"/>
  <c r="HD30"/>
  <c r="HE30"/>
  <c r="DR34" i="39"/>
  <c r="DQ34"/>
  <c r="LD29" i="33"/>
  <c r="LE29"/>
  <c r="FQ31" i="39"/>
  <c r="FR31"/>
  <c r="ID44"/>
  <c r="IE44"/>
  <c r="DR44" i="33"/>
  <c r="DQ44"/>
  <c r="GR45"/>
  <c r="GQ45"/>
  <c r="EE37" i="39"/>
  <c r="ED37"/>
  <c r="BD25"/>
  <c r="BE25"/>
  <c r="BQ10" i="33"/>
  <c r="BR10"/>
  <c r="HR7"/>
  <c r="HQ7"/>
  <c r="FQ28"/>
  <c r="FR28"/>
  <c r="R31"/>
  <c r="Q31"/>
  <c r="DQ45" i="39"/>
  <c r="DR45"/>
  <c r="KR45"/>
  <c r="KQ45"/>
  <c r="CD20"/>
  <c r="CE20"/>
  <c r="BQ37" i="33"/>
  <c r="BR37"/>
  <c r="EQ37"/>
  <c r="ER37"/>
  <c r="GD10" i="39"/>
  <c r="GE10"/>
  <c r="HQ10"/>
  <c r="HR10"/>
  <c r="ER13"/>
  <c r="EQ13"/>
  <c r="HQ13"/>
  <c r="HR13"/>
  <c r="JQ8"/>
  <c r="JR8"/>
  <c r="ER8"/>
  <c r="EQ8"/>
  <c r="GD8"/>
  <c r="GE8"/>
  <c r="DE28"/>
  <c r="DD28"/>
  <c r="BQ28"/>
  <c r="BR28"/>
  <c r="EQ28"/>
  <c r="ER28"/>
  <c r="CE28"/>
  <c r="CD28"/>
  <c r="GR20" i="33"/>
  <c r="GQ20"/>
  <c r="KR20"/>
  <c r="KQ20"/>
  <c r="AR20"/>
  <c r="AQ20"/>
  <c r="CE36"/>
  <c r="CD36"/>
  <c r="FR36"/>
  <c r="FQ36"/>
  <c r="KD36"/>
  <c r="KE36"/>
  <c r="GD15" i="39"/>
  <c r="GE15"/>
  <c r="GR15"/>
  <c r="GQ15"/>
  <c r="LR15"/>
  <c r="LQ15"/>
  <c r="GD25" i="33"/>
  <c r="GE25"/>
  <c r="CQ25"/>
  <c r="CR25"/>
  <c r="KD25"/>
  <c r="KE25"/>
  <c r="BQ35" i="39"/>
  <c r="BR35"/>
  <c r="KD35"/>
  <c r="KE35"/>
  <c r="KR35"/>
  <c r="KQ35"/>
  <c r="MD11"/>
  <c r="ME11"/>
  <c r="KD11"/>
  <c r="KE11"/>
  <c r="KQ11"/>
  <c r="KR11"/>
  <c r="ER22"/>
  <c r="EQ22"/>
  <c r="GR22"/>
  <c r="GQ22"/>
  <c r="ED22"/>
  <c r="EE22"/>
  <c r="IR13" i="33"/>
  <c r="IQ13"/>
  <c r="GR13"/>
  <c r="GQ13"/>
  <c r="DD13"/>
  <c r="DE13"/>
  <c r="Q25" i="8"/>
  <c r="V25" s="1"/>
  <c r="HQ8" i="33"/>
  <c r="HR8"/>
  <c r="CR8"/>
  <c r="CQ8"/>
  <c r="JQ8"/>
  <c r="JR8"/>
  <c r="LD39" i="39"/>
  <c r="LE39"/>
  <c r="HD39"/>
  <c r="HE39"/>
  <c r="DR39"/>
  <c r="DQ39"/>
  <c r="CD27"/>
  <c r="CE27"/>
  <c r="GR27"/>
  <c r="GQ27"/>
  <c r="MD27"/>
  <c r="ME27"/>
  <c r="AE35" i="33"/>
  <c r="AD35"/>
  <c r="FE35"/>
  <c r="FD35"/>
  <c r="EE35"/>
  <c r="ED35"/>
  <c r="CE35"/>
  <c r="CD35"/>
  <c r="FR11"/>
  <c r="FQ11"/>
  <c r="JR11"/>
  <c r="JQ11"/>
  <c r="Q11"/>
  <c r="R11"/>
  <c r="JQ22"/>
  <c r="JR22"/>
  <c r="FD22"/>
  <c r="FE22"/>
  <c r="HE22"/>
  <c r="HD22"/>
  <c r="LB69"/>
  <c r="LB68"/>
  <c r="CD9" i="39"/>
  <c r="CE9"/>
  <c r="JR9"/>
  <c r="JQ9"/>
  <c r="MD9"/>
  <c r="ME9"/>
  <c r="FE23"/>
  <c r="FD23"/>
  <c r="DE23"/>
  <c r="DD23"/>
  <c r="BD23"/>
  <c r="BE23"/>
  <c r="GQ38"/>
  <c r="GR38"/>
  <c r="GD38"/>
  <c r="GE38"/>
  <c r="KE38"/>
  <c r="KD38"/>
  <c r="JD17"/>
  <c r="JE17"/>
  <c r="BE17"/>
  <c r="BD17"/>
  <c r="AD17"/>
  <c r="AE17"/>
  <c r="CD17"/>
  <c r="CE17"/>
  <c r="DQ16" i="33"/>
  <c r="DR16"/>
  <c r="FQ16"/>
  <c r="FR16"/>
  <c r="CD16"/>
  <c r="CE16"/>
  <c r="EQ36" i="39"/>
  <c r="ER36"/>
  <c r="KR36"/>
  <c r="KQ36"/>
  <c r="IQ36"/>
  <c r="IR36"/>
  <c r="LR15" i="33"/>
  <c r="LQ15"/>
  <c r="KD15"/>
  <c r="KE15"/>
  <c r="KR15"/>
  <c r="KQ15"/>
  <c r="ME15"/>
  <c r="MD15"/>
  <c r="R43" i="39"/>
  <c r="Q43"/>
  <c r="CD43"/>
  <c r="CE43"/>
  <c r="JD43"/>
  <c r="JE43"/>
  <c r="LD42"/>
  <c r="LE42"/>
  <c r="KQ42"/>
  <c r="KR42"/>
  <c r="IR42"/>
  <c r="IQ42"/>
  <c r="BE27" i="33"/>
  <c r="BD27"/>
  <c r="CE27"/>
  <c r="CD27"/>
  <c r="HE27"/>
  <c r="HD27"/>
  <c r="AC69" i="39"/>
  <c r="AE6"/>
  <c r="AD6"/>
  <c r="CE6"/>
  <c r="CD6"/>
  <c r="CC69"/>
  <c r="CP69"/>
  <c r="CR6"/>
  <c r="CQ6"/>
  <c r="U5" i="13"/>
  <c r="EB68" i="33"/>
  <c r="EB69"/>
  <c r="JR9"/>
  <c r="JQ9"/>
  <c r="BE9"/>
  <c r="BD9"/>
  <c r="JD9"/>
  <c r="JE9"/>
  <c r="DD39"/>
  <c r="DE39"/>
  <c r="KR39"/>
  <c r="KQ39"/>
  <c r="ER39"/>
  <c r="EQ39"/>
  <c r="AE32" i="39"/>
  <c r="AD32"/>
  <c r="GD32"/>
  <c r="GE32"/>
  <c r="KE32"/>
  <c r="KD32"/>
  <c r="HE23" i="33"/>
  <c r="HD23"/>
  <c r="KQ23"/>
  <c r="KR23"/>
  <c r="GE23"/>
  <c r="GD23"/>
  <c r="FE23"/>
  <c r="FD23"/>
  <c r="IR38"/>
  <c r="IQ38"/>
  <c r="BR38"/>
  <c r="BQ38"/>
  <c r="DD38"/>
  <c r="DE38"/>
  <c r="MD41"/>
  <c r="ME41"/>
  <c r="JR41"/>
  <c r="JQ41"/>
  <c r="R41"/>
  <c r="Q41"/>
  <c r="ED16" i="39"/>
  <c r="EE16"/>
  <c r="HQ16"/>
  <c r="HR16"/>
  <c r="KE16"/>
  <c r="KD16"/>
  <c r="LE21"/>
  <c r="LD21"/>
  <c r="EQ21"/>
  <c r="ER21"/>
  <c r="HR21"/>
  <c r="HQ21"/>
  <c r="DQ21"/>
  <c r="DR21"/>
  <c r="HR43" i="33"/>
  <c r="HQ43"/>
  <c r="LE43"/>
  <c r="LD43"/>
  <c r="GR43"/>
  <c r="GQ43"/>
  <c r="GD6"/>
  <c r="GE6"/>
  <c r="LQ6"/>
  <c r="LR6"/>
  <c r="DE6"/>
  <c r="DD6"/>
  <c r="AQ29" i="39"/>
  <c r="AR29"/>
  <c r="GD29"/>
  <c r="GE29"/>
  <c r="CD29"/>
  <c r="CE29"/>
  <c r="LQ29"/>
  <c r="LR29"/>
  <c r="R46" i="33"/>
  <c r="Q46"/>
  <c r="IE46"/>
  <c r="ID46"/>
  <c r="JD46"/>
  <c r="JE46"/>
  <c r="EE46"/>
  <c r="ED46"/>
  <c r="EE41" i="39"/>
  <c r="ED41"/>
  <c r="CD41"/>
  <c r="CE41"/>
  <c r="ER41"/>
  <c r="EQ41"/>
  <c r="HD41"/>
  <c r="HE41"/>
  <c r="LQ21" i="33"/>
  <c r="LR21"/>
  <c r="DE21"/>
  <c r="DD21"/>
  <c r="LE21"/>
  <c r="LD21"/>
  <c r="FR42"/>
  <c r="FQ42"/>
  <c r="BQ42"/>
  <c r="BR42"/>
  <c r="JR42"/>
  <c r="JQ42"/>
  <c r="EE14"/>
  <c r="ED14"/>
  <c r="AD14"/>
  <c r="AE14"/>
  <c r="HD14"/>
  <c r="HE14"/>
  <c r="LD14"/>
  <c r="LE14"/>
  <c r="ID18" i="39"/>
  <c r="IE18"/>
  <c r="HE18"/>
  <c r="HD18"/>
  <c r="HQ18"/>
  <c r="HR18"/>
  <c r="IE24"/>
  <c r="ID24"/>
  <c r="FD24"/>
  <c r="FE24"/>
  <c r="KQ24"/>
  <c r="KR24"/>
  <c r="AR24"/>
  <c r="AQ24"/>
  <c r="KQ34" i="33"/>
  <c r="KR34"/>
  <c r="CD34"/>
  <c r="CE34"/>
  <c r="BD34"/>
  <c r="BE34"/>
  <c r="IR32"/>
  <c r="IQ32"/>
  <c r="AE32"/>
  <c r="AD32"/>
  <c r="LR32"/>
  <c r="LQ32"/>
  <c r="CD17"/>
  <c r="CE17"/>
  <c r="LE17"/>
  <c r="LD17"/>
  <c r="R17"/>
  <c r="Q17"/>
  <c r="FE46" i="39"/>
  <c r="FD46"/>
  <c r="AQ46"/>
  <c r="AR46"/>
  <c r="BD46"/>
  <c r="BE46"/>
  <c r="Q35" i="11"/>
  <c r="V35" s="1"/>
  <c r="DD14" i="39"/>
  <c r="DE14"/>
  <c r="JE14"/>
  <c r="JD14"/>
  <c r="BQ14"/>
  <c r="BR14"/>
  <c r="AD7"/>
  <c r="AE7"/>
  <c r="JE7"/>
  <c r="JD7"/>
  <c r="IQ7"/>
  <c r="IR7"/>
  <c r="DD18" i="33"/>
  <c r="DE18"/>
  <c r="DR18"/>
  <c r="DQ18"/>
  <c r="GQ18"/>
  <c r="GR18"/>
  <c r="FB69"/>
  <c r="FB68"/>
  <c r="JD24"/>
  <c r="JE24"/>
  <c r="Q24"/>
  <c r="R24"/>
  <c r="DR24"/>
  <c r="DQ24"/>
  <c r="DD30"/>
  <c r="DE30"/>
  <c r="R30"/>
  <c r="Q30"/>
  <c r="KR30"/>
  <c r="KQ30"/>
  <c r="BR30"/>
  <c r="BQ30"/>
  <c r="JD34" i="39"/>
  <c r="JE34"/>
  <c r="ID34"/>
  <c r="IE34"/>
  <c r="FD34"/>
  <c r="FE34"/>
  <c r="JD29" i="33"/>
  <c r="JE29"/>
  <c r="AD29"/>
  <c r="AE29"/>
  <c r="AQ29"/>
  <c r="AR29"/>
  <c r="EQ31" i="39"/>
  <c r="ER31"/>
  <c r="GD31"/>
  <c r="GE31"/>
  <c r="LD31"/>
  <c r="LE31"/>
  <c r="DD44"/>
  <c r="DE44"/>
  <c r="HR44"/>
  <c r="HQ44"/>
  <c r="GQ44"/>
  <c r="GR44"/>
  <c r="EQ44" i="33"/>
  <c r="ER44"/>
  <c r="EE44"/>
  <c r="ED44"/>
  <c r="CE44"/>
  <c r="CD44"/>
  <c r="FQ45"/>
  <c r="FR45"/>
  <c r="CE45"/>
  <c r="CD45"/>
  <c r="DD45"/>
  <c r="DE45"/>
  <c r="CE37" i="39"/>
  <c r="CD37"/>
  <c r="HD37"/>
  <c r="HE37"/>
  <c r="FQ37"/>
  <c r="FR37"/>
  <c r="MD25"/>
  <c r="ME25"/>
  <c r="JQ25"/>
  <c r="JR25"/>
  <c r="ED25"/>
  <c r="EE25"/>
  <c r="JQ10" i="33"/>
  <c r="JR10"/>
  <c r="ER10"/>
  <c r="EQ10"/>
  <c r="Q10"/>
  <c r="R10"/>
  <c r="MD7"/>
  <c r="ME7"/>
  <c r="HE7"/>
  <c r="HD7"/>
  <c r="CD7"/>
  <c r="CE7"/>
  <c r="Q18" i="10"/>
  <c r="V18" s="1"/>
  <c r="Q23"/>
  <c r="V23" s="1"/>
  <c r="Q4"/>
  <c r="U4"/>
  <c r="CD30" i="39"/>
  <c r="CE30"/>
  <c r="BD30"/>
  <c r="BE30"/>
  <c r="LE30"/>
  <c r="LD30"/>
  <c r="JE28" i="33"/>
  <c r="JD28"/>
  <c r="JQ28"/>
  <c r="JR28"/>
  <c r="KR28"/>
  <c r="KQ28"/>
  <c r="BR28"/>
  <c r="BQ28"/>
  <c r="EE31"/>
  <c r="ED31"/>
  <c r="GD31"/>
  <c r="GE31"/>
  <c r="AE31"/>
  <c r="AD31"/>
  <c r="AR45" i="39"/>
  <c r="AQ45"/>
  <c r="KD20"/>
  <c r="KE20"/>
  <c r="GR10"/>
  <c r="GQ10"/>
  <c r="JD13"/>
  <c r="JE13"/>
  <c r="LE8"/>
  <c r="LD8"/>
  <c r="GQ28"/>
  <c r="GR28"/>
  <c r="IE20" i="33"/>
  <c r="ID20"/>
  <c r="EE20"/>
  <c r="ED20"/>
  <c r="CD15" i="39"/>
  <c r="CE15"/>
  <c r="CD25" i="33"/>
  <c r="CE25"/>
  <c r="ID35" i="39"/>
  <c r="IE35"/>
  <c r="CE22"/>
  <c r="CD22"/>
  <c r="LR23"/>
  <c r="LQ23"/>
  <c r="IE17"/>
  <c r="ID17"/>
  <c r="DD36"/>
  <c r="DE36"/>
  <c r="FE43"/>
  <c r="FD43"/>
  <c r="JQ42"/>
  <c r="JR42"/>
  <c r="LE27" i="33"/>
  <c r="LD27"/>
  <c r="BE6" i="39"/>
  <c r="BC69"/>
  <c r="BD6"/>
  <c r="LQ9" i="33"/>
  <c r="LR9"/>
  <c r="EE9"/>
  <c r="ED9"/>
  <c r="ID39"/>
  <c r="IE39"/>
  <c r="CR39"/>
  <c r="CQ39"/>
  <c r="JR32" i="39"/>
  <c r="JQ32"/>
  <c r="BQ23" i="33"/>
  <c r="BR23"/>
  <c r="GR38"/>
  <c r="GQ38"/>
  <c r="BD38"/>
  <c r="BE38"/>
  <c r="GR41"/>
  <c r="GQ41"/>
  <c r="DE41"/>
  <c r="DD41"/>
  <c r="LD16" i="39"/>
  <c r="LE16"/>
  <c r="GD21"/>
  <c r="GE21"/>
  <c r="IQ43" i="33"/>
  <c r="IR43"/>
  <c r="BE6"/>
  <c r="BD6"/>
  <c r="AE29" i="39"/>
  <c r="AD29"/>
  <c r="GD17" i="33"/>
  <c r="GE17"/>
  <c r="AE14" i="39"/>
  <c r="AD14"/>
  <c r="KD18" i="33"/>
  <c r="KE18"/>
  <c r="FR30"/>
  <c r="FQ30"/>
  <c r="LQ34" i="39"/>
  <c r="LR34"/>
  <c r="CE29" i="33"/>
  <c r="CD29"/>
  <c r="CE31" i="39"/>
  <c r="CD31"/>
  <c r="HD44"/>
  <c r="HE44"/>
  <c r="LD44" i="33"/>
  <c r="LE44"/>
  <c r="AD45"/>
  <c r="AE45"/>
  <c r="FE37" i="39"/>
  <c r="FD37"/>
  <c r="JD25"/>
  <c r="JE25"/>
  <c r="IR10" i="33"/>
  <c r="IQ10"/>
  <c r="GD7"/>
  <c r="GE7"/>
  <c r="DB69"/>
  <c r="DB68"/>
  <c r="CR30" i="39"/>
  <c r="CQ30"/>
  <c r="ED28" i="33"/>
  <c r="EE28"/>
  <c r="LR31"/>
  <c r="LQ31"/>
  <c r="GQ45" i="39"/>
  <c r="GR45"/>
  <c r="KQ20"/>
  <c r="KR20"/>
  <c r="AQ10"/>
  <c r="AR10"/>
  <c r="DR13"/>
  <c r="DQ13"/>
  <c r="CQ8"/>
  <c r="CR8"/>
  <c r="DD20" i="33"/>
  <c r="DE20"/>
  <c r="JR36"/>
  <c r="JQ36"/>
  <c r="MD15" i="39"/>
  <c r="ME15"/>
  <c r="AD35"/>
  <c r="AE35"/>
  <c r="HE11"/>
  <c r="HD11"/>
  <c r="LD22"/>
  <c r="LE22"/>
  <c r="ED13" i="33"/>
  <c r="EE13"/>
  <c r="JE8"/>
  <c r="JD8"/>
  <c r="KE27" i="39"/>
  <c r="KD27"/>
  <c r="GE35" i="33"/>
  <c r="GD35"/>
  <c r="DQ22"/>
  <c r="DR22"/>
  <c r="BE16"/>
  <c r="BD16"/>
  <c r="HR43" i="39"/>
  <c r="HQ43"/>
  <c r="CE42"/>
  <c r="CD42"/>
  <c r="LQ27" i="33"/>
  <c r="LR27"/>
  <c r="EP69" i="39"/>
  <c r="ER6"/>
  <c r="EQ6"/>
  <c r="FE9" i="33"/>
  <c r="FD9"/>
  <c r="BD32" i="39"/>
  <c r="BE32"/>
  <c r="IQ23" i="33"/>
  <c r="IR23"/>
  <c r="AQ41"/>
  <c r="AR41"/>
  <c r="AE16" i="39"/>
  <c r="AD16"/>
  <c r="JR21"/>
  <c r="JQ21"/>
  <c r="FE29"/>
  <c r="FD29"/>
  <c r="AR17" i="33"/>
  <c r="AQ17"/>
  <c r="AQ14" i="39"/>
  <c r="AR14"/>
  <c r="JR7"/>
  <c r="JQ7"/>
  <c r="CR24" i="33"/>
  <c r="CQ24"/>
  <c r="CQ30"/>
  <c r="CR30"/>
  <c r="DE29"/>
  <c r="DD29"/>
  <c r="GD44" i="39"/>
  <c r="GE44"/>
  <c r="AD44" i="33"/>
  <c r="AE44"/>
  <c r="GD45"/>
  <c r="GE45"/>
  <c r="LQ37" i="39"/>
  <c r="LR37"/>
  <c r="DR25"/>
  <c r="DQ25"/>
  <c r="GD10" i="33"/>
  <c r="GE10"/>
  <c r="GQ7"/>
  <c r="GR7"/>
  <c r="Q7" i="11"/>
  <c r="U7"/>
  <c r="Q30"/>
  <c r="V30" s="1"/>
  <c r="Q25"/>
  <c r="V25" s="1"/>
  <c r="GD30" i="39"/>
  <c r="GE30"/>
  <c r="Q34" i="13"/>
  <c r="V34" s="1"/>
  <c r="Q6"/>
  <c r="Q29"/>
  <c r="V29" s="1"/>
  <c r="U6"/>
  <c r="KD31" i="33"/>
  <c r="KE31"/>
  <c r="LD45" i="39"/>
  <c r="LE45"/>
  <c r="JR45"/>
  <c r="JQ45"/>
  <c r="GE20"/>
  <c r="GD20"/>
  <c r="FQ20"/>
  <c r="FR20"/>
  <c r="JR37" i="33"/>
  <c r="JQ37"/>
  <c r="AQ37"/>
  <c r="AR37"/>
  <c r="KD10" i="39"/>
  <c r="KE10"/>
  <c r="IE13"/>
  <c r="ID13"/>
  <c r="CQ45"/>
  <c r="CR45"/>
  <c r="IQ45"/>
  <c r="IR45"/>
  <c r="MD45"/>
  <c r="ME45"/>
  <c r="JQ20"/>
  <c r="JR20"/>
  <c r="LR20"/>
  <c r="LQ20"/>
  <c r="AD20"/>
  <c r="AE20"/>
  <c r="AD37" i="33"/>
  <c r="AE37"/>
  <c r="KR37"/>
  <c r="KQ37"/>
  <c r="GQ37"/>
  <c r="GR37"/>
  <c r="BD37"/>
  <c r="BE37"/>
  <c r="JD9" i="39"/>
  <c r="JE9"/>
  <c r="CD10"/>
  <c r="CE10"/>
  <c r="DQ10"/>
  <c r="DR10"/>
  <c r="DE10"/>
  <c r="DD10"/>
  <c r="GR13"/>
  <c r="GQ13"/>
  <c r="DD13"/>
  <c r="DE13"/>
  <c r="CQ13"/>
  <c r="CR13"/>
  <c r="Q24" i="12"/>
  <c r="V24" s="1"/>
  <c r="Q5"/>
  <c r="U5"/>
  <c r="AR8" i="39"/>
  <c r="AQ8"/>
  <c r="HD8"/>
  <c r="HE8"/>
  <c r="EE8"/>
  <c r="ED8"/>
  <c r="JE28"/>
  <c r="JD28"/>
  <c r="AD28"/>
  <c r="AE28"/>
  <c r="AR28"/>
  <c r="AQ28"/>
  <c r="Q19" i="14"/>
  <c r="V19" s="1"/>
  <c r="FQ20" i="33"/>
  <c r="FR20"/>
  <c r="JR20"/>
  <c r="JQ20"/>
  <c r="GE20"/>
  <c r="GD20"/>
  <c r="Q36"/>
  <c r="R36"/>
  <c r="EQ36"/>
  <c r="ER36"/>
  <c r="ID36"/>
  <c r="IE36"/>
  <c r="BR15" i="39"/>
  <c r="BQ15"/>
  <c r="LE15"/>
  <c r="LD15"/>
  <c r="IQ15"/>
  <c r="IR15"/>
  <c r="KD15"/>
  <c r="KE15"/>
  <c r="FE25" i="33"/>
  <c r="FD25"/>
  <c r="FR25"/>
  <c r="FQ25"/>
  <c r="Q25"/>
  <c r="R25"/>
  <c r="CQ35" i="39"/>
  <c r="CR35"/>
  <c r="ED35"/>
  <c r="EE35"/>
  <c r="JQ35"/>
  <c r="JR35"/>
  <c r="BE35"/>
  <c r="BD35"/>
  <c r="BE11"/>
  <c r="BD11"/>
  <c r="HQ11"/>
  <c r="HR11"/>
  <c r="JE11"/>
  <c r="JD11"/>
  <c r="MD22"/>
  <c r="ME22"/>
  <c r="FD22"/>
  <c r="FE22"/>
  <c r="FQ22"/>
  <c r="FR22"/>
  <c r="JQ13" i="33"/>
  <c r="JR13"/>
  <c r="CQ13"/>
  <c r="CR13"/>
  <c r="KQ13"/>
  <c r="KR13"/>
  <c r="KB68"/>
  <c r="KB69"/>
  <c r="Q24" i="8"/>
  <c r="V24" s="1"/>
  <c r="U5"/>
  <c r="Q33"/>
  <c r="V33" s="1"/>
  <c r="Q5"/>
  <c r="KR8" i="33"/>
  <c r="KQ8"/>
  <c r="CE8"/>
  <c r="CD8"/>
  <c r="EE8"/>
  <c r="ED8"/>
  <c r="EQ39" i="39"/>
  <c r="ER39"/>
  <c r="DE39"/>
  <c r="DD39"/>
  <c r="CE39"/>
  <c r="CD39"/>
  <c r="Q23" i="11"/>
  <c r="V23" s="1"/>
  <c r="Q4"/>
  <c r="U4"/>
  <c r="Q18"/>
  <c r="V18" s="1"/>
  <c r="JE27" i="39"/>
  <c r="JD27"/>
  <c r="ED27"/>
  <c r="EE27"/>
  <c r="IR27"/>
  <c r="IQ27"/>
  <c r="CQ35" i="33"/>
  <c r="CR35"/>
  <c r="KE35"/>
  <c r="KD35"/>
  <c r="R35"/>
  <c r="Q35"/>
  <c r="HQ11"/>
  <c r="HR11"/>
  <c r="LD11"/>
  <c r="LE11"/>
  <c r="LQ11"/>
  <c r="LR11"/>
  <c r="ME22"/>
  <c r="MD22"/>
  <c r="R22"/>
  <c r="Q22"/>
  <c r="IR22"/>
  <c r="IQ22"/>
  <c r="KD9" i="39"/>
  <c r="KE9"/>
  <c r="AR9"/>
  <c r="AQ9"/>
  <c r="HR9"/>
  <c r="HQ9"/>
  <c r="EQ23"/>
  <c r="ER23"/>
  <c r="FQ23"/>
  <c r="FR23"/>
  <c r="IE23"/>
  <c r="ID23"/>
  <c r="BD38"/>
  <c r="BE38"/>
  <c r="HR38"/>
  <c r="HQ38"/>
  <c r="IE38"/>
  <c r="ID38"/>
  <c r="FQ38"/>
  <c r="FR38"/>
  <c r="KR17"/>
  <c r="KQ17"/>
  <c r="ME17"/>
  <c r="MD17"/>
  <c r="LE17"/>
  <c r="LD17"/>
  <c r="DE17"/>
  <c r="DD17"/>
  <c r="GQ16" i="33"/>
  <c r="GR16"/>
  <c r="GD16"/>
  <c r="GE16"/>
  <c r="IQ16"/>
  <c r="IR16"/>
  <c r="DQ36" i="39"/>
  <c r="DR36"/>
  <c r="R36"/>
  <c r="Q36"/>
  <c r="JD36"/>
  <c r="JE36"/>
  <c r="DD15" i="33"/>
  <c r="DE15"/>
  <c r="CQ15"/>
  <c r="CR15"/>
  <c r="AR15"/>
  <c r="AQ15"/>
  <c r="DD43" i="39"/>
  <c r="DE43"/>
  <c r="CQ43"/>
  <c r="CR43"/>
  <c r="BQ43"/>
  <c r="BR43"/>
  <c r="AR43"/>
  <c r="AQ43"/>
  <c r="AR42"/>
  <c r="AQ42"/>
  <c r="ID42"/>
  <c r="IE42"/>
  <c r="BD42"/>
  <c r="BE42"/>
  <c r="JQ27" i="33"/>
  <c r="JR27"/>
  <c r="IQ27"/>
  <c r="IR27"/>
  <c r="JE27"/>
  <c r="JD27"/>
  <c r="KE27"/>
  <c r="KD27"/>
  <c r="KE6" i="39"/>
  <c r="KC69"/>
  <c r="KD6"/>
  <c r="DQ6"/>
  <c r="DP69"/>
  <c r="DR6"/>
  <c r="KP69"/>
  <c r="KQ6"/>
  <c r="KR6"/>
  <c r="Q34" i="8"/>
  <c r="V34" s="1"/>
  <c r="LE9" i="33"/>
  <c r="LD9"/>
  <c r="BQ9"/>
  <c r="BR9"/>
  <c r="IE9"/>
  <c r="ID9"/>
  <c r="AD39"/>
  <c r="AE39"/>
  <c r="HQ39"/>
  <c r="HR39"/>
  <c r="ED39"/>
  <c r="EE39"/>
  <c r="Q32" i="39"/>
  <c r="R32"/>
  <c r="ME32"/>
  <c r="MD32"/>
  <c r="KR32"/>
  <c r="KQ32"/>
  <c r="AQ23" i="33"/>
  <c r="AR23"/>
  <c r="LD23"/>
  <c r="LE23"/>
  <c r="LR23"/>
  <c r="LQ23"/>
  <c r="AR38"/>
  <c r="AQ38"/>
  <c r="AE38"/>
  <c r="AD38"/>
  <c r="HE38"/>
  <c r="HD38"/>
  <c r="HE41"/>
  <c r="HD41"/>
  <c r="EQ41"/>
  <c r="ER41"/>
  <c r="EE41"/>
  <c r="ED41"/>
  <c r="HD16" i="39"/>
  <c r="HE16"/>
  <c r="GQ16"/>
  <c r="GR16"/>
  <c r="KQ16"/>
  <c r="KR16"/>
  <c r="JE21"/>
  <c r="JD21"/>
  <c r="R21"/>
  <c r="Q21"/>
  <c r="ID21"/>
  <c r="IE21"/>
  <c r="AR43" i="33"/>
  <c r="AQ43"/>
  <c r="JD43"/>
  <c r="JE43"/>
  <c r="FE43"/>
  <c r="FD43"/>
  <c r="JR43"/>
  <c r="JQ43"/>
  <c r="ED6"/>
  <c r="EE6"/>
  <c r="HR6"/>
  <c r="HQ6"/>
  <c r="AR6"/>
  <c r="AQ6"/>
  <c r="IE29" i="39"/>
  <c r="ID29"/>
  <c r="JR29"/>
  <c r="JQ29"/>
  <c r="HR29"/>
  <c r="HQ29"/>
  <c r="Q33" i="11"/>
  <c r="V33" s="1"/>
  <c r="U5"/>
  <c r="Q24"/>
  <c r="V24" s="1"/>
  <c r="Q5"/>
  <c r="Q19" i="13"/>
  <c r="V19" s="1"/>
  <c r="FQ46" i="33"/>
  <c r="FR46"/>
  <c r="HE46"/>
  <c r="HD46"/>
  <c r="JQ46"/>
  <c r="JR46"/>
  <c r="IE41" i="39"/>
  <c r="ID41"/>
  <c r="KR41"/>
  <c r="KQ41"/>
  <c r="FR41"/>
  <c r="FQ41"/>
  <c r="ER21" i="33"/>
  <c r="EQ21"/>
  <c r="GQ21"/>
  <c r="GR21"/>
  <c r="CD21"/>
  <c r="CE21"/>
  <c r="IE42"/>
  <c r="ID42"/>
  <c r="LR42"/>
  <c r="LQ42"/>
  <c r="IQ42"/>
  <c r="IR42"/>
  <c r="CR14"/>
  <c r="CQ14"/>
  <c r="LR14"/>
  <c r="LQ14"/>
  <c r="KD14"/>
  <c r="KE14"/>
  <c r="LD18" i="39"/>
  <c r="LE18"/>
  <c r="R18"/>
  <c r="Q18"/>
  <c r="DR18"/>
  <c r="DQ18"/>
  <c r="EO68" i="33"/>
  <c r="EO69"/>
  <c r="BD24" i="39"/>
  <c r="BE24"/>
  <c r="BQ24"/>
  <c r="BR24"/>
  <c r="DD24"/>
  <c r="DE24"/>
  <c r="DR34" i="33"/>
  <c r="DQ34"/>
  <c r="LE34"/>
  <c r="LD34"/>
  <c r="CQ34"/>
  <c r="CR34"/>
  <c r="EE32"/>
  <c r="ED32"/>
  <c r="CD32"/>
  <c r="CE32"/>
  <c r="DE32"/>
  <c r="DD32"/>
  <c r="KQ17"/>
  <c r="KR17"/>
  <c r="HE17"/>
  <c r="HD17"/>
  <c r="KD17"/>
  <c r="KE17"/>
  <c r="DR46" i="39"/>
  <c r="DQ46"/>
  <c r="DD46"/>
  <c r="DE46"/>
  <c r="AE46"/>
  <c r="AD46"/>
  <c r="Q6" i="11"/>
  <c r="U6"/>
  <c r="Q29"/>
  <c r="V29" s="1"/>
  <c r="Q34"/>
  <c r="V34" s="1"/>
  <c r="LD14" i="39"/>
  <c r="LE14"/>
  <c r="BD14"/>
  <c r="BE14"/>
  <c r="MD14"/>
  <c r="ME14"/>
  <c r="BD7"/>
  <c r="BE7"/>
  <c r="ID7"/>
  <c r="IE7"/>
  <c r="DD7"/>
  <c r="DE7"/>
  <c r="ED18" i="33"/>
  <c r="EE18"/>
  <c r="BQ18"/>
  <c r="BR18"/>
  <c r="HE18"/>
  <c r="HD18"/>
  <c r="GE24"/>
  <c r="GD24"/>
  <c r="FD24"/>
  <c r="FE24"/>
  <c r="BE24"/>
  <c r="BD24"/>
  <c r="KD30"/>
  <c r="KE30"/>
  <c r="EQ30"/>
  <c r="ER30"/>
  <c r="GR30"/>
  <c r="GQ30"/>
  <c r="U6" i="12"/>
  <c r="Q34"/>
  <c r="V34" s="1"/>
  <c r="Q6"/>
  <c r="Q29"/>
  <c r="V29" s="1"/>
  <c r="AQ34" i="39"/>
  <c r="AR34"/>
  <c r="HQ34"/>
  <c r="HR34"/>
  <c r="BE34"/>
  <c r="BD34"/>
  <c r="KE29" i="33"/>
  <c r="KD29"/>
  <c r="HR29"/>
  <c r="HQ29"/>
  <c r="CQ29"/>
  <c r="CR29"/>
  <c r="JQ31" i="39"/>
  <c r="JR31"/>
  <c r="KD31"/>
  <c r="KE31"/>
  <c r="BD31"/>
  <c r="BE31"/>
  <c r="Q28" i="10"/>
  <c r="V28" s="1"/>
  <c r="BR44" i="39"/>
  <c r="BQ44"/>
  <c r="IQ44"/>
  <c r="IR44"/>
  <c r="AD44"/>
  <c r="AE44"/>
  <c r="GR44" i="33"/>
  <c r="GQ44"/>
  <c r="FE44"/>
  <c r="FD44"/>
  <c r="GE44"/>
  <c r="GD44"/>
  <c r="HE45"/>
  <c r="HD45"/>
  <c r="LQ45"/>
  <c r="LR45"/>
  <c r="AQ45"/>
  <c r="AR45"/>
  <c r="HR37" i="39"/>
  <c r="HQ37"/>
  <c r="ME37"/>
  <c r="MD37"/>
  <c r="DD37"/>
  <c r="DE37"/>
  <c r="ID25"/>
  <c r="IE25"/>
  <c r="KD25"/>
  <c r="KE25"/>
  <c r="FR25"/>
  <c r="FQ25"/>
  <c r="KQ10" i="33"/>
  <c r="KR10"/>
  <c r="DQ10"/>
  <c r="DR10"/>
  <c r="DE10"/>
  <c r="DD10"/>
  <c r="U6" i="10"/>
  <c r="Q6"/>
  <c r="Q29"/>
  <c r="V29" s="1"/>
  <c r="Q34"/>
  <c r="V34" s="1"/>
  <c r="CQ7" i="33"/>
  <c r="CR7"/>
  <c r="FR7"/>
  <c r="FQ7"/>
  <c r="AR7"/>
  <c r="AQ7"/>
  <c r="AQ30" i="39"/>
  <c r="AR30"/>
  <c r="DR30"/>
  <c r="DQ30"/>
  <c r="DD30"/>
  <c r="DE30"/>
  <c r="HR28" i="33"/>
  <c r="HQ28"/>
  <c r="IR28"/>
  <c r="IQ28"/>
  <c r="KD28"/>
  <c r="KE28"/>
  <c r="KQ31"/>
  <c r="KR31"/>
  <c r="BR31"/>
  <c r="BQ31"/>
  <c r="IE31"/>
  <c r="ID31"/>
  <c r="ID11" i="39"/>
  <c r="IE11"/>
  <c r="R39"/>
  <c r="Q39"/>
  <c r="DE35" i="33"/>
  <c r="DD35"/>
  <c r="DR11"/>
  <c r="DQ11"/>
  <c r="DR38" i="39"/>
  <c r="DQ38"/>
  <c r="ID36"/>
  <c r="IE36"/>
  <c r="HQ15" i="33"/>
  <c r="HR15"/>
  <c r="ED18" i="39"/>
  <c r="EE18"/>
  <c r="JR24"/>
  <c r="JQ24"/>
  <c r="JR34" i="33"/>
  <c r="JQ34"/>
  <c r="IE17"/>
  <c r="ID17"/>
  <c r="BR7" i="39"/>
  <c r="BQ7"/>
  <c r="KR24" i="33"/>
  <c r="KQ24"/>
  <c r="GQ34" i="39"/>
  <c r="GR34"/>
  <c r="LQ29" i="33"/>
  <c r="LR29"/>
  <c r="MD44" i="39"/>
  <c r="ME44"/>
  <c r="IR45" i="33"/>
  <c r="IQ45"/>
  <c r="GR37" i="39"/>
  <c r="GQ37"/>
  <c r="CQ25"/>
  <c r="CR25"/>
  <c r="ID10" i="33"/>
  <c r="IE10"/>
  <c r="DD7"/>
  <c r="DE7"/>
  <c r="ED30" i="39"/>
  <c r="EE30"/>
  <c r="HQ20"/>
  <c r="HR20"/>
  <c r="FQ8"/>
  <c r="FR8"/>
  <c r="CR11" i="33"/>
  <c r="CQ11"/>
  <c r="IR17" i="39"/>
  <c r="IQ17"/>
  <c r="GQ36"/>
  <c r="GR36"/>
  <c r="IE15" i="33"/>
  <c r="ID15"/>
  <c r="LQ34"/>
  <c r="LR34"/>
  <c r="BD45" i="39"/>
  <c r="BE45"/>
  <c r="LD10"/>
  <c r="LE10"/>
  <c r="JE10"/>
  <c r="JD10"/>
  <c r="AD13"/>
  <c r="AE13"/>
  <c r="HD13"/>
  <c r="HE13"/>
  <c r="KD8"/>
  <c r="KE8"/>
  <c r="CD8"/>
  <c r="CE8"/>
  <c r="FR28"/>
  <c r="FQ28"/>
  <c r="JD20" i="33"/>
  <c r="JE20"/>
  <c r="KE20"/>
  <c r="KD20"/>
  <c r="R20"/>
  <c r="Q20"/>
  <c r="BQ20"/>
  <c r="BR20"/>
  <c r="BE36"/>
  <c r="BD36"/>
  <c r="GE36"/>
  <c r="GD36"/>
  <c r="FQ15" i="39"/>
  <c r="FR15"/>
  <c r="ED15"/>
  <c r="EE15"/>
  <c r="DQ15"/>
  <c r="DR15"/>
  <c r="Q15"/>
  <c r="R15"/>
  <c r="JR25" i="33"/>
  <c r="JQ25"/>
  <c r="HR25"/>
  <c r="HQ25"/>
  <c r="DE25"/>
  <c r="DD25"/>
  <c r="LR35" i="39"/>
  <c r="LQ35"/>
  <c r="HE35"/>
  <c r="HD35"/>
  <c r="IQ35"/>
  <c r="IR35"/>
  <c r="GQ35"/>
  <c r="GR35"/>
  <c r="BR11"/>
  <c r="BQ11"/>
  <c r="EQ11"/>
  <c r="ER11"/>
  <c r="DQ11"/>
  <c r="DR11"/>
  <c r="DD22"/>
  <c r="DE22"/>
  <c r="IR22"/>
  <c r="IQ22"/>
  <c r="HD22"/>
  <c r="HE22"/>
  <c r="HR13" i="33"/>
  <c r="HQ13"/>
  <c r="JE13"/>
  <c r="JD13"/>
  <c r="DR13"/>
  <c r="DQ13"/>
  <c r="GE8"/>
  <c r="GD8"/>
  <c r="MD8"/>
  <c r="ME8"/>
  <c r="LQ8"/>
  <c r="LR8"/>
  <c r="MD39" i="39"/>
  <c r="ME39"/>
  <c r="KQ39"/>
  <c r="KR39"/>
  <c r="AD39"/>
  <c r="AE39"/>
  <c r="DE27"/>
  <c r="DD27"/>
  <c r="IE27"/>
  <c r="ID27"/>
  <c r="LQ27"/>
  <c r="LR27"/>
  <c r="BD27"/>
  <c r="BE27"/>
  <c r="BR35" i="33"/>
  <c r="BQ35"/>
  <c r="GQ35"/>
  <c r="GR35"/>
  <c r="MD35"/>
  <c r="ME35"/>
  <c r="EQ11"/>
  <c r="ER11"/>
  <c r="IQ11"/>
  <c r="IR11"/>
  <c r="IE11"/>
  <c r="ID11"/>
  <c r="GQ22"/>
  <c r="GR22"/>
  <c r="FR22"/>
  <c r="FQ22"/>
  <c r="BE22"/>
  <c r="BD22"/>
  <c r="ED9" i="39"/>
  <c r="EE9"/>
  <c r="CR9"/>
  <c r="CQ9"/>
  <c r="GR9"/>
  <c r="GQ9"/>
  <c r="DQ23"/>
  <c r="DR23"/>
  <c r="CQ23"/>
  <c r="CR23"/>
  <c r="BQ23"/>
  <c r="BR23"/>
  <c r="LD38"/>
  <c r="LE38"/>
  <c r="ME38"/>
  <c r="MD38"/>
  <c r="LQ38"/>
  <c r="LR38"/>
  <c r="DD38"/>
  <c r="DE38"/>
  <c r="HR17"/>
  <c r="HQ17"/>
  <c r="ER17"/>
  <c r="EQ17"/>
  <c r="ED17"/>
  <c r="EE17"/>
  <c r="JR16" i="33"/>
  <c r="JQ16"/>
  <c r="HQ16"/>
  <c r="HR16"/>
  <c r="ED16"/>
  <c r="EE16"/>
  <c r="BQ16"/>
  <c r="BR16"/>
  <c r="FD36" i="39"/>
  <c r="FE36"/>
  <c r="BQ36"/>
  <c r="BR36"/>
  <c r="HD36"/>
  <c r="HE36"/>
  <c r="GD15" i="33"/>
  <c r="GE15"/>
  <c r="JR15"/>
  <c r="JQ15"/>
  <c r="GR15"/>
  <c r="GQ15"/>
  <c r="AD43" i="39"/>
  <c r="AE43"/>
  <c r="ED43"/>
  <c r="EE43"/>
  <c r="JQ43"/>
  <c r="JR43"/>
  <c r="HD43"/>
  <c r="HE43"/>
  <c r="BQ42"/>
  <c r="BR42"/>
  <c r="HD42"/>
  <c r="HE42"/>
  <c r="LQ42"/>
  <c r="LR42"/>
  <c r="CQ27" i="33"/>
  <c r="CR27"/>
  <c r="AQ27"/>
  <c r="AR27"/>
  <c r="GE27"/>
  <c r="GD27"/>
  <c r="DE27"/>
  <c r="DD27"/>
  <c r="HC69" i="39"/>
  <c r="HE6"/>
  <c r="HD6"/>
  <c r="FC69"/>
  <c r="FE6"/>
  <c r="FD6"/>
  <c r="GD6"/>
  <c r="GE6"/>
  <c r="GC69"/>
  <c r="CE9" i="33"/>
  <c r="CD9"/>
  <c r="KQ9"/>
  <c r="KR9"/>
  <c r="AQ9"/>
  <c r="AR9"/>
  <c r="KD39"/>
  <c r="KE39"/>
  <c r="LQ39"/>
  <c r="LR39"/>
  <c r="ME39"/>
  <c r="MD39"/>
  <c r="DR32" i="39"/>
  <c r="DQ32"/>
  <c r="HR32"/>
  <c r="HQ32"/>
  <c r="FQ32"/>
  <c r="FR32"/>
  <c r="CE23" i="33"/>
  <c r="CD23"/>
  <c r="AD23"/>
  <c r="AE23"/>
  <c r="BE23"/>
  <c r="BD23"/>
  <c r="Q38"/>
  <c r="R38"/>
  <c r="FQ38"/>
  <c r="FR38"/>
  <c r="HQ38"/>
  <c r="HR38"/>
  <c r="CR38"/>
  <c r="CQ38"/>
  <c r="LR41"/>
  <c r="LQ41"/>
  <c r="KQ41"/>
  <c r="KR41"/>
  <c r="GE41"/>
  <c r="GD41"/>
  <c r="JD16" i="39"/>
  <c r="JE16"/>
  <c r="DE16"/>
  <c r="DD16"/>
  <c r="IR16"/>
  <c r="IQ16"/>
  <c r="MD21"/>
  <c r="ME21"/>
  <c r="ED21"/>
  <c r="EE21"/>
  <c r="HD21"/>
  <c r="HE21"/>
  <c r="ER43" i="33"/>
  <c r="EQ43"/>
  <c r="AD43"/>
  <c r="AE43"/>
  <c r="CD43"/>
  <c r="CE43"/>
  <c r="DQ43"/>
  <c r="DR43"/>
  <c r="LR38"/>
  <c r="LQ38"/>
  <c r="MD6"/>
  <c r="ME6"/>
  <c r="R6"/>
  <c r="Q6"/>
  <c r="CD6"/>
  <c r="CE6"/>
  <c r="HD29" i="39"/>
  <c r="HE29"/>
  <c r="DD29"/>
  <c r="DE29"/>
  <c r="DR29"/>
  <c r="DQ29"/>
  <c r="DE46" i="33"/>
  <c r="DD46"/>
  <c r="LR46"/>
  <c r="LQ46"/>
  <c r="MD46"/>
  <c r="ME46"/>
  <c r="HR41" i="39"/>
  <c r="HQ41"/>
  <c r="BQ41"/>
  <c r="BR41"/>
  <c r="DE41"/>
  <c r="DD41"/>
  <c r="ID21" i="33"/>
  <c r="IE21"/>
  <c r="ED21"/>
  <c r="EE21"/>
  <c r="BQ21"/>
  <c r="BR21"/>
  <c r="AQ42"/>
  <c r="AR42"/>
  <c r="BE42"/>
  <c r="BD42"/>
  <c r="CE42"/>
  <c r="CD42"/>
  <c r="BQ14"/>
  <c r="BR14"/>
  <c r="FQ14"/>
  <c r="FR14"/>
  <c r="DR14"/>
  <c r="DQ14"/>
  <c r="KQ18" i="39"/>
  <c r="KR18"/>
  <c r="JD18"/>
  <c r="JE18"/>
  <c r="ER18"/>
  <c r="EQ18"/>
  <c r="GQ24"/>
  <c r="GR24"/>
  <c r="R24"/>
  <c r="Q24"/>
  <c r="CR24"/>
  <c r="CQ24"/>
  <c r="IE34" i="33"/>
  <c r="ID34"/>
  <c r="IR34"/>
  <c r="IQ34"/>
  <c r="HQ34"/>
  <c r="HR34"/>
  <c r="EQ34"/>
  <c r="ER34"/>
  <c r="ER32"/>
  <c r="EQ32"/>
  <c r="JR32"/>
  <c r="JQ32"/>
  <c r="ID32"/>
  <c r="IE32"/>
  <c r="FD32"/>
  <c r="FE32"/>
  <c r="MD17"/>
  <c r="ME17"/>
  <c r="DQ17"/>
  <c r="DR17"/>
  <c r="BR17"/>
  <c r="BQ17"/>
  <c r="FR46" i="39"/>
  <c r="FQ46"/>
  <c r="JD46"/>
  <c r="JE46"/>
  <c r="GQ46"/>
  <c r="GR46"/>
  <c r="Q20" i="13"/>
  <c r="V20" s="1"/>
  <c r="FQ14" i="39"/>
  <c r="FR14"/>
  <c r="ID14"/>
  <c r="IE14"/>
  <c r="KD14"/>
  <c r="KE14"/>
  <c r="DQ14"/>
  <c r="DR14"/>
  <c r="FD7"/>
  <c r="FE7"/>
  <c r="KD7"/>
  <c r="KE7"/>
  <c r="AR7"/>
  <c r="AQ7"/>
  <c r="FQ7"/>
  <c r="FR7"/>
  <c r="JE18" i="33"/>
  <c r="JD18"/>
  <c r="AD18"/>
  <c r="AE18"/>
  <c r="IE18"/>
  <c r="ID18"/>
  <c r="JR24"/>
  <c r="JQ24"/>
  <c r="AD24"/>
  <c r="AE24"/>
  <c r="ME24"/>
  <c r="MD24"/>
  <c r="BD30"/>
  <c r="BE30"/>
  <c r="LQ30"/>
  <c r="LR30"/>
  <c r="IQ30"/>
  <c r="IR30"/>
  <c r="Q35" i="12"/>
  <c r="V35" s="1"/>
  <c r="DD34" i="39"/>
  <c r="DE34"/>
  <c r="JQ34"/>
  <c r="JR34"/>
  <c r="GE34"/>
  <c r="GD34"/>
  <c r="BQ29" i="33"/>
  <c r="BR29"/>
  <c r="IR29"/>
  <c r="IQ29"/>
  <c r="HD29"/>
  <c r="HE29"/>
  <c r="FD31" i="39"/>
  <c r="FE31"/>
  <c r="MD31"/>
  <c r="ME31"/>
  <c r="CQ31"/>
  <c r="CR31"/>
  <c r="CR44"/>
  <c r="CQ44"/>
  <c r="LR44"/>
  <c r="LQ44"/>
  <c r="AR44"/>
  <c r="AQ44"/>
  <c r="LD44"/>
  <c r="LE44"/>
  <c r="KQ44" i="33"/>
  <c r="KR44"/>
  <c r="JQ44"/>
  <c r="JR44"/>
  <c r="FQ44"/>
  <c r="FR44"/>
  <c r="CR44"/>
  <c r="CQ44"/>
  <c r="FE45"/>
  <c r="FD45"/>
  <c r="DQ45"/>
  <c r="DR45"/>
  <c r="KQ45"/>
  <c r="KR45"/>
  <c r="LD37" i="39"/>
  <c r="LE37"/>
  <c r="CR37"/>
  <c r="CQ37"/>
  <c r="KR37"/>
  <c r="KQ37"/>
  <c r="KQ25"/>
  <c r="KR25"/>
  <c r="FD25"/>
  <c r="FE25"/>
  <c r="LD25"/>
  <c r="LE25"/>
  <c r="GR10" i="33"/>
  <c r="GQ10"/>
  <c r="AD10"/>
  <c r="AE10"/>
  <c r="FR10"/>
  <c r="FQ10"/>
  <c r="JD7"/>
  <c r="JE7"/>
  <c r="Q7"/>
  <c r="R7"/>
  <c r="BE7"/>
  <c r="BD7"/>
  <c r="IB69"/>
  <c r="IB68"/>
  <c r="ER30" i="39"/>
  <c r="EQ30"/>
  <c r="HQ30"/>
  <c r="HR30"/>
  <c r="MD30"/>
  <c r="ME30"/>
  <c r="ER28" i="33"/>
  <c r="EQ28"/>
  <c r="LD28"/>
  <c r="LE28"/>
  <c r="R28"/>
  <c r="Q28"/>
  <c r="FQ31"/>
  <c r="FR31"/>
  <c r="HD31"/>
  <c r="HE31"/>
  <c r="JQ31"/>
  <c r="JR31"/>
  <c r="BQ20" i="39"/>
  <c r="BR20"/>
  <c r="R37" i="33"/>
  <c r="Q37"/>
  <c r="IE10" i="39"/>
  <c r="ID10"/>
  <c r="FE28"/>
  <c r="FD28"/>
  <c r="DR36" i="33"/>
  <c r="DQ36"/>
  <c r="JE25"/>
  <c r="JD25"/>
  <c r="HR35" i="39"/>
  <c r="HQ35"/>
  <c r="BQ22"/>
  <c r="BR22"/>
  <c r="CB68" i="33"/>
  <c r="CB69"/>
  <c r="BE39" i="39"/>
  <c r="BD39"/>
  <c r="IQ35" i="33"/>
  <c r="IR35"/>
  <c r="MD11"/>
  <c r="ME11"/>
  <c r="FD16"/>
  <c r="FE16"/>
  <c r="HR27"/>
  <c r="HQ27"/>
  <c r="ID41"/>
  <c r="IE41"/>
  <c r="ID16" i="39"/>
  <c r="IE16"/>
  <c r="BQ21"/>
  <c r="BR21"/>
  <c r="HD6" i="33"/>
  <c r="HE6"/>
  <c r="BR46"/>
  <c r="BQ46"/>
  <c r="Q21"/>
  <c r="R21"/>
  <c r="JE14"/>
  <c r="JD14"/>
  <c r="ME24" i="39"/>
  <c r="MD24"/>
  <c r="ER17" i="33"/>
  <c r="EQ17"/>
  <c r="ED7" i="39"/>
  <c r="EE7"/>
  <c r="JD45"/>
  <c r="JE45"/>
  <c r="R13"/>
  <c r="Q13"/>
  <c r="AE8"/>
  <c r="AD8"/>
  <c r="AQ15"/>
  <c r="AR15"/>
  <c r="HQ22"/>
  <c r="HR22"/>
  <c r="MD13" i="33"/>
  <c r="ME13"/>
  <c r="GE11"/>
  <c r="GD11"/>
  <c r="Q24" i="14"/>
  <c r="V24" s="1"/>
  <c r="ME36" i="39"/>
  <c r="MD36"/>
  <c r="DQ32" i="33"/>
  <c r="DR32"/>
  <c r="HD45" i="39"/>
  <c r="HE45"/>
  <c r="GE45"/>
  <c r="GD45"/>
  <c r="ER20"/>
  <c r="EQ20"/>
  <c r="HD20"/>
  <c r="HE20"/>
  <c r="LD20"/>
  <c r="LE20"/>
  <c r="HQ37" i="33"/>
  <c r="HR37"/>
  <c r="ME37"/>
  <c r="MD37"/>
  <c r="IE37"/>
  <c r="ID37"/>
  <c r="KQ10" i="39"/>
  <c r="KR10"/>
  <c r="FD10"/>
  <c r="FE10"/>
  <c r="Q30" i="8"/>
  <c r="V30" s="1"/>
  <c r="Q35"/>
  <c r="V35" s="1"/>
  <c r="ED13" i="39"/>
  <c r="EE13"/>
  <c r="DR8"/>
  <c r="DQ8"/>
  <c r="DQ28"/>
  <c r="DR28"/>
  <c r="BD28"/>
  <c r="BE28"/>
  <c r="CQ36" i="33"/>
  <c r="CR36"/>
  <c r="HR45" i="39"/>
  <c r="HQ45"/>
  <c r="DD45"/>
  <c r="DE45"/>
  <c r="FD45"/>
  <c r="FE45"/>
  <c r="IQ20"/>
  <c r="IR20"/>
  <c r="JE20"/>
  <c r="JD20"/>
  <c r="CQ20"/>
  <c r="CR20"/>
  <c r="ED20"/>
  <c r="EE20"/>
  <c r="FR37" i="33"/>
  <c r="FQ37"/>
  <c r="CD37"/>
  <c r="CE37"/>
  <c r="FE37"/>
  <c r="FD37"/>
  <c r="IR10" i="39"/>
  <c r="IQ10"/>
  <c r="LQ10"/>
  <c r="LR10"/>
  <c r="FQ10"/>
  <c r="FR10"/>
  <c r="JR10"/>
  <c r="JQ10"/>
  <c r="Q29" i="8"/>
  <c r="V29" s="1"/>
  <c r="U6"/>
  <c r="Q6"/>
  <c r="BE13" i="39"/>
  <c r="BD13"/>
  <c r="KE13"/>
  <c r="KD13"/>
  <c r="FR13"/>
  <c r="FQ13"/>
  <c r="GO68" i="33"/>
  <c r="GO69"/>
  <c r="GR8" i="39"/>
  <c r="GQ8"/>
  <c r="R8"/>
  <c r="Q8"/>
  <c r="DE8"/>
  <c r="DD8"/>
  <c r="KR28"/>
  <c r="KQ28"/>
  <c r="HR28"/>
  <c r="HQ28"/>
  <c r="LQ28"/>
  <c r="LR28"/>
  <c r="AD20" i="33"/>
  <c r="AE20"/>
  <c r="DR20"/>
  <c r="DQ20"/>
  <c r="LE20"/>
  <c r="LD20"/>
  <c r="FD20"/>
  <c r="FE20"/>
  <c r="AE36"/>
  <c r="AD36"/>
  <c r="BQ36"/>
  <c r="BR36"/>
  <c r="LD36"/>
  <c r="LE36"/>
  <c r="DD15" i="39"/>
  <c r="DE15"/>
  <c r="CQ15"/>
  <c r="CR15"/>
  <c r="JD15"/>
  <c r="JE15"/>
  <c r="DR25" i="33"/>
  <c r="DQ25"/>
  <c r="MD25"/>
  <c r="ME25"/>
  <c r="LR25"/>
  <c r="LQ25"/>
  <c r="BQ25"/>
  <c r="BR25"/>
  <c r="FR35" i="39"/>
  <c r="FQ35"/>
  <c r="AR35"/>
  <c r="AQ35"/>
  <c r="MD35"/>
  <c r="ME35"/>
  <c r="FE11"/>
  <c r="FD11"/>
  <c r="GQ11"/>
  <c r="GR11"/>
  <c r="LQ11"/>
  <c r="LR11"/>
  <c r="JQ11"/>
  <c r="JR11"/>
  <c r="JR22"/>
  <c r="JQ22"/>
  <c r="AD22"/>
  <c r="AE22"/>
  <c r="CR22"/>
  <c r="CQ22"/>
  <c r="ID13" i="33"/>
  <c r="IE13"/>
  <c r="FE13"/>
  <c r="FD13"/>
  <c r="AR13"/>
  <c r="AQ13"/>
  <c r="IR8"/>
  <c r="IQ8"/>
  <c r="DQ8"/>
  <c r="DR8"/>
  <c r="LD8"/>
  <c r="LE8"/>
  <c r="DE8"/>
  <c r="DD8"/>
  <c r="GQ39" i="39"/>
  <c r="GR39"/>
  <c r="JD39"/>
  <c r="JE39"/>
  <c r="IE39"/>
  <c r="ID39"/>
  <c r="Q5" i="13"/>
  <c r="Q33"/>
  <c r="V33" s="1"/>
  <c r="Q24"/>
  <c r="V24" s="1"/>
  <c r="U5" i="10"/>
  <c r="Q5"/>
  <c r="FQ27" i="39"/>
  <c r="FR27"/>
  <c r="Q27"/>
  <c r="R27"/>
  <c r="KR27"/>
  <c r="KQ27"/>
  <c r="AQ27"/>
  <c r="AR27"/>
  <c r="HR35" i="33"/>
  <c r="HQ35"/>
  <c r="EQ35"/>
  <c r="ER35"/>
  <c r="AR35"/>
  <c r="AQ35"/>
  <c r="GQ11"/>
  <c r="GR11"/>
  <c r="FE11"/>
  <c r="FD11"/>
  <c r="AR11"/>
  <c r="AQ11"/>
  <c r="CD11"/>
  <c r="CE11"/>
  <c r="CR22"/>
  <c r="CQ22"/>
  <c r="AR22"/>
  <c r="AQ22"/>
  <c r="CE22"/>
  <c r="CD22"/>
  <c r="GB69"/>
  <c r="GB68"/>
  <c r="DQ9" i="39"/>
  <c r="DR9"/>
  <c r="KQ9"/>
  <c r="KR9"/>
  <c r="IQ9"/>
  <c r="IR9"/>
  <c r="U7" i="13"/>
  <c r="Q30"/>
  <c r="V30" s="1"/>
  <c r="Q7"/>
  <c r="Q25"/>
  <c r="V25" s="1"/>
  <c r="AE23" i="39"/>
  <c r="AD23"/>
  <c r="MD23"/>
  <c r="ME23"/>
  <c r="JD23"/>
  <c r="JE23"/>
  <c r="AR23"/>
  <c r="AQ23"/>
  <c r="Q38"/>
  <c r="R38"/>
  <c r="AD38"/>
  <c r="AE38"/>
  <c r="HD38"/>
  <c r="HE38"/>
  <c r="FD17"/>
  <c r="FE17"/>
  <c r="GE17"/>
  <c r="GD17"/>
  <c r="KD17"/>
  <c r="KE17"/>
  <c r="R16" i="33"/>
  <c r="Q16"/>
  <c r="AR16"/>
  <c r="AQ16"/>
  <c r="LE16"/>
  <c r="LD16"/>
  <c r="LR16"/>
  <c r="LQ16"/>
  <c r="FQ36" i="39"/>
  <c r="FR36"/>
  <c r="BD36"/>
  <c r="BE36"/>
  <c r="GD36"/>
  <c r="GE36"/>
  <c r="IR15" i="33"/>
  <c r="IQ15"/>
  <c r="ED15"/>
  <c r="EE15"/>
  <c r="HD15"/>
  <c r="HE15"/>
  <c r="DQ43" i="39"/>
  <c r="DR43"/>
  <c r="LQ43"/>
  <c r="LR43"/>
  <c r="GQ43"/>
  <c r="GR43"/>
  <c r="MD42"/>
  <c r="ME42"/>
  <c r="DE42"/>
  <c r="DD42"/>
  <c r="FQ42"/>
  <c r="FR42"/>
  <c r="BR27" i="33"/>
  <c r="BQ27"/>
  <c r="DQ27"/>
  <c r="DR27"/>
  <c r="R27"/>
  <c r="Q27"/>
  <c r="EE6" i="39"/>
  <c r="EC69"/>
  <c r="ED6"/>
  <c r="LC69"/>
  <c r="LD6"/>
  <c r="LE6"/>
  <c r="MC69"/>
  <c r="MD6"/>
  <c r="ME6"/>
  <c r="ID6"/>
  <c r="IE6"/>
  <c r="IC69"/>
  <c r="Q9" i="33"/>
  <c r="R9"/>
  <c r="EQ9"/>
  <c r="ER9"/>
  <c r="GQ9"/>
  <c r="GR9"/>
  <c r="HD39"/>
  <c r="HE39"/>
  <c r="JD39"/>
  <c r="JE39"/>
  <c r="GE39"/>
  <c r="GD39"/>
  <c r="BQ39"/>
  <c r="BR39"/>
  <c r="GQ32" i="39"/>
  <c r="GR32"/>
  <c r="FE32"/>
  <c r="FD32"/>
  <c r="BQ32"/>
  <c r="BR32"/>
  <c r="ID23" i="33"/>
  <c r="IE23"/>
  <c r="GQ23"/>
  <c r="GR23"/>
  <c r="KD23"/>
  <c r="KE23"/>
  <c r="LE38"/>
  <c r="LD38"/>
  <c r="GE38"/>
  <c r="GD38"/>
  <c r="DR38"/>
  <c r="DQ38"/>
  <c r="IR41"/>
  <c r="IQ41"/>
  <c r="DR41"/>
  <c r="DQ41"/>
  <c r="BE41"/>
  <c r="BD41"/>
  <c r="CQ16" i="39"/>
  <c r="CR16"/>
  <c r="DQ16"/>
  <c r="DR16"/>
  <c r="ER16"/>
  <c r="EQ16"/>
  <c r="IR21"/>
  <c r="IQ21"/>
  <c r="KQ21"/>
  <c r="KR21"/>
  <c r="GQ21"/>
  <c r="GR21"/>
  <c r="EE43" i="33"/>
  <c r="ED43"/>
  <c r="BR43"/>
  <c r="BQ43"/>
  <c r="FR43"/>
  <c r="FQ43"/>
  <c r="U6" i="14"/>
  <c r="Q6"/>
  <c r="Q29"/>
  <c r="V29" s="1"/>
  <c r="Q34"/>
  <c r="V34" s="1"/>
  <c r="DQ6" i="33"/>
  <c r="DR6"/>
  <c r="FQ6"/>
  <c r="FR6"/>
  <c r="FD6"/>
  <c r="FE6"/>
  <c r="JE6"/>
  <c r="JD6"/>
  <c r="ER29" i="39"/>
  <c r="EQ29"/>
  <c r="FR29"/>
  <c r="FQ29"/>
  <c r="LE29"/>
  <c r="LD29"/>
  <c r="GE46" i="33"/>
  <c r="GD46"/>
  <c r="CD46"/>
  <c r="CE46"/>
  <c r="CR46"/>
  <c r="CQ46"/>
  <c r="CR41" i="39"/>
  <c r="CQ41"/>
  <c r="KE41"/>
  <c r="KD41"/>
  <c r="GR41"/>
  <c r="GQ41"/>
  <c r="IQ21" i="33"/>
  <c r="IR21"/>
  <c r="AD21"/>
  <c r="AE21"/>
  <c r="FD21"/>
  <c r="FE21"/>
  <c r="BE21"/>
  <c r="BD21"/>
  <c r="R42"/>
  <c r="Q42"/>
  <c r="AD42"/>
  <c r="AE42"/>
  <c r="HR42"/>
  <c r="HQ42"/>
  <c r="ER14"/>
  <c r="EQ14"/>
  <c r="ME14"/>
  <c r="MD14"/>
  <c r="HQ14"/>
  <c r="HR14"/>
  <c r="GE18" i="39"/>
  <c r="GD18"/>
  <c r="AR18"/>
  <c r="AQ18"/>
  <c r="KE18"/>
  <c r="KD18"/>
  <c r="LD24"/>
  <c r="LE24"/>
  <c r="GD24"/>
  <c r="GE24"/>
  <c r="LQ24"/>
  <c r="LR24"/>
  <c r="AR34" i="33"/>
  <c r="AQ34"/>
  <c r="ED34"/>
  <c r="EE34"/>
  <c r="FE34"/>
  <c r="FD34"/>
  <c r="AE34"/>
  <c r="AD34"/>
  <c r="HQ32"/>
  <c r="HR32"/>
  <c r="CQ32"/>
  <c r="CR32"/>
  <c r="MD32"/>
  <c r="ME32"/>
  <c r="KQ32"/>
  <c r="KR32"/>
  <c r="HR17"/>
  <c r="HQ17"/>
  <c r="ED17"/>
  <c r="EE17"/>
  <c r="BD17"/>
  <c r="BE17"/>
  <c r="CE46" i="39"/>
  <c r="CD46"/>
  <c r="CQ46"/>
  <c r="CR46"/>
  <c r="IQ46"/>
  <c r="IR46"/>
  <c r="LQ14"/>
  <c r="LR14"/>
  <c r="KQ14"/>
  <c r="KR14"/>
  <c r="GR14"/>
  <c r="GQ14"/>
  <c r="Q14"/>
  <c r="R14"/>
  <c r="KQ7"/>
  <c r="KR7"/>
  <c r="GD7"/>
  <c r="GE7"/>
  <c r="LD7"/>
  <c r="LE7"/>
  <c r="HD7"/>
  <c r="HE7"/>
  <c r="R18" i="33"/>
  <c r="Q18"/>
  <c r="LD18"/>
  <c r="LE18"/>
  <c r="JR18"/>
  <c r="JQ18"/>
  <c r="CO69"/>
  <c r="CO68"/>
  <c r="AQ24"/>
  <c r="AR24"/>
  <c r="LD24"/>
  <c r="LE24"/>
  <c r="EQ24"/>
  <c r="ER24"/>
  <c r="FD30"/>
  <c r="FE30"/>
  <c r="JE30"/>
  <c r="JD30"/>
  <c r="LE30"/>
  <c r="LD30"/>
  <c r="HD34" i="39"/>
  <c r="HE34"/>
  <c r="KE34"/>
  <c r="KD34"/>
  <c r="CD34"/>
  <c r="CE34"/>
  <c r="GQ29" i="33"/>
  <c r="GR29"/>
  <c r="KR29"/>
  <c r="KQ29"/>
  <c r="ED29"/>
  <c r="EE29"/>
  <c r="HQ31" i="39"/>
  <c r="HR31"/>
  <c r="AQ31"/>
  <c r="AR31"/>
  <c r="IQ31"/>
  <c r="IR31"/>
  <c r="KQ44"/>
  <c r="KR44"/>
  <c r="FD44"/>
  <c r="FE44"/>
  <c r="JQ44"/>
  <c r="JR44"/>
  <c r="JD44"/>
  <c r="JE44"/>
  <c r="HQ44" i="33"/>
  <c r="HR44"/>
  <c r="IE44"/>
  <c r="ID44"/>
  <c r="JD44"/>
  <c r="JE44"/>
  <c r="Q44"/>
  <c r="R44"/>
  <c r="JE45"/>
  <c r="JD45"/>
  <c r="EQ45"/>
  <c r="ER45"/>
  <c r="HR45"/>
  <c r="HQ45"/>
  <c r="EQ37" i="39"/>
  <c r="ER37"/>
  <c r="JD37"/>
  <c r="JE37"/>
  <c r="IQ37"/>
  <c r="IR37"/>
  <c r="HD25"/>
  <c r="HE25"/>
  <c r="BQ25"/>
  <c r="BR25"/>
  <c r="AR25"/>
  <c r="AQ25"/>
  <c r="KE10" i="33"/>
  <c r="KD10"/>
  <c r="CD10"/>
  <c r="CE10"/>
  <c r="ME10"/>
  <c r="MD10"/>
  <c r="KQ7"/>
  <c r="KR7"/>
  <c r="ED7"/>
  <c r="EE7"/>
  <c r="KE7"/>
  <c r="KD7"/>
  <c r="Q33" i="10"/>
  <c r="V33" s="1"/>
  <c r="Q19"/>
  <c r="V19" s="1"/>
  <c r="IR30" i="39"/>
  <c r="IQ30"/>
  <c r="LQ30"/>
  <c r="LR30"/>
  <c r="FE30"/>
  <c r="FD30"/>
  <c r="IE30"/>
  <c r="ID30"/>
  <c r="Q28" i="8"/>
  <c r="V28" s="1"/>
  <c r="AD28" i="33"/>
  <c r="AE28"/>
  <c r="DE28"/>
  <c r="DD28"/>
  <c r="CR28"/>
  <c r="CQ28"/>
  <c r="ME31"/>
  <c r="MD31"/>
  <c r="DQ31"/>
  <c r="DR31"/>
  <c r="CR31"/>
  <c r="CQ31"/>
  <c r="T65" i="39"/>
  <c r="W19" i="11" l="1"/>
  <c r="W28" i="14"/>
  <c r="Y19" i="11"/>
  <c r="Y19" i="8"/>
  <c r="W19"/>
  <c r="Y35" i="14"/>
  <c r="MF69" i="39"/>
  <c r="MF71" s="1"/>
  <c r="Y20" i="10"/>
  <c r="Y33" i="13"/>
  <c r="W33"/>
  <c r="KC70" i="39"/>
  <c r="KC71"/>
  <c r="W20" i="10"/>
  <c r="X20" s="1"/>
  <c r="W25" i="12"/>
  <c r="Y25"/>
  <c r="FS69" i="39"/>
  <c r="EE69"/>
  <c r="FE69"/>
  <c r="W34" i="11"/>
  <c r="Y34"/>
  <c r="KS69" i="39"/>
  <c r="Y24" i="10"/>
  <c r="W24"/>
  <c r="AD4" i="12"/>
  <c r="X18"/>
  <c r="X25"/>
  <c r="L18"/>
  <c r="AF16"/>
  <c r="X19"/>
  <c r="X20"/>
  <c r="X24"/>
  <c r="Z24" s="1"/>
  <c r="AC4"/>
  <c r="X23"/>
  <c r="Z23" s="1"/>
  <c r="DF69" i="39"/>
  <c r="W35" i="13"/>
  <c r="Y35"/>
  <c r="BP70" i="39"/>
  <c r="BP71"/>
  <c r="IS69"/>
  <c r="Y18" i="8"/>
  <c r="W18"/>
  <c r="W30" i="12"/>
  <c r="X30" s="1"/>
  <c r="Y30"/>
  <c r="FP70" i="39"/>
  <c r="FP71"/>
  <c r="AC6" i="14"/>
  <c r="AD6"/>
  <c r="L20"/>
  <c r="IC71" i="39"/>
  <c r="IC70"/>
  <c r="LE69"/>
  <c r="AD7" i="13"/>
  <c r="AC7"/>
  <c r="L21"/>
  <c r="AC5" i="10"/>
  <c r="AD5"/>
  <c r="L19"/>
  <c r="AD6" i="8"/>
  <c r="AC6"/>
  <c r="L20"/>
  <c r="Y35" i="12"/>
  <c r="W35"/>
  <c r="X35" s="1"/>
  <c r="FC70" i="39"/>
  <c r="FC71"/>
  <c r="Y34" i="10"/>
  <c r="W34"/>
  <c r="X34" s="1"/>
  <c r="Y34" i="12"/>
  <c r="W34"/>
  <c r="X34" s="1"/>
  <c r="W29" i="11"/>
  <c r="X29" s="1"/>
  <c r="Y29"/>
  <c r="W19" i="13"/>
  <c r="X19" s="1"/>
  <c r="Y19"/>
  <c r="DR69" i="39"/>
  <c r="AC5" i="8"/>
  <c r="L19"/>
  <c r="AD5"/>
  <c r="AD5" i="12"/>
  <c r="AC5"/>
  <c r="L19"/>
  <c r="W30" i="11"/>
  <c r="X30" s="1"/>
  <c r="Y30"/>
  <c r="EQ69" i="39"/>
  <c r="CF69"/>
  <c r="Y28" i="11"/>
  <c r="W28"/>
  <c r="X28" s="1"/>
  <c r="AD7" i="10"/>
  <c r="L21"/>
  <c r="AC7"/>
  <c r="Y18" i="12"/>
  <c r="W18"/>
  <c r="JD69" i="39"/>
  <c r="LQ69"/>
  <c r="HQ69"/>
  <c r="AD7" i="8"/>
  <c r="AC7"/>
  <c r="L21"/>
  <c r="JQ69" i="39"/>
  <c r="AQ69"/>
  <c r="Y25" i="14"/>
  <c r="W23"/>
  <c r="X23" s="1"/>
  <c r="Y23"/>
  <c r="FQ69" i="39"/>
  <c r="Y19" i="10"/>
  <c r="W19"/>
  <c r="X19" s="1"/>
  <c r="Y29" i="12"/>
  <c r="W29"/>
  <c r="X29" s="1"/>
  <c r="AC4" i="14"/>
  <c r="L18"/>
  <c r="AD4"/>
  <c r="X19"/>
  <c r="X30"/>
  <c r="Z30" s="1"/>
  <c r="X18"/>
  <c r="X20"/>
  <c r="AF16"/>
  <c r="X29"/>
  <c r="Z29" s="1"/>
  <c r="X28"/>
  <c r="Z28" s="1"/>
  <c r="Y29"/>
  <c r="W29"/>
  <c r="AD6" i="12"/>
  <c r="L20"/>
  <c r="AC6"/>
  <c r="KE69" i="39"/>
  <c r="CS69"/>
  <c r="S69"/>
  <c r="IE69"/>
  <c r="LD69"/>
  <c r="W30" i="13"/>
  <c r="Y30"/>
  <c r="FF69" i="39"/>
  <c r="W23" i="8"/>
  <c r="Y23"/>
  <c r="Y29" i="10"/>
  <c r="W29"/>
  <c r="X29" s="1"/>
  <c r="AC5" i="11"/>
  <c r="AD5"/>
  <c r="L19"/>
  <c r="X34"/>
  <c r="Z34" s="1"/>
  <c r="DS69" i="39"/>
  <c r="W33" i="8"/>
  <c r="X33" s="1"/>
  <c r="Y33"/>
  <c r="Y24" i="12"/>
  <c r="W24"/>
  <c r="W29" i="13"/>
  <c r="Y29"/>
  <c r="ER69" i="39"/>
  <c r="CC70"/>
  <c r="CC71"/>
  <c r="Y20" i="8"/>
  <c r="W23" i="12"/>
  <c r="Y23"/>
  <c r="JF69" i="39"/>
  <c r="LR69"/>
  <c r="HP70"/>
  <c r="HP71"/>
  <c r="AS69"/>
  <c r="W18" i="14"/>
  <c r="Y18"/>
  <c r="AC7" i="12"/>
  <c r="L21"/>
  <c r="AD7"/>
  <c r="FR69" i="39"/>
  <c r="FD69"/>
  <c r="W18" i="10"/>
  <c r="Y18"/>
  <c r="CP70" i="39"/>
  <c r="CP71"/>
  <c r="JS69"/>
  <c r="BS69"/>
  <c r="AC7" i="14"/>
  <c r="L21"/>
  <c r="AF69" i="39"/>
  <c r="W25" i="10"/>
  <c r="Y25"/>
  <c r="HR69" i="39"/>
  <c r="W28" i="8"/>
  <c r="X28" s="1"/>
  <c r="Z28" s="1"/>
  <c r="Y28"/>
  <c r="LF69" i="39"/>
  <c r="W24" i="13"/>
  <c r="X24" s="1"/>
  <c r="Z24" s="1"/>
  <c r="Y24"/>
  <c r="Y29" i="8"/>
  <c r="W29"/>
  <c r="X29" s="1"/>
  <c r="Y24" i="14"/>
  <c r="W24"/>
  <c r="X24" s="1"/>
  <c r="GC70" i="39"/>
  <c r="GC71"/>
  <c r="HD69"/>
  <c r="AC6" i="10"/>
  <c r="L20"/>
  <c r="AD6"/>
  <c r="Y28"/>
  <c r="W28"/>
  <c r="X28" s="1"/>
  <c r="AC6" i="11"/>
  <c r="L20"/>
  <c r="AD6"/>
  <c r="W24"/>
  <c r="Y24"/>
  <c r="DP70" i="39"/>
  <c r="DP71"/>
  <c r="Y18" i="11"/>
  <c r="W18"/>
  <c r="AC6" i="13"/>
  <c r="AD6"/>
  <c r="L20"/>
  <c r="AC7" i="11"/>
  <c r="L21"/>
  <c r="AD7"/>
  <c r="W28" i="12"/>
  <c r="X28" s="1"/>
  <c r="Y28"/>
  <c r="EP70" i="39"/>
  <c r="EP71"/>
  <c r="CD69"/>
  <c r="W20" i="8"/>
  <c r="AC5" i="14"/>
  <c r="L19"/>
  <c r="AD5"/>
  <c r="W30" i="10"/>
  <c r="X30" s="1"/>
  <c r="Y30"/>
  <c r="JC70" i="39"/>
  <c r="JC71"/>
  <c r="LP70"/>
  <c r="LP71"/>
  <c r="Y19" i="12"/>
  <c r="W19"/>
  <c r="AP70" i="39"/>
  <c r="AP71"/>
  <c r="GQ69"/>
  <c r="Y20" i="11"/>
  <c r="IP71" i="39"/>
  <c r="IP70"/>
  <c r="W33" i="10"/>
  <c r="X33" s="1"/>
  <c r="Y33"/>
  <c r="MC70" i="39"/>
  <c r="MC71"/>
  <c r="LC70"/>
  <c r="LC71"/>
  <c r="GE69"/>
  <c r="HE69"/>
  <c r="W35" i="10"/>
  <c r="X35" s="1"/>
  <c r="Y34" i="8"/>
  <c r="W34"/>
  <c r="X34" s="1"/>
  <c r="DQ69" i="39"/>
  <c r="W24" i="8"/>
  <c r="Y24"/>
  <c r="W34" i="13"/>
  <c r="Y34"/>
  <c r="ES69" i="39"/>
  <c r="BF69"/>
  <c r="CE69"/>
  <c r="W25" i="8"/>
  <c r="Y25"/>
  <c r="W33" i="14"/>
  <c r="X33" s="1"/>
  <c r="Y33"/>
  <c r="JE69" i="39"/>
  <c r="LS69"/>
  <c r="W33" i="12"/>
  <c r="X33" s="1"/>
  <c r="Y33"/>
  <c r="AR69" i="39"/>
  <c r="W25" i="14"/>
  <c r="X25" s="1"/>
  <c r="GR69" i="39"/>
  <c r="W20" i="11"/>
  <c r="Y34" i="14"/>
  <c r="W34"/>
  <c r="X34" s="1"/>
  <c r="EC71" i="39"/>
  <c r="EC70"/>
  <c r="W35" i="14"/>
  <c r="X35" s="1"/>
  <c r="Z35" s="1"/>
  <c r="KP70" i="39"/>
  <c r="KP71"/>
  <c r="BE69"/>
  <c r="AC70"/>
  <c r="AC71"/>
  <c r="Q69"/>
  <c r="DD69"/>
  <c r="HS69"/>
  <c r="Y25" i="13"/>
  <c r="W25"/>
  <c r="X25" s="1"/>
  <c r="Y28" i="14"/>
  <c r="Y25" i="11"/>
  <c r="W25"/>
  <c r="X25" s="1"/>
  <c r="Y23" i="13"/>
  <c r="W23"/>
  <c r="X23" s="1"/>
  <c r="Z23" s="1"/>
  <c r="JP70" i="39"/>
  <c r="JP71"/>
  <c r="ID69"/>
  <c r="IF69"/>
  <c r="ME69"/>
  <c r="EF69"/>
  <c r="AD5" i="13"/>
  <c r="X33"/>
  <c r="L19"/>
  <c r="X34"/>
  <c r="AC5"/>
  <c r="X35"/>
  <c r="Z35" s="1"/>
  <c r="W35" i="8"/>
  <c r="X35" s="1"/>
  <c r="Y35"/>
  <c r="W20" i="13"/>
  <c r="Y20"/>
  <c r="GD69" i="39"/>
  <c r="HC70"/>
  <c r="HC71"/>
  <c r="Y35" i="10"/>
  <c r="Y33" i="11"/>
  <c r="W33"/>
  <c r="X33" s="1"/>
  <c r="Z33" s="1"/>
  <c r="KR69" i="39"/>
  <c r="KD69"/>
  <c r="AC4" i="11"/>
  <c r="AD4"/>
  <c r="X20"/>
  <c r="X24"/>
  <c r="Z24" s="1"/>
  <c r="L18"/>
  <c r="X19"/>
  <c r="X18"/>
  <c r="AF16"/>
  <c r="W19" i="14"/>
  <c r="Y19"/>
  <c r="BD69" i="39"/>
  <c r="X24" i="10"/>
  <c r="Z24" s="1"/>
  <c r="AC4"/>
  <c r="X23"/>
  <c r="Z23" s="1"/>
  <c r="L18"/>
  <c r="X18"/>
  <c r="X25"/>
  <c r="AF16"/>
  <c r="AD4"/>
  <c r="CQ69" i="39"/>
  <c r="AD69"/>
  <c r="P70"/>
  <c r="P71"/>
  <c r="X28" i="13"/>
  <c r="Z28" s="1"/>
  <c r="X30"/>
  <c r="Z30" s="1"/>
  <c r="AC4"/>
  <c r="AD4"/>
  <c r="X20"/>
  <c r="L18"/>
  <c r="AF16"/>
  <c r="X29"/>
  <c r="Z29" s="1"/>
  <c r="DE69" i="39"/>
  <c r="BR69"/>
  <c r="IR69"/>
  <c r="Y20" i="14"/>
  <c r="W20"/>
  <c r="GP70" i="39"/>
  <c r="GP71"/>
  <c r="W28" i="13"/>
  <c r="Y18"/>
  <c r="W18"/>
  <c r="X18" s="1"/>
  <c r="MD69" i="39"/>
  <c r="ED69"/>
  <c r="Y30" i="8"/>
  <c r="W30"/>
  <c r="X30" s="1"/>
  <c r="GF69" i="39"/>
  <c r="HF69"/>
  <c r="KQ69"/>
  <c r="KF69"/>
  <c r="W23" i="11"/>
  <c r="X23" s="1"/>
  <c r="Z23" s="1"/>
  <c r="Y23"/>
  <c r="Y20" i="12"/>
  <c r="W20"/>
  <c r="BC70" i="39"/>
  <c r="BC71"/>
  <c r="W23" i="10"/>
  <c r="Y23"/>
  <c r="Y35" i="11"/>
  <c r="W35"/>
  <c r="X35" s="1"/>
  <c r="Z35" s="1"/>
  <c r="CR69" i="39"/>
  <c r="AE69"/>
  <c r="R69"/>
  <c r="DC71"/>
  <c r="DC70"/>
  <c r="JR69"/>
  <c r="BQ69"/>
  <c r="IQ69"/>
  <c r="AC4" i="8"/>
  <c r="X25"/>
  <c r="X18"/>
  <c r="AF16"/>
  <c r="X20"/>
  <c r="L18"/>
  <c r="AD4"/>
  <c r="X24"/>
  <c r="Z24" s="1"/>
  <c r="X19"/>
  <c r="X23"/>
  <c r="Z23" s="1"/>
  <c r="AD7" i="14"/>
  <c r="Y30"/>
  <c r="W30"/>
  <c r="GS69" i="39"/>
  <c r="Y28" i="13"/>
  <c r="Z24" i="14" l="1"/>
  <c r="Z23"/>
  <c r="Z34" i="13"/>
  <c r="Z33"/>
  <c r="Z29" i="10"/>
  <c r="Z33" i="12"/>
  <c r="Z34"/>
  <c r="Z35"/>
  <c r="Z30" i="10"/>
  <c r="Z28"/>
  <c r="Z29" i="8"/>
  <c r="Z30"/>
  <c r="Z34" i="14"/>
  <c r="Z33"/>
  <c r="Z30" i="11"/>
  <c r="Z28" i="12"/>
  <c r="Z29"/>
  <c r="Z30"/>
  <c r="Z28" i="11"/>
  <c r="Z29"/>
  <c r="Z34" i="10"/>
  <c r="MF70" i="39"/>
  <c r="Z35" i="10"/>
  <c r="Z33"/>
  <c r="Z33" i="8"/>
  <c r="Z35"/>
  <c r="Z34"/>
  <c r="Y12" i="12"/>
  <c r="Y11" i="11"/>
  <c r="AF71" i="39"/>
  <c r="AF70"/>
  <c r="ER71"/>
  <c r="ER70"/>
  <c r="KE71"/>
  <c r="KE70"/>
  <c r="Z25" i="14"/>
  <c r="W7"/>
  <c r="JD70" i="39"/>
  <c r="JD71"/>
  <c r="AD33" i="12"/>
  <c r="AE33" s="1"/>
  <c r="AD35"/>
  <c r="AE35" s="1"/>
  <c r="AD34"/>
  <c r="AE34" s="1"/>
  <c r="Y11"/>
  <c r="Y12" i="10"/>
  <c r="AD35"/>
  <c r="AE35" s="1"/>
  <c r="AD34"/>
  <c r="AE34" s="1"/>
  <c r="AD33"/>
  <c r="AE33" s="1"/>
  <c r="DF71" i="39"/>
  <c r="DF70"/>
  <c r="Z20" i="12"/>
  <c r="W6"/>
  <c r="Z25" i="8"/>
  <c r="W7"/>
  <c r="KD71" i="39"/>
  <c r="KD70"/>
  <c r="GR71"/>
  <c r="GR70"/>
  <c r="Y11" i="14"/>
  <c r="AD33"/>
  <c r="AE33" s="1"/>
  <c r="AD35"/>
  <c r="AE35" s="1"/>
  <c r="AD34"/>
  <c r="AE34" s="1"/>
  <c r="ED70" i="39"/>
  <c r="ED71"/>
  <c r="HE70"/>
  <c r="HE71"/>
  <c r="FF70"/>
  <c r="FF71"/>
  <c r="Z20" i="10"/>
  <c r="W6"/>
  <c r="AD18" i="8"/>
  <c r="AD24"/>
  <c r="AE24" s="1"/>
  <c r="AD19"/>
  <c r="AD25"/>
  <c r="AD28"/>
  <c r="AE28" s="1"/>
  <c r="AD30"/>
  <c r="AE30" s="1"/>
  <c r="AD29"/>
  <c r="AE29" s="1"/>
  <c r="AD20"/>
  <c r="AD23"/>
  <c r="AE23" s="1"/>
  <c r="MD71" i="39"/>
  <c r="MD70"/>
  <c r="M19" i="10"/>
  <c r="AA5" s="1"/>
  <c r="M21"/>
  <c r="AA7" s="1"/>
  <c r="M18"/>
  <c r="AA4" s="1"/>
  <c r="M20"/>
  <c r="AA6" s="1"/>
  <c r="Z19" i="11"/>
  <c r="W5"/>
  <c r="AD35" i="13"/>
  <c r="AE35" s="1"/>
  <c r="AD33"/>
  <c r="AE33" s="1"/>
  <c r="AD34"/>
  <c r="AE34" s="1"/>
  <c r="Y11"/>
  <c r="HS71" i="39"/>
  <c r="HS70"/>
  <c r="AR70"/>
  <c r="AR71"/>
  <c r="LF70"/>
  <c r="LF71"/>
  <c r="FD70"/>
  <c r="FD71"/>
  <c r="JF70"/>
  <c r="JF71"/>
  <c r="M20" i="14"/>
  <c r="AA6" s="1"/>
  <c r="M19"/>
  <c r="AA5" s="1"/>
  <c r="M21"/>
  <c r="AA7" s="1"/>
  <c r="M18"/>
  <c r="AA4" s="1"/>
  <c r="EQ70" i="39"/>
  <c r="EQ71"/>
  <c r="M20" i="12"/>
  <c r="AA6" s="1"/>
  <c r="M21"/>
  <c r="AA7" s="1"/>
  <c r="M19"/>
  <c r="AA5" s="1"/>
  <c r="M18"/>
  <c r="AA4" s="1"/>
  <c r="EF70" i="39"/>
  <c r="EF71"/>
  <c r="DD70"/>
  <c r="DD71"/>
  <c r="AD33" i="11"/>
  <c r="AE33" s="1"/>
  <c r="AD34"/>
  <c r="AE34" s="1"/>
  <c r="AD35"/>
  <c r="AE35" s="1"/>
  <c r="Y12"/>
  <c r="IS71" i="39"/>
  <c r="IS70"/>
  <c r="KF71"/>
  <c r="KF70"/>
  <c r="M19" i="11"/>
  <c r="AA5" s="1"/>
  <c r="M21"/>
  <c r="AA7" s="1"/>
  <c r="M20"/>
  <c r="AA6" s="1"/>
  <c r="M18"/>
  <c r="AA4" s="1"/>
  <c r="ES71" i="39"/>
  <c r="ES70"/>
  <c r="KQ71"/>
  <c r="KQ70"/>
  <c r="LR70"/>
  <c r="LR71"/>
  <c r="Z19" i="12"/>
  <c r="W5"/>
  <c r="DE71" i="39"/>
  <c r="DE70"/>
  <c r="GE71"/>
  <c r="GE70"/>
  <c r="Y11" i="8"/>
  <c r="Z20"/>
  <c r="W6"/>
  <c r="AE70" i="39"/>
  <c r="AE71"/>
  <c r="BD71"/>
  <c r="BD70"/>
  <c r="ME70"/>
  <c r="ME71"/>
  <c r="Q70"/>
  <c r="Q71"/>
  <c r="CD70"/>
  <c r="CD71"/>
  <c r="BS70"/>
  <c r="BS71"/>
  <c r="AS71"/>
  <c r="AS70"/>
  <c r="LD70"/>
  <c r="LD71"/>
  <c r="Z20" i="14"/>
  <c r="W6"/>
  <c r="Z25" i="12"/>
  <c r="W7"/>
  <c r="FE71" i="39"/>
  <c r="FE70"/>
  <c r="Z18" i="11"/>
  <c r="W4"/>
  <c r="JE71" i="39"/>
  <c r="JE70"/>
  <c r="Y12" i="8"/>
  <c r="AD33"/>
  <c r="AE33" s="1"/>
  <c r="AD34"/>
  <c r="AE34" s="1"/>
  <c r="AD35"/>
  <c r="AE35" s="1"/>
  <c r="Z18" i="13"/>
  <c r="W4"/>
  <c r="Z25" i="10"/>
  <c r="W7"/>
  <c r="Y12" i="14"/>
  <c r="M19" i="8"/>
  <c r="AA5" s="1"/>
  <c r="M18"/>
  <c r="AA4" s="1"/>
  <c r="M21"/>
  <c r="AA7" s="1"/>
  <c r="M20"/>
  <c r="AA6" s="1"/>
  <c r="CR70" i="39"/>
  <c r="CR71"/>
  <c r="HF70"/>
  <c r="HF71"/>
  <c r="M21" i="13"/>
  <c r="AA7" s="1"/>
  <c r="M18"/>
  <c r="AA4" s="1"/>
  <c r="M20"/>
  <c r="AA6" s="1"/>
  <c r="M19"/>
  <c r="AA5" s="1"/>
  <c r="Z18" i="10"/>
  <c r="W4"/>
  <c r="Z20" i="11"/>
  <c r="W6"/>
  <c r="IF71" i="39"/>
  <c r="IF70"/>
  <c r="Z25" i="11"/>
  <c r="W7"/>
  <c r="DQ70" i="39"/>
  <c r="DQ71"/>
  <c r="HR70"/>
  <c r="HR71"/>
  <c r="JS70"/>
  <c r="JS71"/>
  <c r="FR70"/>
  <c r="FR71"/>
  <c r="IE71"/>
  <c r="IE70"/>
  <c r="AQ70"/>
  <c r="AQ71"/>
  <c r="DR70"/>
  <c r="DR71"/>
  <c r="Z18" i="12"/>
  <c r="W4"/>
  <c r="EE71" i="39"/>
  <c r="EE70"/>
  <c r="Y12" i="13"/>
  <c r="AD24"/>
  <c r="AE24" s="1"/>
  <c r="AD30"/>
  <c r="AE30" s="1"/>
  <c r="AD18"/>
  <c r="AD20"/>
  <c r="AD29"/>
  <c r="AE29" s="1"/>
  <c r="AD19"/>
  <c r="AD23"/>
  <c r="AE23" s="1"/>
  <c r="AD28"/>
  <c r="AE28" s="1"/>
  <c r="AD25"/>
  <c r="W7"/>
  <c r="Z25"/>
  <c r="LS71" i="39"/>
  <c r="LS70"/>
  <c r="AD30" i="10"/>
  <c r="AE30" s="1"/>
  <c r="AD20"/>
  <c r="AD28"/>
  <c r="AE28" s="1"/>
  <c r="AD18"/>
  <c r="AD19"/>
  <c r="AD25"/>
  <c r="AD29"/>
  <c r="AE29" s="1"/>
  <c r="AD24"/>
  <c r="AE24" s="1"/>
  <c r="AD23"/>
  <c r="AE23" s="1"/>
  <c r="HD70" i="39"/>
  <c r="HD71"/>
  <c r="Z19" i="14"/>
  <c r="W5"/>
  <c r="CF71" i="39"/>
  <c r="CF70"/>
  <c r="KS70"/>
  <c r="KS71"/>
  <c r="GS70"/>
  <c r="GS71"/>
  <c r="AD25" i="14"/>
  <c r="AD30"/>
  <c r="AE30" s="1"/>
  <c r="AD20"/>
  <c r="AD23"/>
  <c r="AE23" s="1"/>
  <c r="AD18"/>
  <c r="AD28"/>
  <c r="AE28" s="1"/>
  <c r="AD29"/>
  <c r="AE29" s="1"/>
  <c r="AD24"/>
  <c r="AE24" s="1"/>
  <c r="AD19"/>
  <c r="R71" i="39"/>
  <c r="R70"/>
  <c r="BR71"/>
  <c r="BR70"/>
  <c r="Z18" i="8"/>
  <c r="W4"/>
  <c r="JR70" i="39"/>
  <c r="JR71"/>
  <c r="GF71"/>
  <c r="GF70"/>
  <c r="AD71"/>
  <c r="AD70"/>
  <c r="AD24" i="11"/>
  <c r="AE24" s="1"/>
  <c r="AD19"/>
  <c r="AD29"/>
  <c r="AE29" s="1"/>
  <c r="AD20"/>
  <c r="AD25"/>
  <c r="AD28"/>
  <c r="AE28" s="1"/>
  <c r="AD18"/>
  <c r="AD23"/>
  <c r="AE23" s="1"/>
  <c r="AD30"/>
  <c r="AE30" s="1"/>
  <c r="ID71" i="39"/>
  <c r="ID70"/>
  <c r="CE71"/>
  <c r="CE70"/>
  <c r="S70"/>
  <c r="S71"/>
  <c r="Z18" i="14"/>
  <c r="W4"/>
  <c r="JQ70" i="39"/>
  <c r="JQ71"/>
  <c r="HQ70"/>
  <c r="HQ71"/>
  <c r="Y11" i="10"/>
  <c r="LE70" i="39"/>
  <c r="LE71"/>
  <c r="AD28" i="12"/>
  <c r="AE28" s="1"/>
  <c r="AD29"/>
  <c r="AE29" s="1"/>
  <c r="AD18"/>
  <c r="AD20"/>
  <c r="AD25"/>
  <c r="AD30"/>
  <c r="AE30" s="1"/>
  <c r="AD19"/>
  <c r="AD24"/>
  <c r="AE24" s="1"/>
  <c r="AD23"/>
  <c r="AE23" s="1"/>
  <c r="FS71" i="39"/>
  <c r="FS70"/>
  <c r="Z19" i="8"/>
  <c r="W5"/>
  <c r="KR70" i="39"/>
  <c r="KR71"/>
  <c r="FQ70"/>
  <c r="FQ71"/>
  <c r="IQ70"/>
  <c r="IQ71"/>
  <c r="IR70"/>
  <c r="IR71"/>
  <c r="BQ71"/>
  <c r="BQ70"/>
  <c r="Z20" i="13"/>
  <c r="W6"/>
  <c r="CQ71" i="39"/>
  <c r="CQ70"/>
  <c r="GD71"/>
  <c r="GD70"/>
  <c r="BE70"/>
  <c r="BE71"/>
  <c r="BF70"/>
  <c r="BF71"/>
  <c r="GQ71"/>
  <c r="GQ70"/>
  <c r="DS71"/>
  <c r="DS70"/>
  <c r="CS71"/>
  <c r="CS70"/>
  <c r="Z19" i="10"/>
  <c r="W5"/>
  <c r="LQ71" i="39"/>
  <c r="LQ70"/>
  <c r="Z19" i="13"/>
  <c r="W5"/>
  <c r="X6" i="14" l="1"/>
  <c r="MB72" i="39"/>
  <c r="LV2" s="1"/>
  <c r="X5" i="13"/>
  <c r="X4" i="14"/>
  <c r="X4" i="8"/>
  <c r="X6" i="11"/>
  <c r="X5" i="12"/>
  <c r="X4" i="10"/>
  <c r="X4" i="12"/>
  <c r="X5" i="10"/>
  <c r="X7" i="13"/>
  <c r="X7" i="10"/>
  <c r="X7" i="12"/>
  <c r="X5" i="11"/>
  <c r="X7"/>
  <c r="X5" i="8"/>
  <c r="X5" i="14"/>
  <c r="X4" i="13"/>
  <c r="X6" i="10"/>
  <c r="X7" i="8"/>
  <c r="X7" i="14"/>
  <c r="X6" i="13"/>
  <c r="X4" i="11"/>
  <c r="X6" i="8"/>
  <c r="X6" i="12"/>
  <c r="EB72" i="39"/>
  <c r="DV2" s="1"/>
  <c r="BO72"/>
  <c r="BI2" s="1"/>
  <c r="EO72"/>
  <c r="EI2" s="1"/>
  <c r="IO72"/>
  <c r="II2" s="1"/>
  <c r="GO72"/>
  <c r="GI2" s="1"/>
  <c r="AE4" i="11"/>
  <c r="IB72" i="39"/>
  <c r="HV2" s="1"/>
  <c r="FB72"/>
  <c r="EV2" s="1"/>
  <c r="CB72"/>
  <c r="BV2" s="1"/>
  <c r="HO72"/>
  <c r="HI2" s="1"/>
  <c r="JB72"/>
  <c r="IV2" s="1"/>
  <c r="GB72"/>
  <c r="FV2" s="1"/>
  <c r="CO72"/>
  <c r="CI2" s="1"/>
  <c r="LO72"/>
  <c r="LI2" s="1"/>
  <c r="HB72"/>
  <c r="GV2" s="1"/>
  <c r="KO72"/>
  <c r="KI2" s="1"/>
  <c r="LB72"/>
  <c r="KV2" s="1"/>
  <c r="JO72"/>
  <c r="JI2" s="1"/>
  <c r="DO72"/>
  <c r="DI2" s="1"/>
  <c r="FO72"/>
  <c r="FI2" s="1"/>
  <c r="DB72"/>
  <c r="CV2" s="1"/>
  <c r="KB72"/>
  <c r="JV2" s="1"/>
  <c r="AE7" i="11"/>
  <c r="AE6"/>
  <c r="AE5"/>
  <c r="AO72" i="39"/>
  <c r="AI2" s="1"/>
  <c r="AE18" i="10"/>
  <c r="Y4"/>
  <c r="AE25" i="13"/>
  <c r="Y7"/>
  <c r="AE5" i="8"/>
  <c r="AE6"/>
  <c r="AE4"/>
  <c r="AE7"/>
  <c r="AE19"/>
  <c r="Y5"/>
  <c r="AE6" i="12"/>
  <c r="AE7"/>
  <c r="AE4"/>
  <c r="AE5"/>
  <c r="AE18" i="8"/>
  <c r="Y4"/>
  <c r="AE25" i="12"/>
  <c r="Y7"/>
  <c r="AE6" i="10"/>
  <c r="AE7"/>
  <c r="AE4"/>
  <c r="AE5"/>
  <c r="AE25" i="11"/>
  <c r="Y7"/>
  <c r="AE20" i="14"/>
  <c r="Y6"/>
  <c r="AE19" i="13"/>
  <c r="Y5"/>
  <c r="AE20" i="8"/>
  <c r="Y6"/>
  <c r="AE18" i="14"/>
  <c r="Y4"/>
  <c r="AE20" i="10"/>
  <c r="Y6"/>
  <c r="AE20" i="12"/>
  <c r="Y6"/>
  <c r="AE20" i="11"/>
  <c r="Y6"/>
  <c r="AE18" i="12"/>
  <c r="Y4"/>
  <c r="AE19" i="14"/>
  <c r="Y5"/>
  <c r="AE25"/>
  <c r="Y7"/>
  <c r="AE20" i="13"/>
  <c r="Y6"/>
  <c r="AE19" i="12"/>
  <c r="Y5"/>
  <c r="AE6" i="14"/>
  <c r="AE5"/>
  <c r="AE4"/>
  <c r="AE19" i="11"/>
  <c r="Y5"/>
  <c r="AE25" i="10"/>
  <c r="Y7"/>
  <c r="AE18" i="13"/>
  <c r="Y4"/>
  <c r="AE7"/>
  <c r="AE6"/>
  <c r="AE4"/>
  <c r="AE5"/>
  <c r="AE18" i="11"/>
  <c r="Y4"/>
  <c r="AE19" i="10"/>
  <c r="Y5"/>
  <c r="AE7" i="14"/>
  <c r="AE25" i="8"/>
  <c r="Y7"/>
  <c r="Z5" i="14" l="1"/>
  <c r="V5" s="1"/>
  <c r="Z6"/>
  <c r="V6" s="1"/>
  <c r="Z7" i="8"/>
  <c r="V7" s="1"/>
  <c r="Z7" i="14"/>
  <c r="V7" s="1"/>
  <c r="Z4" i="10"/>
  <c r="V4" s="1"/>
  <c r="Z4" i="12"/>
  <c r="V4" s="1"/>
  <c r="Z5" i="13"/>
  <c r="V5" s="1"/>
  <c r="Z5" i="11"/>
  <c r="V5" s="1"/>
  <c r="Z4" i="13"/>
  <c r="V4" s="1"/>
  <c r="Z6" i="12"/>
  <c r="V6" s="1"/>
  <c r="Z7" i="10"/>
  <c r="V7" s="1"/>
  <c r="Z6"/>
  <c r="V6" s="1"/>
  <c r="Z6" i="13"/>
  <c r="V6" s="1"/>
  <c r="Z7" i="12"/>
  <c r="V7" s="1"/>
  <c r="Z5" i="8"/>
  <c r="V5" s="1"/>
  <c r="Z6" i="11"/>
  <c r="V6" s="1"/>
  <c r="Z7" i="13"/>
  <c r="V7" s="1"/>
  <c r="Z5" i="10"/>
  <c r="V5" s="1"/>
  <c r="Z4" i="14"/>
  <c r="V4" s="1"/>
  <c r="Z7" i="11"/>
  <c r="V7" s="1"/>
  <c r="Z4" i="8"/>
  <c r="V4" s="1"/>
  <c r="Z4" i="11"/>
  <c r="V4" s="1"/>
  <c r="Z5" i="12"/>
  <c r="V5" s="1"/>
  <c r="Z6" i="8"/>
  <c r="V6" s="1"/>
  <c r="V14" i="11" l="1"/>
  <c r="U14" s="1"/>
  <c r="I24" i="35" s="1"/>
  <c r="V11" i="12"/>
  <c r="U11" s="1"/>
  <c r="I29" i="35" s="1"/>
  <c r="V14" i="13"/>
  <c r="U14" s="1"/>
  <c r="I40" i="35" s="1"/>
  <c r="V11" i="13"/>
  <c r="P11" s="1"/>
  <c r="N46" i="36" s="1"/>
  <c r="V11" i="8"/>
  <c r="R11" s="1"/>
  <c r="E5" i="35" s="1"/>
  <c r="V11" i="11"/>
  <c r="U11" s="1"/>
  <c r="I21" i="35" s="1"/>
  <c r="V13" i="13"/>
  <c r="U13" s="1"/>
  <c r="V14" i="8"/>
  <c r="R14" s="1"/>
  <c r="E8" i="35" s="1"/>
  <c r="V13" i="8"/>
  <c r="Q13" s="1"/>
  <c r="V12"/>
  <c r="T12" s="1"/>
  <c r="H6" i="35" s="1"/>
  <c r="V12" i="12"/>
  <c r="P12" s="1"/>
  <c r="K47" i="36" s="1"/>
  <c r="V14" i="12"/>
  <c r="U14" s="1"/>
  <c r="I32" i="35" s="1"/>
  <c r="V11" i="10"/>
  <c r="P11" s="1"/>
  <c r="E46" i="36" s="1"/>
  <c r="V12" i="11"/>
  <c r="P12" s="1"/>
  <c r="H47" i="36" s="1"/>
  <c r="V13" i="11"/>
  <c r="R13" s="1"/>
  <c r="V13" i="10"/>
  <c r="Q13" s="1"/>
  <c r="V12" i="13"/>
  <c r="T12" s="1"/>
  <c r="H38" i="35" s="1"/>
  <c r="V13" i="12"/>
  <c r="Q13" s="1"/>
  <c r="V13" i="14"/>
  <c r="T13" s="1"/>
  <c r="V14" i="10"/>
  <c r="Q14" s="1"/>
  <c r="V14" i="14"/>
  <c r="U14" s="1"/>
  <c r="I48" i="35" s="1"/>
  <c r="V12" i="14"/>
  <c r="T12" s="1"/>
  <c r="H46" i="35" s="1"/>
  <c r="V12" i="10"/>
  <c r="P12" s="1"/>
  <c r="V11" i="14"/>
  <c r="N55" i="38" l="1"/>
  <c r="N47"/>
  <c r="N49" i="22"/>
  <c r="I47" s="1"/>
  <c r="N48"/>
  <c r="I46" s="1"/>
  <c r="K56" i="38"/>
  <c r="K48"/>
  <c r="N46" i="22"/>
  <c r="J41" s="1"/>
  <c r="H48" i="38"/>
  <c r="H56"/>
  <c r="N43" i="22"/>
  <c r="I43" s="1"/>
  <c r="E47" i="38"/>
  <c r="E55"/>
  <c r="R14" i="13"/>
  <c r="E40" i="35" s="1"/>
  <c r="U11" i="8"/>
  <c r="I5" i="35" s="1"/>
  <c r="R14" i="11"/>
  <c r="E24" i="35" s="1"/>
  <c r="S14" i="11"/>
  <c r="F24" i="35" s="1"/>
  <c r="T14" i="11"/>
  <c r="H24" i="35" s="1"/>
  <c r="T11" i="8"/>
  <c r="H5" i="35" s="1"/>
  <c r="S11" i="8"/>
  <c r="F5" i="35" s="1"/>
  <c r="S13" i="14"/>
  <c r="F47" i="35" s="1"/>
  <c r="Q11" i="8"/>
  <c r="D5" i="35" s="1"/>
  <c r="Q14" i="11"/>
  <c r="D24" i="35" s="1"/>
  <c r="P11" i="8"/>
  <c r="P14" i="11"/>
  <c r="P13"/>
  <c r="Y23" i="35" s="1"/>
  <c r="W23" s="1"/>
  <c r="T14" i="10"/>
  <c r="H16" i="35" s="1"/>
  <c r="S14" i="10"/>
  <c r="F16" i="35" s="1"/>
  <c r="U13" i="14"/>
  <c r="I47" i="35" s="1"/>
  <c r="T13" i="11"/>
  <c r="H23" i="35" s="1"/>
  <c r="P13" i="14"/>
  <c r="Q5" i="36" s="1"/>
  <c r="Q13" i="14"/>
  <c r="D47" i="35" s="1"/>
  <c r="R14" i="10"/>
  <c r="E16" i="35" s="1"/>
  <c r="Q14" i="13"/>
  <c r="D40" i="35" s="1"/>
  <c r="R13" i="14"/>
  <c r="E47" i="35" s="1"/>
  <c r="P14" i="13"/>
  <c r="S14"/>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s="1"/>
  <c r="U13" i="11"/>
  <c r="H6" i="27" s="1"/>
  <c r="Q13" i="11"/>
  <c r="D23" i="35" s="1"/>
  <c r="R11" i="12"/>
  <c r="E29" i="35" s="1"/>
  <c r="Q12" i="12"/>
  <c r="D30" i="35" s="1"/>
  <c r="T14" i="14"/>
  <c r="H48" i="35" s="1"/>
  <c r="R13" i="10"/>
  <c r="E15" i="35" s="1"/>
  <c r="U14" i="8"/>
  <c r="I8" i="35" s="1"/>
  <c r="X11" i="13"/>
  <c r="N8" i="36" s="1"/>
  <c r="T13" i="13"/>
  <c r="G8" i="27" s="1"/>
  <c r="S13" i="13"/>
  <c r="F39" i="35" s="1"/>
  <c r="P12" i="14"/>
  <c r="U12"/>
  <c r="I46" i="35" s="1"/>
  <c r="T11" i="12"/>
  <c r="H29" i="35" s="1"/>
  <c r="Y22"/>
  <c r="W22" s="1"/>
  <c r="Q13" i="13"/>
  <c r="D8" i="27" s="1"/>
  <c r="Q11" i="12"/>
  <c r="D29" i="35" s="1"/>
  <c r="S11" i="12"/>
  <c r="F29" i="35" s="1"/>
  <c r="P11" i="12"/>
  <c r="AC11" s="1"/>
  <c r="Q14" i="14"/>
  <c r="D48" i="35" s="1"/>
  <c r="Q14" i="8"/>
  <c r="D8" i="35" s="1"/>
  <c r="S14" i="14"/>
  <c r="F48" i="35" s="1"/>
  <c r="S14" i="8"/>
  <c r="F8" i="35" s="1"/>
  <c r="S13" i="12"/>
  <c r="F31" i="35" s="1"/>
  <c r="P14" i="14"/>
  <c r="AA14" s="1"/>
  <c r="P14" i="8"/>
  <c r="R14" i="14"/>
  <c r="E48" i="35" s="1"/>
  <c r="T14" i="8"/>
  <c r="H8" i="35" s="1"/>
  <c r="S12" i="10"/>
  <c r="F14" i="35" s="1"/>
  <c r="S14" i="12"/>
  <c r="F32" i="35" s="1"/>
  <c r="X11" i="14"/>
  <c r="C9" i="16" s="1"/>
  <c r="E9"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s="1"/>
  <c r="T13" i="10"/>
  <c r="G5" i="27" s="1"/>
  <c r="Y13" i="35"/>
  <c r="W13" s="1"/>
  <c r="S13" i="10"/>
  <c r="U13"/>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s="1"/>
  <c r="Y14"/>
  <c r="W14" s="1"/>
  <c r="Q12" i="10"/>
  <c r="D14" i="35" s="1"/>
  <c r="R14" i="12"/>
  <c r="E32" i="35" s="1"/>
  <c r="R12" i="10"/>
  <c r="E14" i="35" s="1"/>
  <c r="Q14" i="12"/>
  <c r="D32" i="35" s="1"/>
  <c r="P13" i="12"/>
  <c r="P14"/>
  <c r="K6" i="36" s="1"/>
  <c r="Y30" i="35"/>
  <c r="W30" s="1"/>
  <c r="T13" i="12"/>
  <c r="U12" i="10"/>
  <c r="I14" i="35" s="1"/>
  <c r="T12" i="10"/>
  <c r="H14" i="35" s="1"/>
  <c r="T14" i="12"/>
  <c r="H32" i="35" s="1"/>
  <c r="X11" i="10"/>
  <c r="C5" i="16" s="1"/>
  <c r="E5" s="1"/>
  <c r="F5" s="1"/>
  <c r="U12" i="13"/>
  <c r="I38" i="35" s="1"/>
  <c r="U14" i="10"/>
  <c r="I16" i="35" s="1"/>
  <c r="X11" i="12"/>
  <c r="C7" i="16" s="1"/>
  <c r="E7" s="1"/>
  <c r="Q12" i="13"/>
  <c r="D38" i="35" s="1"/>
  <c r="R13" i="12"/>
  <c r="E31" i="35" s="1"/>
  <c r="E3" i="36"/>
  <c r="C13" i="35"/>
  <c r="AA11" i="10"/>
  <c r="AB11"/>
  <c r="AC11"/>
  <c r="Z11"/>
  <c r="AE11"/>
  <c r="M13" i="35" s="1"/>
  <c r="C30"/>
  <c r="AB12" i="12"/>
  <c r="AC12"/>
  <c r="AA12"/>
  <c r="K4" i="36"/>
  <c r="Z12" i="12"/>
  <c r="AE12"/>
  <c r="M30" i="35" s="1"/>
  <c r="Q48" i="36"/>
  <c r="H8" i="27"/>
  <c r="I39" i="35"/>
  <c r="H47"/>
  <c r="G9" i="27"/>
  <c r="D7" i="35"/>
  <c r="D4" i="27"/>
  <c r="H48" i="36"/>
  <c r="AB12" i="11"/>
  <c r="AC12"/>
  <c r="C22" i="35"/>
  <c r="H4" i="36"/>
  <c r="Z12" i="11"/>
  <c r="AA12"/>
  <c r="AE12"/>
  <c r="M22" i="35" s="1"/>
  <c r="D5" i="27"/>
  <c r="D15" i="35"/>
  <c r="D31"/>
  <c r="D7" i="27"/>
  <c r="Y37" i="35"/>
  <c r="W37" s="1"/>
  <c r="AC11" i="13"/>
  <c r="Z11"/>
  <c r="AA11"/>
  <c r="C37" i="35"/>
  <c r="AB11" i="13"/>
  <c r="N3" i="36"/>
  <c r="AE11" i="13"/>
  <c r="M37" i="35" s="1"/>
  <c r="D16"/>
  <c r="E47" i="36"/>
  <c r="Z12" i="10"/>
  <c r="AB12"/>
  <c r="E4" i="36"/>
  <c r="AC12" i="10"/>
  <c r="C14" i="35"/>
  <c r="AA12" i="10"/>
  <c r="AE12"/>
  <c r="M14" i="35" s="1"/>
  <c r="E6" i="27"/>
  <c r="E23" i="35"/>
  <c r="T57" i="39"/>
  <c r="K46" i="36" l="1"/>
  <c r="K47" i="38" s="1"/>
  <c r="Y45" i="35"/>
  <c r="W45" s="1"/>
  <c r="Q46" i="36"/>
  <c r="AE12" i="14"/>
  <c r="M46" i="35" s="1"/>
  <c r="Q47" i="36"/>
  <c r="Q49"/>
  <c r="Q50" i="38" s="1"/>
  <c r="AB13" i="13"/>
  <c r="N48" i="36"/>
  <c r="Y38" i="35"/>
  <c r="W38" s="1"/>
  <c r="N47" i="36"/>
  <c r="C40" i="35"/>
  <c r="AD40" s="1"/>
  <c r="N49" i="36"/>
  <c r="N54"/>
  <c r="D63" i="37"/>
  <c r="K49" i="36"/>
  <c r="K58" i="38" s="1"/>
  <c r="Y31" i="35"/>
  <c r="W31" s="1"/>
  <c r="K48" i="36"/>
  <c r="K54"/>
  <c r="K64" s="1"/>
  <c r="D60" i="37"/>
  <c r="AC11" i="11"/>
  <c r="H46" i="36"/>
  <c r="C24" i="35"/>
  <c r="AC24" s="1"/>
  <c r="H49" i="36"/>
  <c r="E55" i="37"/>
  <c r="F54" i="36"/>
  <c r="AA13" i="11"/>
  <c r="H6" i="36"/>
  <c r="AE11" i="11"/>
  <c r="M21" i="35" s="1"/>
  <c r="H3" i="36"/>
  <c r="AC14" i="11"/>
  <c r="AB14"/>
  <c r="C21" i="35"/>
  <c r="AA21" s="1"/>
  <c r="Y24"/>
  <c r="W24" s="1"/>
  <c r="Z14" i="11"/>
  <c r="AB11"/>
  <c r="AA14"/>
  <c r="Y21" i="35"/>
  <c r="W21" s="1"/>
  <c r="E48" i="36"/>
  <c r="E49" i="38" s="1"/>
  <c r="AA11" i="11"/>
  <c r="Z11"/>
  <c r="AE14"/>
  <c r="M24" i="35" s="1"/>
  <c r="AA14" i="10"/>
  <c r="E49" i="36"/>
  <c r="B54"/>
  <c r="C64" s="1"/>
  <c r="D58" i="37"/>
  <c r="B47" i="36"/>
  <c r="B48" i="38" s="1"/>
  <c r="Y8" i="35"/>
  <c r="W8" s="1"/>
  <c r="B49" i="36"/>
  <c r="AE11" i="8"/>
  <c r="M5" i="35" s="1"/>
  <c r="B46" i="36"/>
  <c r="AC13" i="8"/>
  <c r="B48" i="36"/>
  <c r="C23" i="35"/>
  <c r="AD23" s="1"/>
  <c r="Z13" i="11"/>
  <c r="AC13"/>
  <c r="AB13"/>
  <c r="H5" i="36"/>
  <c r="AE13" i="11"/>
  <c r="M23" i="35" s="1"/>
  <c r="C6" i="27"/>
  <c r="M6" s="1"/>
  <c r="AC14" i="13"/>
  <c r="N6" i="36"/>
  <c r="AA14" i="13"/>
  <c r="AE14"/>
  <c r="M40" i="35" s="1"/>
  <c r="Z14" i="13"/>
  <c r="AB14"/>
  <c r="Y40" i="35"/>
  <c r="W40" s="1"/>
  <c r="E9" i="27"/>
  <c r="AB14" i="8"/>
  <c r="I23" i="35"/>
  <c r="F9" i="27"/>
  <c r="C3" i="36"/>
  <c r="H9" i="27"/>
  <c r="G6"/>
  <c r="Z13" i="14"/>
  <c r="Y47" i="35"/>
  <c r="W47" s="1"/>
  <c r="I6" i="36"/>
  <c r="AE14" i="10"/>
  <c r="M16" i="35" s="1"/>
  <c r="AA11" i="12"/>
  <c r="AB11"/>
  <c r="H15" i="35"/>
  <c r="H39"/>
  <c r="AA11" i="8"/>
  <c r="B3" i="36"/>
  <c r="D9" i="27"/>
  <c r="C5" i="35"/>
  <c r="V5" s="1"/>
  <c r="R5" i="36"/>
  <c r="F6" i="27"/>
  <c r="AC11" i="8"/>
  <c r="O3" i="36"/>
  <c r="Y5" i="35"/>
  <c r="W5" s="1"/>
  <c r="Z11" i="8"/>
  <c r="AB11"/>
  <c r="AB13" i="14"/>
  <c r="AC14" i="10"/>
  <c r="AE13" i="14"/>
  <c r="M47" i="35" s="1"/>
  <c r="E6" i="36"/>
  <c r="C47" i="35"/>
  <c r="V47" s="1"/>
  <c r="AC13" i="14"/>
  <c r="Z14" i="10"/>
  <c r="AB14"/>
  <c r="C9" i="27"/>
  <c r="M9" s="1"/>
  <c r="Y16" i="35"/>
  <c r="W16" s="1"/>
  <c r="C16"/>
  <c r="AD16" s="1"/>
  <c r="AA13" i="14"/>
  <c r="F6" i="36"/>
  <c r="AE14" i="8"/>
  <c r="M8" i="35" s="1"/>
  <c r="I3" i="36"/>
  <c r="C38" i="35"/>
  <c r="AA38" s="1"/>
  <c r="I4" i="36"/>
  <c r="E8"/>
  <c r="O6"/>
  <c r="C5"/>
  <c r="F7" i="35"/>
  <c r="AE14" i="14"/>
  <c r="M48" i="35" s="1"/>
  <c r="AA13" i="12"/>
  <c r="H8" i="36"/>
  <c r="F4" i="27"/>
  <c r="C31" i="35"/>
  <c r="AB31" s="1"/>
  <c r="Q6" i="36"/>
  <c r="AC13" i="12"/>
  <c r="Y48" i="35"/>
  <c r="W48" s="1"/>
  <c r="C7" i="27"/>
  <c r="M7" s="1"/>
  <c r="H4"/>
  <c r="K5" i="36"/>
  <c r="Z13" i="12"/>
  <c r="AB13"/>
  <c r="H7" i="35"/>
  <c r="AE13" i="12"/>
  <c r="M31" i="35" s="1"/>
  <c r="C4" i="36"/>
  <c r="AB12" i="13"/>
  <c r="B8" i="36"/>
  <c r="Z12" i="13"/>
  <c r="AE13" i="8"/>
  <c r="M7" i="35" s="1"/>
  <c r="AE12" i="13"/>
  <c r="M38" i="35" s="1"/>
  <c r="AC12" i="13"/>
  <c r="AA12"/>
  <c r="C29" i="35"/>
  <c r="AC29" s="1"/>
  <c r="F8" i="27"/>
  <c r="E5"/>
  <c r="AA14" i="8"/>
  <c r="Z14"/>
  <c r="B6" i="36"/>
  <c r="C8" i="35"/>
  <c r="AB8" s="1"/>
  <c r="F5" i="36"/>
  <c r="C15" i="35"/>
  <c r="AD15" s="1"/>
  <c r="AC14" i="8"/>
  <c r="C6" i="35"/>
  <c r="AB6" s="1"/>
  <c r="AE12" i="8"/>
  <c r="M6" i="35" s="1"/>
  <c r="B4" i="36"/>
  <c r="I5"/>
  <c r="F15" i="35"/>
  <c r="AB12" i="8"/>
  <c r="D6" i="27"/>
  <c r="F5"/>
  <c r="Z12" i="8"/>
  <c r="E8" i="27"/>
  <c r="AC12" i="8"/>
  <c r="Y7" i="35"/>
  <c r="W7" s="1"/>
  <c r="AA12" i="8"/>
  <c r="AA13" i="10"/>
  <c r="N5" i="36"/>
  <c r="O5"/>
  <c r="L6"/>
  <c r="Z12" i="14"/>
  <c r="AA13" i="13"/>
  <c r="Z13" i="10"/>
  <c r="C8" i="27"/>
  <c r="L8" s="1"/>
  <c r="C5"/>
  <c r="L5" s="1"/>
  <c r="AC13" i="13"/>
  <c r="AE13" i="10"/>
  <c r="M15" i="35" s="1"/>
  <c r="F7" i="27"/>
  <c r="AA11" i="14"/>
  <c r="AC13" i="10"/>
  <c r="E7" i="35"/>
  <c r="L5" i="36"/>
  <c r="E5"/>
  <c r="AB13" i="10"/>
  <c r="Y46" i="35"/>
  <c r="W46" s="1"/>
  <c r="C46"/>
  <c r="V46" s="1"/>
  <c r="AB12" i="14"/>
  <c r="D39" i="35"/>
  <c r="I31"/>
  <c r="Q4" i="36"/>
  <c r="AC12" i="14"/>
  <c r="AA12"/>
  <c r="R6" i="36"/>
  <c r="H31" i="35"/>
  <c r="N4" i="36"/>
  <c r="AE13" i="13"/>
  <c r="M39" i="35" s="1"/>
  <c r="Y39"/>
  <c r="W39" s="1"/>
  <c r="Z14" i="14"/>
  <c r="C39" i="35"/>
  <c r="V39" s="1"/>
  <c r="AC14" i="14"/>
  <c r="Z13" i="13"/>
  <c r="C48" i="35"/>
  <c r="AD48" s="1"/>
  <c r="AB14" i="14"/>
  <c r="K8" i="36"/>
  <c r="B5"/>
  <c r="C8" i="16"/>
  <c r="E8" s="1"/>
  <c r="F8" s="1"/>
  <c r="AB13" i="8"/>
  <c r="G7" i="27"/>
  <c r="L3" i="36"/>
  <c r="C4" i="27"/>
  <c r="M4" s="1"/>
  <c r="AA13" i="8"/>
  <c r="I15" i="35"/>
  <c r="Z13" i="8"/>
  <c r="C7" i="35"/>
  <c r="AB7" s="1"/>
  <c r="AA14" i="12"/>
  <c r="K3" i="36"/>
  <c r="C6"/>
  <c r="AE11" i="12"/>
  <c r="M29" i="35" s="1"/>
  <c r="Z11" i="12"/>
  <c r="Q8" i="36"/>
  <c r="Y29" i="35"/>
  <c r="W29" s="1"/>
  <c r="AB11" i="14"/>
  <c r="Z11"/>
  <c r="C45" i="35"/>
  <c r="V45" s="1"/>
  <c r="AE11" i="14"/>
  <c r="M45" i="35" s="1"/>
  <c r="AC11" i="14"/>
  <c r="Q3" i="36"/>
  <c r="R3"/>
  <c r="R4"/>
  <c r="O4"/>
  <c r="F3"/>
  <c r="L4"/>
  <c r="E7" i="27"/>
  <c r="F4" i="36"/>
  <c r="AD12" i="10"/>
  <c r="L14" i="35" s="1"/>
  <c r="AC14" i="12"/>
  <c r="C32" i="35"/>
  <c r="AC32" s="1"/>
  <c r="Y32"/>
  <c r="W32" s="1"/>
  <c r="AB14" i="12"/>
  <c r="AE14"/>
  <c r="M32" i="35" s="1"/>
  <c r="Z14" i="12"/>
  <c r="E48" i="38"/>
  <c r="E56"/>
  <c r="N44" i="22"/>
  <c r="J42" s="1"/>
  <c r="V30" i="35"/>
  <c r="AD30"/>
  <c r="AC30"/>
  <c r="AB30"/>
  <c r="AA30"/>
  <c r="AC13"/>
  <c r="AD13"/>
  <c r="V13"/>
  <c r="AB13"/>
  <c r="AA13"/>
  <c r="H9" i="16"/>
  <c r="F9"/>
  <c r="AD11" i="13"/>
  <c r="L37" i="35" s="1"/>
  <c r="AB14"/>
  <c r="AC14"/>
  <c r="AD14"/>
  <c r="AA14"/>
  <c r="V14"/>
  <c r="F6" i="16"/>
  <c r="AD12" i="11"/>
  <c r="L22" i="35" s="1"/>
  <c r="H49" i="38"/>
  <c r="H57"/>
  <c r="AD12" i="12"/>
  <c r="L30" i="35" s="1"/>
  <c r="AD37"/>
  <c r="AC37"/>
  <c r="V37"/>
  <c r="AB37"/>
  <c r="AA37"/>
  <c r="E4" i="16"/>
  <c r="AD11" i="10"/>
  <c r="L13" i="35" s="1"/>
  <c r="AC22"/>
  <c r="V22"/>
  <c r="AD22"/>
  <c r="AB22"/>
  <c r="AA22"/>
  <c r="AC23"/>
  <c r="AA24"/>
  <c r="F7" i="16"/>
  <c r="AB40" i="35"/>
  <c r="V40"/>
  <c r="Q57" i="38"/>
  <c r="Q49"/>
  <c r="T52" i="39"/>
  <c r="T51"/>
  <c r="BG52"/>
  <c r="AG49"/>
  <c r="AG48"/>
  <c r="T49"/>
  <c r="T48"/>
  <c r="C57"/>
  <c r="C48"/>
  <c r="C51" i="33"/>
  <c r="C52" i="39"/>
  <c r="E49"/>
  <c r="C51"/>
  <c r="E49" i="33"/>
  <c r="E58" i="39"/>
  <c r="E68" i="37"/>
  <c r="C52" i="33"/>
  <c r="E58"/>
  <c r="D67" i="37"/>
  <c r="C48" i="33"/>
  <c r="C57"/>
  <c r="AC40" i="35" l="1"/>
  <c r="AA40"/>
  <c r="K55" i="38"/>
  <c r="N47" i="22"/>
  <c r="I48" s="1"/>
  <c r="D64" i="37" s="1"/>
  <c r="V23" i="35"/>
  <c r="BG69" i="39"/>
  <c r="AG69"/>
  <c r="Q58" i="38"/>
  <c r="V24" i="35"/>
  <c r="AB24"/>
  <c r="B56" i="38"/>
  <c r="N42" i="22"/>
  <c r="I42" s="1"/>
  <c r="D54" i="37" s="1"/>
  <c r="AD24" i="35"/>
  <c r="K50" i="38"/>
  <c r="E57"/>
  <c r="AB16" i="35"/>
  <c r="V16"/>
  <c r="V8"/>
  <c r="AC16"/>
  <c r="AA16"/>
  <c r="AA23"/>
  <c r="AA25" s="1"/>
  <c r="AB23"/>
  <c r="D58" i="33"/>
  <c r="D58" i="39"/>
  <c r="K73" i="38"/>
  <c r="B57" i="39"/>
  <c r="B57" i="33"/>
  <c r="C73" i="38"/>
  <c r="Q48"/>
  <c r="N52" i="22"/>
  <c r="J48" s="1"/>
  <c r="Q56" i="38"/>
  <c r="Q47"/>
  <c r="Q55"/>
  <c r="N51" i="22"/>
  <c r="I45" s="1"/>
  <c r="B52" i="39"/>
  <c r="HJ52" i="33"/>
  <c r="JW52"/>
  <c r="B52"/>
  <c r="W52"/>
  <c r="JJ52"/>
  <c r="GJ52"/>
  <c r="J52"/>
  <c r="DW52"/>
  <c r="LW52"/>
  <c r="EJ52"/>
  <c r="BW52"/>
  <c r="KW52"/>
  <c r="DJ52"/>
  <c r="IJ52"/>
  <c r="GW52"/>
  <c r="HW52"/>
  <c r="FJ52"/>
  <c r="EW52"/>
  <c r="CJ52"/>
  <c r="LJ52"/>
  <c r="AW52"/>
  <c r="KJ52"/>
  <c r="BJ52"/>
  <c r="CW52"/>
  <c r="AJ52"/>
  <c r="FW52"/>
  <c r="IW52"/>
  <c r="N63" i="38"/>
  <c r="N50"/>
  <c r="N58"/>
  <c r="N48"/>
  <c r="N56"/>
  <c r="N50" i="22"/>
  <c r="J46" s="1"/>
  <c r="N49" i="38"/>
  <c r="N57"/>
  <c r="AJ51" i="33"/>
  <c r="KJ51"/>
  <c r="FJ51"/>
  <c r="KW51"/>
  <c r="DW51"/>
  <c r="B51"/>
  <c r="BJ51"/>
  <c r="JW51"/>
  <c r="CW51"/>
  <c r="W51"/>
  <c r="GJ51"/>
  <c r="AW51"/>
  <c r="IJ51"/>
  <c r="HJ51"/>
  <c r="LW51"/>
  <c r="HW51"/>
  <c r="EJ51"/>
  <c r="IW51"/>
  <c r="GW51"/>
  <c r="DJ51"/>
  <c r="JJ51"/>
  <c r="EW51"/>
  <c r="J51"/>
  <c r="CJ51"/>
  <c r="FW51"/>
  <c r="BW51"/>
  <c r="LJ51"/>
  <c r="B51" i="39"/>
  <c r="K63" i="38"/>
  <c r="K57"/>
  <c r="K49"/>
  <c r="CY49" i="33"/>
  <c r="DL49"/>
  <c r="FY49"/>
  <c r="AL49"/>
  <c r="Y49"/>
  <c r="BY49"/>
  <c r="EY49"/>
  <c r="HY49"/>
  <c r="GL49"/>
  <c r="FL49"/>
  <c r="IL49"/>
  <c r="GY49"/>
  <c r="D49"/>
  <c r="JL49"/>
  <c r="EL49"/>
  <c r="CL49"/>
  <c r="JY49"/>
  <c r="IY49"/>
  <c r="LY49"/>
  <c r="AY49"/>
  <c r="L49"/>
  <c r="DY49"/>
  <c r="LL49"/>
  <c r="KL49"/>
  <c r="KY49"/>
  <c r="HL49"/>
  <c r="BL49"/>
  <c r="D49" i="39"/>
  <c r="F63" i="38"/>
  <c r="H50"/>
  <c r="H58"/>
  <c r="H47"/>
  <c r="N45" i="22"/>
  <c r="I44" s="1"/>
  <c r="H55" i="38"/>
  <c r="AD21" i="35"/>
  <c r="AB21"/>
  <c r="AC21"/>
  <c r="AC25" s="1"/>
  <c r="AD11" i="11"/>
  <c r="L21" i="35" s="1"/>
  <c r="V21"/>
  <c r="AD14" i="11"/>
  <c r="L24" i="35" s="1"/>
  <c r="AD13" i="11"/>
  <c r="L23" i="35" s="1"/>
  <c r="B48" i="39"/>
  <c r="HW48" i="33"/>
  <c r="IW48"/>
  <c r="CJ48"/>
  <c r="LJ48"/>
  <c r="EW48"/>
  <c r="CW48"/>
  <c r="EJ48"/>
  <c r="DJ48"/>
  <c r="LW48"/>
  <c r="HJ48"/>
  <c r="JW48"/>
  <c r="AW48"/>
  <c r="GW48"/>
  <c r="W48"/>
  <c r="DW48"/>
  <c r="BJ48"/>
  <c r="KW48"/>
  <c r="FW48"/>
  <c r="J48"/>
  <c r="GJ48"/>
  <c r="FJ48"/>
  <c r="AJ48"/>
  <c r="KJ48"/>
  <c r="BW48"/>
  <c r="B48"/>
  <c r="JJ48"/>
  <c r="IJ48"/>
  <c r="B63" i="38"/>
  <c r="E58"/>
  <c r="E50"/>
  <c r="B49"/>
  <c r="B57"/>
  <c r="N41" i="22"/>
  <c r="I41" s="1"/>
  <c r="B47" i="38"/>
  <c r="B55"/>
  <c r="B58"/>
  <c r="B50"/>
  <c r="L6" i="27"/>
  <c r="I6" s="1"/>
  <c r="B2" i="38" a="1"/>
  <c r="J5" s="1"/>
  <c r="AD14" i="13"/>
  <c r="L40" i="35" s="1"/>
  <c r="AD31"/>
  <c r="AC38"/>
  <c r="AB29"/>
  <c r="V29"/>
  <c r="AD5"/>
  <c r="AA29"/>
  <c r="AD29"/>
  <c r="AA5"/>
  <c r="AB5"/>
  <c r="AB9" s="1"/>
  <c r="AC5"/>
  <c r="L9" i="27"/>
  <c r="I9" s="1"/>
  <c r="AD11" i="12"/>
  <c r="L29" i="35" s="1"/>
  <c r="AD13" i="14"/>
  <c r="L47" i="35" s="1"/>
  <c r="AA45"/>
  <c r="AD11" i="8"/>
  <c r="L5" i="35" s="1"/>
  <c r="AC47"/>
  <c r="AB38"/>
  <c r="V38"/>
  <c r="AD38"/>
  <c r="AC45"/>
  <c r="AD47"/>
  <c r="AA47"/>
  <c r="AB47"/>
  <c r="AD14" i="10"/>
  <c r="L16" i="35" s="1"/>
  <c r="V6"/>
  <c r="V32"/>
  <c r="AD45"/>
  <c r="AB45"/>
  <c r="AA31"/>
  <c r="AC31"/>
  <c r="AC33" s="1"/>
  <c r="V31"/>
  <c r="L7" i="27"/>
  <c r="I7" s="1"/>
  <c r="AD12" i="13"/>
  <c r="L38" i="35" s="1"/>
  <c r="M5" i="27"/>
  <c r="I5" s="1"/>
  <c r="AD32" i="35"/>
  <c r="AA32"/>
  <c r="AB32"/>
  <c r="AD13" i="12"/>
  <c r="L31" i="35" s="1"/>
  <c r="AD12" i="8"/>
  <c r="L6" i="35" s="1"/>
  <c r="AD8"/>
  <c r="AD7"/>
  <c r="AD13" i="10"/>
  <c r="L15" i="35" s="1"/>
  <c r="AC46"/>
  <c r="AC6"/>
  <c r="AD6"/>
  <c r="AD14" i="8"/>
  <c r="L8" i="35" s="1"/>
  <c r="M8" i="27"/>
  <c r="I8" s="1"/>
  <c r="AA6" i="35"/>
  <c r="AD13" i="13"/>
  <c r="L39" i="35" s="1"/>
  <c r="V15"/>
  <c r="AA15"/>
  <c r="AC15"/>
  <c r="AB15"/>
  <c r="AC8"/>
  <c r="AA8"/>
  <c r="AC7"/>
  <c r="AD46"/>
  <c r="AB46"/>
  <c r="AA46"/>
  <c r="AD12" i="14"/>
  <c r="L46" i="35" s="1"/>
  <c r="V48"/>
  <c r="AA39"/>
  <c r="AA41" s="1"/>
  <c r="AD14" i="14"/>
  <c r="L48" i="35" s="1"/>
  <c r="V7"/>
  <c r="AA7"/>
  <c r="D4" i="16"/>
  <c r="AD39" i="35"/>
  <c r="AB39"/>
  <c r="AD13" i="8"/>
  <c r="L7" i="35" s="1"/>
  <c r="AC39"/>
  <c r="AA48"/>
  <c r="AB48"/>
  <c r="AC48"/>
  <c r="L4" i="27"/>
  <c r="I4" s="1"/>
  <c r="AD11" i="14"/>
  <c r="L45" i="35" s="1"/>
  <c r="AD14" i="12"/>
  <c r="L32" i="35" s="1"/>
  <c r="W54" i="36"/>
  <c r="F4" i="16"/>
  <c r="E54" i="37"/>
  <c r="X54" i="36"/>
  <c r="Q54"/>
  <c r="Q64" s="1"/>
  <c r="AD17" i="35"/>
  <c r="E59" i="33"/>
  <c r="C53" i="39"/>
  <c r="E59"/>
  <c r="E55"/>
  <c r="C55" i="33"/>
  <c r="C55" i="39"/>
  <c r="E55" i="33"/>
  <c r="C53"/>
  <c r="E70" i="37"/>
  <c r="AA17" i="35" l="1"/>
  <c r="AG71" i="39"/>
  <c r="AG70"/>
  <c r="AB72" s="1"/>
  <c r="V2" s="1"/>
  <c r="BG71"/>
  <c r="BG70"/>
  <c r="BB72" s="1"/>
  <c r="AV2" s="1"/>
  <c r="AB17" i="35"/>
  <c r="AD25"/>
  <c r="AC17"/>
  <c r="AB25"/>
  <c r="D59" i="33"/>
  <c r="D59" i="39"/>
  <c r="Q73" i="38"/>
  <c r="AB33" i="35"/>
  <c r="AB41"/>
  <c r="H54" i="36"/>
  <c r="D61" i="37"/>
  <c r="R54" i="36"/>
  <c r="E64" i="37"/>
  <c r="LV52" i="33"/>
  <c r="JI52"/>
  <c r="DI52"/>
  <c r="LI52"/>
  <c r="HV52"/>
  <c r="GV52"/>
  <c r="AV52"/>
  <c r="EI52"/>
  <c r="IV52"/>
  <c r="BI52"/>
  <c r="HI52"/>
  <c r="EV52"/>
  <c r="FV52"/>
  <c r="BV52"/>
  <c r="I52"/>
  <c r="JV52"/>
  <c r="KV52"/>
  <c r="CV52"/>
  <c r="DV52"/>
  <c r="AI52"/>
  <c r="CI52"/>
  <c r="V52"/>
  <c r="KI52"/>
  <c r="GI52"/>
  <c r="II52"/>
  <c r="FI52"/>
  <c r="E60" i="37"/>
  <c r="L54" i="36"/>
  <c r="LV51" i="33"/>
  <c r="AV51"/>
  <c r="KV51"/>
  <c r="CV51"/>
  <c r="DI51"/>
  <c r="HI51"/>
  <c r="IV51"/>
  <c r="BV51"/>
  <c r="FV51"/>
  <c r="EI51"/>
  <c r="V51"/>
  <c r="GV51"/>
  <c r="AI51"/>
  <c r="II51"/>
  <c r="KI51"/>
  <c r="BI51"/>
  <c r="CI51"/>
  <c r="DV51"/>
  <c r="JV51"/>
  <c r="HV51"/>
  <c r="FI51"/>
  <c r="I51"/>
  <c r="EV51"/>
  <c r="JI51"/>
  <c r="GI51"/>
  <c r="LI51"/>
  <c r="KK49"/>
  <c r="JX49"/>
  <c r="JK49"/>
  <c r="BX49"/>
  <c r="IX49"/>
  <c r="LX49"/>
  <c r="DX49"/>
  <c r="IK49"/>
  <c r="HK49"/>
  <c r="LK49"/>
  <c r="EK49"/>
  <c r="DK49"/>
  <c r="GK49"/>
  <c r="GX49"/>
  <c r="AX49"/>
  <c r="CK49"/>
  <c r="CX49"/>
  <c r="FX49"/>
  <c r="K49"/>
  <c r="HX49"/>
  <c r="BK49"/>
  <c r="FK49"/>
  <c r="X49"/>
  <c r="AK49"/>
  <c r="KX49"/>
  <c r="EX49"/>
  <c r="T54" i="36"/>
  <c r="D57" i="37"/>
  <c r="KI48" i="33"/>
  <c r="EI48"/>
  <c r="V48"/>
  <c r="LI48"/>
  <c r="BI48"/>
  <c r="AI48"/>
  <c r="GV48"/>
  <c r="HI48"/>
  <c r="CI48"/>
  <c r="KV48"/>
  <c r="CV48"/>
  <c r="IV48"/>
  <c r="JV48"/>
  <c r="GI48"/>
  <c r="DI48"/>
  <c r="AV48"/>
  <c r="FV48"/>
  <c r="BV48"/>
  <c r="II48"/>
  <c r="EV48"/>
  <c r="FI48"/>
  <c r="I48"/>
  <c r="JI48"/>
  <c r="DV48"/>
  <c r="HV48"/>
  <c r="LV48"/>
  <c r="E54" i="36"/>
  <c r="E64" s="1"/>
  <c r="F74" s="1"/>
  <c r="L84" s="1"/>
  <c r="D55" i="37"/>
  <c r="R6" i="38"/>
  <c r="F4"/>
  <c r="R3"/>
  <c r="H4"/>
  <c r="D6"/>
  <c r="B2"/>
  <c r="I3"/>
  <c r="P3"/>
  <c r="F3"/>
  <c r="D5"/>
  <c r="O6"/>
  <c r="N6"/>
  <c r="B5"/>
  <c r="F5"/>
  <c r="E4"/>
  <c r="H5"/>
  <c r="G4"/>
  <c r="J3"/>
  <c r="D4"/>
  <c r="F2"/>
  <c r="Q6"/>
  <c r="I4"/>
  <c r="E6"/>
  <c r="Q3"/>
  <c r="K4"/>
  <c r="E3"/>
  <c r="E2"/>
  <c r="P4"/>
  <c r="P2"/>
  <c r="D2"/>
  <c r="O5"/>
  <c r="O4"/>
  <c r="B4"/>
  <c r="E5"/>
  <c r="O3"/>
  <c r="K6"/>
  <c r="M2"/>
  <c r="G3"/>
  <c r="D3"/>
  <c r="I2"/>
  <c r="O2"/>
  <c r="L3"/>
  <c r="I6"/>
  <c r="L4"/>
  <c r="C3"/>
  <c r="F6"/>
  <c r="N3"/>
  <c r="C2"/>
  <c r="G5"/>
  <c r="G2"/>
  <c r="N2"/>
  <c r="G6"/>
  <c r="C6"/>
  <c r="C5"/>
  <c r="R5"/>
  <c r="L6"/>
  <c r="C4"/>
  <c r="H3"/>
  <c r="P6"/>
  <c r="Q2"/>
  <c r="K2"/>
  <c r="L2"/>
  <c r="J2"/>
  <c r="R4"/>
  <c r="K5"/>
  <c r="B6"/>
  <c r="L5"/>
  <c r="N5"/>
  <c r="H6"/>
  <c r="P5"/>
  <c r="M3"/>
  <c r="J6"/>
  <c r="H2"/>
  <c r="M4"/>
  <c r="B3"/>
  <c r="N4"/>
  <c r="I5"/>
  <c r="Q4"/>
  <c r="K3"/>
  <c r="Q5"/>
  <c r="M6"/>
  <c r="J4"/>
  <c r="M5"/>
  <c r="R2"/>
  <c r="AC41" i="35"/>
  <c r="AD33"/>
  <c r="AA33"/>
  <c r="AD41"/>
  <c r="AD49"/>
  <c r="AC49"/>
  <c r="AA49"/>
  <c r="AD9"/>
  <c r="AC9"/>
  <c r="AA9"/>
  <c r="AB49"/>
  <c r="I14" i="27"/>
  <c r="E14" s="1"/>
  <c r="EY55" i="33"/>
  <c r="KL55"/>
  <c r="HL55"/>
  <c r="LY55"/>
  <c r="BL55"/>
  <c r="JL55"/>
  <c r="IY55"/>
  <c r="D55"/>
  <c r="JY55"/>
  <c r="Y55"/>
  <c r="AL55"/>
  <c r="CY55"/>
  <c r="FL55"/>
  <c r="DL55"/>
  <c r="GY55"/>
  <c r="GL55"/>
  <c r="EL55"/>
  <c r="CL55"/>
  <c r="DY55"/>
  <c r="FY55"/>
  <c r="BY55"/>
  <c r="IL55"/>
  <c r="AY55"/>
  <c r="HY55"/>
  <c r="KY55"/>
  <c r="L55"/>
  <c r="LL55"/>
  <c r="D55" i="39"/>
  <c r="B55"/>
  <c r="CJ55" i="33"/>
  <c r="FW55"/>
  <c r="IW55"/>
  <c r="W55"/>
  <c r="CW55"/>
  <c r="LJ55"/>
  <c r="JJ55"/>
  <c r="HW55"/>
  <c r="GW55"/>
  <c r="KW55"/>
  <c r="DJ55"/>
  <c r="BJ55"/>
  <c r="AW55"/>
  <c r="HJ55"/>
  <c r="AJ55"/>
  <c r="LW55"/>
  <c r="EJ55"/>
  <c r="GJ55"/>
  <c r="JW55"/>
  <c r="BW55"/>
  <c r="J55"/>
  <c r="KJ55"/>
  <c r="DW55"/>
  <c r="IJ55"/>
  <c r="EW55"/>
  <c r="FJ55"/>
  <c r="B55"/>
  <c r="B53" i="39"/>
  <c r="BW53" i="33"/>
  <c r="AJ53"/>
  <c r="J53"/>
  <c r="IW53"/>
  <c r="KW53"/>
  <c r="HJ53"/>
  <c r="FJ53"/>
  <c r="IJ53"/>
  <c r="DJ53"/>
  <c r="BJ53"/>
  <c r="EJ53"/>
  <c r="W53"/>
  <c r="GJ53"/>
  <c r="B53"/>
  <c r="JW53"/>
  <c r="LW53"/>
  <c r="LJ53"/>
  <c r="KJ53"/>
  <c r="GW53"/>
  <c r="JJ53"/>
  <c r="EW53"/>
  <c r="HW53"/>
  <c r="CW53"/>
  <c r="FW53"/>
  <c r="AW53"/>
  <c r="DW53"/>
  <c r="CJ53"/>
  <c r="I12" i="27"/>
  <c r="G4" i="16"/>
  <c r="G7"/>
  <c r="G8"/>
  <c r="G6"/>
  <c r="G9"/>
  <c r="G5"/>
  <c r="X63" i="38"/>
  <c r="I13" i="27"/>
  <c r="I11"/>
  <c r="I15"/>
  <c r="I16"/>
  <c r="W64" i="36"/>
  <c r="T74" s="1"/>
  <c r="W63" i="38"/>
  <c r="Q63"/>
  <c r="E51" i="33"/>
  <c r="C49" i="39"/>
  <c r="C54" i="33"/>
  <c r="D78" i="37"/>
  <c r="C65" i="33"/>
  <c r="E57" i="39"/>
  <c r="C50"/>
  <c r="E60"/>
  <c r="I5" i="32"/>
  <c r="D74" i="37"/>
  <c r="C50" i="33"/>
  <c r="E53" i="39"/>
  <c r="C62"/>
  <c r="C62" i="33"/>
  <c r="E75" i="37"/>
  <c r="E53" i="33"/>
  <c r="E63" i="39"/>
  <c r="C49" i="33"/>
  <c r="E57"/>
  <c r="C65" i="39"/>
  <c r="E51"/>
  <c r="E67" i="37"/>
  <c r="E60" i="33"/>
  <c r="C54" i="39"/>
  <c r="E63" i="33"/>
  <c r="E71" i="37"/>
  <c r="AE25" i="35" l="1" a="1"/>
  <c r="AE25" s="1"/>
  <c r="T21" s="1"/>
  <c r="AE17" a="1"/>
  <c r="AE17" s="1"/>
  <c r="Q13" s="1"/>
  <c r="AF21" a="1"/>
  <c r="AH21" s="1"/>
  <c r="AF13" a="1"/>
  <c r="AF15" s="1"/>
  <c r="B65" i="33"/>
  <c r="B65" i="39"/>
  <c r="L93" i="38"/>
  <c r="B62" i="33"/>
  <c r="B62" i="39"/>
  <c r="F83" i="38"/>
  <c r="D63" i="39"/>
  <c r="D63" i="33"/>
  <c r="T83" i="38"/>
  <c r="D60" i="33"/>
  <c r="D60" i="39"/>
  <c r="W73" i="38"/>
  <c r="D57" i="33"/>
  <c r="D57" i="39"/>
  <c r="E73" i="38"/>
  <c r="AY53" i="33"/>
  <c r="Y53"/>
  <c r="KY53"/>
  <c r="LY53"/>
  <c r="JL53"/>
  <c r="GY53"/>
  <c r="L53"/>
  <c r="FY53"/>
  <c r="IL53"/>
  <c r="HL53"/>
  <c r="JY53"/>
  <c r="EL53"/>
  <c r="EY53"/>
  <c r="BL53"/>
  <c r="HY53"/>
  <c r="GL53"/>
  <c r="CY53"/>
  <c r="AL53"/>
  <c r="KL53"/>
  <c r="D53"/>
  <c r="DY53"/>
  <c r="IY53"/>
  <c r="CL53"/>
  <c r="BY53"/>
  <c r="DL53"/>
  <c r="LL53"/>
  <c r="FL53"/>
  <c r="D53" i="39"/>
  <c r="B50"/>
  <c r="CJ50" i="33"/>
  <c r="HW50"/>
  <c r="BW50"/>
  <c r="JJ50"/>
  <c r="FJ50"/>
  <c r="HJ50"/>
  <c r="BJ50"/>
  <c r="J50"/>
  <c r="AJ50"/>
  <c r="LJ50"/>
  <c r="B50"/>
  <c r="JW50"/>
  <c r="DJ50"/>
  <c r="IJ50"/>
  <c r="GW50"/>
  <c r="DW50"/>
  <c r="W50"/>
  <c r="EJ50"/>
  <c r="CW50"/>
  <c r="KW50"/>
  <c r="LW50"/>
  <c r="AW50"/>
  <c r="FW50"/>
  <c r="EW50"/>
  <c r="GJ50"/>
  <c r="KJ50"/>
  <c r="IW50"/>
  <c r="R63" i="38"/>
  <c r="H63"/>
  <c r="D51" i="39"/>
  <c r="AY51" i="33"/>
  <c r="IL51"/>
  <c r="JY51"/>
  <c r="JL51"/>
  <c r="BY51"/>
  <c r="HY51"/>
  <c r="LY51"/>
  <c r="DL51"/>
  <c r="L51"/>
  <c r="FY51"/>
  <c r="CY51"/>
  <c r="DY51"/>
  <c r="EY51"/>
  <c r="IY51"/>
  <c r="D51"/>
  <c r="AL51"/>
  <c r="FL51"/>
  <c r="CL51"/>
  <c r="HL51"/>
  <c r="BL51"/>
  <c r="KY51"/>
  <c r="LL51"/>
  <c r="Y51"/>
  <c r="KL51"/>
  <c r="GL51"/>
  <c r="EL51"/>
  <c r="GY51"/>
  <c r="H8" i="16"/>
  <c r="L63" i="38"/>
  <c r="H6" i="16"/>
  <c r="H7"/>
  <c r="B54" i="39"/>
  <c r="DJ54" i="33"/>
  <c r="BW54"/>
  <c r="AW54"/>
  <c r="EW54"/>
  <c r="KW54"/>
  <c r="LJ54"/>
  <c r="FW54"/>
  <c r="LW54"/>
  <c r="DW54"/>
  <c r="BJ54"/>
  <c r="JJ54"/>
  <c r="JW54"/>
  <c r="B54"/>
  <c r="KJ54"/>
  <c r="GW54"/>
  <c r="IJ54"/>
  <c r="EJ54"/>
  <c r="GJ54"/>
  <c r="HW54"/>
  <c r="AJ54"/>
  <c r="W54"/>
  <c r="HJ54"/>
  <c r="IW54"/>
  <c r="CJ54"/>
  <c r="J54"/>
  <c r="CW54"/>
  <c r="FJ54"/>
  <c r="T63" i="38"/>
  <c r="H4" i="16"/>
  <c r="H5"/>
  <c r="B49" i="39"/>
  <c r="FW49" i="33"/>
  <c r="BJ49"/>
  <c r="CJ49"/>
  <c r="GW49"/>
  <c r="AJ49"/>
  <c r="DJ49"/>
  <c r="KW49"/>
  <c r="CW49"/>
  <c r="LW49"/>
  <c r="LJ49"/>
  <c r="GJ49"/>
  <c r="EJ49"/>
  <c r="FJ49"/>
  <c r="JJ49"/>
  <c r="KJ49"/>
  <c r="BW49"/>
  <c r="W49"/>
  <c r="HW49"/>
  <c r="EW49"/>
  <c r="IJ49"/>
  <c r="AW49"/>
  <c r="DW49"/>
  <c r="JW49"/>
  <c r="HJ49"/>
  <c r="B49"/>
  <c r="J49"/>
  <c r="IW49"/>
  <c r="E63" i="38"/>
  <c r="AF37" i="35" a="1"/>
  <c r="AG39" s="1"/>
  <c r="AF29" a="1"/>
  <c r="AH31" s="1"/>
  <c r="AE33" a="1"/>
  <c r="AE33" s="1"/>
  <c r="AE41" a="1"/>
  <c r="AE41" s="1"/>
  <c r="T37" s="1"/>
  <c r="AF45" a="1"/>
  <c r="AG45" s="1"/>
  <c r="AE49" a="1"/>
  <c r="AE49" s="1"/>
  <c r="D14" i="27"/>
  <c r="AE9" i="35" a="1"/>
  <c r="AE9" s="1"/>
  <c r="T5" s="1"/>
  <c r="AF5" a="1"/>
  <c r="AI7" s="1"/>
  <c r="J21" i="27"/>
  <c r="T44" i="36" s="1"/>
  <c r="C14" i="27"/>
  <c r="T49" i="36" s="1"/>
  <c r="T50" i="38" s="1"/>
  <c r="F14" i="27"/>
  <c r="O14" s="1"/>
  <c r="J14"/>
  <c r="V49" i="36" s="1"/>
  <c r="V50" i="38" s="1"/>
  <c r="G14" i="27"/>
  <c r="Q14" s="1"/>
  <c r="H14"/>
  <c r="LV55" i="33"/>
  <c r="HI55"/>
  <c r="AI55"/>
  <c r="BV55"/>
  <c r="BI55"/>
  <c r="CI55"/>
  <c r="II55"/>
  <c r="DI55"/>
  <c r="AV55"/>
  <c r="I55"/>
  <c r="FV55"/>
  <c r="JI55"/>
  <c r="HV55"/>
  <c r="EV55"/>
  <c r="GI55"/>
  <c r="JV55"/>
  <c r="EI55"/>
  <c r="CV55"/>
  <c r="GV55"/>
  <c r="V55"/>
  <c r="IV55"/>
  <c r="LI55"/>
  <c r="KI55"/>
  <c r="FI55"/>
  <c r="KV55"/>
  <c r="DV55"/>
  <c r="LX55"/>
  <c r="IX55"/>
  <c r="DK55"/>
  <c r="IK55"/>
  <c r="KK55"/>
  <c r="HK55"/>
  <c r="X55"/>
  <c r="DX55"/>
  <c r="FK55"/>
  <c r="LK55"/>
  <c r="HX55"/>
  <c r="FX55"/>
  <c r="BX55"/>
  <c r="AK55"/>
  <c r="CK55"/>
  <c r="GK55"/>
  <c r="EX55"/>
  <c r="EK55"/>
  <c r="KX55"/>
  <c r="AX55"/>
  <c r="JK55"/>
  <c r="K55"/>
  <c r="JX55"/>
  <c r="GX55"/>
  <c r="CX55"/>
  <c r="BK55"/>
  <c r="LV53"/>
  <c r="GI53"/>
  <c r="DI53"/>
  <c r="JV53"/>
  <c r="BV53"/>
  <c r="CI53"/>
  <c r="FI53"/>
  <c r="I53"/>
  <c r="KI53"/>
  <c r="HV53"/>
  <c r="EV53"/>
  <c r="AI53"/>
  <c r="V53"/>
  <c r="BI53"/>
  <c r="HI53"/>
  <c r="AV53"/>
  <c r="LI53"/>
  <c r="II53"/>
  <c r="IV53"/>
  <c r="FV53"/>
  <c r="EI53"/>
  <c r="DV53"/>
  <c r="JI53"/>
  <c r="CV53"/>
  <c r="KV53"/>
  <c r="GV53"/>
  <c r="E16" i="27"/>
  <c r="G16"/>
  <c r="Q16" s="1"/>
  <c r="H16"/>
  <c r="J16"/>
  <c r="Y49" i="36" s="1"/>
  <c r="Y50" i="38" s="1"/>
  <c r="D16" i="27"/>
  <c r="C16"/>
  <c r="W49" i="36" s="1"/>
  <c r="W50" i="38" s="1"/>
  <c r="F16" i="27"/>
  <c r="O16" s="1"/>
  <c r="E13"/>
  <c r="D13"/>
  <c r="H13"/>
  <c r="C13"/>
  <c r="T48" i="36" s="1"/>
  <c r="G13" i="27"/>
  <c r="Q13" s="1"/>
  <c r="J13"/>
  <c r="V48" i="36" s="1"/>
  <c r="F13" i="27"/>
  <c r="O13" s="1"/>
  <c r="D12"/>
  <c r="G12"/>
  <c r="Q12" s="1"/>
  <c r="J12"/>
  <c r="V47" i="36" s="1"/>
  <c r="C12" i="27"/>
  <c r="T47" i="36" s="1"/>
  <c r="H12" i="27"/>
  <c r="E12"/>
  <c r="F12"/>
  <c r="O12" s="1"/>
  <c r="B11" i="35"/>
  <c r="R13"/>
  <c r="T13"/>
  <c r="P13"/>
  <c r="G15" i="27"/>
  <c r="Q15" s="1"/>
  <c r="H15"/>
  <c r="E15"/>
  <c r="C15"/>
  <c r="W48" i="36" s="1"/>
  <c r="W49" i="38" s="1"/>
  <c r="D15" i="27"/>
  <c r="J15"/>
  <c r="Y48" i="36" s="1"/>
  <c r="Y49" i="38" s="1"/>
  <c r="F15" i="27"/>
  <c r="O15" s="1"/>
  <c r="J11"/>
  <c r="V46" i="36" s="1"/>
  <c r="D11" i="27"/>
  <c r="E11"/>
  <c r="F11"/>
  <c r="O11" s="1"/>
  <c r="G11"/>
  <c r="Q11" s="1"/>
  <c r="C11"/>
  <c r="T46" i="36" s="1"/>
  <c r="H11" i="27"/>
  <c r="AF22" i="35"/>
  <c r="AG22"/>
  <c r="AF21"/>
  <c r="AH22" l="1"/>
  <c r="R23" s="1"/>
  <c r="AF23"/>
  <c r="P22" s="1"/>
  <c r="AG23"/>
  <c r="AI21"/>
  <c r="AG21"/>
  <c r="AI23"/>
  <c r="T22" s="1"/>
  <c r="AI22"/>
  <c r="AH23"/>
  <c r="T23"/>
  <c r="R22"/>
  <c r="P23"/>
  <c r="R21"/>
  <c r="Q21"/>
  <c r="P21"/>
  <c r="T24"/>
  <c r="Q23"/>
  <c r="P24"/>
  <c r="R24"/>
  <c r="B19"/>
  <c r="AH13"/>
  <c r="R16" s="1"/>
  <c r="AI15"/>
  <c r="AH15"/>
  <c r="AG15"/>
  <c r="AI14"/>
  <c r="T15" s="1"/>
  <c r="AI13"/>
  <c r="T16" s="1"/>
  <c r="AH14"/>
  <c r="AG13"/>
  <c r="Q16" s="1"/>
  <c r="AG14"/>
  <c r="Q15" s="1"/>
  <c r="AF14"/>
  <c r="P15" s="1"/>
  <c r="AF13"/>
  <c r="P16" s="1"/>
  <c r="K67" i="33"/>
  <c r="LX68"/>
  <c r="IX73"/>
  <c r="GX68"/>
  <c r="LK74"/>
  <c r="GK71"/>
  <c r="DK67"/>
  <c r="HK73"/>
  <c r="IK73"/>
  <c r="HK70"/>
  <c r="KK72"/>
  <c r="CK67"/>
  <c r="X71"/>
  <c r="HK66"/>
  <c r="EX73"/>
  <c r="EK73"/>
  <c r="AX74"/>
  <c r="HX72"/>
  <c r="KX73"/>
  <c r="HX73"/>
  <c r="AK66"/>
  <c r="LX72"/>
  <c r="CK73"/>
  <c r="DK72"/>
  <c r="FX72"/>
  <c r="AK73"/>
  <c r="BX74"/>
  <c r="GX71"/>
  <c r="IX67"/>
  <c r="JK74"/>
  <c r="GK70"/>
  <c r="FX71"/>
  <c r="FX68"/>
  <c r="CX72"/>
  <c r="K72"/>
  <c r="KK73"/>
  <c r="EK67"/>
  <c r="AK71"/>
  <c r="BK70"/>
  <c r="X68"/>
  <c r="JX70"/>
  <c r="GK66"/>
  <c r="EK70"/>
  <c r="GK74"/>
  <c r="EK72"/>
  <c r="IX71"/>
  <c r="X74"/>
  <c r="EX71"/>
  <c r="LK66"/>
  <c r="BK71"/>
  <c r="HK67"/>
  <c r="AK70"/>
  <c r="BX71"/>
  <c r="K70"/>
  <c r="IX72"/>
  <c r="FK70"/>
  <c r="AX67"/>
  <c r="KK74"/>
  <c r="IX66"/>
  <c r="KK70"/>
  <c r="FK71"/>
  <c r="CK68"/>
  <c r="JK68"/>
  <c r="KK67"/>
  <c r="GK72"/>
  <c r="JK72"/>
  <c r="EK74"/>
  <c r="K68"/>
  <c r="GX66"/>
  <c r="LK67"/>
  <c r="IK72"/>
  <c r="IK68"/>
  <c r="CK66"/>
  <c r="JX71"/>
  <c r="KK66"/>
  <c r="GX72"/>
  <c r="K71"/>
  <c r="K66"/>
  <c r="LX67"/>
  <c r="JK73"/>
  <c r="AK74"/>
  <c r="AK67"/>
  <c r="K74"/>
  <c r="AX73"/>
  <c r="LK73"/>
  <c r="JX74"/>
  <c r="DX67"/>
  <c r="FX66"/>
  <c r="LX73"/>
  <c r="BX68"/>
  <c r="LK70"/>
  <c r="X70"/>
  <c r="DX74"/>
  <c r="BX67"/>
  <c r="BK73"/>
  <c r="CX71"/>
  <c r="HK72"/>
  <c r="JK70"/>
  <c r="BK67"/>
  <c r="GK73"/>
  <c r="HK71"/>
  <c r="JX73"/>
  <c r="KX71"/>
  <c r="KX74"/>
  <c r="LK71"/>
  <c r="JK67"/>
  <c r="X73"/>
  <c r="EK68"/>
  <c r="EX68"/>
  <c r="CK71"/>
  <c r="IX74"/>
  <c r="FK68"/>
  <c r="GX74"/>
  <c r="HX71"/>
  <c r="DK66"/>
  <c r="AX70"/>
  <c r="AX66"/>
  <c r="CX66"/>
  <c r="FK72"/>
  <c r="FX74"/>
  <c r="BK68"/>
  <c r="CX73"/>
  <c r="KX67"/>
  <c r="BK74"/>
  <c r="BX70"/>
  <c r="KK71"/>
  <c r="GK67"/>
  <c r="JX66"/>
  <c r="KX66"/>
  <c r="DK73"/>
  <c r="GX67"/>
  <c r="LX74"/>
  <c r="EX72"/>
  <c r="BX66"/>
  <c r="HX68"/>
  <c r="X67"/>
  <c r="EK66"/>
  <c r="FK67"/>
  <c r="IK67"/>
  <c r="GX73"/>
  <c r="GK68"/>
  <c r="K73"/>
  <c r="BK66"/>
  <c r="DX73"/>
  <c r="LX66"/>
  <c r="LK68"/>
  <c r="HX70"/>
  <c r="JX67"/>
  <c r="FK73"/>
  <c r="HK74"/>
  <c r="FX70"/>
  <c r="DX72"/>
  <c r="KX70"/>
  <c r="JK66"/>
  <c r="BX72"/>
  <c r="DX70"/>
  <c r="KX72"/>
  <c r="BX73"/>
  <c r="CX68"/>
  <c r="IK66"/>
  <c r="X66"/>
  <c r="CK70"/>
  <c r="IX70"/>
  <c r="IK70"/>
  <c r="AX71"/>
  <c r="CX67"/>
  <c r="EK71"/>
  <c r="AX72"/>
  <c r="JX68"/>
  <c r="LK72"/>
  <c r="DK70"/>
  <c r="EX67"/>
  <c r="DK74"/>
  <c r="EX74"/>
  <c r="X72"/>
  <c r="GX70"/>
  <c r="FX67"/>
  <c r="AK68"/>
  <c r="IK71"/>
  <c r="EX66"/>
  <c r="AX68"/>
  <c r="FX73"/>
  <c r="CX74"/>
  <c r="CX70"/>
  <c r="HX74"/>
  <c r="HX67"/>
  <c r="LX70"/>
  <c r="KK68"/>
  <c r="HK68"/>
  <c r="CK74"/>
  <c r="FK74"/>
  <c r="DK71"/>
  <c r="DK68"/>
  <c r="JK71"/>
  <c r="IK74"/>
  <c r="AK72"/>
  <c r="IX68"/>
  <c r="KX68"/>
  <c r="DX66"/>
  <c r="DX68"/>
  <c r="EX70"/>
  <c r="FK66"/>
  <c r="BK72"/>
  <c r="HX66"/>
  <c r="DX71"/>
  <c r="JX72"/>
  <c r="LX71"/>
  <c r="CK72"/>
  <c r="LV50"/>
  <c r="KI50"/>
  <c r="DV50"/>
  <c r="EI50"/>
  <c r="CI50"/>
  <c r="BV50"/>
  <c r="I50"/>
  <c r="LI50"/>
  <c r="V50"/>
  <c r="AV50"/>
  <c r="KV50"/>
  <c r="II50"/>
  <c r="FV50"/>
  <c r="JV50"/>
  <c r="BI50"/>
  <c r="HI50"/>
  <c r="GI50"/>
  <c r="HV50"/>
  <c r="IV50"/>
  <c r="JI50"/>
  <c r="EV50"/>
  <c r="FI50"/>
  <c r="CV50"/>
  <c r="AI50"/>
  <c r="GV50"/>
  <c r="DI50"/>
  <c r="GK53"/>
  <c r="GT53" s="1"/>
  <c r="LX53"/>
  <c r="MG53" s="1"/>
  <c r="IX53"/>
  <c r="JG53" s="1"/>
  <c r="AK53"/>
  <c r="AT53" s="1"/>
  <c r="EK53"/>
  <c r="ET53" s="1"/>
  <c r="IK53"/>
  <c r="IT53" s="1"/>
  <c r="DK53"/>
  <c r="DT53" s="1"/>
  <c r="HX53"/>
  <c r="IG53" s="1"/>
  <c r="KX53"/>
  <c r="LG53" s="1"/>
  <c r="HK53"/>
  <c r="HT53" s="1"/>
  <c r="DX53"/>
  <c r="EG53" s="1"/>
  <c r="JX53"/>
  <c r="KG53" s="1"/>
  <c r="CK53"/>
  <c r="CT53" s="1"/>
  <c r="FX53"/>
  <c r="GG53" s="1"/>
  <c r="BX53"/>
  <c r="CG53" s="1"/>
  <c r="FK53"/>
  <c r="FT53" s="1"/>
  <c r="GX53"/>
  <c r="HG53" s="1"/>
  <c r="BK53"/>
  <c r="BT53" s="1"/>
  <c r="X53"/>
  <c r="AG53" s="1"/>
  <c r="LK53"/>
  <c r="LT53" s="1"/>
  <c r="K53"/>
  <c r="T53" s="1"/>
  <c r="EX53"/>
  <c r="FG53" s="1"/>
  <c r="CX53"/>
  <c r="DG53" s="1"/>
  <c r="AX53"/>
  <c r="BG53" s="1"/>
  <c r="KK53"/>
  <c r="KT53" s="1"/>
  <c r="JK53"/>
  <c r="JT53" s="1"/>
  <c r="AX51"/>
  <c r="BG51" s="1"/>
  <c r="HX51"/>
  <c r="IG51" s="1"/>
  <c r="GX51"/>
  <c r="HG51" s="1"/>
  <c r="FK51"/>
  <c r="FT51" s="1"/>
  <c r="IK51"/>
  <c r="IT51" s="1"/>
  <c r="KK51"/>
  <c r="KT51" s="1"/>
  <c r="LK51"/>
  <c r="LT51" s="1"/>
  <c r="DK51"/>
  <c r="DT51" s="1"/>
  <c r="HK51"/>
  <c r="HT51" s="1"/>
  <c r="JX51"/>
  <c r="KG51" s="1"/>
  <c r="JK51"/>
  <c r="JT51" s="1"/>
  <c r="CX51"/>
  <c r="DG51" s="1"/>
  <c r="KX51"/>
  <c r="LG51" s="1"/>
  <c r="CK51"/>
  <c r="CT51" s="1"/>
  <c r="K51"/>
  <c r="T51" s="1"/>
  <c r="P51" s="1"/>
  <c r="LX51"/>
  <c r="MG51" s="1"/>
  <c r="X51"/>
  <c r="AG51" s="1"/>
  <c r="GK51"/>
  <c r="GT51" s="1"/>
  <c r="AK51"/>
  <c r="AT51" s="1"/>
  <c r="IX51"/>
  <c r="JG51" s="1"/>
  <c r="EK51"/>
  <c r="ET51" s="1"/>
  <c r="EX51"/>
  <c r="FG51" s="1"/>
  <c r="BX51"/>
  <c r="CG51" s="1"/>
  <c r="BK51"/>
  <c r="BT51" s="1"/>
  <c r="FX51"/>
  <c r="GG51" s="1"/>
  <c r="DX51"/>
  <c r="EG51" s="1"/>
  <c r="Q22" i="35"/>
  <c r="Q24"/>
  <c r="FI54" i="33"/>
  <c r="V54"/>
  <c r="JI54"/>
  <c r="IV54"/>
  <c r="KI54"/>
  <c r="LV54"/>
  <c r="BV54"/>
  <c r="DV54"/>
  <c r="DI54"/>
  <c r="HI54"/>
  <c r="KV54"/>
  <c r="AV54"/>
  <c r="LI54"/>
  <c r="GI54"/>
  <c r="I54"/>
  <c r="HV54"/>
  <c r="CV54"/>
  <c r="FV54"/>
  <c r="CI54"/>
  <c r="EI54"/>
  <c r="EV54"/>
  <c r="JV54"/>
  <c r="GV54"/>
  <c r="BI54"/>
  <c r="II54"/>
  <c r="AI54"/>
  <c r="IG55"/>
  <c r="H11" i="16"/>
  <c r="J4" s="1"/>
  <c r="B7" i="36" s="1"/>
  <c r="AF39" i="35"/>
  <c r="N12" i="27"/>
  <c r="U47" i="36"/>
  <c r="N14" i="27"/>
  <c r="U49" i="36"/>
  <c r="N11" i="27"/>
  <c r="U46" i="36"/>
  <c r="V47" i="38"/>
  <c r="V55"/>
  <c r="AI38" i="35"/>
  <c r="N13" i="27"/>
  <c r="U48" i="36"/>
  <c r="N16" i="27"/>
  <c r="X49" i="36"/>
  <c r="X50" i="38" s="1"/>
  <c r="EI49" i="33"/>
  <c r="ET49" s="1"/>
  <c r="KI49"/>
  <c r="KT49" s="1"/>
  <c r="CI49"/>
  <c r="CT49" s="1"/>
  <c r="LV49"/>
  <c r="MG49" s="1"/>
  <c r="FV49"/>
  <c r="GG49" s="1"/>
  <c r="AI49"/>
  <c r="AT49" s="1"/>
  <c r="AV49"/>
  <c r="BG49" s="1"/>
  <c r="JV49"/>
  <c r="KG49" s="1"/>
  <c r="V49"/>
  <c r="AG49" s="1"/>
  <c r="BV49"/>
  <c r="CG49" s="1"/>
  <c r="BI49"/>
  <c r="BT49" s="1"/>
  <c r="I49"/>
  <c r="T49" s="1"/>
  <c r="FI49"/>
  <c r="FT49" s="1"/>
  <c r="HI49"/>
  <c r="HT49" s="1"/>
  <c r="IV49"/>
  <c r="JG49" s="1"/>
  <c r="GI49"/>
  <c r="GT49" s="1"/>
  <c r="LI49"/>
  <c r="LT49" s="1"/>
  <c r="CV49"/>
  <c r="DG49" s="1"/>
  <c r="JI49"/>
  <c r="JT49" s="1"/>
  <c r="KV49"/>
  <c r="LG49" s="1"/>
  <c r="HV49"/>
  <c r="IG49" s="1"/>
  <c r="DI49"/>
  <c r="DT49" s="1"/>
  <c r="EV49"/>
  <c r="FG49" s="1"/>
  <c r="II49"/>
  <c r="IT49" s="1"/>
  <c r="DV49"/>
  <c r="EG49" s="1"/>
  <c r="GV49"/>
  <c r="HG49" s="1"/>
  <c r="N15" i="27"/>
  <c r="X48" i="36"/>
  <c r="X49" i="38" s="1"/>
  <c r="AI39" i="35"/>
  <c r="T38" s="1"/>
  <c r="AH39"/>
  <c r="R38" s="1"/>
  <c r="AI37"/>
  <c r="AH38"/>
  <c r="R39" s="1"/>
  <c r="AH37"/>
  <c r="R40" s="1"/>
  <c r="AF37"/>
  <c r="AG38"/>
  <c r="AF38"/>
  <c r="P39" s="1"/>
  <c r="AG37"/>
  <c r="Q40" s="1"/>
  <c r="AF46"/>
  <c r="P46" s="1"/>
  <c r="AH47"/>
  <c r="AF47"/>
  <c r="P47" s="1"/>
  <c r="AH46"/>
  <c r="R46" s="1"/>
  <c r="AI45"/>
  <c r="T48" s="1"/>
  <c r="AI31"/>
  <c r="AH30"/>
  <c r="R31" s="1"/>
  <c r="AF30"/>
  <c r="P31" s="1"/>
  <c r="AI29"/>
  <c r="T32" s="1"/>
  <c r="AG29"/>
  <c r="Q32" s="1"/>
  <c r="AF31"/>
  <c r="P29" s="1"/>
  <c r="AI30"/>
  <c r="T31" s="1"/>
  <c r="AH29"/>
  <c r="R32" s="1"/>
  <c r="AG31"/>
  <c r="Q30" s="1"/>
  <c r="AG30"/>
  <c r="Q31" s="1"/>
  <c r="AF29"/>
  <c r="P32" s="1"/>
  <c r="AH45"/>
  <c r="R48" s="1"/>
  <c r="AF45"/>
  <c r="P48" s="1"/>
  <c r="AG47"/>
  <c r="Q47" s="1"/>
  <c r="AG46"/>
  <c r="Q46" s="1"/>
  <c r="Q37"/>
  <c r="AI46"/>
  <c r="T46" s="1"/>
  <c r="B43"/>
  <c r="P37"/>
  <c r="P38"/>
  <c r="R47"/>
  <c r="T45"/>
  <c r="R45"/>
  <c r="P45"/>
  <c r="Q45"/>
  <c r="B35"/>
  <c r="B27"/>
  <c r="R29"/>
  <c r="KT55" i="33"/>
  <c r="T29" i="35"/>
  <c r="T39"/>
  <c r="R37"/>
  <c r="T40"/>
  <c r="Q39"/>
  <c r="Q38"/>
  <c r="P40"/>
  <c r="Q48"/>
  <c r="AI47"/>
  <c r="T47" s="1"/>
  <c r="EG55" i="33"/>
  <c r="AF7" i="35"/>
  <c r="P7" s="1"/>
  <c r="AF6"/>
  <c r="P6" s="1"/>
  <c r="AI6"/>
  <c r="T6" s="1"/>
  <c r="P5"/>
  <c r="Q5"/>
  <c r="B3"/>
  <c r="R5"/>
  <c r="T7"/>
  <c r="AG5"/>
  <c r="Q8" s="1"/>
  <c r="AH7"/>
  <c r="R7" s="1"/>
  <c r="AF5"/>
  <c r="P8" s="1"/>
  <c r="AI5"/>
  <c r="T8" s="1"/>
  <c r="AG6"/>
  <c r="Q6" s="1"/>
  <c r="AH5"/>
  <c r="R8" s="1"/>
  <c r="AG7"/>
  <c r="Q7" s="1"/>
  <c r="AH6"/>
  <c r="R6" s="1"/>
  <c r="T58" i="38"/>
  <c r="BG55" i="33"/>
  <c r="IT55"/>
  <c r="DG55"/>
  <c r="FT55"/>
  <c r="GT55"/>
  <c r="KG55"/>
  <c r="AG55"/>
  <c r="GG55"/>
  <c r="JT55"/>
  <c r="CG55"/>
  <c r="V58" i="38"/>
  <c r="LG55" i="33"/>
  <c r="DT55"/>
  <c r="FG55"/>
  <c r="MG55"/>
  <c r="HG55"/>
  <c r="CT55"/>
  <c r="T55"/>
  <c r="P55" s="1"/>
  <c r="S55" s="1"/>
  <c r="AT55"/>
  <c r="HT55"/>
  <c r="ET55"/>
  <c r="L13" i="27" a="1"/>
  <c r="L13" s="1"/>
  <c r="L14" a="1"/>
  <c r="L14" s="1"/>
  <c r="L12" a="1"/>
  <c r="L12" s="1"/>
  <c r="L11" a="1"/>
  <c r="L11" s="1"/>
  <c r="BT55" i="33"/>
  <c r="LT55"/>
  <c r="JG55"/>
  <c r="T47" i="38"/>
  <c r="T55"/>
  <c r="T57"/>
  <c r="T49"/>
  <c r="V57"/>
  <c r="V49"/>
  <c r="T48"/>
  <c r="T56"/>
  <c r="V56"/>
  <c r="V48"/>
  <c r="R30" i="35" l="1"/>
  <c r="T30"/>
  <c r="P30"/>
  <c r="Q29"/>
  <c r="R15"/>
  <c r="T14"/>
  <c r="R14"/>
  <c r="Q14"/>
  <c r="P14"/>
  <c r="S51" i="33"/>
  <c r="Q51"/>
  <c r="R51" s="1"/>
  <c r="Q55"/>
  <c r="R55" s="1"/>
  <c r="M14" i="27"/>
  <c r="M11"/>
  <c r="M13"/>
  <c r="M12"/>
  <c r="J18" l="1"/>
  <c r="N53" i="22" l="1"/>
  <c r="J43" s="1"/>
  <c r="N54"/>
  <c r="J44" s="1"/>
  <c r="N55"/>
  <c r="J47" s="1"/>
  <c r="N56"/>
  <c r="J45" s="1"/>
  <c r="W46" i="36"/>
  <c r="W47" i="38" s="1"/>
  <c r="C54" i="36" l="1"/>
  <c r="E58" i="37"/>
  <c r="U54" i="36"/>
  <c r="E57" i="37"/>
  <c r="E61"/>
  <c r="I54" i="36"/>
  <c r="E63" i="37"/>
  <c r="O54" i="36"/>
  <c r="E48" i="33"/>
  <c r="E50"/>
  <c r="E54" i="39"/>
  <c r="E54" i="33"/>
  <c r="E52" i="39"/>
  <c r="E48"/>
  <c r="E50"/>
  <c r="E52" i="33"/>
  <c r="D52" i="39" l="1"/>
  <c r="EL52" i="33"/>
  <c r="CL52"/>
  <c r="BL52"/>
  <c r="FY52"/>
  <c r="D52"/>
  <c r="DL52"/>
  <c r="CY52"/>
  <c r="IL52"/>
  <c r="JY52"/>
  <c r="BY52"/>
  <c r="HL52"/>
  <c r="AL52"/>
  <c r="KL52"/>
  <c r="DY52"/>
  <c r="IY52"/>
  <c r="AY52"/>
  <c r="GL52"/>
  <c r="L52"/>
  <c r="EY52"/>
  <c r="LY52"/>
  <c r="KY52"/>
  <c r="HY52"/>
  <c r="Y52"/>
  <c r="FL52"/>
  <c r="GY52"/>
  <c r="LL52"/>
  <c r="JL52"/>
  <c r="L50"/>
  <c r="DL50"/>
  <c r="LL50"/>
  <c r="KL50"/>
  <c r="GL50"/>
  <c r="IY50"/>
  <c r="AY50"/>
  <c r="FL50"/>
  <c r="HY50"/>
  <c r="D50"/>
  <c r="FY50"/>
  <c r="LY50"/>
  <c r="KY50"/>
  <c r="JY50"/>
  <c r="CL50"/>
  <c r="EY50"/>
  <c r="EL50"/>
  <c r="AL50"/>
  <c r="JL50"/>
  <c r="BL50"/>
  <c r="DY50"/>
  <c r="HL50"/>
  <c r="BY50"/>
  <c r="IL50"/>
  <c r="Y50"/>
  <c r="CY50"/>
  <c r="GY50"/>
  <c r="D50" i="39"/>
  <c r="D48"/>
  <c r="LL48" i="33"/>
  <c r="IL48"/>
  <c r="CY48"/>
  <c r="FL48"/>
  <c r="GY48"/>
  <c r="HL48"/>
  <c r="Y48"/>
  <c r="BY48"/>
  <c r="GL48"/>
  <c r="IY48"/>
  <c r="AY48"/>
  <c r="LY48"/>
  <c r="KY48"/>
  <c r="JY48"/>
  <c r="EL48"/>
  <c r="AL48"/>
  <c r="DL48"/>
  <c r="FY48"/>
  <c r="D48"/>
  <c r="CL48"/>
  <c r="EY48"/>
  <c r="KL48"/>
  <c r="L48"/>
  <c r="JL48"/>
  <c r="BL48"/>
  <c r="DY48"/>
  <c r="HY48"/>
  <c r="D54" i="39"/>
  <c r="CL54" i="33"/>
  <c r="HL54"/>
  <c r="GL54"/>
  <c r="JL54"/>
  <c r="BL54"/>
  <c r="EY54"/>
  <c r="LL54"/>
  <c r="KL54"/>
  <c r="BY54"/>
  <c r="Y54"/>
  <c r="JY54"/>
  <c r="GY54"/>
  <c r="FL54"/>
  <c r="L54"/>
  <c r="IL54"/>
  <c r="LY54"/>
  <c r="KY54"/>
  <c r="DY54"/>
  <c r="EL54"/>
  <c r="IY54"/>
  <c r="AY54"/>
  <c r="FY54"/>
  <c r="AL54"/>
  <c r="CY54"/>
  <c r="DL54"/>
  <c r="HY54"/>
  <c r="D54"/>
  <c r="O64" i="36"/>
  <c r="R74" s="1"/>
  <c r="N84" s="1"/>
  <c r="R84" s="1"/>
  <c r="J104" i="38" s="1"/>
  <c r="O63"/>
  <c r="I64" i="36"/>
  <c r="H74" s="1"/>
  <c r="I63" i="38"/>
  <c r="C63"/>
  <c r="U64" i="36"/>
  <c r="U63" i="38"/>
  <c r="E65" i="33"/>
  <c r="E78" i="37"/>
  <c r="E65" i="39"/>
  <c r="C59" i="33"/>
  <c r="E62"/>
  <c r="C60"/>
  <c r="D71" i="37"/>
  <c r="C63" i="33"/>
  <c r="C60" i="39"/>
  <c r="E74" i="37"/>
  <c r="D70"/>
  <c r="D68"/>
  <c r="C63" i="39"/>
  <c r="C59"/>
  <c r="D75" i="37"/>
  <c r="E62" i="39"/>
  <c r="C58"/>
  <c r="C58" i="33"/>
  <c r="D65" i="39" l="1"/>
  <c r="O67" s="1"/>
  <c r="O69" s="1"/>
  <c r="FT65" i="33"/>
  <c r="JT65"/>
  <c r="AT65"/>
  <c r="GT65"/>
  <c r="GG65"/>
  <c r="D65"/>
  <c r="LT65"/>
  <c r="KT65"/>
  <c r="HT65"/>
  <c r="CT65"/>
  <c r="KG65"/>
  <c r="BG65"/>
  <c r="IG65"/>
  <c r="BT65"/>
  <c r="EG65"/>
  <c r="FG65"/>
  <c r="DT65"/>
  <c r="MG65"/>
  <c r="CG65"/>
  <c r="HG65"/>
  <c r="ET65"/>
  <c r="JG65"/>
  <c r="LG65"/>
  <c r="IT65"/>
  <c r="DG65"/>
  <c r="T65"/>
  <c r="O65" s="1"/>
  <c r="AG65"/>
  <c r="AB65" s="1"/>
  <c r="N93" i="38"/>
  <c r="D62" i="39"/>
  <c r="T62" s="1"/>
  <c r="T69" s="1"/>
  <c r="D62" i="33"/>
  <c r="T62" s="1"/>
  <c r="H83" i="38"/>
  <c r="B63" i="33"/>
  <c r="EG63"/>
  <c r="IT62"/>
  <c r="FT63"/>
  <c r="LG63"/>
  <c r="FG63"/>
  <c r="KG62"/>
  <c r="LG62"/>
  <c r="ET62"/>
  <c r="JG62"/>
  <c r="HG63"/>
  <c r="IT63"/>
  <c r="LT63"/>
  <c r="MG63"/>
  <c r="AG63"/>
  <c r="CG62"/>
  <c r="ET63"/>
  <c r="CT62"/>
  <c r="GG62"/>
  <c r="KT62"/>
  <c r="LT62"/>
  <c r="IG62"/>
  <c r="GG63"/>
  <c r="MG62"/>
  <c r="CG63"/>
  <c r="IG63"/>
  <c r="HT63"/>
  <c r="KG63"/>
  <c r="HT62"/>
  <c r="BT63"/>
  <c r="AG62"/>
  <c r="BT62"/>
  <c r="JT63"/>
  <c r="DG63"/>
  <c r="JT62"/>
  <c r="DT62"/>
  <c r="AT62"/>
  <c r="HG62"/>
  <c r="JG63"/>
  <c r="BG62"/>
  <c r="KT63"/>
  <c r="FT62"/>
  <c r="GT63"/>
  <c r="EG62"/>
  <c r="DG62"/>
  <c r="FG62"/>
  <c r="GT62"/>
  <c r="BG63"/>
  <c r="CT63"/>
  <c r="DT63"/>
  <c r="AT63"/>
  <c r="B63" i="39"/>
  <c r="R83" i="38"/>
  <c r="B60" i="33"/>
  <c r="B60" i="39"/>
  <c r="U73" i="38"/>
  <c r="B59" i="33"/>
  <c r="B59" i="39"/>
  <c r="O73" i="38"/>
  <c r="B58" i="33"/>
  <c r="AT60"/>
  <c r="CG59"/>
  <c r="KT60"/>
  <c r="AG58"/>
  <c r="KT58"/>
  <c r="KG57"/>
  <c r="AG60"/>
  <c r="HG57"/>
  <c r="AG59"/>
  <c r="BG58"/>
  <c r="KT57"/>
  <c r="CG57"/>
  <c r="FG57"/>
  <c r="FG60"/>
  <c r="IT58"/>
  <c r="DG59"/>
  <c r="FT57"/>
  <c r="CT60"/>
  <c r="DG60"/>
  <c r="FT59"/>
  <c r="BG60"/>
  <c r="FT60"/>
  <c r="FT58"/>
  <c r="DG58"/>
  <c r="IT59"/>
  <c r="LT59"/>
  <c r="IG59"/>
  <c r="BG57"/>
  <c r="IG60"/>
  <c r="IT60"/>
  <c r="FG58"/>
  <c r="LG58"/>
  <c r="IT57"/>
  <c r="IG58"/>
  <c r="LG57"/>
  <c r="FG59"/>
  <c r="LG59"/>
  <c r="CT58"/>
  <c r="LT60"/>
  <c r="GT57"/>
  <c r="LT58"/>
  <c r="LG60"/>
  <c r="BG59"/>
  <c r="IG57"/>
  <c r="CT57"/>
  <c r="BT60"/>
  <c r="LT57"/>
  <c r="CT59"/>
  <c r="T59"/>
  <c r="DG57"/>
  <c r="JT60"/>
  <c r="DT59"/>
  <c r="JT59"/>
  <c r="DT57"/>
  <c r="DT60"/>
  <c r="GT59"/>
  <c r="BT57"/>
  <c r="GG60"/>
  <c r="GT58"/>
  <c r="DT58"/>
  <c r="JT58"/>
  <c r="GT60"/>
  <c r="GG58"/>
  <c r="BT59"/>
  <c r="MG59"/>
  <c r="JG59"/>
  <c r="GG57"/>
  <c r="MG60"/>
  <c r="JG58"/>
  <c r="JT57"/>
  <c r="MG57"/>
  <c r="GG59"/>
  <c r="MG58"/>
  <c r="AG57"/>
  <c r="JG57"/>
  <c r="HT59"/>
  <c r="ET59"/>
  <c r="ET57"/>
  <c r="BT58"/>
  <c r="JG60"/>
  <c r="EG59"/>
  <c r="CG58"/>
  <c r="AT59"/>
  <c r="EG60"/>
  <c r="AT58"/>
  <c r="EG58"/>
  <c r="EG57"/>
  <c r="AT57"/>
  <c r="KG59"/>
  <c r="KT59"/>
  <c r="HG59"/>
  <c r="HT58"/>
  <c r="CG60"/>
  <c r="HG60"/>
  <c r="HT60"/>
  <c r="ET60"/>
  <c r="KG58"/>
  <c r="HT57"/>
  <c r="HG58"/>
  <c r="KG60"/>
  <c r="ET58"/>
  <c r="B58" i="39"/>
  <c r="I73" i="38"/>
  <c r="IK54" i="33"/>
  <c r="IT54" s="1"/>
  <c r="X54"/>
  <c r="AG54" s="1"/>
  <c r="KX54"/>
  <c r="LG54" s="1"/>
  <c r="DK54"/>
  <c r="DT54" s="1"/>
  <c r="DX54"/>
  <c r="EG54" s="1"/>
  <c r="LK54"/>
  <c r="LT54" s="1"/>
  <c r="JX54"/>
  <c r="KG54" s="1"/>
  <c r="HK54"/>
  <c r="HT54" s="1"/>
  <c r="JK54"/>
  <c r="JT54" s="1"/>
  <c r="HX54"/>
  <c r="IG54" s="1"/>
  <c r="GK54"/>
  <c r="GT54" s="1"/>
  <c r="KK54"/>
  <c r="KT54" s="1"/>
  <c r="GX54"/>
  <c r="HG54" s="1"/>
  <c r="LX54"/>
  <c r="MG54" s="1"/>
  <c r="FK54"/>
  <c r="FT54" s="1"/>
  <c r="BK54"/>
  <c r="BT54" s="1"/>
  <c r="EX54"/>
  <c r="FG54" s="1"/>
  <c r="CK54"/>
  <c r="CT54" s="1"/>
  <c r="EK54"/>
  <c r="ET54" s="1"/>
  <c r="AK54"/>
  <c r="AT54" s="1"/>
  <c r="AX54"/>
  <c r="BG54" s="1"/>
  <c r="CX54"/>
  <c r="DG54" s="1"/>
  <c r="K54"/>
  <c r="T54" s="1"/>
  <c r="BX54"/>
  <c r="CG54" s="1"/>
  <c r="FX54"/>
  <c r="GG54" s="1"/>
  <c r="IX54"/>
  <c r="JG54" s="1"/>
  <c r="HX50"/>
  <c r="IG50" s="1"/>
  <c r="FX50"/>
  <c r="GG50" s="1"/>
  <c r="CK50"/>
  <c r="CT50" s="1"/>
  <c r="KK50"/>
  <c r="KT50" s="1"/>
  <c r="AX50"/>
  <c r="BG50" s="1"/>
  <c r="KX50"/>
  <c r="LG50" s="1"/>
  <c r="GX50"/>
  <c r="HG50" s="1"/>
  <c r="DX50"/>
  <c r="EG50" s="1"/>
  <c r="AK50"/>
  <c r="AT50" s="1"/>
  <c r="IK50"/>
  <c r="IT50" s="1"/>
  <c r="CX50"/>
  <c r="DG50" s="1"/>
  <c r="BX50"/>
  <c r="CG50" s="1"/>
  <c r="EX50"/>
  <c r="FG50" s="1"/>
  <c r="JX50"/>
  <c r="KG50" s="1"/>
  <c r="K50"/>
  <c r="T50" s="1"/>
  <c r="LX50"/>
  <c r="MG50" s="1"/>
  <c r="LK50"/>
  <c r="LT50" s="1"/>
  <c r="HK50"/>
  <c r="HT50" s="1"/>
  <c r="X50"/>
  <c r="AG50" s="1"/>
  <c r="FK50"/>
  <c r="FT50" s="1"/>
  <c r="EK50"/>
  <c r="ET50" s="1"/>
  <c r="GK50"/>
  <c r="GT50" s="1"/>
  <c r="JK50"/>
  <c r="JT50" s="1"/>
  <c r="BK50"/>
  <c r="BT50" s="1"/>
  <c r="DK50"/>
  <c r="DT50" s="1"/>
  <c r="IX50"/>
  <c r="JG50" s="1"/>
  <c r="KX52"/>
  <c r="LG52" s="1"/>
  <c r="FX52"/>
  <c r="GG52" s="1"/>
  <c r="FK52"/>
  <c r="FT52" s="1"/>
  <c r="AX52"/>
  <c r="BG52" s="1"/>
  <c r="AK52"/>
  <c r="AT52" s="1"/>
  <c r="BX52"/>
  <c r="CG52" s="1"/>
  <c r="K52"/>
  <c r="T52" s="1"/>
  <c r="EK52"/>
  <c r="ET52" s="1"/>
  <c r="JK52"/>
  <c r="JT52" s="1"/>
  <c r="GK52"/>
  <c r="GT52" s="1"/>
  <c r="DK52"/>
  <c r="DT52" s="1"/>
  <c r="EX52"/>
  <c r="FG52" s="1"/>
  <c r="X52"/>
  <c r="AG52" s="1"/>
  <c r="BK52"/>
  <c r="BT52" s="1"/>
  <c r="HX52"/>
  <c r="IG52" s="1"/>
  <c r="DX52"/>
  <c r="EG52" s="1"/>
  <c r="LK52"/>
  <c r="LT52" s="1"/>
  <c r="GX52"/>
  <c r="HG52" s="1"/>
  <c r="CX52"/>
  <c r="DG52" s="1"/>
  <c r="LX52"/>
  <c r="MG52" s="1"/>
  <c r="HK52"/>
  <c r="HT52" s="1"/>
  <c r="KK52"/>
  <c r="KT52" s="1"/>
  <c r="JX52"/>
  <c r="KG52" s="1"/>
  <c r="CK52"/>
  <c r="CT52" s="1"/>
  <c r="IX52"/>
  <c r="JG52" s="1"/>
  <c r="IK52"/>
  <c r="IT52" s="1"/>
  <c r="LX48"/>
  <c r="MG48" s="1"/>
  <c r="FX48"/>
  <c r="GG48" s="1"/>
  <c r="CK48"/>
  <c r="CT48" s="1"/>
  <c r="FK48"/>
  <c r="FT48" s="1"/>
  <c r="IK48"/>
  <c r="IT48" s="1"/>
  <c r="KK48"/>
  <c r="KT48" s="1"/>
  <c r="DX48"/>
  <c r="EG48" s="1"/>
  <c r="X48"/>
  <c r="AG48" s="1"/>
  <c r="KX48"/>
  <c r="LG48" s="1"/>
  <c r="HX48"/>
  <c r="IG48" s="1"/>
  <c r="BX48"/>
  <c r="CG48" s="1"/>
  <c r="EX48"/>
  <c r="FG48" s="1"/>
  <c r="K48"/>
  <c r="T48" s="1"/>
  <c r="P48" s="1"/>
  <c r="S48" s="1"/>
  <c r="CX48"/>
  <c r="DG48" s="1"/>
  <c r="JX48"/>
  <c r="KG48" s="1"/>
  <c r="GX48"/>
  <c r="HG48" s="1"/>
  <c r="AK48"/>
  <c r="AT48" s="1"/>
  <c r="GK48"/>
  <c r="GT48" s="1"/>
  <c r="JK48"/>
  <c r="JT48" s="1"/>
  <c r="EK48"/>
  <c r="ET48" s="1"/>
  <c r="AX48"/>
  <c r="BG48" s="1"/>
  <c r="LK48"/>
  <c r="LT48" s="1"/>
  <c r="IX48"/>
  <c r="JG48" s="1"/>
  <c r="DK48"/>
  <c r="DT48" s="1"/>
  <c r="HK48"/>
  <c r="HT48" s="1"/>
  <c r="BK48"/>
  <c r="BT48" s="1"/>
  <c r="O70" i="39" l="1"/>
  <c r="O71"/>
  <c r="Q65" i="33"/>
  <c r="R65" s="1"/>
  <c r="S65"/>
  <c r="O67"/>
  <c r="AD65"/>
  <c r="AE65" s="1"/>
  <c r="AB67"/>
  <c r="AF65"/>
  <c r="T70" i="39"/>
  <c r="O72" s="1"/>
  <c r="I2" s="1"/>
  <c r="I4" i="32" s="1"/>
  <c r="T71" i="39"/>
  <c r="T58" i="33"/>
  <c r="T63"/>
  <c r="T60"/>
  <c r="T57"/>
  <c r="KJ73"/>
  <c r="IW74"/>
  <c r="BJ70"/>
  <c r="EW70"/>
  <c r="AJ73"/>
  <c r="HW68"/>
  <c r="AJ70"/>
  <c r="GW70"/>
  <c r="W74"/>
  <c r="FW70"/>
  <c r="LJ74"/>
  <c r="DJ74"/>
  <c r="EJ70"/>
  <c r="J74"/>
  <c r="HW74"/>
  <c r="J70"/>
  <c r="CW70"/>
  <c r="LJ70"/>
  <c r="GW68"/>
  <c r="KW73"/>
  <c r="DW70"/>
  <c r="JJ73"/>
  <c r="BW70"/>
  <c r="KJ74"/>
  <c r="CJ74"/>
  <c r="LJ68"/>
  <c r="KJ70"/>
  <c r="GW74"/>
  <c r="JW73"/>
  <c r="W70"/>
  <c r="FJ70"/>
  <c r="FW68"/>
  <c r="HW73"/>
  <c r="J73"/>
  <c r="DJ70"/>
  <c r="IJ68"/>
  <c r="JJ70"/>
  <c r="AW70"/>
  <c r="CJ68"/>
  <c r="CJ70"/>
  <c r="FW74"/>
  <c r="IW73"/>
  <c r="HJ68"/>
  <c r="BJ68"/>
  <c r="EW68"/>
  <c r="EW73"/>
  <c r="JJ74"/>
  <c r="AJ74"/>
  <c r="DJ68"/>
  <c r="IJ74"/>
  <c r="W73"/>
  <c r="LJ73"/>
  <c r="HJ70"/>
  <c r="EW74"/>
  <c r="FW73"/>
  <c r="EJ68"/>
  <c r="LW68"/>
  <c r="DW68"/>
  <c r="DW73"/>
  <c r="GJ68"/>
  <c r="LW73"/>
  <c r="KW70"/>
  <c r="HJ74"/>
  <c r="KJ68"/>
  <c r="GJ73"/>
  <c r="LW74"/>
  <c r="DW74"/>
  <c r="CW73"/>
  <c r="AW73"/>
  <c r="KW68"/>
  <c r="CW68"/>
  <c r="AW74"/>
  <c r="J68"/>
  <c r="GW73"/>
  <c r="AJ68"/>
  <c r="GJ74"/>
  <c r="FJ68"/>
  <c r="CJ73"/>
  <c r="KW74"/>
  <c r="CW74"/>
  <c r="BJ73"/>
  <c r="JJ68"/>
  <c r="JW68"/>
  <c r="BW68"/>
  <c r="LW70"/>
  <c r="HJ73"/>
  <c r="BW73"/>
  <c r="BJ74"/>
  <c r="FJ74"/>
  <c r="IJ73"/>
  <c r="IJ70"/>
  <c r="JW74"/>
  <c r="BW74"/>
  <c r="HW70"/>
  <c r="FJ73"/>
  <c r="IW68"/>
  <c r="W68"/>
  <c r="IW70"/>
  <c r="EJ73"/>
  <c r="JW70"/>
  <c r="GJ70"/>
  <c r="EJ74"/>
  <c r="DJ73"/>
  <c r="AW68"/>
  <c r="AJ67"/>
  <c r="FW66"/>
  <c r="BW72"/>
  <c r="HJ66"/>
  <c r="IW67"/>
  <c r="HJ72"/>
  <c r="JJ71"/>
  <c r="LJ71"/>
  <c r="AJ71"/>
  <c r="KJ72"/>
  <c r="IJ71"/>
  <c r="BJ72"/>
  <c r="J71"/>
  <c r="LW66"/>
  <c r="FW72"/>
  <c r="GJ67"/>
  <c r="DW72"/>
  <c r="DJ67"/>
  <c r="GJ72"/>
  <c r="KJ71"/>
  <c r="AW72"/>
  <c r="IW66"/>
  <c r="EW66"/>
  <c r="J66"/>
  <c r="CJ71"/>
  <c r="EW72"/>
  <c r="CJ72"/>
  <c r="HW71"/>
  <c r="DJ66"/>
  <c r="W72"/>
  <c r="HJ71"/>
  <c r="J67"/>
  <c r="HW72"/>
  <c r="IW71"/>
  <c r="HJ67"/>
  <c r="JW72"/>
  <c r="FJ66"/>
  <c r="W66"/>
  <c r="BJ71"/>
  <c r="BJ67"/>
  <c r="GW72"/>
  <c r="AJ66"/>
  <c r="IJ67"/>
  <c r="W71"/>
  <c r="IJ72"/>
  <c r="FJ67"/>
  <c r="KJ67"/>
  <c r="CW71"/>
  <c r="GJ66"/>
  <c r="EJ72"/>
  <c r="AW71"/>
  <c r="JW71"/>
  <c r="AW67"/>
  <c r="GW71"/>
  <c r="FJ71"/>
  <c r="FJ72"/>
  <c r="DJ72"/>
  <c r="GW67"/>
  <c r="JJ66"/>
  <c r="AW66"/>
  <c r="JW67"/>
  <c r="FW67"/>
  <c r="DW66"/>
  <c r="DW67"/>
  <c r="LJ66"/>
  <c r="EJ71"/>
  <c r="HW66"/>
  <c r="CW72"/>
  <c r="DJ71"/>
  <c r="LJ67"/>
  <c r="IJ66"/>
  <c r="LW72"/>
  <c r="CJ67"/>
  <c r="IW72"/>
  <c r="EJ66"/>
  <c r="BW67"/>
  <c r="JJ72"/>
  <c r="CW66"/>
  <c r="JW66"/>
  <c r="CW67"/>
  <c r="BW66"/>
  <c r="BW71"/>
  <c r="JJ67"/>
  <c r="LJ72"/>
  <c r="BJ66"/>
  <c r="KW71"/>
  <c r="GW66"/>
  <c r="FW71"/>
  <c r="KW67"/>
  <c r="CJ66"/>
  <c r="EW67"/>
  <c r="KW66"/>
  <c r="LW71"/>
  <c r="KW72"/>
  <c r="J72"/>
  <c r="P63" s="1"/>
  <c r="S63" s="1"/>
  <c r="W67"/>
  <c r="KJ66"/>
  <c r="LW67"/>
  <c r="AJ72"/>
  <c r="EW71"/>
  <c r="DW71"/>
  <c r="EJ67"/>
  <c r="HW67"/>
  <c r="GJ71"/>
  <c r="EP63"/>
  <c r="ES63" s="1"/>
  <c r="CP63"/>
  <c r="CS63" s="1"/>
  <c r="GC63"/>
  <c r="GF63" s="1"/>
  <c r="KP62"/>
  <c r="KS62" s="1"/>
  <c r="KP63"/>
  <c r="KS63" s="1"/>
  <c r="IP62"/>
  <c r="IS62" s="1"/>
  <c r="DC62"/>
  <c r="DF62" s="1"/>
  <c r="MC62"/>
  <c r="MF62" s="1"/>
  <c r="KC63"/>
  <c r="KF63" s="1"/>
  <c r="HP62"/>
  <c r="HS62" s="1"/>
  <c r="EC62"/>
  <c r="EF62" s="1"/>
  <c r="AP62"/>
  <c r="AS62" s="1"/>
  <c r="HP63"/>
  <c r="HS63" s="1"/>
  <c r="DC63"/>
  <c r="DF63" s="1"/>
  <c r="KC62"/>
  <c r="KF62" s="1"/>
  <c r="IC63"/>
  <c r="IF63" s="1"/>
  <c r="GC62"/>
  <c r="GF62" s="1"/>
  <c r="CC62"/>
  <c r="CF62" s="1"/>
  <c r="AP63"/>
  <c r="AS63" s="1"/>
  <c r="FC62"/>
  <c r="FF62" s="1"/>
  <c r="CP62"/>
  <c r="CS62" s="1"/>
  <c r="LP62"/>
  <c r="LS62" s="1"/>
  <c r="JP62"/>
  <c r="JS62" s="1"/>
  <c r="EC63"/>
  <c r="EF63" s="1"/>
  <c r="DP62"/>
  <c r="DS62" s="1"/>
  <c r="CC63"/>
  <c r="CF63" s="1"/>
  <c r="FC63"/>
  <c r="FF63" s="1"/>
  <c r="DP63"/>
  <c r="DS63" s="1"/>
  <c r="BP62"/>
  <c r="BS62" s="1"/>
  <c r="FP63"/>
  <c r="FS63" s="1"/>
  <c r="LP63"/>
  <c r="LS63" s="1"/>
  <c r="JP63"/>
  <c r="JS63" s="1"/>
  <c r="EP62"/>
  <c r="ES62" s="1"/>
  <c r="BP63"/>
  <c r="BS63" s="1"/>
  <c r="AC63"/>
  <c r="AF63" s="1"/>
  <c r="P62"/>
  <c r="S62" s="1"/>
  <c r="JC63"/>
  <c r="JF63" s="1"/>
  <c r="HC62"/>
  <c r="HF62" s="1"/>
  <c r="GP63"/>
  <c r="GS63" s="1"/>
  <c r="AC62"/>
  <c r="AF62" s="1"/>
  <c r="BC63"/>
  <c r="BF63" s="1"/>
  <c r="LC62"/>
  <c r="LF62" s="1"/>
  <c r="JC62"/>
  <c r="JF62" s="1"/>
  <c r="HC63"/>
  <c r="HF63" s="1"/>
  <c r="MC63"/>
  <c r="MF63" s="1"/>
  <c r="BC62"/>
  <c r="BF62" s="1"/>
  <c r="IC62"/>
  <c r="IF62" s="1"/>
  <c r="LC63"/>
  <c r="LF63" s="1"/>
  <c r="IP63"/>
  <c r="IS63" s="1"/>
  <c r="GP62"/>
  <c r="GS62" s="1"/>
  <c r="FP62"/>
  <c r="FS62" s="1"/>
  <c r="JT67"/>
  <c r="JT68" s="1"/>
  <c r="CT67"/>
  <c r="CT69" s="1"/>
  <c r="BT67"/>
  <c r="BT69" s="1"/>
  <c r="ET67"/>
  <c r="ET68" s="1"/>
  <c r="LT67"/>
  <c r="JG67"/>
  <c r="GG67"/>
  <c r="IG67"/>
  <c r="FG67"/>
  <c r="KG67"/>
  <c r="HT67"/>
  <c r="AG67"/>
  <c r="LG67"/>
  <c r="BG67"/>
  <c r="DG67"/>
  <c r="CG67"/>
  <c r="IT67"/>
  <c r="KT67"/>
  <c r="AT67"/>
  <c r="EG67"/>
  <c r="MG67"/>
  <c r="GT67"/>
  <c r="FT67"/>
  <c r="DT67"/>
  <c r="HG67"/>
  <c r="AV73"/>
  <c r="CI66"/>
  <c r="FI72"/>
  <c r="II67"/>
  <c r="CV72"/>
  <c r="FI68"/>
  <c r="IV71"/>
  <c r="FV70"/>
  <c r="FI66"/>
  <c r="AI73"/>
  <c r="II73"/>
  <c r="CI67"/>
  <c r="LV72"/>
  <c r="CV66"/>
  <c r="GV74"/>
  <c r="KV74"/>
  <c r="BV72"/>
  <c r="I66"/>
  <c r="JI74"/>
  <c r="I70"/>
  <c r="V73"/>
  <c r="BV73"/>
  <c r="FV68"/>
  <c r="LV71"/>
  <c r="KI72"/>
  <c r="GI71"/>
  <c r="IV72"/>
  <c r="CI74"/>
  <c r="II74"/>
  <c r="DV66"/>
  <c r="DV68"/>
  <c r="GI73"/>
  <c r="EI68"/>
  <c r="GV71"/>
  <c r="FI74"/>
  <c r="DV72"/>
  <c r="BV66"/>
  <c r="GV73"/>
  <c r="V66"/>
  <c r="EI70"/>
  <c r="CV74"/>
  <c r="KV73"/>
  <c r="AI74"/>
  <c r="CV71"/>
  <c r="LV73"/>
  <c r="BV68"/>
  <c r="EV67"/>
  <c r="JV71"/>
  <c r="LV66"/>
  <c r="HI67"/>
  <c r="GI68"/>
  <c r="HV67"/>
  <c r="HV66"/>
  <c r="HI74"/>
  <c r="EI73"/>
  <c r="DV74"/>
  <c r="JI67"/>
  <c r="I71"/>
  <c r="EV66"/>
  <c r="JI72"/>
  <c r="EI74"/>
  <c r="JV73"/>
  <c r="EI72"/>
  <c r="HV74"/>
  <c r="II66"/>
  <c r="V74"/>
  <c r="HI70"/>
  <c r="GV67"/>
  <c r="KI68"/>
  <c r="DI70"/>
  <c r="HI73"/>
  <c r="LI72"/>
  <c r="AI71"/>
  <c r="GV72"/>
  <c r="GV70"/>
  <c r="JV74"/>
  <c r="HV72"/>
  <c r="I74"/>
  <c r="KI70"/>
  <c r="EV68"/>
  <c r="CI72"/>
  <c r="GI70"/>
  <c r="II72"/>
  <c r="AI67"/>
  <c r="GV68"/>
  <c r="JV67"/>
  <c r="AV68"/>
  <c r="KV70"/>
  <c r="V71"/>
  <c r="V67"/>
  <c r="LI67"/>
  <c r="AV72"/>
  <c r="GI67"/>
  <c r="CV70"/>
  <c r="KI73"/>
  <c r="GI66"/>
  <c r="DV73"/>
  <c r="JI68"/>
  <c r="HV68"/>
  <c r="IV73"/>
  <c r="JV72"/>
  <c r="JI73"/>
  <c r="BV67"/>
  <c r="BI74"/>
  <c r="KV68"/>
  <c r="LI73"/>
  <c r="CV68"/>
  <c r="AI70"/>
  <c r="KI71"/>
  <c r="V72"/>
  <c r="AV71"/>
  <c r="KV72"/>
  <c r="JI70"/>
  <c r="CI70"/>
  <c r="BI71"/>
  <c r="CI68"/>
  <c r="KI67"/>
  <c r="FI67"/>
  <c r="CI73"/>
  <c r="II68"/>
  <c r="BI73"/>
  <c r="EV74"/>
  <c r="DI71"/>
  <c r="KI66"/>
  <c r="AV66"/>
  <c r="FV66"/>
  <c r="EI67"/>
  <c r="AV74"/>
  <c r="CV67"/>
  <c r="LI74"/>
  <c r="JI71"/>
  <c r="BI68"/>
  <c r="AI72"/>
  <c r="DI66"/>
  <c r="KV66"/>
  <c r="DI72"/>
  <c r="DV70"/>
  <c r="I72"/>
  <c r="HI71"/>
  <c r="I68"/>
  <c r="GI74"/>
  <c r="FV72"/>
  <c r="KV67"/>
  <c r="FV73"/>
  <c r="IV67"/>
  <c r="IV68"/>
  <c r="BI66"/>
  <c r="HI66"/>
  <c r="IV66"/>
  <c r="LI70"/>
  <c r="HI68"/>
  <c r="JV66"/>
  <c r="BI67"/>
  <c r="LI68"/>
  <c r="HI72"/>
  <c r="V70"/>
  <c r="LV67"/>
  <c r="IV74"/>
  <c r="FI71"/>
  <c r="HV71"/>
  <c r="BI72"/>
  <c r="I67"/>
  <c r="P58" s="1"/>
  <c r="S58" s="1"/>
  <c r="II70"/>
  <c r="EV73"/>
  <c r="BV71"/>
  <c r="EV70"/>
  <c r="DV67"/>
  <c r="BV74"/>
  <c r="KV71"/>
  <c r="AV70"/>
  <c r="AI68"/>
  <c r="HV70"/>
  <c r="BI70"/>
  <c r="DI74"/>
  <c r="JI66"/>
  <c r="IV70"/>
  <c r="JV68"/>
  <c r="FV67"/>
  <c r="KI74"/>
  <c r="DI67"/>
  <c r="FI73"/>
  <c r="HV73"/>
  <c r="JV70"/>
  <c r="CI71"/>
  <c r="EI71"/>
  <c r="EV71"/>
  <c r="LI71"/>
  <c r="DI73"/>
  <c r="EV72"/>
  <c r="V68"/>
  <c r="EI66"/>
  <c r="DV71"/>
  <c r="GV66"/>
  <c r="GI72"/>
  <c r="LV70"/>
  <c r="DI68"/>
  <c r="CV73"/>
  <c r="LI66"/>
  <c r="AV67"/>
  <c r="FV74"/>
  <c r="II71"/>
  <c r="LV68"/>
  <c r="LV74"/>
  <c r="I73"/>
  <c r="AI66"/>
  <c r="BV70"/>
  <c r="FI70"/>
  <c r="FV71"/>
  <c r="LP59"/>
  <c r="LS59" s="1"/>
  <c r="MC57"/>
  <c r="MF57" s="1"/>
  <c r="HP59"/>
  <c r="HS59" s="1"/>
  <c r="KP58"/>
  <c r="KS58" s="1"/>
  <c r="DP59"/>
  <c r="DS59" s="1"/>
  <c r="BC58"/>
  <c r="BF58" s="1"/>
  <c r="GC58"/>
  <c r="GF58" s="1"/>
  <c r="JC60"/>
  <c r="JF60" s="1"/>
  <c r="IC60"/>
  <c r="IF60" s="1"/>
  <c r="HP57"/>
  <c r="HS57" s="1"/>
  <c r="HC60"/>
  <c r="HF60" s="1"/>
  <c r="GC60"/>
  <c r="GF60" s="1"/>
  <c r="CC59"/>
  <c r="CF59" s="1"/>
  <c r="FC59"/>
  <c r="FF59" s="1"/>
  <c r="CP57"/>
  <c r="CS57" s="1"/>
  <c r="AC60"/>
  <c r="AF60" s="1"/>
  <c r="CC58"/>
  <c r="CF58" s="1"/>
  <c r="HP60"/>
  <c r="HS60" s="1"/>
  <c r="KP60"/>
  <c r="KS60" s="1"/>
  <c r="KP59"/>
  <c r="KS59" s="1"/>
  <c r="BC57"/>
  <c r="BF57" s="1"/>
  <c r="IC58"/>
  <c r="IF58" s="1"/>
  <c r="AP58"/>
  <c r="AS58" s="1"/>
  <c r="KC57"/>
  <c r="KF57" s="1"/>
  <c r="GP57"/>
  <c r="GS57" s="1"/>
  <c r="GC57"/>
  <c r="GF57" s="1"/>
  <c r="IP60"/>
  <c r="IS60" s="1"/>
  <c r="LC58"/>
  <c r="LF58" s="1"/>
  <c r="EP57"/>
  <c r="ES57" s="1"/>
  <c r="LC57"/>
  <c r="LF57" s="1"/>
  <c r="MC60"/>
  <c r="MF60" s="1"/>
  <c r="DC58"/>
  <c r="DF58" s="1"/>
  <c r="BP58"/>
  <c r="BS58" s="1"/>
  <c r="FC57"/>
  <c r="FF57" s="1"/>
  <c r="JC57"/>
  <c r="JF57" s="1"/>
  <c r="EC58"/>
  <c r="EF58" s="1"/>
  <c r="DP57"/>
  <c r="DS57" s="1"/>
  <c r="HC59"/>
  <c r="HF59" s="1"/>
  <c r="EC57"/>
  <c r="EF57" s="1"/>
  <c r="BC60"/>
  <c r="BF60" s="1"/>
  <c r="CP60"/>
  <c r="CS60" s="1"/>
  <c r="IC59"/>
  <c r="IF59" s="1"/>
  <c r="EP58"/>
  <c r="ES58" s="1"/>
  <c r="CC57"/>
  <c r="CF57" s="1"/>
  <c r="JP57"/>
  <c r="JS57" s="1"/>
  <c r="JC58"/>
  <c r="JF58" s="1"/>
  <c r="JP58"/>
  <c r="JS58" s="1"/>
  <c r="BC59"/>
  <c r="BF59" s="1"/>
  <c r="HP58"/>
  <c r="HS58" s="1"/>
  <c r="GC59"/>
  <c r="GF59" s="1"/>
  <c r="FP58"/>
  <c r="FS58" s="1"/>
  <c r="FC60"/>
  <c r="FF60" s="1"/>
  <c r="LP58"/>
  <c r="LS58" s="1"/>
  <c r="AP59"/>
  <c r="AS59" s="1"/>
  <c r="KC59"/>
  <c r="KF59" s="1"/>
  <c r="KP57"/>
  <c r="KS57" s="1"/>
  <c r="DC60"/>
  <c r="DF60" s="1"/>
  <c r="AP57"/>
  <c r="AS57" s="1"/>
  <c r="BP57"/>
  <c r="BS57" s="1"/>
  <c r="IP57"/>
  <c r="IS57" s="1"/>
  <c r="GP59"/>
  <c r="GS59" s="1"/>
  <c r="AC57"/>
  <c r="AF57" s="1"/>
  <c r="JP60"/>
  <c r="JS60" s="1"/>
  <c r="MC58"/>
  <c r="MF58" s="1"/>
  <c r="KC58"/>
  <c r="KF58" s="1"/>
  <c r="FC58"/>
  <c r="FF58" s="1"/>
  <c r="CP59"/>
  <c r="CS59" s="1"/>
  <c r="DP58"/>
  <c r="DS58" s="1"/>
  <c r="BP60"/>
  <c r="BS60" s="1"/>
  <c r="FP57"/>
  <c r="FS57" s="1"/>
  <c r="IP58"/>
  <c r="IS58" s="1"/>
  <c r="FP59"/>
  <c r="FS59" s="1"/>
  <c r="AC59"/>
  <c r="AF59" s="1"/>
  <c r="HC57"/>
  <c r="HF57" s="1"/>
  <c r="DP60"/>
  <c r="DS60" s="1"/>
  <c r="DC59"/>
  <c r="DF59" s="1"/>
  <c r="EC60"/>
  <c r="EF60" s="1"/>
  <c r="BP59"/>
  <c r="BS59" s="1"/>
  <c r="LC60"/>
  <c r="LF60" s="1"/>
  <c r="LC59"/>
  <c r="LF59" s="1"/>
  <c r="HC58"/>
  <c r="HF58" s="1"/>
  <c r="P57"/>
  <c r="KC60"/>
  <c r="KF60" s="1"/>
  <c r="JP59"/>
  <c r="JS59" s="1"/>
  <c r="IC57"/>
  <c r="IF57" s="1"/>
  <c r="LP57"/>
  <c r="LS57" s="1"/>
  <c r="IP59"/>
  <c r="IS59" s="1"/>
  <c r="GP58"/>
  <c r="GS58" s="1"/>
  <c r="FP60"/>
  <c r="FS60" s="1"/>
  <c r="GP60"/>
  <c r="GS60" s="1"/>
  <c r="EC59"/>
  <c r="EF59" s="1"/>
  <c r="EP60"/>
  <c r="ES60" s="1"/>
  <c r="CC60"/>
  <c r="CF60" s="1"/>
  <c r="LP60"/>
  <c r="LS60" s="1"/>
  <c r="JC59"/>
  <c r="JF59" s="1"/>
  <c r="DC57"/>
  <c r="DF57" s="1"/>
  <c r="CP58"/>
  <c r="CS58" s="1"/>
  <c r="AP60"/>
  <c r="AS60" s="1"/>
  <c r="EP59"/>
  <c r="ES59" s="1"/>
  <c r="AC58"/>
  <c r="AF58" s="1"/>
  <c r="P59"/>
  <c r="S59" s="1"/>
  <c r="MC59"/>
  <c r="MF59" s="1"/>
  <c r="Q48"/>
  <c r="O68" l="1"/>
  <c r="O69"/>
  <c r="AB68"/>
  <c r="AB69"/>
  <c r="T67"/>
  <c r="T68" s="1"/>
  <c r="J5" i="32"/>
  <c r="J4"/>
  <c r="P60" i="33"/>
  <c r="S60" s="1"/>
  <c r="ID62"/>
  <c r="IE62" s="1"/>
  <c r="GQ63"/>
  <c r="GR63" s="1"/>
  <c r="LQ63"/>
  <c r="LR63" s="1"/>
  <c r="ED63"/>
  <c r="EE63" s="1"/>
  <c r="ID63"/>
  <c r="IE63" s="1"/>
  <c r="MD62"/>
  <c r="ME62" s="1"/>
  <c r="BD62"/>
  <c r="BE62" s="1"/>
  <c r="HD62"/>
  <c r="HE62" s="1"/>
  <c r="FQ63"/>
  <c r="FR63" s="1"/>
  <c r="JQ62"/>
  <c r="JR62" s="1"/>
  <c r="KD62"/>
  <c r="KE62" s="1"/>
  <c r="DD62"/>
  <c r="DE62" s="1"/>
  <c r="MD63"/>
  <c r="ME63" s="1"/>
  <c r="JD63"/>
  <c r="JE63" s="1"/>
  <c r="BQ62"/>
  <c r="BR62" s="1"/>
  <c r="LQ62"/>
  <c r="LR62" s="1"/>
  <c r="DD63"/>
  <c r="DE63" s="1"/>
  <c r="IQ62"/>
  <c r="IR62" s="1"/>
  <c r="HD63"/>
  <c r="HE63" s="1"/>
  <c r="Q62"/>
  <c r="R62" s="1"/>
  <c r="DQ63"/>
  <c r="DR63" s="1"/>
  <c r="CQ62"/>
  <c r="CR62" s="1"/>
  <c r="HQ63"/>
  <c r="HR63" s="1"/>
  <c r="KQ63"/>
  <c r="KR63" s="1"/>
  <c r="FQ62"/>
  <c r="FR62" s="1"/>
  <c r="JD62"/>
  <c r="JE62" s="1"/>
  <c r="AD63"/>
  <c r="AE63" s="1"/>
  <c r="Q63"/>
  <c r="R63" s="1"/>
  <c r="FD62"/>
  <c r="FE62" s="1"/>
  <c r="AQ62"/>
  <c r="AR62" s="1"/>
  <c r="KQ62"/>
  <c r="KR62" s="1"/>
  <c r="GQ62"/>
  <c r="GR62" s="1"/>
  <c r="LD62"/>
  <c r="LE62" s="1"/>
  <c r="BQ63"/>
  <c r="BR63" s="1"/>
  <c r="FD63"/>
  <c r="FE63" s="1"/>
  <c r="AQ63"/>
  <c r="AR63" s="1"/>
  <c r="ED62"/>
  <c r="EE62" s="1"/>
  <c r="GD63"/>
  <c r="GE63" s="1"/>
  <c r="IQ63"/>
  <c r="IR63" s="1"/>
  <c r="BD63"/>
  <c r="BE63" s="1"/>
  <c r="EQ62"/>
  <c r="ER62" s="1"/>
  <c r="CD63"/>
  <c r="CE63" s="1"/>
  <c r="CD62"/>
  <c r="CE62" s="1"/>
  <c r="HQ62"/>
  <c r="HR62" s="1"/>
  <c r="CQ63"/>
  <c r="CR63" s="1"/>
  <c r="LD63"/>
  <c r="LE63" s="1"/>
  <c r="AD62"/>
  <c r="AE62" s="1"/>
  <c r="JQ63"/>
  <c r="JR63" s="1"/>
  <c r="DQ62"/>
  <c r="DR62" s="1"/>
  <c r="GD62"/>
  <c r="GE62" s="1"/>
  <c r="KD63"/>
  <c r="KE63" s="1"/>
  <c r="EQ63"/>
  <c r="ER63" s="1"/>
  <c r="JT69"/>
  <c r="CT68"/>
  <c r="BT68"/>
  <c r="ET69"/>
  <c r="IQ59"/>
  <c r="IR59" s="1"/>
  <c r="IQ58"/>
  <c r="IR58" s="1"/>
  <c r="BQ58"/>
  <c r="BR58" s="1"/>
  <c r="LQ59"/>
  <c r="LR59" s="1"/>
  <c r="CG68"/>
  <c r="CG69"/>
  <c r="KG68"/>
  <c r="KG69"/>
  <c r="MD59"/>
  <c r="ME59" s="1"/>
  <c r="LQ60"/>
  <c r="LR60" s="1"/>
  <c r="LQ57"/>
  <c r="LP67"/>
  <c r="BQ59"/>
  <c r="BR59" s="1"/>
  <c r="FQ57"/>
  <c r="FP67"/>
  <c r="AC67"/>
  <c r="AD57"/>
  <c r="AQ59"/>
  <c r="AR59" s="1"/>
  <c r="JQ58"/>
  <c r="JR58" s="1"/>
  <c r="DD58"/>
  <c r="DE58" s="1"/>
  <c r="KD57"/>
  <c r="KC67"/>
  <c r="AD60"/>
  <c r="AE60" s="1"/>
  <c r="JD60"/>
  <c r="JE60" s="1"/>
  <c r="HG69"/>
  <c r="HG68"/>
  <c r="DG68"/>
  <c r="DG69"/>
  <c r="FG68"/>
  <c r="FG69"/>
  <c r="BD59"/>
  <c r="BE59" s="1"/>
  <c r="ID60"/>
  <c r="IE60" s="1"/>
  <c r="Q59"/>
  <c r="R59" s="1"/>
  <c r="CD60"/>
  <c r="CE60" s="1"/>
  <c r="ID57"/>
  <c r="IC67"/>
  <c r="ED60"/>
  <c r="EE60" s="1"/>
  <c r="BQ60"/>
  <c r="BR60" s="1"/>
  <c r="GQ59"/>
  <c r="GR59" s="1"/>
  <c r="LQ58"/>
  <c r="LR58" s="1"/>
  <c r="JD58"/>
  <c r="JE58" s="1"/>
  <c r="EC67"/>
  <c r="ED57"/>
  <c r="MD60"/>
  <c r="ME60" s="1"/>
  <c r="AQ58"/>
  <c r="AR58" s="1"/>
  <c r="CP67"/>
  <c r="CQ57"/>
  <c r="GD58"/>
  <c r="GE58" s="1"/>
  <c r="DT69"/>
  <c r="DT68"/>
  <c r="KT68"/>
  <c r="KT69"/>
  <c r="BG69"/>
  <c r="BG68"/>
  <c r="IG68"/>
  <c r="IG69"/>
  <c r="LD60"/>
  <c r="LE60" s="1"/>
  <c r="BD60"/>
  <c r="BE60" s="1"/>
  <c r="CD58"/>
  <c r="CE58" s="1"/>
  <c r="AD58"/>
  <c r="AE58" s="1"/>
  <c r="EQ60"/>
  <c r="ER60" s="1"/>
  <c r="JQ59"/>
  <c r="JR59" s="1"/>
  <c r="DD59"/>
  <c r="DE59" s="1"/>
  <c r="DQ58"/>
  <c r="DR58" s="1"/>
  <c r="IP67"/>
  <c r="IQ57"/>
  <c r="FD60"/>
  <c r="FE60" s="1"/>
  <c r="JP67"/>
  <c r="JQ57"/>
  <c r="HD59"/>
  <c r="HE59" s="1"/>
  <c r="LC67"/>
  <c r="LD57"/>
  <c r="ID58"/>
  <c r="IE58" s="1"/>
  <c r="FD59"/>
  <c r="FE59" s="1"/>
  <c r="BD58"/>
  <c r="BE58" s="1"/>
  <c r="FT68"/>
  <c r="FT69"/>
  <c r="IT69"/>
  <c r="IT68"/>
  <c r="LG68"/>
  <c r="LG69"/>
  <c r="GG69"/>
  <c r="GG68"/>
  <c r="KD59"/>
  <c r="KE59" s="1"/>
  <c r="EQ59"/>
  <c r="ER59" s="1"/>
  <c r="KD60"/>
  <c r="KE60" s="1"/>
  <c r="CQ59"/>
  <c r="CR59" s="1"/>
  <c r="Q58"/>
  <c r="R58" s="1"/>
  <c r="DQ57"/>
  <c r="DP67"/>
  <c r="CD59"/>
  <c r="CE59" s="1"/>
  <c r="DQ59"/>
  <c r="DR59" s="1"/>
  <c r="GT68"/>
  <c r="GT69"/>
  <c r="AG69"/>
  <c r="AG68"/>
  <c r="JG69"/>
  <c r="JG68"/>
  <c r="JD59"/>
  <c r="JE59" s="1"/>
  <c r="JQ60"/>
  <c r="JR60" s="1"/>
  <c r="GQ57"/>
  <c r="GP67"/>
  <c r="ED59"/>
  <c r="EE59" s="1"/>
  <c r="DQ60"/>
  <c r="DR60" s="1"/>
  <c r="BQ57"/>
  <c r="BP67"/>
  <c r="CC67"/>
  <c r="CD57"/>
  <c r="EP67"/>
  <c r="EQ57"/>
  <c r="BC67"/>
  <c r="BD57"/>
  <c r="AQ60"/>
  <c r="AR60" s="1"/>
  <c r="GQ60"/>
  <c r="GR60" s="1"/>
  <c r="Q57"/>
  <c r="R57" s="1"/>
  <c r="S57"/>
  <c r="HC67"/>
  <c r="HD57"/>
  <c r="FD58"/>
  <c r="FE58" s="1"/>
  <c r="AP67"/>
  <c r="AQ57"/>
  <c r="FQ58"/>
  <c r="FR58" s="1"/>
  <c r="EQ58"/>
  <c r="ER58" s="1"/>
  <c r="ED58"/>
  <c r="EE58" s="1"/>
  <c r="LD58"/>
  <c r="LE58" s="1"/>
  <c r="KQ59"/>
  <c r="KR59" s="1"/>
  <c r="GD60"/>
  <c r="GE60" s="1"/>
  <c r="KQ58"/>
  <c r="KR58" s="1"/>
  <c r="MG69"/>
  <c r="MG68"/>
  <c r="HT69"/>
  <c r="HT68"/>
  <c r="KD58"/>
  <c r="KE58" s="1"/>
  <c r="DD60"/>
  <c r="DE60" s="1"/>
  <c r="GD59"/>
  <c r="GE59" s="1"/>
  <c r="ID59"/>
  <c r="IE59" s="1"/>
  <c r="JD57"/>
  <c r="JC67"/>
  <c r="IQ60"/>
  <c r="IR60" s="1"/>
  <c r="KQ60"/>
  <c r="KR60" s="1"/>
  <c r="HD60"/>
  <c r="HE60" s="1"/>
  <c r="HQ59"/>
  <c r="HR59" s="1"/>
  <c r="EG69"/>
  <c r="EG68"/>
  <c r="CQ58"/>
  <c r="CR58" s="1"/>
  <c r="FQ60"/>
  <c r="FR60" s="1"/>
  <c r="HD58"/>
  <c r="HE58" s="1"/>
  <c r="AD59"/>
  <c r="AE59" s="1"/>
  <c r="DD57"/>
  <c r="DC67"/>
  <c r="GQ58"/>
  <c r="GR58" s="1"/>
  <c r="LD59"/>
  <c r="LE59" s="1"/>
  <c r="FQ59"/>
  <c r="FR59" s="1"/>
  <c r="MD58"/>
  <c r="ME58" s="1"/>
  <c r="KQ57"/>
  <c r="KP67"/>
  <c r="HQ58"/>
  <c r="HR58" s="1"/>
  <c r="CQ60"/>
  <c r="CR60" s="1"/>
  <c r="FD57"/>
  <c r="FC67"/>
  <c r="GC67"/>
  <c r="GD57"/>
  <c r="HQ60"/>
  <c r="HR60" s="1"/>
  <c r="HP67"/>
  <c r="HQ57"/>
  <c r="MD57"/>
  <c r="MC67"/>
  <c r="AT69"/>
  <c r="AT68"/>
  <c r="LT68"/>
  <c r="LT69"/>
  <c r="R48"/>
  <c r="T69" l="1"/>
  <c r="G5" i="32"/>
  <c r="G4"/>
  <c r="Q60" i="33"/>
  <c r="R60" s="1"/>
  <c r="R67" s="1"/>
  <c r="R69" s="1"/>
  <c r="P67"/>
  <c r="JF67"/>
  <c r="JF69" s="1"/>
  <c r="HF67"/>
  <c r="HF68" s="1"/>
  <c r="BF67"/>
  <c r="BF68" s="1"/>
  <c r="DF67"/>
  <c r="DF69" s="1"/>
  <c r="AS67"/>
  <c r="AS69" s="1"/>
  <c r="S67"/>
  <c r="BS67"/>
  <c r="BS68" s="1"/>
  <c r="GS67"/>
  <c r="GS69" s="1"/>
  <c r="JS67"/>
  <c r="JS69" s="1"/>
  <c r="EF67"/>
  <c r="EF69" s="1"/>
  <c r="FF67"/>
  <c r="FF69" s="1"/>
  <c r="DS67"/>
  <c r="DS69" s="1"/>
  <c r="HC68"/>
  <c r="HC69"/>
  <c r="BC69"/>
  <c r="BC68"/>
  <c r="DP69"/>
  <c r="DP68"/>
  <c r="ED67"/>
  <c r="EE57"/>
  <c r="EE67" s="1"/>
  <c r="FP68"/>
  <c r="FP69"/>
  <c r="MC68"/>
  <c r="MC69"/>
  <c r="BR57"/>
  <c r="BR67" s="1"/>
  <c r="BQ67"/>
  <c r="ME57"/>
  <c r="ME67" s="1"/>
  <c r="MD67"/>
  <c r="GF67"/>
  <c r="AP69"/>
  <c r="AP68"/>
  <c r="ES67"/>
  <c r="LF67"/>
  <c r="CS67"/>
  <c r="EC68"/>
  <c r="EC69"/>
  <c r="KF67"/>
  <c r="FR57"/>
  <c r="FR67" s="1"/>
  <c r="FQ67"/>
  <c r="DE57"/>
  <c r="DE67" s="1"/>
  <c r="DD67"/>
  <c r="GR57"/>
  <c r="GR67" s="1"/>
  <c r="GQ67"/>
  <c r="FS67"/>
  <c r="EP68"/>
  <c r="EP69"/>
  <c r="LE57"/>
  <c r="LE67" s="1"/>
  <c r="LD67"/>
  <c r="CP68"/>
  <c r="CP69"/>
  <c r="KC68"/>
  <c r="KC69"/>
  <c r="DR57"/>
  <c r="DR67" s="1"/>
  <c r="DQ67"/>
  <c r="CQ67"/>
  <c r="CR57"/>
  <c r="CR67" s="1"/>
  <c r="KS67"/>
  <c r="KP69"/>
  <c r="KP68"/>
  <c r="JE57"/>
  <c r="JE67" s="1"/>
  <c r="JD67"/>
  <c r="CE57"/>
  <c r="CE67" s="1"/>
  <c r="CD67"/>
  <c r="LC68"/>
  <c r="LC69"/>
  <c r="IR57"/>
  <c r="IR67" s="1"/>
  <c r="IQ67"/>
  <c r="KD67"/>
  <c r="KE57"/>
  <c r="KE67" s="1"/>
  <c r="GD67"/>
  <c r="GE57"/>
  <c r="GE67" s="1"/>
  <c r="AR57"/>
  <c r="AR67" s="1"/>
  <c r="AQ67"/>
  <c r="EQ67"/>
  <c r="ER57"/>
  <c r="ER67" s="1"/>
  <c r="JP68"/>
  <c r="JP69"/>
  <c r="MF67"/>
  <c r="GC68"/>
  <c r="GC69"/>
  <c r="JC68"/>
  <c r="JC69"/>
  <c r="HQ67"/>
  <c r="HR57"/>
  <c r="HR67" s="1"/>
  <c r="HS67"/>
  <c r="FC69"/>
  <c r="FC68"/>
  <c r="KR57"/>
  <c r="KR67" s="1"/>
  <c r="KQ67"/>
  <c r="HE57"/>
  <c r="HE67" s="1"/>
  <c r="HD67"/>
  <c r="CF67"/>
  <c r="IS67"/>
  <c r="IC68"/>
  <c r="IC69"/>
  <c r="AE57"/>
  <c r="AE67" s="1"/>
  <c r="AD67"/>
  <c r="LS67"/>
  <c r="BP69"/>
  <c r="BP68"/>
  <c r="HP68"/>
  <c r="HP69"/>
  <c r="FE57"/>
  <c r="FE67" s="1"/>
  <c r="FD67"/>
  <c r="DC69"/>
  <c r="DC68"/>
  <c r="BD67"/>
  <c r="BE57"/>
  <c r="BE67" s="1"/>
  <c r="CC69"/>
  <c r="CC68"/>
  <c r="GP69"/>
  <c r="GP68"/>
  <c r="IP69"/>
  <c r="IP68"/>
  <c r="IE57"/>
  <c r="IE67" s="1"/>
  <c r="ID67"/>
  <c r="AC69"/>
  <c r="AC68"/>
  <c r="LP69"/>
  <c r="LP68"/>
  <c r="JQ67"/>
  <c r="JR57"/>
  <c r="JR67" s="1"/>
  <c r="IF67"/>
  <c r="AF67"/>
  <c r="LQ67"/>
  <c r="LR57"/>
  <c r="LR67" s="1"/>
  <c r="D34" i="32" l="1"/>
  <c r="D45"/>
  <c r="D69"/>
  <c r="D31"/>
  <c r="C78"/>
  <c r="C97"/>
  <c r="C63"/>
  <c r="D76"/>
  <c r="C54"/>
  <c r="D43"/>
  <c r="D6"/>
  <c r="D19"/>
  <c r="C26"/>
  <c r="C18"/>
  <c r="C59"/>
  <c r="C34"/>
  <c r="C103"/>
  <c r="C10"/>
  <c r="D68"/>
  <c r="C21"/>
  <c r="C81"/>
  <c r="C6"/>
  <c r="C24"/>
  <c r="C99"/>
  <c r="C13"/>
  <c r="C85"/>
  <c r="D4"/>
  <c r="D83"/>
  <c r="C100"/>
  <c r="D7"/>
  <c r="D52"/>
  <c r="D75"/>
  <c r="D100"/>
  <c r="C55"/>
  <c r="C70"/>
  <c r="D91"/>
  <c r="C64"/>
  <c r="C68"/>
  <c r="C27"/>
  <c r="D5"/>
  <c r="C43"/>
  <c r="D12"/>
  <c r="D94"/>
  <c r="D28"/>
  <c r="C62"/>
  <c r="D63"/>
  <c r="C84"/>
  <c r="D59"/>
  <c r="C31"/>
  <c r="D26"/>
  <c r="D29"/>
  <c r="D90"/>
  <c r="C4"/>
  <c r="C96"/>
  <c r="D66"/>
  <c r="C56"/>
  <c r="C16"/>
  <c r="C90"/>
  <c r="C49"/>
  <c r="C75"/>
  <c r="D11"/>
  <c r="C30"/>
  <c r="D27"/>
  <c r="C82"/>
  <c r="C29"/>
  <c r="C76"/>
  <c r="D16"/>
  <c r="D70"/>
  <c r="D33"/>
  <c r="D64"/>
  <c r="C47"/>
  <c r="C102"/>
  <c r="C83"/>
  <c r="C53"/>
  <c r="D30"/>
  <c r="D79"/>
  <c r="D24"/>
  <c r="C11"/>
  <c r="D95"/>
  <c r="D46"/>
  <c r="D13"/>
  <c r="D10"/>
  <c r="D77"/>
  <c r="C7"/>
  <c r="C88"/>
  <c r="C94"/>
  <c r="C39"/>
  <c r="D55"/>
  <c r="C36"/>
  <c r="C19"/>
  <c r="D41"/>
  <c r="D86"/>
  <c r="C93"/>
  <c r="C22"/>
  <c r="C67"/>
  <c r="D39"/>
  <c r="D15"/>
  <c r="D102"/>
  <c r="C101"/>
  <c r="C20"/>
  <c r="D37"/>
  <c r="D49"/>
  <c r="C87"/>
  <c r="C80"/>
  <c r="D103"/>
  <c r="C73"/>
  <c r="C66"/>
  <c r="D44"/>
  <c r="D96"/>
  <c r="C60"/>
  <c r="D72"/>
  <c r="D51"/>
  <c r="D71"/>
  <c r="C50"/>
  <c r="D48"/>
  <c r="D74"/>
  <c r="C58"/>
  <c r="D80"/>
  <c r="C38"/>
  <c r="C74"/>
  <c r="D98"/>
  <c r="D67"/>
  <c r="C98"/>
  <c r="C17"/>
  <c r="C79"/>
  <c r="D73"/>
  <c r="C45"/>
  <c r="C8"/>
  <c r="D42"/>
  <c r="D54"/>
  <c r="D78"/>
  <c r="C48"/>
  <c r="D14"/>
  <c r="C23"/>
  <c r="D18"/>
  <c r="D61"/>
  <c r="C5"/>
  <c r="C40"/>
  <c r="D38"/>
  <c r="D47"/>
  <c r="C52"/>
  <c r="C42"/>
  <c r="D32"/>
  <c r="C51"/>
  <c r="C92"/>
  <c r="C86"/>
  <c r="D99"/>
  <c r="C14"/>
  <c r="C71"/>
  <c r="D20"/>
  <c r="C37"/>
  <c r="D81"/>
  <c r="D17"/>
  <c r="D40"/>
  <c r="C9"/>
  <c r="D36"/>
  <c r="D8"/>
  <c r="C25"/>
  <c r="D53"/>
  <c r="D21"/>
  <c r="D97"/>
  <c r="C32"/>
  <c r="D22"/>
  <c r="C57"/>
  <c r="D84"/>
  <c r="C89"/>
  <c r="D62"/>
  <c r="D23"/>
  <c r="C65"/>
  <c r="D101"/>
  <c r="C72"/>
  <c r="D85"/>
  <c r="C44"/>
  <c r="C69"/>
  <c r="C91"/>
  <c r="C28"/>
  <c r="D9"/>
  <c r="D60"/>
  <c r="D87"/>
  <c r="D56"/>
  <c r="D88"/>
  <c r="D58"/>
  <c r="C61"/>
  <c r="D82"/>
  <c r="D65"/>
  <c r="D25"/>
  <c r="C41"/>
  <c r="C35"/>
  <c r="C77"/>
  <c r="D92"/>
  <c r="C15"/>
  <c r="D57"/>
  <c r="D35"/>
  <c r="D93"/>
  <c r="D89"/>
  <c r="D50"/>
  <c r="C33"/>
  <c r="C95"/>
  <c r="C12"/>
  <c r="C46"/>
  <c r="JF68" i="33"/>
  <c r="Q67"/>
  <c r="Q69" s="1"/>
  <c r="P69"/>
  <c r="P68"/>
  <c r="BF69"/>
  <c r="DF68"/>
  <c r="R68"/>
  <c r="DS68"/>
  <c r="HF69"/>
  <c r="FF68"/>
  <c r="EF68"/>
  <c r="BS69"/>
  <c r="JS68"/>
  <c r="GS68"/>
  <c r="AS68"/>
  <c r="S68"/>
  <c r="S69"/>
  <c r="AD69"/>
  <c r="AD68"/>
  <c r="HQ68"/>
  <c r="HQ69"/>
  <c r="ER69"/>
  <c r="ER68"/>
  <c r="KE69"/>
  <c r="KE68"/>
  <c r="JD69"/>
  <c r="JD68"/>
  <c r="CQ68"/>
  <c r="CQ69"/>
  <c r="LE69"/>
  <c r="LE68"/>
  <c r="FQ68"/>
  <c r="FQ69"/>
  <c r="BQ69"/>
  <c r="BQ68"/>
  <c r="EE69"/>
  <c r="EE68"/>
  <c r="AE69"/>
  <c r="AE68"/>
  <c r="FR68"/>
  <c r="FR69"/>
  <c r="FE69"/>
  <c r="FE68"/>
  <c r="KQ68"/>
  <c r="KQ69"/>
  <c r="AQ68"/>
  <c r="AQ69"/>
  <c r="IQ68"/>
  <c r="IQ69"/>
  <c r="DR68"/>
  <c r="DR69"/>
  <c r="KF69"/>
  <c r="KF68"/>
  <c r="GF68"/>
  <c r="GF69"/>
  <c r="JE69"/>
  <c r="JE68"/>
  <c r="JR69"/>
  <c r="JR68"/>
  <c r="KR69"/>
  <c r="KR68"/>
  <c r="AR68"/>
  <c r="AR69"/>
  <c r="IR68"/>
  <c r="IR69"/>
  <c r="FS69"/>
  <c r="FS68"/>
  <c r="MD68"/>
  <c r="MD69"/>
  <c r="AF68"/>
  <c r="AF69"/>
  <c r="EQ69"/>
  <c r="EQ68"/>
  <c r="DQ68"/>
  <c r="DQ69"/>
  <c r="ID68"/>
  <c r="ID69"/>
  <c r="JQ68"/>
  <c r="JQ69"/>
  <c r="IS68"/>
  <c r="IS69"/>
  <c r="GE68"/>
  <c r="GE69"/>
  <c r="GQ69"/>
  <c r="GQ68"/>
  <c r="ME68"/>
  <c r="ME69"/>
  <c r="LQ69"/>
  <c r="LQ68"/>
  <c r="BR68"/>
  <c r="BR69"/>
  <c r="BE68"/>
  <c r="BE69"/>
  <c r="BD68"/>
  <c r="BD69"/>
  <c r="CF69"/>
  <c r="CF68"/>
  <c r="MF68"/>
  <c r="MF69"/>
  <c r="GD69"/>
  <c r="GD68"/>
  <c r="GR69"/>
  <c r="GR68"/>
  <c r="CS68"/>
  <c r="CS69"/>
  <c r="FD68"/>
  <c r="FD69"/>
  <c r="KD69"/>
  <c r="KD68"/>
  <c r="ED69"/>
  <c r="ED68"/>
  <c r="IF69"/>
  <c r="IF68"/>
  <c r="IE68"/>
  <c r="IE69"/>
  <c r="HD68"/>
  <c r="HD69"/>
  <c r="HS68"/>
  <c r="HS69"/>
  <c r="CD68"/>
  <c r="CD69"/>
  <c r="KS69"/>
  <c r="KS68"/>
  <c r="DD68"/>
  <c r="DD69"/>
  <c r="LF69"/>
  <c r="LF68"/>
  <c r="LR69"/>
  <c r="LR68"/>
  <c r="LS68"/>
  <c r="LS69"/>
  <c r="HE68"/>
  <c r="HE69"/>
  <c r="HR68"/>
  <c r="HR69"/>
  <c r="CE69"/>
  <c r="CE68"/>
  <c r="CR69"/>
  <c r="CR68"/>
  <c r="LD68"/>
  <c r="LD69"/>
  <c r="DE68"/>
  <c r="DE69"/>
  <c r="ES68"/>
  <c r="ES69"/>
  <c r="IO70" l="1"/>
  <c r="II2" s="1"/>
  <c r="Q68"/>
  <c r="O70" s="1"/>
  <c r="I2" s="1"/>
  <c r="I4" i="34" s="1"/>
  <c r="DO70" i="33"/>
  <c r="DI2" s="1"/>
  <c r="FB70"/>
  <c r="EV2" s="1"/>
  <c r="GB70"/>
  <c r="FV2" s="1"/>
  <c r="BB70"/>
  <c r="AV2" s="1"/>
  <c r="IB70"/>
  <c r="HV2" s="1"/>
  <c r="EB70"/>
  <c r="DV2" s="1"/>
  <c r="HB70"/>
  <c r="GV2" s="1"/>
  <c r="DB70"/>
  <c r="CV2" s="1"/>
  <c r="AO70"/>
  <c r="AI2" s="1"/>
  <c r="CB70"/>
  <c r="BV2" s="1"/>
  <c r="BO70"/>
  <c r="BI2" s="1"/>
  <c r="FO70"/>
  <c r="FI2" s="1"/>
  <c r="LB70"/>
  <c r="KV2" s="1"/>
  <c r="KB70"/>
  <c r="JV2" s="1"/>
  <c r="JO70"/>
  <c r="JI2" s="1"/>
  <c r="KO70"/>
  <c r="KI2" s="1"/>
  <c r="LO70"/>
  <c r="LI2" s="1"/>
  <c r="MB70"/>
  <c r="LV2" s="1"/>
  <c r="CO70"/>
  <c r="CI2" s="1"/>
  <c r="HO70"/>
  <c r="HI2" s="1"/>
  <c r="EO70"/>
  <c r="EI2" s="1"/>
  <c r="GO70"/>
  <c r="GI2" s="1"/>
  <c r="JB70"/>
  <c r="IV2" s="1"/>
  <c r="AB70"/>
  <c r="V2" s="1"/>
  <c r="I5" i="34"/>
  <c r="J4" l="1"/>
  <c r="J5"/>
  <c r="G5" l="1"/>
  <c r="G4"/>
  <c r="D21" l="1"/>
  <c r="D37"/>
  <c r="D71"/>
  <c r="D7"/>
  <c r="D38"/>
  <c r="C47"/>
  <c r="D33"/>
  <c r="C45"/>
  <c r="C14"/>
  <c r="D26"/>
  <c r="D55"/>
  <c r="C44"/>
  <c r="D65"/>
  <c r="C61"/>
  <c r="C63"/>
  <c r="D96"/>
  <c r="C83"/>
  <c r="C74"/>
  <c r="C76"/>
  <c r="D95"/>
  <c r="D99"/>
  <c r="C8"/>
  <c r="D34"/>
  <c r="D19"/>
  <c r="D30"/>
  <c r="D17"/>
  <c r="C26"/>
  <c r="D45"/>
  <c r="D52"/>
  <c r="D70"/>
  <c r="C60"/>
  <c r="C73"/>
  <c r="C75"/>
  <c r="C9"/>
  <c r="C50"/>
  <c r="C28"/>
  <c r="C7"/>
  <c r="C102"/>
  <c r="D6"/>
  <c r="D44"/>
  <c r="D80"/>
  <c r="C58"/>
  <c r="C5"/>
  <c r="D40"/>
  <c r="C25"/>
  <c r="D89"/>
  <c r="D10"/>
  <c r="D58"/>
  <c r="D97"/>
  <c r="C59"/>
  <c r="C80"/>
  <c r="C96"/>
  <c r="C19"/>
  <c r="C91"/>
  <c r="D57"/>
  <c r="D13"/>
  <c r="C33"/>
  <c r="C57"/>
  <c r="C78"/>
  <c r="C20"/>
  <c r="C21"/>
  <c r="C79"/>
  <c r="C92"/>
  <c r="C68"/>
  <c r="D46"/>
  <c r="C29"/>
  <c r="C30"/>
  <c r="C15"/>
  <c r="D62"/>
  <c r="C81"/>
  <c r="D102"/>
  <c r="D54"/>
  <c r="C66"/>
  <c r="D72"/>
  <c r="D66"/>
  <c r="C27"/>
  <c r="D101"/>
  <c r="D81"/>
  <c r="C42"/>
  <c r="D86"/>
  <c r="C32"/>
  <c r="D41"/>
  <c r="D11"/>
  <c r="D88"/>
  <c r="D12"/>
  <c r="C24"/>
  <c r="C36"/>
  <c r="D73"/>
  <c r="D15"/>
  <c r="C100"/>
  <c r="D78"/>
  <c r="D49"/>
  <c r="D83"/>
  <c r="C88"/>
  <c r="C10"/>
  <c r="D67"/>
  <c r="D43"/>
  <c r="C4"/>
  <c r="C23"/>
  <c r="D47"/>
  <c r="D98"/>
  <c r="C13"/>
  <c r="D87"/>
  <c r="D93"/>
  <c r="C53"/>
  <c r="D42"/>
  <c r="D79"/>
  <c r="D31"/>
  <c r="C12"/>
  <c r="C67"/>
  <c r="D92"/>
  <c r="D4"/>
  <c r="C39"/>
  <c r="C101"/>
  <c r="D50"/>
  <c r="D76"/>
  <c r="C71"/>
  <c r="D68"/>
  <c r="C48"/>
  <c r="C52"/>
  <c r="D56"/>
  <c r="D27"/>
  <c r="D64"/>
  <c r="D91"/>
  <c r="C16"/>
  <c r="D22"/>
  <c r="D8"/>
  <c r="C40"/>
  <c r="C43"/>
  <c r="D36"/>
  <c r="D74"/>
  <c r="D14"/>
  <c r="C54"/>
  <c r="D90"/>
  <c r="C41"/>
  <c r="C46"/>
  <c r="C64"/>
  <c r="D39"/>
  <c r="D28"/>
  <c r="C99"/>
  <c r="C34"/>
  <c r="C72"/>
  <c r="D100"/>
  <c r="D18"/>
  <c r="D24"/>
  <c r="D20"/>
  <c r="C90"/>
  <c r="C69"/>
  <c r="C93"/>
  <c r="C70"/>
  <c r="C84"/>
  <c r="D51"/>
  <c r="C6"/>
  <c r="D77"/>
  <c r="C62"/>
  <c r="D69"/>
  <c r="C97"/>
  <c r="D23"/>
  <c r="C85"/>
  <c r="D63"/>
  <c r="C86"/>
  <c r="C89"/>
  <c r="D16"/>
  <c r="D9"/>
  <c r="D35"/>
  <c r="D59"/>
  <c r="C38"/>
  <c r="D32"/>
  <c r="C22"/>
  <c r="C35"/>
  <c r="C77"/>
  <c r="C87"/>
  <c r="C94"/>
  <c r="C49"/>
  <c r="C98"/>
  <c r="C82"/>
  <c r="D60"/>
  <c r="D75"/>
  <c r="C31"/>
  <c r="C55"/>
  <c r="C95"/>
  <c r="C56"/>
  <c r="D48"/>
  <c r="D53"/>
  <c r="D94"/>
  <c r="D85"/>
  <c r="C103"/>
  <c r="C18"/>
  <c r="D84"/>
  <c r="C65"/>
  <c r="C11"/>
  <c r="D61"/>
  <c r="D25"/>
  <c r="C37"/>
  <c r="C17"/>
  <c r="D82"/>
  <c r="C51"/>
  <c r="D29"/>
  <c r="D103"/>
  <c r="D5"/>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<sst xmlns="http://schemas.openxmlformats.org/spreadsheetml/2006/main" count="2989" uniqueCount="1801">
  <si>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</si>
  <si>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</si>
  <si>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</si>
  <si>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</si>
  <si>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</si>
  <si>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</si>
  <si>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</si>
  <si>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</si>
  <si>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</si>
  <si>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</si>
  <si>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</si>
  <si>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</si>
  <si>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</si>
  <si>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</si>
  <si>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</si>
  <si>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</si>
  <si>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</si>
  <si>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</si>
  <si>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</si>
  <si>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</si>
  <si>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</si>
  <si>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</si>
  <si>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</si>
  <si>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</si>
  <si>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</si>
  <si>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</si>
  <si>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</si>
  <si>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</si>
  <si>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</si>
  <si>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</si>
  <si>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</si>
  <si>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</si>
  <si>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</si>
  <si>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</si>
  <si>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</si>
  <si>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</si>
  <si>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</si>
  <si>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</si>
  <si>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</si>
  <si>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</si>
  <si>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</si>
  <si>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</si>
  <si>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</si>
  <si>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</si>
  <si>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</si>
  <si>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</si>
  <si>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</si>
  <si>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</si>
  <si>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</si>
  <si>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</si>
  <si>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</si>
  <si>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</si>
  <si>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</si>
  <si>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</si>
  <si>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</si>
  <si>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</si>
  <si>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</si>
  <si>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</si>
  <si>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</si>
  <si>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</si>
  <si>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</si>
  <si>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</si>
  <si>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</si>
  <si>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</si>
  <si>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</si>
  <si>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</si>
  <si>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</si>
  <si>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</si>
  <si>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</si>
  <si>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</si>
  <si>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</si>
  <si>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</si>
  <si>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</si>
  <si>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</si>
  <si>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</si>
  <si>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</si>
  <si>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</si>
  <si>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</si>
  <si>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</si>
  <si>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</si>
  <si>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</si>
  <si>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</si>
  <si>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</si>
  <si>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</si>
  <si>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</si>
  <si>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</si>
  <si>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</si>
  <si>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</si>
  <si>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</si>
  <si>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</si>
  <si>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</si>
  <si>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</si>
  <si>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</si>
  <si>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</si>
  <si>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</si>
  <si>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</si>
  <si>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</si>
  <si>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</si>
  <si>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</si>
  <si>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</si>
  <si>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</si>
  <si>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</si>
  <si>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</si>
  <si>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</si>
  <si>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</si>
  <si>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</si>
  <si>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</si>
  <si>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</si>
  <si>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</si>
  <si>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</si>
  <si>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</si>
  <si>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</si>
  <si>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</si>
  <si>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</si>
  <si>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</si>
  <si>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</si>
  <si>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</si>
  <si>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</si>
  <si>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</si>
  <si>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</si>
  <si>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</si>
  <si>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</si>
  <si>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</si>
  <si>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</si>
  <si>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</si>
  <si>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</si>
  <si>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</si>
  <si>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</si>
  <si>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</si>
  <si>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</si>
  <si>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</si>
  <si>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</si>
  <si>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</si>
  <si>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</si>
  <si>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</si>
  <si>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</si>
  <si>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</si>
  <si>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</si>
  <si>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</si>
  <si>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</si>
  <si>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</si>
  <si>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</si>
  <si>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</si>
  <si>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</si>
  <si>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</si>
  <si>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</si>
  <si>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</si>
  <si>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</si>
  <si>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</si>
  <si>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</si>
  <si>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</si>
  <si>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</si>
  <si>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</si>
  <si>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</si>
  <si>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</si>
  <si>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</si>
  <si>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</si>
  <si>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</si>
  <si>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</si>
  <si>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</si>
  <si>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</si>
  <si>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</si>
  <si>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</si>
  <si>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</si>
  <si>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</si>
  <si>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</si>
  <si>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</si>
  <si>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</si>
  <si>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</si>
  <si>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</si>
  <si>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</si>
  <si>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</si>
  <si>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</si>
  <si>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</si>
  <si>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</si>
  <si>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</si>
  <si>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</si>
  <si>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</si>
  <si>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</si>
  <si>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</si>
  <si>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</si>
  <si>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</si>
  <si>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</si>
  <si>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</si>
  <si>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</si>
  <si>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</si>
  <si>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</si>
  <si>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</si>
  <si>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</si>
  <si>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</si>
  <si>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</si>
  <si>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</si>
  <si>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</si>
  <si>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</si>
  <si>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</si>
  <si>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</si>
  <si>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</si>
  <si>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</si>
  <si>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</si>
  <si>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</si>
  <si>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</si>
  <si>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</si>
  <si>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</si>
  <si>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</si>
  <si>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</si>
  <si>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</si>
  <si>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</si>
  <si>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</si>
  <si>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</si>
  <si>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</si>
  <si>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</si>
  <si>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</si>
  <si>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</si>
  <si>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</si>
  <si>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</si>
  <si>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</si>
  <si>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</si>
  <si>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</si>
  <si>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</si>
  <si>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</si>
  <si>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</si>
  <si>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</si>
  <si>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</si>
  <si>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</si>
  <si>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</si>
  <si>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</si>
  <si>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</si>
  <si>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</si>
  <si>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</si>
  <si>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</si>
  <si>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</si>
  <si>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</si>
  <si>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</si>
  <si>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</si>
  <si>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</si>
  <si>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</si>
  <si>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</si>
  <si>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</si>
  <si>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</si>
  <si>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</si>
  <si>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</si>
  <si>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</si>
  <si>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</si>
  <si>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</si>
  <si>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</si>
  <si>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</si>
  <si>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</si>
  <si>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</si>
  <si>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</si>
  <si>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</si>
  <si>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</si>
  <si>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</si>
  <si>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</si>
  <si>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</si>
  <si>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</si>
  <si>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</si>
  <si>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</si>
  <si>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</si>
  <si>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</si>
  <si>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</si>
  <si>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</si>
  <si>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</si>
  <si>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</si>
  <si>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</si>
  <si>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</si>
  <si>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</si>
  <si>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</si>
  <si>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</si>
  <si>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</si>
  <si>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</si>
  <si>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</si>
  <si>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</si>
  <si>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</si>
  <si>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</si>
  <si>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</si>
  <si>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</si>
  <si>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</si>
  <si>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</si>
  <si>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</si>
  <si>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</si>
  <si>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</si>
  <si>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</si>
  <si>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</si>
  <si>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</si>
  <si>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</si>
  <si>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</si>
  <si>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</si>
  <si>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</si>
  <si>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</si>
  <si>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</si>
  <si>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</si>
  <si>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</si>
  <si>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</si>
  <si>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</si>
  <si>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</si>
  <si>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</si>
  <si>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</si>
  <si>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</si>
  <si>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</si>
  <si>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</si>
  <si>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</si>
  <si>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</si>
  <si>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</si>
  <si>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</si>
  <si>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</si>
  <si>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</si>
  <si>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</si>
  <si>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</si>
  <si>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</si>
  <si>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</si>
  <si>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</si>
  <si>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</si>
  <si>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</si>
  <si>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</si>
  <si>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</si>
  <si>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</si>
  <si>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</si>
  <si>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</si>
  <si>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</si>
  <si>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</si>
  <si>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</si>
  <si>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</si>
  <si>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</si>
  <si>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</si>
  <si>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</si>
  <si>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</si>
  <si>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</si>
  <si>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</si>
  <si>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</si>
  <si>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</si>
  <si>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</si>
  <si>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</si>
  <si>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</si>
  <si>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</si>
  <si>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</si>
  <si>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</si>
  <si>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</si>
  <si>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</si>
  <si>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</si>
  <si>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</si>
  <si>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</si>
  <si>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</si>
  <si>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</si>
  <si>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</si>
  <si>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</si>
  <si>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</si>
  <si>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</si>
  <si>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</si>
  <si>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</si>
  <si>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</si>
  <si>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</si>
  <si>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</si>
  <si>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</si>
  <si>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</si>
  <si>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</si>
  <si>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</si>
  <si>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</si>
  <si>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</si>
  <si>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</si>
  <si>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</si>
  <si>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</si>
  <si>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</si>
  <si>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</si>
  <si>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</si>
  <si>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</si>
  <si>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</si>
  <si>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</si>
  <si>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</si>
  <si>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</si>
  <si>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</si>
  <si>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</si>
  <si>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</si>
  <si>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</si>
  <si>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</si>
  <si>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</si>
  <si>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</si>
  <si>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</si>
  <si>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</si>
  <si>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</si>
  <si>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</si>
  <si>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</si>
  <si>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</si>
  <si>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</si>
  <si>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</si>
  <si>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</si>
  <si>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</si>
  <si>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</si>
  <si>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</si>
  <si>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</si>
  <si>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</si>
  <si>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</si>
  <si>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</si>
  <si>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</si>
  <si>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</si>
  <si>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</si>
  <si>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</si>
  <si>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</si>
  <si>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</si>
  <si>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</si>
  <si>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</si>
  <si>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</si>
  <si>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</si>
  <si>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</si>
  <si>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</si>
  <si>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</si>
  <si>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</si>
  <si>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</si>
  <si>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</si>
  <si>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</si>
  <si>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</si>
  <si>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</si>
  <si>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</si>
  <si>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</si>
  <si>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</si>
  <si>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</si>
  <si>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</si>
  <si>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</si>
  <si>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</si>
  <si>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</si>
  <si>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</si>
  <si>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</si>
  <si>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</si>
  <si>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</si>
  <si>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</si>
  <si>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</si>
  <si>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</si>
  <si>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</si>
  <si>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</si>
  <si>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</si>
  <si>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</si>
  <si>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</si>
  <si>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</si>
  <si>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</si>
  <si>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</si>
  <si>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</si>
  <si>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</si>
  <si>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</si>
  <si>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</si>
  <si>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</si>
  <si>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</si>
  <si>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</si>
  <si>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</si>
  <si>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</si>
  <si>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</si>
  <si>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</si>
  <si>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</si>
  <si>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</si>
  <si>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</si>
  <si>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</si>
  <si>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</si>
  <si>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</si>
  <si>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</si>
  <si>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</si>
  <si>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</si>
  <si>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</si>
  <si>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</si>
  <si>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</si>
  <si>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</si>
  <si>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</si>
  <si>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</si>
  <si>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</si>
  <si>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</si>
  <si>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</si>
  <si>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</si>
  <si>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</si>
  <si>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</si>
  <si>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</si>
  <si>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</si>
  <si>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</si>
  <si>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</si>
  <si>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</si>
  <si>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</si>
  <si>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</si>
  <si>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</si>
  <si>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</si>
  <si>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</si>
  <si>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</si>
  <si>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</si>
  <si>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</si>
  <si>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</si>
  <si>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</si>
  <si>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</si>
  <si>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</si>
  <si>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</si>
  <si>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</si>
  <si>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</si>
  <si>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</si>
  <si>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</si>
  <si>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</si>
  <si>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</si>
  <si>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</si>
  <si>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</si>
  <si>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</si>
  <si>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</si>
  <si>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</si>
  <si>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</si>
  <si>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</si>
  <si>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</si>
  <si>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</si>
  <si>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</si>
  <si>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</si>
  <si>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</si>
  <si>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</si>
  <si>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</si>
  <si>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</si>
  <si>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</si>
  <si>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</si>
  <si>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</si>
  <si>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</si>
  <si>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</si>
  <si>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</si>
  <si>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</si>
  <si>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</si>
  <si>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</si>
  <si>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</si>
  <si>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</si>
  <si>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</si>
  <si>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</si>
  <si>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</si>
  <si>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</si>
  <si>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</si>
  <si>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</si>
  <si>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</si>
  <si>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</si>
  <si>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</si>
  <si>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</si>
  <si>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</si>
  <si>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</si>
  <si>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</si>
  <si>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</si>
  <si>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</si>
  <si>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</si>
  <si>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</si>
  <si>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</si>
  <si>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</si>
  <si>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</si>
  <si>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</si>
  <si>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</si>
  <si>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</si>
  <si>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</si>
  <si>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</si>
  <si>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</si>
  <si>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</si>
  <si>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</si>
  <si>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</si>
  <si>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</si>
  <si>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</si>
  <si>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</si>
  <si>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</si>
  <si>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</si>
  <si>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</si>
  <si>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</si>
  <si>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</si>
  <si>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</si>
  <si>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</si>
  <si>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</si>
  <si>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</si>
  <si>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</si>
  <si>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</si>
  <si>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</si>
  <si>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</si>
  <si>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</si>
  <si>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</si>
  <si>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</si>
  <si>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</si>
  <si>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</si>
  <si>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</si>
  <si>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</si>
  <si>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</si>
  <si>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</si>
  <si>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</si>
  <si>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</si>
  <si>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</si>
  <si>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</si>
  <si>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</si>
  <si>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</si>
  <si>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</si>
  <si>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</si>
  <si>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</si>
  <si>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</si>
  <si>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</si>
  <si>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</si>
  <si>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</si>
  <si>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</si>
  <si>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</si>
  <si>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</si>
  <si>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</si>
  <si>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</si>
  <si>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</si>
  <si>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</si>
  <si>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</si>
  <si>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</si>
  <si>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</si>
  <si>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</si>
  <si>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</si>
  <si>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</si>
  <si>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</si>
  <si>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</si>
  <si>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</si>
  <si>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</si>
  <si>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</si>
  <si>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</si>
  <si>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</si>
  <si>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</si>
  <si>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</si>
  <si>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</si>
  <si>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</si>
  <si>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</si>
  <si>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</si>
  <si>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</si>
  <si>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</si>
  <si>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</si>
  <si>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</si>
  <si>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</si>
  <si>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</si>
  <si>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</si>
  <si>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</si>
  <si>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</si>
  <si>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</si>
  <si>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</si>
  <si>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</si>
  <si>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</si>
  <si>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</si>
  <si>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</si>
  <si>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</si>
  <si>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</si>
  <si>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</si>
  <si>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</si>
  <si>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</si>
  <si>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</si>
  <si>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</si>
  <si>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</si>
  <si>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</si>
  <si>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</si>
  <si>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</si>
  <si>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</si>
  <si>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</si>
  <si>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</si>
  <si>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</si>
  <si>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</si>
  <si>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</si>
  <si>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</si>
  <si>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</si>
  <si>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</si>
  <si>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</si>
  <si>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</si>
  <si>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</si>
  <si>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</si>
  <si>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</si>
  <si>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</si>
  <si>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</si>
  <si>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</si>
  <si>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</si>
  <si>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</si>
  <si>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</si>
  <si>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</si>
  <si>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</si>
  <si>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</si>
  <si>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</si>
  <si>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</si>
  <si>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</si>
  <si>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</si>
  <si>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</si>
  <si>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</si>
  <si>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</si>
  <si>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</si>
  <si>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</si>
  <si>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</si>
  <si>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</si>
  <si>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</si>
  <si>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</si>
  <si>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</si>
  <si>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</si>
  <si>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</si>
  <si>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</si>
  <si>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</si>
  <si>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</si>
  <si>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</si>
  <si>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</si>
  <si>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</si>
  <si>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</si>
  <si>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</si>
  <si>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</si>
  <si>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</si>
  <si>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</si>
  <si>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</si>
  <si>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</si>
  <si>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</si>
  <si>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</si>
  <si>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</si>
  <si>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</si>
  <si>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</si>
  <si>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</si>
  <si>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</si>
  <si>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</si>
  <si>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</si>
  <si>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</si>
  <si>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</si>
  <si>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</si>
  <si>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</si>
  <si>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</si>
  <si>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</si>
  <si>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</si>
  <si>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</si>
  <si>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</si>
  <si>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</si>
  <si>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</si>
  <si>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</si>
  <si>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</si>
  <si>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</si>
  <si>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</si>
  <si>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</si>
  <si>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</si>
  <si>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</si>
  <si>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</si>
  <si>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</si>
  <si>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</si>
  <si>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</si>
  <si>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</si>
  <si>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</si>
  <si>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</si>
  <si>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</si>
  <si>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</si>
  <si>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</si>
  <si>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</si>
  <si>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</si>
  <si>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</si>
  <si>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</si>
  <si>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</si>
  <si>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</si>
  <si>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</si>
  <si>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</si>
  <si>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</si>
  <si>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</si>
  <si>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</si>
  <si>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</si>
  <si>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</si>
  <si>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</si>
  <si>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</si>
  <si>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</si>
  <si>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</si>
  <si>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</si>
  <si>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</si>
  <si>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</si>
  <si>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</si>
  <si>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</si>
  <si>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</si>
  <si>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</si>
  <si>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</si>
  <si>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</si>
  <si>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</si>
  <si>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</si>
  <si>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</si>
  <si>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</si>
  <si>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</si>
  <si>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</si>
  <si>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</si>
  <si>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</si>
  <si>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</si>
  <si>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</si>
  <si>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</si>
  <si>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</si>
  <si>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</si>
  <si>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</si>
  <si>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</si>
  <si>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</si>
  <si>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</si>
  <si>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</si>
  <si>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</si>
  <si>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</si>
  <si>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</si>
  <si>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</si>
  <si>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</si>
  <si>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</si>
  <si>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</si>
  <si>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</si>
  <si>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</si>
  <si>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</si>
  <si>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</si>
  <si>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</si>
  <si>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</si>
  <si>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</si>
  <si>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</si>
  <si>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</si>
  <si>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</si>
  <si>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</si>
  <si>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</si>
  <si>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</si>
  <si>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</si>
  <si>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</si>
  <si>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</si>
  <si>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</si>
  <si>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</si>
  <si>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</si>
  <si>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</si>
  <si>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</si>
  <si>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</si>
  <si>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</si>
  <si>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</si>
  <si>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</si>
  <si>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</si>
  <si>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</si>
  <si>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</si>
  <si>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</si>
  <si>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</si>
  <si>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</si>
  <si>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</si>
  <si>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</si>
  <si>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</si>
  <si>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</si>
  <si>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</si>
  <si>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</si>
  <si>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</si>
  <si>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</si>
  <si>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</si>
  <si>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</si>
  <si>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</si>
  <si>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</si>
  <si>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</si>
  <si>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</si>
  <si>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</si>
  <si>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</si>
  <si>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</si>
  <si>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</si>
  <si>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</si>
  <si>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</si>
  <si>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</si>
  <si>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</si>
  <si>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</si>
  <si>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</si>
  <si>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</si>
  <si>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</si>
  <si>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</si>
  <si>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</si>
  <si>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</si>
  <si>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</si>
  <si>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</si>
  <si>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</si>
  <si>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</si>
  <si>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</si>
  <si>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</si>
  <si>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</si>
  <si>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</si>
  <si>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</si>
  <si>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</si>
  <si>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</si>
  <si>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</si>
  <si>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</si>
  <si>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</si>
  <si>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</si>
  <si>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</si>
  <si>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</si>
  <si>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</si>
  <si>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</si>
  <si>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</si>
  <si>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</si>
  <si>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</si>
  <si>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</si>
  <si>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</si>
  <si>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</si>
  <si>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</si>
  <si>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</si>
  <si>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</si>
  <si>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</si>
  <si>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</si>
  <si>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</si>
  <si>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</si>
  <si>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</si>
  <si>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</si>
  <si>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</si>
  <si>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</si>
  <si>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</si>
  <si>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</si>
  <si>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</si>
  <si>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</si>
  <si>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</si>
  <si>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</si>
  <si>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</si>
  <si>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</si>
  <si>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</si>
  <si>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</si>
  <si>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</si>
  <si>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</si>
  <si>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</si>
  <si>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</si>
  <si>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</si>
  <si>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</si>
  <si>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</si>
  <si>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</si>
  <si>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</si>
  <si>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</si>
  <si>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</si>
  <si>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</si>
  <si>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</si>
  <si>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</si>
  <si>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</si>
  <si>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</si>
  <si>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</si>
  <si>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</si>
  <si>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</si>
  <si>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</si>
  <si>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</si>
  <si>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</si>
  <si>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</si>
  <si>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</si>
  <si>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</si>
  <si>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</si>
  <si>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</si>
  <si>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</si>
  <si>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</si>
  <si>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</si>
  <si>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</si>
  <si>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</si>
  <si>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</si>
  <si>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</si>
  <si>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</si>
  <si>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</si>
  <si>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</si>
  <si>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</si>
  <si>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</si>
  <si>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</si>
  <si>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</si>
  <si>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</si>
  <si>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</si>
  <si>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</si>
  <si>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</si>
  <si>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</si>
  <si>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</si>
  <si>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</si>
  <si>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</si>
  <si>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</si>
  <si>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</si>
  <si>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</si>
  <si>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</si>
  <si>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</si>
  <si>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</si>
  <si>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</si>
  <si>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</si>
  <si>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</si>
  <si>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</si>
  <si>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</si>
  <si>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</si>
  <si>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</si>
  <si>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</si>
  <si>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</si>
  <si>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</si>
  <si>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</si>
  <si>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</si>
  <si>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</si>
  <si>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</si>
  <si>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</si>
  <si>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</si>
  <si>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</si>
  <si>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</si>
  <si>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</si>
  <si>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</si>
  <si>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</si>
  <si>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</si>
  <si>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</si>
  <si>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</si>
  <si>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</si>
  <si>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</si>
  <si>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</si>
  <si>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</si>
  <si>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</si>
  <si>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</si>
  <si>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</si>
  <si>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</si>
  <si>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</si>
  <si>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</si>
  <si>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</si>
  <si>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</si>
  <si>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</si>
  <si>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</si>
  <si>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</si>
  <si>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</si>
  <si>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</si>
  <si>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</si>
  <si>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</si>
  <si>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</si>
  <si>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</si>
  <si>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</si>
  <si>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</si>
  <si>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</si>
  <si>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</si>
  <si>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</si>
  <si>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</si>
  <si>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</si>
  <si>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</si>
  <si>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</si>
  <si>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</si>
  <si>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</si>
  <si>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</si>
  <si>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</si>
  <si>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</si>
  <si>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</si>
  <si>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</si>
  <si>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</si>
  <si>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</si>
  <si>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</si>
  <si>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</si>
  <si>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</si>
  <si>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</si>
  <si>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</si>
  <si>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</si>
  <si>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</si>
  <si>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</si>
  <si>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</si>
  <si>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</si>
  <si>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</si>
  <si>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</si>
  <si>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</si>
  <si>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</si>
  <si>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</si>
  <si>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</si>
  <si>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</si>
  <si>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</si>
  <si>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</si>
  <si>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</si>
  <si>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</si>
  <si>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</si>
  <si>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</si>
  <si>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</si>
  <si>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</si>
  <si>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</si>
  <si>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</si>
  <si>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</si>
  <si>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</si>
  <si>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</si>
  <si>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</si>
  <si>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</si>
  <si>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</si>
  <si>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</si>
  <si>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</si>
  <si>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</si>
  <si>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</si>
  <si>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</si>
  <si>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</si>
  <si>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</si>
  <si>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</si>
  <si>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</si>
  <si>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</si>
  <si>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</si>
  <si>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</si>
  <si>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</si>
  <si>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</si>
  <si>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</si>
  <si>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</si>
  <si>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</si>
  <si>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</si>
  <si>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</si>
  <si>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</si>
  <si>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</si>
  <si>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</si>
  <si>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</si>
  <si>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</si>
  <si>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</si>
  <si>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</si>
  <si>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</si>
  <si>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</si>
  <si>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</si>
  <si>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</si>
  <si>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</si>
  <si>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</si>
  <si>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</si>
  <si>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</si>
  <si>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</si>
  <si>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</si>
  <si>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</si>
  <si>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</si>
  <si>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</si>
  <si>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</si>
  <si>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</si>
  <si>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</si>
  <si>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</si>
  <si>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</si>
  <si>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</si>
  <si>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</si>
  <si>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</si>
  <si>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</si>
  <si>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</si>
  <si>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</si>
  <si>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</si>
  <si>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</si>
  <si>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</si>
  <si>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</si>
  <si>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</si>
  <si>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</si>
  <si>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</si>
  <si>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</si>
  <si>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</si>
  <si>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</si>
  <si>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</si>
  <si>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</si>
  <si>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</si>
  <si>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</si>
  <si>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</si>
  <si>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</si>
  <si>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</si>
  <si>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</si>
  <si>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</si>
  <si>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</si>
  <si>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</si>
  <si>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</si>
  <si>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</si>
  <si>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</si>
  <si>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</si>
  <si>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</si>
  <si>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</si>
  <si>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</si>
  <si>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</si>
  <si>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</si>
  <si>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</si>
  <si>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</si>
  <si>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</si>
  <si>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</si>
  <si>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</si>
  <si>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</si>
  <si>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</si>
  <si>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</si>
  <si>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</si>
  <si>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</si>
  <si>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</si>
  <si>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</si>
  <si>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</si>
  <si>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</si>
  <si>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</si>
  <si>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</si>
  <si>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</si>
  <si>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</si>
  <si>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</si>
  <si>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</si>
  <si>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</si>
  <si>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</si>
  <si>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</si>
  <si>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</si>
  <si>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</si>
  <si>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</si>
  <si>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</si>
  <si>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</si>
  <si>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</si>
  <si>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</si>
  <si>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</si>
  <si>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</si>
  <si>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</si>
  <si>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</si>
  <si>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</si>
  <si>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</si>
  <si>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</si>
  <si>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</si>
  <si>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</si>
  <si>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</si>
  <si>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</si>
  <si>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</si>
  <si>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</si>
  <si>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</si>
  <si>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</si>
  <si>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</si>
  <si>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</si>
  <si>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</si>
  <si>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</si>
  <si>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</si>
  <si>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</si>
  <si>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</si>
  <si>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</si>
  <si>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</si>
  <si>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</si>
  <si>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</si>
  <si>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</si>
  <si>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</si>
  <si>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</si>
  <si>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</si>
  <si>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</si>
  <si>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</si>
  <si>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</si>
  <si>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</si>
  <si>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</si>
  <si>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</si>
  <si>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</si>
  <si>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</si>
  <si>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</si>
  <si>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</si>
  <si>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</si>
  <si>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</si>
  <si>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</si>
  <si>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</si>
  <si>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</si>
  <si>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</si>
  <si>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</si>
  <si>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</si>
  <si>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</si>
  <si>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</si>
  <si>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</si>
  <si>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</si>
  <si>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</si>
  <si>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</si>
  <si>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</si>
  <si>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</si>
  <si>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</si>
  <si>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</si>
  <si>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</si>
  <si>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</si>
  <si>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</si>
  <si>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</si>
  <si>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</si>
  <si>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</si>
  <si>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</si>
  <si>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</si>
  <si>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</si>
  <si>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</si>
  <si>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</si>
  <si>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</si>
  <si>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</si>
  <si>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</si>
  <si>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</si>
  <si>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</si>
  <si>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</si>
  <si>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</si>
  <si>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</si>
  <si>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</si>
  <si>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</si>
  <si>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</si>
  <si>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</si>
  <si>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</si>
  <si>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</si>
  <si>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</si>
  <si>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</si>
  <si>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</si>
  <si>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</si>
  <si>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</si>
  <si>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</si>
  <si>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</si>
  <si>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</si>
  <si>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</si>
  <si>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</si>
  <si>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</si>
  <si>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</si>
  <si>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</si>
  <si>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</si>
  <si>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</si>
  <si>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</si>
  <si>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</si>
  <si>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</si>
  <si>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</si>
  <si>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</si>
  <si>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</si>
  <si>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</si>
  <si>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</si>
  <si>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</si>
  <si>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</si>
  <si>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</si>
  <si>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</si>
  <si>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</si>
  <si>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</si>
  <si>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</si>
  <si>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</si>
  <si>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</si>
  <si>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</si>
  <si>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</si>
  <si>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</si>
  <si>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</si>
  <si>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</si>
  <si>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</si>
  <si>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</si>
  <si>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</si>
  <si>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</si>
  <si>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</si>
  <si>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</si>
  <si>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</si>
  <si>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</si>
  <si>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</si>
  <si>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</si>
  <si>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</si>
  <si>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</si>
  <si>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</si>
  <si>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</si>
  <si>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</si>
  <si>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</si>
  <si>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</si>
  <si>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</si>
  <si>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</si>
  <si>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</si>
  <si>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</si>
  <si>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</si>
  <si>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</si>
  <si>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</si>
  <si>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</si>
  <si>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</si>
  <si>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</si>
  <si>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</si>
  <si>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</si>
  <si>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</si>
  <si>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</si>
  <si>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</si>
  <si>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</si>
  <si>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</si>
  <si>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</si>
  <si>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</si>
  <si>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</si>
  <si>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</si>
  <si>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</si>
  <si>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</si>
  <si>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</si>
  <si>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</si>
  <si>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</si>
  <si>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</si>
  <si>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</si>
  <si>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</si>
  <si>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</si>
  <si>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</si>
  <si>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</si>
  <si>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</si>
  <si>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</si>
  <si>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</si>
  <si>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</si>
  <si>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</si>
  <si>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</si>
  <si>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</si>
  <si>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</si>
  <si>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</si>
  <si>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</si>
  <si>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</si>
  <si>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</si>
  <si>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</si>
  <si>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</si>
  <si>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</si>
  <si>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</si>
  <si>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</si>
  <si>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</si>
  <si>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</si>
  <si>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</si>
  <si>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</si>
  <si>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</si>
  <si>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</si>
  <si>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</si>
  <si>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</si>
  <si>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</si>
  <si>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</si>
  <si>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</si>
  <si>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</si>
  <si>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</si>
  <si>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</si>
  <si>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</si>
  <si>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</si>
  <si>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</si>
  <si>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</si>
  <si>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</si>
  <si>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</si>
  <si>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</si>
  <si>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</si>
  <si>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</si>
  <si>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</si>
  <si>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</si>
  <si>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</si>
  <si>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</si>
  <si>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</si>
  <si>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</si>
  <si>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</si>
  <si>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</si>
  <si>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</si>
  <si>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</si>
  <si>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</si>
  <si>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</si>
  <si>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</si>
  <si>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</si>
  <si>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</si>
  <si>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</si>
  <si>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</si>
  <si>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</si>
  <si>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</si>
  <si>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</si>
  <si>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</si>
  <si>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</si>
  <si>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</si>
  <si>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</si>
  <si>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</si>
  <si>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</si>
  <si>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</si>
  <si>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</si>
  <si>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</si>
  <si>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</si>
  <si>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</si>
  <si>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</si>
  <si>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</si>
  <si>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</si>
  <si>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</si>
  <si>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</si>
  <si>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</si>
  <si>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</si>
  <si>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</si>
  <si>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</si>
  <si>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</si>
  <si>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</si>
  <si>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</si>
  <si>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</si>
  <si>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</si>
  <si>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</si>
  <si>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</si>
  <si>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</si>
  <si>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</si>
  <si>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</si>
  <si>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</si>
  <si>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</si>
  <si>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</si>
  <si>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</si>
  <si>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</si>
  <si>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</si>
  <si>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</si>
  <si>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</si>
  <si>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</si>
  <si>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</si>
  <si>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</si>
  <si>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</si>
  <si>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</si>
  <si>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</si>
  <si>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</si>
  <si>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</si>
  <si>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</si>
  <si>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</si>
  <si>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</si>
  <si>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</si>
  <si>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</si>
  <si>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</si>
  <si>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</si>
  <si>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</si>
  <si>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</si>
  <si>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</si>
  <si>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</si>
  <si>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</si>
  <si>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</si>
  <si>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</si>
  <si>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</si>
  <si>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</si>
  <si>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</si>
  <si>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</si>
  <si>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</si>
  <si>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</si>
  <si>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</si>
  <si>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</si>
  <si>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</si>
  <si>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</si>
  <si>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</si>
  <si>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</si>
  <si>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</si>
  <si>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</si>
  <si>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</si>
  <si>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</si>
  <si>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</si>
  <si>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</si>
  <si>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</si>
  <si>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</si>
  <si>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</si>
  <si>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</si>
  <si>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</si>
  <si>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</si>
  <si>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</si>
  <si>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</si>
  <si>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</si>
  <si>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</si>
  <si>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</si>
  <si>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</si>
  <si>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</si>
  <si>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</si>
  <si>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</si>
  <si>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</si>
  <si>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</si>
  <si>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</si>
  <si>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</si>
  <si>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</si>
  <si>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</si>
  <si>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</si>
  <si>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</si>
  <si>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</si>
  <si>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</si>
  <si>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</si>
  <si>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</si>
  <si>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</si>
  <si>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</si>
  <si>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</si>
  <si>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</si>
  <si>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</si>
  <si>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</si>
  <si>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</si>
  <si>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</si>
  <si>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</si>
  <si>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</si>
  <si>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</si>
  <si>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</si>
  <si>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</si>
  <si>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</si>
  <si>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</si>
  <si>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</si>
  <si>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</si>
  <si>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</si>
  <si>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</si>
  <si>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</si>
  <si>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</si>
  <si>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</si>
  <si>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</si>
  <si>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</si>
  <si>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</si>
  <si>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</si>
  <si>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</si>
  <si>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</si>
  <si>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</si>
  <si>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</si>
  <si>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</si>
  <si>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</si>
  <si>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</si>
  <si>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</si>
  <si>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</si>
  <si>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</si>
  <si>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</si>
  <si>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</si>
  <si>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</si>
  <si>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</si>
  <si>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</si>
  <si>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</si>
  <si>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</si>
  <si>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</si>
  <si>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</si>
  <si>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</si>
  <si>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</si>
  <si>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</si>
  <si>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</si>
  <si>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</si>
  <si>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</si>
  <si>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</si>
  <si>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</si>
  <si>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</si>
  <si>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</si>
  <si>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</si>
  <si>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</si>
  <si>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</si>
  <si>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</si>
  <si>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</si>
  <si>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</si>
  <si>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</si>
  <si>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</si>
  <si>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</si>
  <si>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</si>
  <si>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</si>
  <si>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</si>
  <si>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</si>
  <si>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</si>
  <si>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</si>
  <si>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</si>
  <si>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</si>
  <si>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</si>
  <si>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</si>
  <si>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</si>
  <si>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</si>
  <si>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</si>
  <si>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</si>
  <si>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</si>
  <si>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</si>
  <si>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</si>
  <si>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</si>
  <si>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</si>
  <si>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</si>
  <si>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</si>
  <si>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</si>
  <si>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</si>
  <si>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</si>
  <si>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</si>
  <si>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</si>
  <si>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</si>
  <si>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</si>
  <si>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</si>
  <si>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</si>
  <si>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</si>
  <si>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</si>
  <si>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</si>
  <si>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</si>
  <si>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</si>
  <si>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</si>
  <si>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</si>
  <si>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</si>
  <si>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</si>
  <si>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</si>
  <si>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</si>
  <si>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</si>
  <si>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</si>
  <si>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</si>
  <si>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</si>
  <si>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</si>
  <si>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</si>
  <si>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</si>
  <si>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</si>
  <si>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</si>
  <si>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</si>
  <si>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</si>
  <si>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</si>
  <si>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</si>
  <si>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</si>
  <si>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</si>
  <si>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</si>
  <si>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</si>
  <si>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</si>
  <si>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</si>
  <si>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</si>
  <si>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</si>
  <si>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</si>
  <si>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</si>
  <si>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</si>
  <si>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</si>
  <si>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</si>
  <si>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</si>
  <si>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</si>
  <si>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</si>
  <si>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</si>
  <si>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</si>
  <si>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</si>
  <si>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</si>
  <si>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</si>
  <si>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</si>
  <si>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</si>
  <si>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</si>
  <si>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</si>
  <si>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</si>
  <si>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</si>
  <si>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</si>
  <si>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</si>
  <si>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</si>
  <si>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</si>
  <si>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</si>
  <si>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</si>
  <si>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</si>
  <si>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</si>
  <si>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</si>
  <si>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</si>
  <si>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</si>
  <si>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</si>
  <si>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</si>
  <si>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</si>
  <si>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</si>
  <si>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</si>
  <si>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</si>
  <si>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</si>
  <si>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</si>
  <si>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</si>
  <si>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</si>
  <si>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</si>
  <si>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</si>
  <si>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</si>
  <si>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</si>
  <si>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</si>
  <si>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</si>
  <si>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</si>
  <si>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</si>
  <si>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</si>
  <si>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</si>
  <si>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</si>
  <si>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</si>
  <si>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</si>
  <si>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</si>
  <si>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</si>
  <si>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</si>
  <si>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</si>
  <si>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</si>
  <si>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</si>
  <si>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</si>
  <si>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</si>
  <si>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</si>
  <si>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</si>
  <si>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</si>
  <si>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</si>
  <si>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</si>
  <si>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</si>
  <si>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</si>
  <si>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</si>
  <si>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</si>
  <si>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</si>
  <si>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</si>
  <si>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</si>
  <si>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</si>
  <si>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</si>
  <si>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</si>
  <si>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</si>
  <si>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</si>
  <si>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</si>
  <si>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</si>
  <si>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</si>
  <si>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</si>
  <si>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</si>
  <si>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</si>
  <si>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</si>
  <si>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</si>
  <si>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</si>
  <si>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</si>
  <si>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</si>
  <si>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</si>
  <si>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</si>
  <si>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</si>
  <si>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</si>
  <si>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</si>
  <si>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</si>
  <si>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</si>
  <si>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</si>
  <si>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</si>
  <si>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</si>
  <si>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</si>
  <si>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</si>
  <si>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</si>
  <si>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</si>
  <si>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</si>
  <si>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</si>
  <si>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</si>
  <si>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</si>
  <si>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</si>
  <si>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</si>
  <si>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</si>
  <si>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</si>
  <si>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</si>
  <si>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</si>
  <si>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</si>
  <si>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</si>
  <si>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</si>
  <si>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</si>
  <si>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</si>
  <si>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</si>
  <si>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</si>
  <si>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</si>
  <si>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</si>
  <si>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</si>
  <si>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</si>
  <si>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</si>
  <si>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</si>
  <si>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</si>
  <si>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</si>
  <si>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</si>
  <si>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</si>
  <si>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</si>
  <si>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</si>
  <si>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</si>
  <si>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</si>
  <si>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</si>
  <si>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</si>
  <si>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</si>
  <si>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</si>
  <si>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</si>
  <si>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</si>
  <si>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</si>
  <si>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</si>
  <si>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</si>
  <si>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</si>
  <si>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</si>
  <si>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</si>
  <si>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</si>
  <si>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</si>
  <si>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</si>
  <si>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</si>
  <si>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</si>
  <si>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</si>
  <si>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</si>
  <si>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</si>
  <si>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</si>
  <si>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</si>
  <si>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</si>
  <si>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</si>
  <si>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</si>
  <si>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</si>
  <si>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</si>
  <si>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</si>
  <si>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</si>
  <si>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</si>
  <si>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</si>
  <si>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</si>
  <si>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</si>
  <si>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</si>
  <si>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</si>
  <si>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</si>
  <si>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</si>
  <si>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</si>
  <si>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</si>
  <si>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</si>
  <si>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</si>
  <si>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</si>
  <si>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</si>
  <si>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</si>
  <si>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</si>
  <si>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</si>
  <si>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</si>
  <si>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</si>
  <si>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</si>
  <si>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</si>
  <si>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</si>
  <si>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</si>
  <si>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</si>
  <si>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</si>
  <si>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</si>
  <si>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</si>
  <si>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</si>
  <si>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Kane</t>
  </si>
  <si>
    <t>2. Sloveenia</t>
  </si>
  <si>
    <t>3. Saksamaa</t>
  </si>
  <si>
    <t>5. Rumeenia</t>
  </si>
  <si>
    <t>6. Šveits</t>
  </si>
  <si>
    <t>8. Ei</t>
  </si>
  <si>
    <t>7. de Bruyne</t>
  </si>
  <si>
    <t>4. Prantsusmaa</t>
  </si>
</sst>
</file>

<file path=xl/styles.xml><?xml version="1.0" encoding="utf-8"?>
<styleSheet xmlns="http://schemas.openxmlformats.org/spreadsheetml/2006/main">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439">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xmlns=""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xmlns=""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sheetPr codeName="Tabelle11"/>
  <dimension ref="A1:Z93"/>
  <sheetViews>
    <sheetView showGridLines="0" showRowColHeaders="0" tabSelected="1" workbookViewId="0">
      <selection activeCell="L85" sqref="L85"/>
    </sheetView>
  </sheetViews>
  <sheetFormatPr defaultColWidth="0" defaultRowHeight="15" zeroHeight="1"/>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 min="27" max="16384" width="11.425781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5" customHeight="1">
      <c r="A3" s="4"/>
      <c r="B3" s="418" t="str">
        <f ca="1">GrpA!P11</f>
        <v>Germany</v>
      </c>
      <c r="C3" s="419" t="str">
        <f ca="1">"   "&amp;GrpA!$Q11&amp;"        "&amp;GrpA!$S11&amp;Language!$E$146&amp;GrpA!$T11</f>
        <v xml:space="preserve">   7        5 - 2</v>
      </c>
      <c r="D3" s="95"/>
      <c r="E3" s="418" t="str">
        <f ca="1">GrpB!P11</f>
        <v>Spain</v>
      </c>
      <c r="F3" s="419" t="str">
        <f ca="1">"   "&amp;GrpB!$Q11&amp;"        "&amp;GrpB!$S11&amp;Language!$E$146&amp;GrpB!$T11</f>
        <v xml:space="preserve">   7        4 - 2</v>
      </c>
      <c r="G3" s="95"/>
      <c r="H3" s="418" t="str">
        <f ca="1">GrpC!$P11</f>
        <v>England</v>
      </c>
      <c r="I3" s="419" t="str">
        <f ca="1">"   "&amp;GrpC!$Q11&amp;"        "&amp;GrpC!$S11&amp;Language!$E$146&amp;GrpC!$T11</f>
        <v xml:space="preserve">   7        5 - 2</v>
      </c>
      <c r="J3" s="4"/>
      <c r="K3" s="418" t="str">
        <f ca="1">GrpD!$P11</f>
        <v>France</v>
      </c>
      <c r="L3" s="419" t="str">
        <f ca="1">"   "&amp;GrpD!$Q11&amp;"        "&amp;GrpD!$S11&amp;Language!$E$146&amp;GrpD!$T11</f>
        <v xml:space="preserve">   9        6 - 2</v>
      </c>
      <c r="M3" s="4"/>
      <c r="N3" s="418" t="str">
        <f ca="1">GrpE!$P11</f>
        <v>Belgium</v>
      </c>
      <c r="O3" s="419" t="str">
        <f ca="1">"   "&amp;GrpE!$Q11&amp;"        "&amp;GrpE!$S11&amp;Language!$E$146&amp;GrpE!$T11</f>
        <v xml:space="preserve">   7        6 - 1</v>
      </c>
      <c r="P3" s="95"/>
      <c r="Q3" s="418" t="str">
        <f ca="1">GrpF!$P11</f>
        <v>Portugal</v>
      </c>
      <c r="R3" s="419" t="str">
        <f ca="1">"   "&amp;GrpF!$Q11&amp;"        "&amp;GrpF!$S11&amp;Language!$E$146&amp;GrpF!$T11</f>
        <v xml:space="preserve">   9        5 - 0</v>
      </c>
      <c r="S3" s="4"/>
      <c r="T3" s="303"/>
      <c r="U3" s="303"/>
      <c r="V3" s="303"/>
      <c r="W3" s="303"/>
      <c r="X3" s="303"/>
      <c r="Y3" s="4"/>
    </row>
    <row r="4" spans="1:25" ht="15.95" customHeight="1">
      <c r="A4" s="4"/>
      <c r="B4" s="413" t="str">
        <f ca="1">GrpA!P12</f>
        <v>Hungary</v>
      </c>
      <c r="C4" s="420" t="str">
        <f ca="1">"   "&amp;GrpA!$Q12&amp;"        "&amp;GrpA!$S12&amp;Language!$E$146&amp;GrpA!$T12</f>
        <v xml:space="preserve">   7        3 - 1</v>
      </c>
      <c r="D4" s="95"/>
      <c r="E4" s="413" t="str">
        <f ca="1">GrpB!P12</f>
        <v>Croatia</v>
      </c>
      <c r="F4" s="420" t="str">
        <f ca="1">"   "&amp;GrpB!$Q12&amp;"        "&amp;GrpB!$S12&amp;Language!$E$146&amp;GrpB!$T12</f>
        <v xml:space="preserve">   5        3 - 2</v>
      </c>
      <c r="G4" s="95"/>
      <c r="H4" s="413" t="str">
        <f ca="1">GrpC!P12</f>
        <v>Denmark</v>
      </c>
      <c r="I4" s="420" t="str">
        <f ca="1">"   "&amp;GrpC!$Q12&amp;"        "&amp;GrpC!$S12&amp;Language!$E$146&amp;GrpC!$T12</f>
        <v xml:space="preserve">   6        4 - 3</v>
      </c>
      <c r="J4" s="4"/>
      <c r="K4" s="413" t="str">
        <f ca="1">GrpD!$P12</f>
        <v>Netherlands</v>
      </c>
      <c r="L4" s="420" t="str">
        <f ca="1">"   "&amp;GrpD!$Q12&amp;"        "&amp;GrpD!$S12&amp;Language!$E$146&amp;GrpD!$T12</f>
        <v xml:space="preserve">   6        5 - 4</v>
      </c>
      <c r="M4" s="4"/>
      <c r="N4" s="413" t="str">
        <f ca="1">GrpE!$P12</f>
        <v>Ukraine</v>
      </c>
      <c r="O4" s="420" t="str">
        <f ca="1">"   "&amp;GrpE!$Q12&amp;"        "&amp;GrpE!$S12&amp;Language!$E$146&amp;GrpE!$T12</f>
        <v xml:space="preserve">   3        4 - 4</v>
      </c>
      <c r="P4" s="95"/>
      <c r="Q4" s="413" t="str">
        <f ca="1">GrpF!$P12</f>
        <v>Georgia</v>
      </c>
      <c r="R4" s="420" t="str">
        <f ca="1">"   "&amp;GrpF!$Q12&amp;"        "&amp;GrpF!$S12&amp;Language!$E$146&amp;GrpF!$T12</f>
        <v xml:space="preserve">   2        1 - 2</v>
      </c>
      <c r="S4" s="4"/>
      <c r="T4" s="303"/>
      <c r="U4" s="303"/>
      <c r="V4" s="303"/>
      <c r="W4" s="303"/>
      <c r="X4" s="303"/>
      <c r="Y4" s="4"/>
    </row>
    <row r="5" spans="1:25" ht="15.95" customHeight="1">
      <c r="A5" s="4"/>
      <c r="B5" s="415" t="str">
        <f ca="1">GrpA!P13</f>
        <v>Switzerland</v>
      </c>
      <c r="C5" s="416" t="str">
        <f ca="1">"   "&amp;GrpA!$Q13&amp;"        "&amp;GrpA!$S13&amp;Language!$E$146&amp;GrpA!$T13</f>
        <v xml:space="preserve">   3        2 - 3</v>
      </c>
      <c r="D5" s="95"/>
      <c r="E5" s="415" t="str">
        <f ca="1">GrpB!P13</f>
        <v>Italy</v>
      </c>
      <c r="F5" s="416" t="str">
        <f ca="1">"   "&amp;GrpB!$Q13&amp;"        "&amp;GrpB!$S13&amp;Language!$E$146&amp;GrpB!$T13</f>
        <v xml:space="preserve">   2        1 - 2</v>
      </c>
      <c r="G5" s="95"/>
      <c r="H5" s="415" t="str">
        <f ca="1">GrpC!P13</f>
        <v>Serbia</v>
      </c>
      <c r="I5" s="416" t="str">
        <f ca="1">"   "&amp;GrpC!$Q13&amp;"        "&amp;GrpC!$S13&amp;Language!$E$146&amp;GrpC!$T13</f>
        <v xml:space="preserve">   2        2 - 3</v>
      </c>
      <c r="J5" s="4"/>
      <c r="K5" s="415" t="str">
        <f ca="1">GrpD!$P13</f>
        <v>Austria</v>
      </c>
      <c r="L5" s="416" t="str">
        <f ca="1">"   "&amp;GrpD!$Q13&amp;"        "&amp;GrpD!$S13&amp;Language!$E$146&amp;GrpD!$T13</f>
        <v xml:space="preserve">   3        3 - 4</v>
      </c>
      <c r="M5" s="4"/>
      <c r="N5" s="415" t="str">
        <f ca="1">GrpE!$P13</f>
        <v>Slovakia</v>
      </c>
      <c r="O5" s="416" t="str">
        <f ca="1">"   "&amp;GrpE!$Q13&amp;"        "&amp;GrpE!$S13&amp;Language!$E$146&amp;GrpE!$T13</f>
        <v xml:space="preserve">   2        2 - 4</v>
      </c>
      <c r="P5" s="95"/>
      <c r="Q5" s="415" t="str">
        <f ca="1">GrpF!$P13</f>
        <v>Czechia</v>
      </c>
      <c r="R5" s="416" t="str">
        <f ca="1">"   "&amp;GrpF!$Q13&amp;"        "&amp;GrpF!$S13&amp;Language!$E$146&amp;GrpF!$T13</f>
        <v xml:space="preserve">   2        1 - 3</v>
      </c>
      <c r="S5" s="4"/>
      <c r="T5" s="303"/>
      <c r="U5" s="303"/>
      <c r="V5" s="303"/>
      <c r="W5" s="303"/>
      <c r="X5" s="303"/>
      <c r="Y5" s="4"/>
    </row>
    <row r="6" spans="1:25" s="81" customFormat="1" ht="15.95" customHeight="1">
      <c r="A6" s="80"/>
      <c r="B6" s="414" t="str">
        <f ca="1">GrpA!P14</f>
        <v>Scotland</v>
      </c>
      <c r="C6" s="417" t="str">
        <f ca="1">"   "&amp;GrpA!$Q14&amp;"        "&amp;GrpA!$S14&amp;Language!$E$146&amp;GrpA!$T14</f>
        <v xml:space="preserve">   0        0 - 4</v>
      </c>
      <c r="D6" s="96"/>
      <c r="E6" s="414" t="str">
        <f ca="1">GrpB!P14</f>
        <v>Albania</v>
      </c>
      <c r="F6" s="417" t="str">
        <f ca="1">"   "&amp;GrpB!$Q14&amp;"        "&amp;GrpB!$S14&amp;Language!$E$146&amp;GrpB!$T14</f>
        <v xml:space="preserve">   1        1 - 3</v>
      </c>
      <c r="G6" s="96"/>
      <c r="H6" s="414" t="str">
        <f ca="1">GrpC!P14</f>
        <v>Slovenia</v>
      </c>
      <c r="I6" s="417" t="str">
        <f ca="1">"   "&amp;GrpC!$Q14&amp;"        "&amp;GrpC!$S14&amp;Language!$E$146&amp;GrpC!$T14</f>
        <v xml:space="preserve">   1        2 - 5</v>
      </c>
      <c r="J6" s="80"/>
      <c r="K6" s="414" t="str">
        <f ca="1">GrpD!$P14</f>
        <v>Poland</v>
      </c>
      <c r="L6" s="417" t="str">
        <f ca="1">"   "&amp;GrpD!$Q14&amp;"        "&amp;GrpD!$S14&amp;Language!$E$146&amp;GrpD!$T14</f>
        <v xml:space="preserve">   0        1 - 5</v>
      </c>
      <c r="M6" s="80"/>
      <c r="N6" s="414" t="str">
        <f ca="1">GrpE!$P14</f>
        <v>Romania</v>
      </c>
      <c r="O6" s="417" t="str">
        <f ca="1">"   "&amp;GrpE!$Q14&amp;"        "&amp;GrpE!$S14&amp;Language!$E$146&amp;GrpE!$T14</f>
        <v xml:space="preserve">   2        3 - 6</v>
      </c>
      <c r="P6" s="96"/>
      <c r="Q6" s="414" t="str">
        <f ca="1">GrpF!$P14</f>
        <v>Türkiye</v>
      </c>
      <c r="R6" s="417" t="str">
        <f ca="1">"   "&amp;GrpF!$Q14&amp;"        "&amp;GrpF!$S14&amp;Language!$E$146&amp;GrpF!$T14</f>
        <v xml:space="preserve">   2        0 - 2</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9.9499999999999993"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75" thickBot="1">
      <c r="B14" s="1">
        <v>2</v>
      </c>
      <c r="C14" s="2">
        <v>0</v>
      </c>
      <c r="E14" s="1">
        <v>1</v>
      </c>
      <c r="F14" s="2">
        <v>1</v>
      </c>
      <c r="H14" s="1">
        <v>1</v>
      </c>
      <c r="I14" s="2">
        <v>2</v>
      </c>
      <c r="K14" s="1">
        <v>1</v>
      </c>
      <c r="L14" s="2">
        <v>2</v>
      </c>
      <c r="N14" s="1">
        <v>2</v>
      </c>
      <c r="O14" s="2">
        <v>2</v>
      </c>
      <c r="Q14" s="1">
        <v>0</v>
      </c>
      <c r="R14" s="2">
        <v>0</v>
      </c>
      <c r="T14" s="724" t="str">
        <f>Language!$E$149</f>
        <v>Criteria for placement within the groups:</v>
      </c>
      <c r="U14" s="725"/>
      <c r="V14" s="725"/>
      <c r="W14" s="725"/>
      <c r="X14" s="726"/>
    </row>
    <row r="15" spans="1:25" ht="9.9499999999999993"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75" thickBot="1">
      <c r="B19" s="1">
        <v>1</v>
      </c>
      <c r="C19" s="2">
        <v>0</v>
      </c>
      <c r="E19" s="1">
        <v>0</v>
      </c>
      <c r="F19" s="2">
        <v>0</v>
      </c>
      <c r="H19" s="1">
        <v>1</v>
      </c>
      <c r="I19" s="2">
        <v>1</v>
      </c>
      <c r="K19" s="1">
        <v>1</v>
      </c>
      <c r="L19" s="2">
        <v>2</v>
      </c>
      <c r="N19" s="1">
        <v>2</v>
      </c>
      <c r="O19" s="2">
        <v>0</v>
      </c>
      <c r="Q19" s="1">
        <v>2</v>
      </c>
      <c r="R19" s="2">
        <v>0</v>
      </c>
      <c r="T19" s="727"/>
      <c r="U19" s="728"/>
      <c r="V19" s="728"/>
      <c r="W19" s="728"/>
      <c r="X19" s="729"/>
    </row>
    <row r="20" spans="1:24" ht="9.9499999999999993"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75" thickBot="1">
      <c r="B24" s="1">
        <v>1</v>
      </c>
      <c r="C24" s="2">
        <v>1</v>
      </c>
      <c r="E24" s="1">
        <v>1</v>
      </c>
      <c r="F24" s="2">
        <v>0</v>
      </c>
      <c r="H24" s="1">
        <v>1</v>
      </c>
      <c r="I24" s="2">
        <v>1</v>
      </c>
      <c r="K24" s="1">
        <v>0</v>
      </c>
      <c r="L24" s="2">
        <v>1</v>
      </c>
      <c r="N24" s="1">
        <v>1</v>
      </c>
      <c r="O24" s="2">
        <v>1</v>
      </c>
      <c r="Q24" s="1">
        <v>1</v>
      </c>
      <c r="R24" s="2">
        <v>1</v>
      </c>
      <c r="T24" s="727"/>
      <c r="U24" s="728"/>
      <c r="V24" s="728"/>
      <c r="W24" s="728"/>
      <c r="X24" s="729"/>
    </row>
    <row r="25" spans="1:24" ht="9.9499999999999993"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75" thickBot="1">
      <c r="B29" s="1">
        <v>0</v>
      </c>
      <c r="C29" s="2">
        <v>1</v>
      </c>
      <c r="E29" s="1">
        <v>1</v>
      </c>
      <c r="F29" s="2">
        <v>0</v>
      </c>
      <c r="H29" s="1">
        <v>1</v>
      </c>
      <c r="I29" s="2">
        <v>2</v>
      </c>
      <c r="K29" s="1">
        <v>1</v>
      </c>
      <c r="L29" s="2">
        <v>2</v>
      </c>
      <c r="N29" s="1">
        <v>3</v>
      </c>
      <c r="O29" s="2">
        <v>0</v>
      </c>
      <c r="Q29" s="1">
        <v>0</v>
      </c>
      <c r="R29" s="2">
        <v>2</v>
      </c>
      <c r="T29" s="365"/>
      <c r="U29" s="366"/>
      <c r="V29" s="366"/>
      <c r="W29" s="366"/>
      <c r="X29" s="367"/>
    </row>
    <row r="30" spans="1:24" ht="9.9499999999999993"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1">
        <v>1</v>
      </c>
      <c r="C34" s="2">
        <v>2</v>
      </c>
      <c r="E34" s="1">
        <v>1</v>
      </c>
      <c r="F34" s="2">
        <v>2</v>
      </c>
      <c r="H34" s="1">
        <v>2</v>
      </c>
      <c r="I34" s="2">
        <v>0</v>
      </c>
      <c r="K34" s="1">
        <v>2</v>
      </c>
      <c r="L34" s="2">
        <v>1</v>
      </c>
      <c r="N34" s="1">
        <v>1</v>
      </c>
      <c r="O34" s="2">
        <v>1</v>
      </c>
      <c r="Q34" s="1">
        <v>0</v>
      </c>
      <c r="R34" s="2">
        <v>1</v>
      </c>
      <c r="T34" s="730"/>
      <c r="U34" s="731"/>
      <c r="V34" s="731"/>
      <c r="W34" s="731"/>
      <c r="X34" s="732"/>
    </row>
    <row r="35" spans="1:25" ht="9.9499999999999993"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75" thickBot="1">
      <c r="B36" s="295"/>
      <c r="C36" s="296"/>
      <c r="E36" s="295"/>
      <c r="F36" s="296"/>
      <c r="H36" s="295"/>
      <c r="I36" s="296"/>
      <c r="K36" s="295"/>
      <c r="L36" s="296"/>
      <c r="N36" s="295"/>
      <c r="O36" s="296"/>
      <c r="Q36" s="295"/>
      <c r="R36" s="296"/>
      <c r="T36" s="733"/>
      <c r="U36" s="734"/>
      <c r="V36" s="734"/>
      <c r="W36" s="734"/>
      <c r="X36" s="735"/>
    </row>
    <row r="37" spans="1:25" ht="9.9499999999999993"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75" thickBot="1">
      <c r="B41" s="1">
        <v>0</v>
      </c>
      <c r="C41" s="2">
        <v>1</v>
      </c>
      <c r="E41" s="1">
        <v>1</v>
      </c>
      <c r="F41" s="2">
        <v>1</v>
      </c>
      <c r="H41" s="1">
        <v>1</v>
      </c>
      <c r="I41" s="2">
        <v>0</v>
      </c>
      <c r="K41" s="1">
        <v>2</v>
      </c>
      <c r="L41" s="2">
        <v>0</v>
      </c>
      <c r="N41" s="1">
        <v>1</v>
      </c>
      <c r="O41" s="2">
        <v>1</v>
      </c>
      <c r="Q41" s="1">
        <v>0</v>
      </c>
      <c r="R41" s="2">
        <v>0</v>
      </c>
      <c r="T41" s="307"/>
      <c r="U41" s="307"/>
      <c r="V41" s="307"/>
      <c r="W41" s="307"/>
      <c r="X41" s="307"/>
    </row>
    <row r="42" spans="1:25" ht="9.9499999999999993"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7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7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Austria</v>
      </c>
      <c r="U46" s="425" t="str">
        <f ca="1">IF(Distinctness!$G$13&gt;0,"   "&amp;ThirdPlaced!$D11&amp;"        "&amp;ThirdPlaced!$F11&amp;Language!$E$146&amp;ThirdPlaced!$G11,"")</f>
        <v xml:space="preserve">   3        3 - 4</v>
      </c>
      <c r="V46" s="310" t="str">
        <f ca="1">IF(Distinctness!$G$13&gt;0,ThirdPlaced!$J11,"")</f>
        <v>D</v>
      </c>
      <c r="W46" s="751" t="str">
        <f ca="1">IF(Distinctness!$G$13&gt;0,ThirdPlaced!$J18,"")</f>
        <v>A B C D</v>
      </c>
      <c r="X46" s="752"/>
    </row>
    <row r="47" spans="1:25">
      <c r="A47" s="97" t="s">
        <v>8</v>
      </c>
      <c r="B47" s="749" t="str">
        <f ca="1">IF(GrpA!$M$10&gt;0,GrpA!$P12,"")</f>
        <v>Hungary</v>
      </c>
      <c r="C47" s="750"/>
      <c r="D47" s="97" t="s">
        <v>9</v>
      </c>
      <c r="E47" s="749" t="str">
        <f ca="1">IF(GrpB!$M$10&gt;0,GrpB!$P12,"")</f>
        <v>Croatia</v>
      </c>
      <c r="F47" s="750"/>
      <c r="G47" s="97" t="s">
        <v>10</v>
      </c>
      <c r="H47" s="749" t="str">
        <f ca="1">IF(GrpC!$M$10&gt;0,GrpC!$P12,"")</f>
        <v>Denmark</v>
      </c>
      <c r="I47" s="750"/>
      <c r="J47" s="97" t="s">
        <v>11</v>
      </c>
      <c r="K47" s="749" t="str">
        <f ca="1">IF(GrpD!$M$10&gt;0,GrpD!$P12,"")</f>
        <v>Netherlands</v>
      </c>
      <c r="L47" s="750"/>
      <c r="M47" s="97" t="s">
        <v>12</v>
      </c>
      <c r="N47" s="749" t="str">
        <f ca="1">IF(GrpE!$M$10&gt;0,GrpE!$P12,"")</f>
        <v>Ukraine</v>
      </c>
      <c r="O47" s="750"/>
      <c r="P47" s="97" t="s">
        <v>13</v>
      </c>
      <c r="Q47" s="749" t="str">
        <f ca="1">IF(GrpF!$M$10&gt;0,GrpF!$P12,"")</f>
        <v>Georgia</v>
      </c>
      <c r="R47" s="750"/>
      <c r="S47" s="97"/>
      <c r="T47" s="585" t="str">
        <f ca="1">IF(Distinctness!$G$13&gt;0,ThirdPlaced!$C12,"")</f>
        <v>Switzerland</v>
      </c>
      <c r="U47" s="425" t="str">
        <f ca="1">IF(Distinctness!$G$13&gt;0,"   "&amp;ThirdPlaced!$D12&amp;"        "&amp;ThirdPlaced!$F12&amp;Language!$E$146&amp;ThirdPlaced!$G12,"")</f>
        <v xml:space="preserve">   3        2 - 3</v>
      </c>
      <c r="V47" s="310" t="str">
        <f ca="1">IF(Distinctness!$G$13&gt;0,ThirdPlaced!$J12,"")</f>
        <v>A</v>
      </c>
      <c r="W47" s="758" t="str">
        <f>Language!$E$130</f>
        <v>Not qualified:</v>
      </c>
      <c r="X47" s="759"/>
      <c r="Y47" s="311" t="str">
        <f>Language!$E$96</f>
        <v>Grp</v>
      </c>
    </row>
    <row r="48" spans="1:25">
      <c r="A48" s="98" t="s">
        <v>14</v>
      </c>
      <c r="B48" s="756" t="str">
        <f ca="1">IF(GrpA!$M$10&gt;0,GrpA!$P13,"")</f>
        <v>Switzerland</v>
      </c>
      <c r="C48" s="757"/>
      <c r="D48" s="98" t="s">
        <v>15</v>
      </c>
      <c r="E48" s="756" t="str">
        <f ca="1">IF(GrpB!$M$10&gt;0,GrpB!$P13,"")</f>
        <v>Italy</v>
      </c>
      <c r="F48" s="757"/>
      <c r="G48" s="98" t="s">
        <v>16</v>
      </c>
      <c r="H48" s="756" t="str">
        <f ca="1">IF(GrpC!$M$10&gt;0,GrpC!$P13,"")</f>
        <v>Serbia</v>
      </c>
      <c r="I48" s="757"/>
      <c r="J48" s="98" t="s">
        <v>17</v>
      </c>
      <c r="K48" s="756" t="str">
        <f ca="1">IF(GrpD!$M$10&gt;0,GrpD!$P13,"")</f>
        <v>Austria</v>
      </c>
      <c r="L48" s="757"/>
      <c r="M48" s="98" t="s">
        <v>18</v>
      </c>
      <c r="N48" s="756" t="str">
        <f ca="1">IF(GrpE!$M$10&gt;0,GrpE!$P13,"")</f>
        <v>Slovakia</v>
      </c>
      <c r="O48" s="757"/>
      <c r="P48" s="98" t="s">
        <v>19</v>
      </c>
      <c r="Q48" s="756" t="str">
        <f ca="1">IF(GrpF!$M$10&gt;0,GrpF!$P13,"")</f>
        <v>Czechia</v>
      </c>
      <c r="R48" s="757"/>
      <c r="S48" s="98"/>
      <c r="T48" s="585" t="str">
        <f ca="1">IF(Distinctness!$G$13&gt;0,ThirdPlaced!$C13,"")</f>
        <v>Serbia</v>
      </c>
      <c r="U48" s="425" t="str">
        <f ca="1">IF(Distinctness!$G$13&gt;0,"   "&amp;ThirdPlaced!$D13&amp;"        "&amp;ThirdPlaced!$F13&amp;Language!$E$146&amp;ThirdPlaced!$G13,"")</f>
        <v xml:space="preserve">   2        2 - 3</v>
      </c>
      <c r="V48" s="310" t="str">
        <f ca="1">IF(Distinctness!$G$13&gt;0,ThirdPlaced!$J13,"")</f>
        <v>C</v>
      </c>
      <c r="W48" s="426" t="str">
        <f ca="1">IF(Distinctness!$G$13&gt;0,ThirdPlaced!$C15,"")</f>
        <v>Slovakia</v>
      </c>
      <c r="X48" s="427" t="str">
        <f ca="1">IF(Distinctness!$G$13&gt;0,"   "&amp;ThirdPlaced!$D15&amp;"        "&amp;ThirdPlaced!$F15&amp;Language!$E$146&amp;ThirdPlaced!$G15,"")</f>
        <v xml:space="preserve">   2        2 - 4</v>
      </c>
      <c r="Y48" s="312" t="str">
        <f ca="1">IF(Distinctness!$G$13&gt;0,ThirdPlaced!$J15,"")</f>
        <v>E</v>
      </c>
    </row>
    <row r="49" spans="1:25">
      <c r="A49" s="98" t="s">
        <v>20</v>
      </c>
      <c r="B49" s="756" t="str">
        <f ca="1">IF(GrpA!$M$10&gt;0,GrpA!$P14,"")</f>
        <v>Scotland</v>
      </c>
      <c r="C49" s="757"/>
      <c r="D49" s="98" t="s">
        <v>21</v>
      </c>
      <c r="E49" s="756" t="str">
        <f ca="1">IF(GrpB!$M$10&gt;0,GrpB!$P14,"")</f>
        <v>Albania</v>
      </c>
      <c r="F49" s="757"/>
      <c r="G49" s="98" t="s">
        <v>22</v>
      </c>
      <c r="H49" s="756" t="str">
        <f ca="1">IF(GrpC!$M$10&gt;0,GrpC!$P14,"")</f>
        <v>Slovenia</v>
      </c>
      <c r="I49" s="757"/>
      <c r="J49" s="98" t="s">
        <v>23</v>
      </c>
      <c r="K49" s="756" t="str">
        <f ca="1">IF(GrpD!$M$10&gt;0,GrpD!$P14,"")</f>
        <v>Poland</v>
      </c>
      <c r="L49" s="757"/>
      <c r="M49" s="98" t="s">
        <v>24</v>
      </c>
      <c r="N49" s="756" t="str">
        <f ca="1">IF(GrpE!$M$10&gt;0,GrpE!$P14,"")</f>
        <v>Romania</v>
      </c>
      <c r="O49" s="757"/>
      <c r="P49" s="98" t="s">
        <v>25</v>
      </c>
      <c r="Q49" s="756" t="str">
        <f ca="1">IF(GrpF!$M$10&gt;0,GrpF!$P14,"")</f>
        <v>Türkiye</v>
      </c>
      <c r="R49" s="757"/>
      <c r="S49" s="98"/>
      <c r="T49" s="585" t="str">
        <f ca="1">IF(Distinctness!$G$13&gt;0,ThirdPlaced!$C14,"")</f>
        <v>Italy</v>
      </c>
      <c r="U49" s="425" t="str">
        <f ca="1">IF(Distinctness!$G$13&gt;0,"   "&amp;ThirdPlaced!$D14&amp;"        "&amp;ThirdPlaced!$F14&amp;Language!$E$146&amp;ThirdPlaced!$G14,"")</f>
        <v xml:space="preserve">   2        1 - 2</v>
      </c>
      <c r="V49" s="310" t="str">
        <f ca="1">IF(Distinctness!$G$13&gt;0,ThirdPlaced!$J14,"")</f>
        <v>B</v>
      </c>
      <c r="W49" s="426" t="str">
        <f ca="1">IF(Distinctness!$G$13&gt;0,ThirdPlaced!$C16,"")</f>
        <v>Czechia</v>
      </c>
      <c r="X49" s="427" t="str">
        <f ca="1">IF(Distinctness!$G$13&gt;0,"   "&amp;ThirdPlaced!$D16&amp;"        "&amp;ThirdPlaced!$F16&amp;Language!$E$146&amp;ThirdPlaced!$G16,"")</f>
        <v xml:space="preserve">   2        1 - 3</v>
      </c>
      <c r="Y49" s="312" t="str">
        <f ca="1">IF(Distinctness!$G$13&gt;0,ThirdPlaced!$J16,"")</f>
        <v>F</v>
      </c>
    </row>
    <row r="50" spans="1:25" ht="35.25" customHeight="1"/>
    <row r="51" spans="1:25" ht="16.5"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Switzerland</v>
      </c>
      <c r="E54" s="53" t="str">
        <f ca="1">VLOOKUP(D52,Matches!$B$4:$K$58,8,0)</f>
        <v>Germany</v>
      </c>
      <c r="F54" s="54" t="str">
        <f ca="1">VLOOKUP(D52,Matches!$B$4:$K$58,9,0)</f>
        <v>Denmark</v>
      </c>
      <c r="H54" s="53" t="str">
        <f ca="1">VLOOKUP(G52,Matches!$B$4:$K$58,8,0)</f>
        <v>Portugal</v>
      </c>
      <c r="I54" s="54" t="str">
        <f ca="1">VLOOKUP(G52,Matches!$B$4:$K$58,9,0)</f>
        <v>Serbia</v>
      </c>
      <c r="K54" s="53" t="str">
        <f ca="1">VLOOKUP(J52,Matches!$B$4:$K$58,8,0)</f>
        <v>Netherlands</v>
      </c>
      <c r="L54" s="54" t="str">
        <f ca="1">VLOOKUP(J52,Matches!$B$4:$K$58,9,0)</f>
        <v>Ukraine</v>
      </c>
      <c r="N54" s="53" t="str">
        <f ca="1">VLOOKUP(M52,Matches!$B$4:$K$58,8,0)</f>
        <v>Belgium</v>
      </c>
      <c r="O54" s="54" t="str">
        <f ca="1">VLOOKUP(M52,Matches!$B$4:$K$58,9,0)</f>
        <v>Italy</v>
      </c>
      <c r="Q54" s="53" t="str">
        <f ca="1">VLOOKUP(P52,Matches!$B$4:$K$58,8,0)</f>
        <v>France</v>
      </c>
      <c r="R54" s="54" t="str">
        <f ca="1">VLOOKUP(P52,Matches!$B$4:$K$58,9,0)</f>
        <v>Georgia</v>
      </c>
      <c r="T54" s="53" t="str">
        <f ca="1">VLOOKUP(S52,Matches!$B$4:$K$58,8,0)</f>
        <v>England</v>
      </c>
      <c r="U54" s="54" t="str">
        <f ca="1">VLOOKUP(S52,Matches!$B$4:$K$58,9,0)</f>
        <v>Austria</v>
      </c>
      <c r="W54" s="53" t="str">
        <f ca="1">VLOOKUP(V52,Matches!$B$4:$K$58,8,0)</f>
        <v>Hungary</v>
      </c>
      <c r="X54" s="54" t="str">
        <f ca="1">VLOOKUP(V52,Matches!$B$4:$K$58,9,0)</f>
        <v>Croatia</v>
      </c>
    </row>
    <row r="55" spans="1:25" ht="15.75" thickBot="1">
      <c r="B55" s="1">
        <v>2</v>
      </c>
      <c r="C55" s="2">
        <v>1</v>
      </c>
      <c r="D55" s="300"/>
      <c r="E55" s="1">
        <v>1</v>
      </c>
      <c r="F55" s="2">
        <v>0</v>
      </c>
      <c r="G55" s="300"/>
      <c r="H55" s="1">
        <v>1</v>
      </c>
      <c r="I55" s="2">
        <v>1</v>
      </c>
      <c r="J55" s="300"/>
      <c r="K55" s="1">
        <v>2</v>
      </c>
      <c r="L55" s="2">
        <v>0</v>
      </c>
      <c r="M55" s="300"/>
      <c r="N55" s="1">
        <v>0</v>
      </c>
      <c r="O55" s="2">
        <v>1</v>
      </c>
      <c r="P55" s="300"/>
      <c r="Q55" s="1">
        <v>3</v>
      </c>
      <c r="R55" s="2">
        <v>1</v>
      </c>
      <c r="S55" s="300"/>
      <c r="T55" s="1">
        <v>1</v>
      </c>
      <c r="U55" s="2">
        <v>0</v>
      </c>
      <c r="V55" s="300"/>
      <c r="W55" s="1">
        <v>1</v>
      </c>
      <c r="X55" s="2">
        <v>1</v>
      </c>
      <c r="Y55" s="301"/>
    </row>
    <row r="56" spans="1:25" ht="9.9499999999999993"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75" thickBot="1">
      <c r="B57" s="295"/>
      <c r="C57" s="296"/>
      <c r="E57" s="295"/>
      <c r="F57" s="296"/>
      <c r="H57" s="295">
        <v>5</v>
      </c>
      <c r="I57" s="296">
        <v>3</v>
      </c>
      <c r="K57" s="295"/>
      <c r="L57" s="296"/>
      <c r="N57" s="295"/>
      <c r="O57" s="296"/>
      <c r="Q57" s="295"/>
      <c r="R57" s="296"/>
      <c r="T57" s="295"/>
      <c r="U57" s="296"/>
      <c r="W57" s="295">
        <v>5</v>
      </c>
      <c r="X57" s="296">
        <v>4</v>
      </c>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Italy</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Hungary</v>
      </c>
    </row>
    <row r="65" spans="3:24" ht="15.75" thickBot="1">
      <c r="C65" s="1">
        <v>2</v>
      </c>
      <c r="D65" s="12"/>
      <c r="E65" s="3">
        <v>1</v>
      </c>
      <c r="F65" s="301"/>
      <c r="I65" s="1">
        <v>2</v>
      </c>
      <c r="J65" s="12"/>
      <c r="K65" s="3">
        <v>1</v>
      </c>
      <c r="L65" s="301"/>
      <c r="O65" s="1">
        <v>0</v>
      </c>
      <c r="P65" s="12"/>
      <c r="Q65" s="3">
        <v>2</v>
      </c>
      <c r="R65" s="301"/>
      <c r="U65" s="1">
        <v>0</v>
      </c>
      <c r="V65" s="12"/>
      <c r="W65" s="3">
        <v>1</v>
      </c>
      <c r="X65" s="301"/>
    </row>
    <row r="66" spans="3:24" ht="9.9499999999999993"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75"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75">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75">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Spain</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Hungary</v>
      </c>
    </row>
    <row r="75" spans="3:24" ht="15.75" thickBot="1">
      <c r="F75" s="1">
        <v>1</v>
      </c>
      <c r="G75" s="12"/>
      <c r="H75" s="3">
        <v>1</v>
      </c>
      <c r="I75" s="301"/>
      <c r="L75" s="16"/>
      <c r="R75" s="1">
        <v>1</v>
      </c>
      <c r="S75" s="12"/>
      <c r="T75" s="3">
        <v>0</v>
      </c>
      <c r="U75" s="301"/>
    </row>
    <row r="76" spans="3:24" ht="9.9499999999999993" customHeight="1">
      <c r="F76" s="738" t="str">
        <f>Language!$E$127</f>
        <v>Penalty shoot-out:</v>
      </c>
      <c r="G76" s="763"/>
      <c r="H76" s="739"/>
      <c r="L76" s="16"/>
      <c r="R76" s="738" t="str">
        <f>Language!$E$127</f>
        <v>Penalty shoot-out:</v>
      </c>
      <c r="S76" s="763"/>
      <c r="T76" s="739"/>
    </row>
    <row r="77" spans="3:24" ht="15.75" thickBot="1">
      <c r="F77" s="297">
        <v>4</v>
      </c>
      <c r="G77" s="12"/>
      <c r="H77" s="298">
        <v>2</v>
      </c>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5">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Spain</v>
      </c>
      <c r="N84" s="8" t="str">
        <f ca="1">IF(AND(R75&lt;&gt;"",T75&lt;&gt;""),IF(R75&gt;T75,R74,IF(R75&lt;T75,T74,IF(AND(R77&lt;&gt;"",T77&lt;&gt;""),IF(R77&gt;T77,R74,IF(R77&lt;T77,T74,"")),""))),"")</f>
        <v>France</v>
      </c>
      <c r="R84" s="769" t="str">
        <f ca="1">IF(AND(L85&lt;&gt;"",N85&lt;&gt;""),IF(L85&gt;N85,L84,IF(L85&lt;N85,N84,IF(AND(L87&lt;&gt;"",N87&lt;&gt;""),IF(L87&gt;N87,L84,IF(L87&lt;N87,N84,"")),""))),"")</f>
        <v>France</v>
      </c>
      <c r="S84" s="769"/>
      <c r="T84" s="769"/>
      <c r="U84" s="769"/>
      <c r="V84" s="769"/>
      <c r="W84" s="769"/>
    </row>
    <row r="85" spans="2:24" ht="15" customHeight="1" thickBot="1">
      <c r="B85" s="15"/>
      <c r="L85" s="1">
        <v>0</v>
      </c>
      <c r="M85" s="11"/>
      <c r="N85" s="3">
        <v>1</v>
      </c>
      <c r="O85" s="301"/>
      <c r="R85" s="769"/>
      <c r="S85" s="769"/>
      <c r="T85" s="769"/>
      <c r="U85" s="769"/>
      <c r="V85" s="769"/>
      <c r="W85" s="769"/>
    </row>
    <row r="86" spans="2:24" ht="9.9499999999999993"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438" priority="220">
      <formula>INT(B12)=TODAY()</formula>
    </cfRule>
  </conditionalFormatting>
  <conditionalFormatting sqref="B14 C65 I65 O65 U65 F75 R75 L85">
    <cfRule type="expression" dxfId="437" priority="217">
      <formula>AND(B12&lt;TODAY(),B14="")</formula>
    </cfRule>
  </conditionalFormatting>
  <conditionalFormatting sqref="B17 E17 H17 K17 N17 Q17">
    <cfRule type="expression" dxfId="436" priority="148">
      <formula>INT(B17)=TODAY()</formula>
    </cfRule>
  </conditionalFormatting>
  <conditionalFormatting sqref="B19">
    <cfRule type="expression" dxfId="435" priority="213">
      <formula>AND(B17&lt;TODAY(),B19="")</formula>
    </cfRule>
  </conditionalFormatting>
  <conditionalFormatting sqref="B22 E22 H22 K22 N22 Q22 B27 E27 H27 K27 N27 Q27">
    <cfRule type="expression" dxfId="434" priority="147">
      <formula>INT(B22)=TODAY()</formula>
    </cfRule>
  </conditionalFormatting>
  <conditionalFormatting sqref="B24">
    <cfRule type="expression" dxfId="433" priority="212">
      <formula>AND(B22&lt;TODAY(),B24="")</formula>
    </cfRule>
  </conditionalFormatting>
  <conditionalFormatting sqref="B29">
    <cfRule type="expression" dxfId="432" priority="60">
      <formula>AND(B27&lt;TODAY(),B29="")</formula>
    </cfRule>
  </conditionalFormatting>
  <conditionalFormatting sqref="B32 E32 H32 K32 N32 Q32 B39 E39 H39 K39 N39 Q39">
    <cfRule type="expression" dxfId="431" priority="146">
      <formula>INT(B32)=TODAY()</formula>
    </cfRule>
  </conditionalFormatting>
  <conditionalFormatting sqref="B34">
    <cfRule type="expression" dxfId="430" priority="58">
      <formula>AND(B32&lt;TODAY(),B34="")</formula>
    </cfRule>
  </conditionalFormatting>
  <conditionalFormatting sqref="B41">
    <cfRule type="expression" dxfId="429" priority="56">
      <formula>AND(B39&lt;TODAY(),B41="")</formula>
    </cfRule>
  </conditionalFormatting>
  <conditionalFormatting sqref="B53 E53 H53 K53 N53 Q53 T53 W53">
    <cfRule type="expression" dxfId="428" priority="145">
      <formula>INT(B53)=TODAY()</formula>
    </cfRule>
  </conditionalFormatting>
  <conditionalFormatting sqref="B55">
    <cfRule type="expression" dxfId="427" priority="190">
      <formula>AND(B53&lt;TODAY(),B55="")</formula>
    </cfRule>
  </conditionalFormatting>
  <conditionalFormatting sqref="B57">
    <cfRule type="expression" dxfId="426" priority="136">
      <formula>AND(B55=C55,B55&lt;&gt;"")</formula>
    </cfRule>
  </conditionalFormatting>
  <conditionalFormatting sqref="B5:C5">
    <cfRule type="expression" dxfId="425" priority="100">
      <formula>OR($V$46="a",$V$47="a",$V$48="a",$V$49="a")</formula>
    </cfRule>
  </conditionalFormatting>
  <conditionalFormatting sqref="B48:C48">
    <cfRule type="expression" dxfId="424" priority="99">
      <formula>OR($V$46="a",$V$47="a",$V$48="a",$V$49="a")</formula>
    </cfRule>
  </conditionalFormatting>
  <conditionalFormatting sqref="B56:C56">
    <cfRule type="expression" dxfId="423" priority="87">
      <formula>AND(B55=C55,B55&lt;&gt;"",C55&lt;&gt;"")</formula>
    </cfRule>
  </conditionalFormatting>
  <conditionalFormatting sqref="C14">
    <cfRule type="expression" dxfId="422" priority="218">
      <formula>AND(B12&lt;TODAY(),C14="")</formula>
    </cfRule>
  </conditionalFormatting>
  <conditionalFormatting sqref="C19">
    <cfRule type="expression" dxfId="421" priority="182">
      <formula>AND(B17&lt;TODAY(),C19="")</formula>
    </cfRule>
  </conditionalFormatting>
  <conditionalFormatting sqref="C24">
    <cfRule type="expression" dxfId="420" priority="181">
      <formula>AND(B22&lt;TODAY(),C24="")</formula>
    </cfRule>
  </conditionalFormatting>
  <conditionalFormatting sqref="C29">
    <cfRule type="expression" dxfId="419" priority="59">
      <formula>AND(B27&lt;TODAY(),C29="")</formula>
    </cfRule>
  </conditionalFormatting>
  <conditionalFormatting sqref="C34">
    <cfRule type="expression" dxfId="418" priority="57">
      <formula>AND(B32&lt;TODAY(),C34="")</formula>
    </cfRule>
  </conditionalFormatting>
  <conditionalFormatting sqref="C41">
    <cfRule type="expression" dxfId="417" priority="55">
      <formula>AND(B39&lt;TODAY(),C41="")</formula>
    </cfRule>
  </conditionalFormatting>
  <conditionalFormatting sqref="C55">
    <cfRule type="expression" dxfId="416" priority="159">
      <formula>AND(B53&lt;TODAY(),C55="")</formula>
    </cfRule>
  </conditionalFormatting>
  <conditionalFormatting sqref="C57">
    <cfRule type="expression" dxfId="415" priority="137">
      <formula>AND(B55=C55,B55&lt;&gt;"")</formula>
    </cfRule>
  </conditionalFormatting>
  <conditionalFormatting sqref="C63">
    <cfRule type="expression" dxfId="414" priority="214">
      <formula>INT(C63)=TODAY()</formula>
    </cfRule>
  </conditionalFormatting>
  <conditionalFormatting sqref="C67">
    <cfRule type="expression" dxfId="413" priority="134">
      <formula>AND(C65=E65,C65&lt;&gt;"")</formula>
    </cfRule>
  </conditionalFormatting>
  <conditionalFormatting sqref="C66:E66">
    <cfRule type="expression" dxfId="412" priority="135">
      <formula>AND(C65=E65,C65&lt;&gt;"",E65&lt;&gt;"")</formula>
    </cfRule>
  </conditionalFormatting>
  <conditionalFormatting sqref="E12">
    <cfRule type="expression" dxfId="411" priority="151">
      <formula>INT(E12)=TODAY()</formula>
    </cfRule>
  </conditionalFormatting>
  <conditionalFormatting sqref="E14">
    <cfRule type="expression" dxfId="410" priority="79">
      <formula>AND(E12&lt;TODAY(),E14="")</formula>
    </cfRule>
  </conditionalFormatting>
  <conditionalFormatting sqref="E19">
    <cfRule type="expression" dxfId="409" priority="70">
      <formula>AND(E17&lt;TODAY(),E19="")</formula>
    </cfRule>
  </conditionalFormatting>
  <conditionalFormatting sqref="E24">
    <cfRule type="expression" dxfId="408" priority="54">
      <formula>AND(E22&lt;TODAY(),E24="")</formula>
    </cfRule>
  </conditionalFormatting>
  <conditionalFormatting sqref="E29">
    <cfRule type="expression" dxfId="407" priority="52">
      <formula>AND(E27&lt;TODAY(),E29="")</formula>
    </cfRule>
  </conditionalFormatting>
  <conditionalFormatting sqref="E34">
    <cfRule type="expression" dxfId="406" priority="50">
      <formula>AND(E32&lt;TODAY(),E34="")</formula>
    </cfRule>
  </conditionalFormatting>
  <conditionalFormatting sqref="E41">
    <cfRule type="expression" dxfId="405" priority="48">
      <formula>AND(E39&lt;TODAY(),E41="")</formula>
    </cfRule>
  </conditionalFormatting>
  <conditionalFormatting sqref="E55">
    <cfRule type="expression" dxfId="404" priority="14">
      <formula>AND(E53&lt;TODAY(),E55="")</formula>
    </cfRule>
  </conditionalFormatting>
  <conditionalFormatting sqref="E57">
    <cfRule type="expression" dxfId="403" priority="130">
      <formula>AND(E55=F55,E55&lt;&gt;"")</formula>
    </cfRule>
  </conditionalFormatting>
  <conditionalFormatting sqref="E65 K65 Q65 W65 H75 T75 N85">
    <cfRule type="expression" dxfId="402" priority="215">
      <formula>AND(C63&lt;TODAY(),E65="")</formula>
    </cfRule>
  </conditionalFormatting>
  <conditionalFormatting sqref="E67">
    <cfRule type="expression" dxfId="401" priority="133">
      <formula>AND(C65=E65,C65&lt;&gt;"")</formula>
    </cfRule>
  </conditionalFormatting>
  <conditionalFormatting sqref="E5:F5">
    <cfRule type="expression" dxfId="400" priority="101">
      <formula>OR($V$46="b",$V$47="b",$V$48="b",$V$49="b")</formula>
    </cfRule>
  </conditionalFormatting>
  <conditionalFormatting sqref="E48:F48">
    <cfRule type="expression" dxfId="399" priority="98">
      <formula>OR($V$46="b",$V$47="b",$V$48="b",$V$49="b")</formula>
    </cfRule>
  </conditionalFormatting>
  <conditionalFormatting sqref="E56:F56">
    <cfRule type="expression" dxfId="398" priority="88">
      <formula>AND(E55=F55,E55&lt;&gt;"",F55&lt;&gt;"")</formula>
    </cfRule>
  </conditionalFormatting>
  <conditionalFormatting sqref="F14">
    <cfRule type="expression" dxfId="397" priority="80">
      <formula>AND(E12&lt;TODAY(),F14="")</formula>
    </cfRule>
  </conditionalFormatting>
  <conditionalFormatting sqref="F19">
    <cfRule type="expression" dxfId="396" priority="69">
      <formula>AND(E17&lt;TODAY(),F19="")</formula>
    </cfRule>
  </conditionalFormatting>
  <conditionalFormatting sqref="F24">
    <cfRule type="expression" dxfId="395" priority="53">
      <formula>AND(E22&lt;TODAY(),F24="")</formula>
    </cfRule>
  </conditionalFormatting>
  <conditionalFormatting sqref="F29">
    <cfRule type="expression" dxfId="394" priority="51">
      <formula>AND(E27&lt;TODAY(),F29="")</formula>
    </cfRule>
  </conditionalFormatting>
  <conditionalFormatting sqref="F34">
    <cfRule type="expression" dxfId="393" priority="49">
      <formula>AND(E32&lt;TODAY(),F34="")</formula>
    </cfRule>
  </conditionalFormatting>
  <conditionalFormatting sqref="F41">
    <cfRule type="expression" dxfId="392" priority="47">
      <formula>AND(E39&lt;TODAY(),F41="")</formula>
    </cfRule>
  </conditionalFormatting>
  <conditionalFormatting sqref="F55">
    <cfRule type="expression" dxfId="391" priority="13">
      <formula>AND(E53&lt;TODAY(),F55="")</formula>
    </cfRule>
  </conditionalFormatting>
  <conditionalFormatting sqref="F57">
    <cfRule type="expression" dxfId="390" priority="131">
      <formula>AND(E55=F55,E55&lt;&gt;"")</formula>
    </cfRule>
  </conditionalFormatting>
  <conditionalFormatting sqref="F73">
    <cfRule type="expression" dxfId="389" priority="140">
      <formula>INT(F73)=TODAY()</formula>
    </cfRule>
  </conditionalFormatting>
  <conditionalFormatting sqref="F77">
    <cfRule type="expression" dxfId="388" priority="111">
      <formula>AND(F75=H75,F75&lt;&gt;"")</formula>
    </cfRule>
  </conditionalFormatting>
  <conditionalFormatting sqref="F76:H76">
    <cfRule type="expression" dxfId="387" priority="82">
      <formula>AND(F75=H75,F75&lt;&gt;"",H75&lt;&gt;"")</formula>
    </cfRule>
  </conditionalFormatting>
  <conditionalFormatting sqref="H12 K12">
    <cfRule type="expression" dxfId="386" priority="150">
      <formula>INT(H12)=TODAY()</formula>
    </cfRule>
  </conditionalFormatting>
  <conditionalFormatting sqref="H14">
    <cfRule type="expression" dxfId="385" priority="77">
      <formula>AND(H12&lt;TODAY(),H14="")</formula>
    </cfRule>
  </conditionalFormatting>
  <conditionalFormatting sqref="H19">
    <cfRule type="expression" dxfId="384" priority="68">
      <formula>AND(H17&lt;TODAY(),H19="")</formula>
    </cfRule>
  </conditionalFormatting>
  <conditionalFormatting sqref="H24">
    <cfRule type="expression" dxfId="383" priority="46">
      <formula>AND(H22&lt;TODAY(),H24="")</formula>
    </cfRule>
  </conditionalFormatting>
  <conditionalFormatting sqref="H29">
    <cfRule type="expression" dxfId="382" priority="44">
      <formula>AND(H27&lt;TODAY(),H29="")</formula>
    </cfRule>
  </conditionalFormatting>
  <conditionalFormatting sqref="H34">
    <cfRule type="expression" dxfId="381" priority="42">
      <formula>AND(H32&lt;TODAY(),H34="")</formula>
    </cfRule>
  </conditionalFormatting>
  <conditionalFormatting sqref="H41">
    <cfRule type="expression" dxfId="380" priority="40">
      <formula>AND(H39&lt;TODAY(),H41="")</formula>
    </cfRule>
  </conditionalFormatting>
  <conditionalFormatting sqref="H55">
    <cfRule type="expression" dxfId="379" priority="12">
      <formula>AND(H53&lt;TODAY(),H55="")</formula>
    </cfRule>
  </conditionalFormatting>
  <conditionalFormatting sqref="H57">
    <cfRule type="expression" dxfId="378" priority="128">
      <formula>AND(H55=I55,H55&lt;&gt;"")</formula>
    </cfRule>
  </conditionalFormatting>
  <conditionalFormatting sqref="H77">
    <cfRule type="expression" dxfId="377" priority="110">
      <formula>AND(F75=H75,F75&lt;&gt;"")</formula>
    </cfRule>
  </conditionalFormatting>
  <conditionalFormatting sqref="H5:I5">
    <cfRule type="expression" dxfId="376" priority="102">
      <formula>OR($V$46="c",$V$47="c",$V$48="c",$V$49="c")</formula>
    </cfRule>
  </conditionalFormatting>
  <conditionalFormatting sqref="H48:I48">
    <cfRule type="expression" dxfId="375" priority="97">
      <formula>OR($V$46="c",$V$47="c",$V$48="c",$V$49="c")</formula>
    </cfRule>
  </conditionalFormatting>
  <conditionalFormatting sqref="H56:I56">
    <cfRule type="expression" dxfId="374" priority="89">
      <formula>AND(H55=I55,H55&lt;&gt;"",I55&lt;&gt;"")</formula>
    </cfRule>
  </conditionalFormatting>
  <conditionalFormatting sqref="I14">
    <cfRule type="expression" dxfId="373" priority="78">
      <formula>AND(H12&lt;TODAY(),I14="")</formula>
    </cfRule>
  </conditionalFormatting>
  <conditionalFormatting sqref="I19">
    <cfRule type="expression" dxfId="372" priority="67">
      <formula>AND(H17&lt;TODAY(),I19="")</formula>
    </cfRule>
  </conditionalFormatting>
  <conditionalFormatting sqref="I24">
    <cfRule type="expression" dxfId="371" priority="45">
      <formula>AND(H22&lt;TODAY(),I24="")</formula>
    </cfRule>
  </conditionalFormatting>
  <conditionalFormatting sqref="I29">
    <cfRule type="expression" dxfId="370" priority="43">
      <formula>AND(H27&lt;TODAY(),I29="")</formula>
    </cfRule>
  </conditionalFormatting>
  <conditionalFormatting sqref="I34">
    <cfRule type="expression" dxfId="369" priority="41">
      <formula>AND(H32&lt;TODAY(),I34="")</formula>
    </cfRule>
  </conditionalFormatting>
  <conditionalFormatting sqref="I41">
    <cfRule type="expression" dxfId="368" priority="39">
      <formula>AND(H39&lt;TODAY(),I41="")</formula>
    </cfRule>
  </conditionalFormatting>
  <conditionalFormatting sqref="I55">
    <cfRule type="expression" dxfId="367" priority="11">
      <formula>AND(H53&lt;TODAY(),I55="")</formula>
    </cfRule>
  </conditionalFormatting>
  <conditionalFormatting sqref="I57">
    <cfRule type="expression" dxfId="366" priority="129">
      <formula>AND(H55=I55,H55&lt;&gt;"")</formula>
    </cfRule>
  </conditionalFormatting>
  <conditionalFormatting sqref="I63">
    <cfRule type="expression" dxfId="365" priority="144">
      <formula>INT(I63)=TODAY()</formula>
    </cfRule>
  </conditionalFormatting>
  <conditionalFormatting sqref="I67">
    <cfRule type="expression" dxfId="364" priority="117">
      <formula>AND(I65=K65,I65&lt;&gt;"")</formula>
    </cfRule>
  </conditionalFormatting>
  <conditionalFormatting sqref="I66:K66">
    <cfRule type="expression" dxfId="363" priority="86">
      <formula>AND(I65=K65,I65&lt;&gt;"",K65&lt;&gt;"")</formula>
    </cfRule>
  </conditionalFormatting>
  <conditionalFormatting sqref="K14">
    <cfRule type="expression" dxfId="362" priority="75">
      <formula>AND(K12&lt;TODAY(),K14="")</formula>
    </cfRule>
  </conditionalFormatting>
  <conditionalFormatting sqref="K19">
    <cfRule type="expression" dxfId="361" priority="66">
      <formula>AND(K17&lt;TODAY(),K19="")</formula>
    </cfRule>
  </conditionalFormatting>
  <conditionalFormatting sqref="K24">
    <cfRule type="expression" dxfId="360" priority="38">
      <formula>AND(K22&lt;TODAY(),K24="")</formula>
    </cfRule>
  </conditionalFormatting>
  <conditionalFormatting sqref="K29">
    <cfRule type="expression" dxfId="359" priority="36">
      <formula>AND(K27&lt;TODAY(),K29="")</formula>
    </cfRule>
  </conditionalFormatting>
  <conditionalFormatting sqref="K34">
    <cfRule type="expression" dxfId="358" priority="34">
      <formula>AND(K32&lt;TODAY(),K34="")</formula>
    </cfRule>
  </conditionalFormatting>
  <conditionalFormatting sqref="K41">
    <cfRule type="expression" dxfId="357" priority="32">
      <formula>AND(K39&lt;TODAY(),K41="")</formula>
    </cfRule>
  </conditionalFormatting>
  <conditionalFormatting sqref="K55">
    <cfRule type="expression" dxfId="356" priority="10">
      <formula>AND(K53&lt;TODAY(),K55="")</formula>
    </cfRule>
  </conditionalFormatting>
  <conditionalFormatting sqref="K57">
    <cfRule type="expression" dxfId="355" priority="126">
      <formula>AND(K55=L55,K55&lt;&gt;"")</formula>
    </cfRule>
  </conditionalFormatting>
  <conditionalFormatting sqref="K67">
    <cfRule type="expression" dxfId="354" priority="116">
      <formula>AND(I65=K65,I65&lt;&gt;"")</formula>
    </cfRule>
  </conditionalFormatting>
  <conditionalFormatting sqref="K5:L5">
    <cfRule type="expression" dxfId="353" priority="103">
      <formula>OR($V$46="D",$V$47="d",$V$48="d",$V$49="d")</formula>
    </cfRule>
  </conditionalFormatting>
  <conditionalFormatting sqref="K48:L48">
    <cfRule type="expression" dxfId="352" priority="96">
      <formula>OR($V$46="d",$V$47="d",$V$48="d",$V$49="d")</formula>
    </cfRule>
  </conditionalFormatting>
  <conditionalFormatting sqref="K56:L56">
    <cfRule type="expression" dxfId="351" priority="90">
      <formula>AND(K55=L55,K55&lt;&gt;"",L55&lt;&gt;"")</formula>
    </cfRule>
  </conditionalFormatting>
  <conditionalFormatting sqref="L14">
    <cfRule type="expression" dxfId="350" priority="76">
      <formula>AND(K12&lt;TODAY(),L14="")</formula>
    </cfRule>
  </conditionalFormatting>
  <conditionalFormatting sqref="L19">
    <cfRule type="expression" dxfId="349" priority="65">
      <formula>AND(K17&lt;TODAY(),L19="")</formula>
    </cfRule>
  </conditionalFormatting>
  <conditionalFormatting sqref="L24">
    <cfRule type="expression" dxfId="348" priority="37">
      <formula>AND(K22&lt;TODAY(),L24="")</formula>
    </cfRule>
  </conditionalFormatting>
  <conditionalFormatting sqref="L29">
    <cfRule type="expression" dxfId="347" priority="35">
      <formula>AND(K27&lt;TODAY(),L29="")</formula>
    </cfRule>
  </conditionalFormatting>
  <conditionalFormatting sqref="L34">
    <cfRule type="expression" dxfId="346" priority="33">
      <formula>AND(K32&lt;TODAY(),L34="")</formula>
    </cfRule>
  </conditionalFormatting>
  <conditionalFormatting sqref="L41">
    <cfRule type="expression" dxfId="345" priority="31">
      <formula>AND(K39&lt;TODAY(),L41="")</formula>
    </cfRule>
  </conditionalFormatting>
  <conditionalFormatting sqref="L55">
    <cfRule type="expression" dxfId="344" priority="9">
      <formula>AND(K53&lt;TODAY(),L55="")</formula>
    </cfRule>
  </conditionalFormatting>
  <conditionalFormatting sqref="L57">
    <cfRule type="expression" dxfId="343" priority="127">
      <formula>AND(K55=L55,K55&lt;&gt;"")</formula>
    </cfRule>
  </conditionalFormatting>
  <conditionalFormatting sqref="L75:L77">
    <cfRule type="expression" dxfId="342" priority="219">
      <formula>AND(L75=TODAY())</formula>
    </cfRule>
  </conditionalFormatting>
  <conditionalFormatting sqref="L83">
    <cfRule type="expression" dxfId="341" priority="139">
      <formula>INT(L83)=TODAY()</formula>
    </cfRule>
  </conditionalFormatting>
  <conditionalFormatting sqref="L87">
    <cfRule type="expression" dxfId="340" priority="107">
      <formula>AND(L85=N85,L85&lt;&gt;"")</formula>
    </cfRule>
  </conditionalFormatting>
  <conditionalFormatting sqref="L86:N86">
    <cfRule type="expression" dxfId="339" priority="81">
      <formula>AND(L85=N85,L85&lt;&gt;"",N85&lt;&gt;"")</formula>
    </cfRule>
  </conditionalFormatting>
  <conditionalFormatting sqref="N12 Q12">
    <cfRule type="expression" dxfId="338" priority="149">
      <formula>INT(N12)=TODAY()</formula>
    </cfRule>
  </conditionalFormatting>
  <conditionalFormatting sqref="N14">
    <cfRule type="expression" dxfId="337" priority="73">
      <formula>AND(N12&lt;TODAY(),N14="")</formula>
    </cfRule>
  </conditionalFormatting>
  <conditionalFormatting sqref="N19">
    <cfRule type="expression" dxfId="336" priority="64">
      <formula>AND(N17&lt;TODAY(),N19="")</formula>
    </cfRule>
  </conditionalFormatting>
  <conditionalFormatting sqref="N24">
    <cfRule type="expression" dxfId="335" priority="30">
      <formula>AND(N22&lt;TODAY(),N24="")</formula>
    </cfRule>
  </conditionalFormatting>
  <conditionalFormatting sqref="N29">
    <cfRule type="expression" dxfId="334" priority="28">
      <formula>AND(N27&lt;TODAY(),N29="")</formula>
    </cfRule>
  </conditionalFormatting>
  <conditionalFormatting sqref="N34">
    <cfRule type="expression" dxfId="333" priority="26">
      <formula>AND(N32&lt;TODAY(),N34="")</formula>
    </cfRule>
  </conditionalFormatting>
  <conditionalFormatting sqref="N41">
    <cfRule type="expression" dxfId="332" priority="24">
      <formula>AND(N39&lt;TODAY(),N41="")</formula>
    </cfRule>
  </conditionalFormatting>
  <conditionalFormatting sqref="N55">
    <cfRule type="expression" dxfId="331" priority="8">
      <formula>AND(N53&lt;TODAY(),N55="")</formula>
    </cfRule>
  </conditionalFormatting>
  <conditionalFormatting sqref="N57">
    <cfRule type="expression" dxfId="330" priority="124">
      <formula>AND(N55=O55,N55&lt;&gt;"")</formula>
    </cfRule>
  </conditionalFormatting>
  <conditionalFormatting sqref="N87">
    <cfRule type="expression" dxfId="329" priority="106">
      <formula>AND(L85=N85,L85&lt;&gt;"")</formula>
    </cfRule>
  </conditionalFormatting>
  <conditionalFormatting sqref="N5:O5">
    <cfRule type="expression" dxfId="328" priority="104">
      <formula>OR($V$46="E",$V$47="E",$V$48="E",$V$49="E")</formula>
    </cfRule>
  </conditionalFormatting>
  <conditionalFormatting sqref="N48:O48">
    <cfRule type="expression" dxfId="327" priority="95">
      <formula>OR($V$46="e",$V$47="e",$V$48="e",$V$49="e")</formula>
    </cfRule>
  </conditionalFormatting>
  <conditionalFormatting sqref="N56:O56">
    <cfRule type="expression" dxfId="326" priority="91">
      <formula>AND(N55=O55,N55&lt;&gt;"",O55&lt;&gt;"")</formula>
    </cfRule>
  </conditionalFormatting>
  <conditionalFormatting sqref="O14">
    <cfRule type="expression" dxfId="325" priority="74">
      <formula>AND(N12&lt;TODAY(),O14="")</formula>
    </cfRule>
  </conditionalFormatting>
  <conditionalFormatting sqref="O19">
    <cfRule type="expression" dxfId="324" priority="63">
      <formula>AND(N17&lt;TODAY(),O19="")</formula>
    </cfRule>
  </conditionalFormatting>
  <conditionalFormatting sqref="O24">
    <cfRule type="expression" dxfId="323" priority="29">
      <formula>AND(N22&lt;TODAY(),O24="")</formula>
    </cfRule>
  </conditionalFormatting>
  <conditionalFormatting sqref="O29">
    <cfRule type="expression" dxfId="322" priority="27">
      <formula>AND(N27&lt;TODAY(),O29="")</formula>
    </cfRule>
  </conditionalFormatting>
  <conditionalFormatting sqref="O34">
    <cfRule type="expression" dxfId="321" priority="25">
      <formula>AND(N32&lt;TODAY(),O34="")</formula>
    </cfRule>
  </conditionalFormatting>
  <conditionalFormatting sqref="O41">
    <cfRule type="expression" dxfId="320" priority="23">
      <formula>AND(N39&lt;TODAY(),O41="")</formula>
    </cfRule>
  </conditionalFormatting>
  <conditionalFormatting sqref="O55">
    <cfRule type="expression" dxfId="319" priority="7">
      <formula>AND(N53&lt;TODAY(),O55="")</formula>
    </cfRule>
  </conditionalFormatting>
  <conditionalFormatting sqref="O57">
    <cfRule type="expression" dxfId="318" priority="125">
      <formula>AND(N55=O55,N55&lt;&gt;"")</formula>
    </cfRule>
  </conditionalFormatting>
  <conditionalFormatting sqref="O63">
    <cfRule type="expression" dxfId="317" priority="143">
      <formula>INT(O63)=TODAY()</formula>
    </cfRule>
  </conditionalFormatting>
  <conditionalFormatting sqref="O67">
    <cfRule type="expression" dxfId="316" priority="115">
      <formula>AND(O65=Q65,O65&lt;&gt;"")</formula>
    </cfRule>
  </conditionalFormatting>
  <conditionalFormatting sqref="O66:Q66">
    <cfRule type="expression" dxfId="315" priority="85">
      <formula>AND(O65=Q65,O65&lt;&gt;"",Q65&lt;&gt;"")</formula>
    </cfRule>
  </conditionalFormatting>
  <conditionalFormatting sqref="Q14">
    <cfRule type="expression" dxfId="314" priority="71">
      <formula>AND(Q12&lt;TODAY(),Q14="")</formula>
    </cfRule>
  </conditionalFormatting>
  <conditionalFormatting sqref="Q19">
    <cfRule type="expression" dxfId="313" priority="62">
      <formula>AND(Q17&lt;TODAY(),Q19="")</formula>
    </cfRule>
  </conditionalFormatting>
  <conditionalFormatting sqref="Q24">
    <cfRule type="expression" dxfId="312" priority="22">
      <formula>AND(Q22&lt;TODAY(),Q24="")</formula>
    </cfRule>
  </conditionalFormatting>
  <conditionalFormatting sqref="Q29">
    <cfRule type="expression" dxfId="311" priority="20">
      <formula>AND(Q27&lt;TODAY(),Q29="")</formula>
    </cfRule>
  </conditionalFormatting>
  <conditionalFormatting sqref="Q34">
    <cfRule type="expression" dxfId="310" priority="18">
      <formula>AND(Q32&lt;TODAY(),Q34="")</formula>
    </cfRule>
  </conditionalFormatting>
  <conditionalFormatting sqref="Q41">
    <cfRule type="expression" dxfId="309" priority="16">
      <formula>AND(Q39&lt;TODAY(),Q41="")</formula>
    </cfRule>
  </conditionalFormatting>
  <conditionalFormatting sqref="Q55">
    <cfRule type="expression" dxfId="308" priority="6">
      <formula>AND(Q53&lt;TODAY(),Q55="")</formula>
    </cfRule>
  </conditionalFormatting>
  <conditionalFormatting sqref="Q57">
    <cfRule type="expression" dxfId="307" priority="122">
      <formula>AND(Q55=R55,Q55&lt;&gt;"")</formula>
    </cfRule>
  </conditionalFormatting>
  <conditionalFormatting sqref="Q67">
    <cfRule type="expression" dxfId="306" priority="114">
      <formula>AND(O65=Q65,O65&lt;&gt;"")</formula>
    </cfRule>
  </conditionalFormatting>
  <conditionalFormatting sqref="Q5:R5">
    <cfRule type="expression" dxfId="305" priority="105">
      <formula>OR($V$46="F",$V$47="F",$V$48="F",$V$49="F")</formula>
    </cfRule>
  </conditionalFormatting>
  <conditionalFormatting sqref="Q48:R48">
    <cfRule type="expression" dxfId="304" priority="94">
      <formula>OR($V$46="F",$V$47="F",$V$48="F",$V$49="F")</formula>
    </cfRule>
  </conditionalFormatting>
  <conditionalFormatting sqref="Q56:R56">
    <cfRule type="expression" dxfId="303" priority="132">
      <formula>AND(Q55=R55,Q55&lt;&gt;"",R55&lt;&gt;"")</formula>
    </cfRule>
  </conditionalFormatting>
  <conditionalFormatting sqref="R14">
    <cfRule type="expression" dxfId="302" priority="72">
      <formula>AND(Q12&lt;TODAY(),R14="")</formula>
    </cfRule>
  </conditionalFormatting>
  <conditionalFormatting sqref="R19">
    <cfRule type="expression" dxfId="301" priority="61">
      <formula>AND(Q17&lt;TODAY(),R19="")</formula>
    </cfRule>
  </conditionalFormatting>
  <conditionalFormatting sqref="R24">
    <cfRule type="expression" dxfId="300" priority="21">
      <formula>AND(Q22&lt;TODAY(),R24="")</formula>
    </cfRule>
  </conditionalFormatting>
  <conditionalFormatting sqref="R29">
    <cfRule type="expression" dxfId="299" priority="19">
      <formula>AND(Q27&lt;TODAY(),R29="")</formula>
    </cfRule>
  </conditionalFormatting>
  <conditionalFormatting sqref="R34">
    <cfRule type="expression" dxfId="298" priority="17">
      <formula>AND(Q32&lt;TODAY(),R34="")</formula>
    </cfRule>
  </conditionalFormatting>
  <conditionalFormatting sqref="R41">
    <cfRule type="expression" dxfId="297" priority="15">
      <formula>AND(Q39&lt;TODAY(),R41="")</formula>
    </cfRule>
  </conditionalFormatting>
  <conditionalFormatting sqref="R55">
    <cfRule type="expression" dxfId="296" priority="5">
      <formula>AND(Q53&lt;TODAY(),R55="")</formula>
    </cfRule>
  </conditionalFormatting>
  <conditionalFormatting sqref="R57">
    <cfRule type="expression" dxfId="295" priority="123">
      <formula>AND(Q55=R55,Q55&lt;&gt;"")</formula>
    </cfRule>
  </conditionalFormatting>
  <conditionalFormatting sqref="R73">
    <cfRule type="expression" dxfId="294" priority="141">
      <formula>INT(R73)=TODAY()</formula>
    </cfRule>
  </conditionalFormatting>
  <conditionalFormatting sqref="R77">
    <cfRule type="expression" dxfId="293" priority="109">
      <formula>AND(R75=T75,R75&lt;&gt;"")</formula>
    </cfRule>
  </conditionalFormatting>
  <conditionalFormatting sqref="R76:T76">
    <cfRule type="expression" dxfId="292" priority="83">
      <formula>AND(R75=T75,R75&lt;&gt;"",T75&lt;&gt;"")</formula>
    </cfRule>
  </conditionalFormatting>
  <conditionalFormatting sqref="T16">
    <cfRule type="expression" dxfId="291" priority="138">
      <formula>AND(T16=TODAY())</formula>
    </cfRule>
  </conditionalFormatting>
  <conditionalFormatting sqref="T55">
    <cfRule type="expression" dxfId="290" priority="4">
      <formula>AND(T53&lt;TODAY(),T55="")</formula>
    </cfRule>
  </conditionalFormatting>
  <conditionalFormatting sqref="T57">
    <cfRule type="expression" dxfId="289" priority="120">
      <formula>AND(T55=U55,T55&lt;&gt;"")</formula>
    </cfRule>
  </conditionalFormatting>
  <conditionalFormatting sqref="T77">
    <cfRule type="expression" dxfId="288" priority="108">
      <formula>AND(R75=T75,R75&lt;&gt;"")</formula>
    </cfRule>
  </conditionalFormatting>
  <conditionalFormatting sqref="T56:U56">
    <cfRule type="expression" dxfId="287" priority="93">
      <formula>AND(T55=U55,T55&lt;&gt;"",U55&lt;&gt;"")</formula>
    </cfRule>
  </conditionalFormatting>
  <conditionalFormatting sqref="U55">
    <cfRule type="expression" dxfId="286" priority="3">
      <formula>AND(T53&lt;TODAY(),U55="")</formula>
    </cfRule>
  </conditionalFormatting>
  <conditionalFormatting sqref="U57">
    <cfRule type="expression" dxfId="285" priority="121">
      <formula>AND(T55=U55,T55&lt;&gt;"")</formula>
    </cfRule>
  </conditionalFormatting>
  <conditionalFormatting sqref="U63">
    <cfRule type="expression" dxfId="284" priority="142">
      <formula>INT(U63)=TODAY()</formula>
    </cfRule>
  </conditionalFormatting>
  <conditionalFormatting sqref="U67">
    <cfRule type="expression" dxfId="283" priority="113">
      <formula>AND(U65=W65,U65&lt;&gt;"")</formula>
    </cfRule>
  </conditionalFormatting>
  <conditionalFormatting sqref="U66:W66">
    <cfRule type="expression" dxfId="282" priority="84">
      <formula>AND(U65=W65,U65&lt;&gt;"",W65&lt;&gt;"")</formula>
    </cfRule>
  </conditionalFormatting>
  <conditionalFormatting sqref="V53">
    <cfRule type="expression" dxfId="281" priority="216">
      <formula>AND(V53=TODAY())</formula>
    </cfRule>
  </conditionalFormatting>
  <conditionalFormatting sqref="W55">
    <cfRule type="expression" dxfId="280" priority="2">
      <formula>AND(W53&lt;TODAY(),W55="")</formula>
    </cfRule>
  </conditionalFormatting>
  <conditionalFormatting sqref="W57">
    <cfRule type="expression" dxfId="279" priority="118">
      <formula>AND(W55=X55,W55&lt;&gt;"")</formula>
    </cfRule>
  </conditionalFormatting>
  <conditionalFormatting sqref="W67">
    <cfRule type="expression" dxfId="278" priority="112">
      <formula>AND(U65=W65,U65&lt;&gt;"")</formula>
    </cfRule>
  </conditionalFormatting>
  <conditionalFormatting sqref="W56:X56">
    <cfRule type="expression" dxfId="277" priority="92">
      <formula>AND(W55=X55,W55&lt;&gt;"",X55&lt;&gt;"")</formula>
    </cfRule>
  </conditionalFormatting>
  <conditionalFormatting sqref="X55">
    <cfRule type="expression" dxfId="276" priority="1">
      <formula>AND(W53&lt;TODAY(),X55="")</formula>
    </cfRule>
  </conditionalFormatting>
  <conditionalFormatting sqref="X57">
    <cfRule type="expression" dxfId="275" priority="119">
      <formula>AND(W55=X55,W55&lt;&gt;"")</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dimension ref="A1:B9"/>
  <sheetViews>
    <sheetView workbookViewId="0">
      <selection activeCell="B6" sqref="B6"/>
    </sheetView>
  </sheetViews>
  <sheetFormatPr defaultRowHeight="15"/>
  <cols>
    <col min="1" max="1" width="78.42578125" customWidth="1"/>
    <col min="2" max="2" width="61.570312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1800</v>
      </c>
    </row>
    <row r="6" spans="1:2">
      <c r="A6" s="705" t="s">
        <v>1789</v>
      </c>
      <c r="B6" s="706" t="s">
        <v>1796</v>
      </c>
    </row>
    <row r="7" spans="1:2">
      <c r="A7" s="706" t="s">
        <v>1790</v>
      </c>
      <c r="B7" s="705" t="s">
        <v>1797</v>
      </c>
    </row>
    <row r="8" spans="1:2">
      <c r="A8" s="705" t="s">
        <v>1791</v>
      </c>
      <c r="B8" s="706" t="s">
        <v>1799</v>
      </c>
    </row>
    <row r="9" spans="1:2">
      <c r="A9" s="706" t="s">
        <v>1792</v>
      </c>
      <c r="B9" s="705" t="s">
        <v>1798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Tabelle2"/>
  <dimension ref="A1:Z109"/>
  <sheetViews>
    <sheetView showGridLines="0" showRowColHeaders="0" view="pageLayout" zoomScale="75" zoomScaleSheetLayoutView="85" zoomScalePageLayoutView="75" workbookViewId="0"/>
  </sheetViews>
  <sheetFormatPr defaultColWidth="11.42578125" defaultRowHeight="15"/>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s>
  <sheetData>
    <row r="1" spans="1:26" ht="5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7        5 - 2</v>
      </c>
      <c r="D3" s="95" t="str">
        <v/>
      </c>
      <c r="E3" s="418" t="str">
        <f ca="1"/>
        <v>Spain</v>
      </c>
      <c r="F3" s="419" t="str">
        <f ca="1"/>
        <v xml:space="preserve">   7        4 - 2</v>
      </c>
      <c r="G3" s="95" t="str">
        <v/>
      </c>
      <c r="H3" s="418" t="str">
        <f ca="1"/>
        <v>England</v>
      </c>
      <c r="I3" s="419" t="str">
        <f ca="1"/>
        <v xml:space="preserve">   7        5 - 2</v>
      </c>
      <c r="J3" s="4" t="str">
        <v/>
      </c>
      <c r="K3" s="418" t="str">
        <f ca="1"/>
        <v>France</v>
      </c>
      <c r="L3" s="419" t="str">
        <f ca="1"/>
        <v xml:space="preserve">   9        6 - 2</v>
      </c>
      <c r="M3" s="4" t="str">
        <v/>
      </c>
      <c r="N3" s="418" t="str">
        <f ca="1"/>
        <v>Belgium</v>
      </c>
      <c r="O3" s="419" t="str">
        <f ca="1"/>
        <v xml:space="preserve">   7        6 - 1</v>
      </c>
      <c r="P3" s="95" t="str">
        <v/>
      </c>
      <c r="Q3" s="418" t="str">
        <f ca="1"/>
        <v>Portugal</v>
      </c>
      <c r="R3" s="419" t="str">
        <f ca="1"/>
        <v xml:space="preserve">   9        5 - 0</v>
      </c>
      <c r="S3" s="4"/>
      <c r="T3" s="303"/>
      <c r="U3" s="303"/>
      <c r="V3" s="303"/>
      <c r="W3" s="303"/>
      <c r="X3" s="303"/>
      <c r="Y3" s="4"/>
    </row>
    <row r="4" spans="1:26">
      <c r="A4" s="4"/>
      <c r="B4" s="413" t="str">
        <f ca="1"/>
        <v>Hungary</v>
      </c>
      <c r="C4" s="420" t="str">
        <f ca="1"/>
        <v xml:space="preserve">   7        3 - 1</v>
      </c>
      <c r="D4" s="95" t="str">
        <v/>
      </c>
      <c r="E4" s="413" t="str">
        <f ca="1"/>
        <v>Croatia</v>
      </c>
      <c r="F4" s="420" t="str">
        <f ca="1"/>
        <v xml:space="preserve">   5        3 - 2</v>
      </c>
      <c r="G4" s="95" t="str">
        <v/>
      </c>
      <c r="H4" s="413" t="str">
        <f ca="1"/>
        <v>Denmark</v>
      </c>
      <c r="I4" s="420" t="str">
        <f ca="1"/>
        <v xml:space="preserve">   6        4 - 3</v>
      </c>
      <c r="J4" s="4" t="str">
        <v/>
      </c>
      <c r="K4" s="413" t="str">
        <f ca="1"/>
        <v>Netherlands</v>
      </c>
      <c r="L4" s="420" t="str">
        <f ca="1"/>
        <v xml:space="preserve">   6        5 - 4</v>
      </c>
      <c r="M4" s="4" t="str">
        <v/>
      </c>
      <c r="N4" s="413" t="str">
        <f ca="1"/>
        <v>Ukraine</v>
      </c>
      <c r="O4" s="420" t="str">
        <f ca="1"/>
        <v xml:space="preserve">   3        4 - 4</v>
      </c>
      <c r="P4" s="95" t="str">
        <v/>
      </c>
      <c r="Q4" s="413" t="str">
        <f ca="1"/>
        <v>Georgia</v>
      </c>
      <c r="R4" s="420" t="str">
        <f ca="1"/>
        <v xml:space="preserve">   2        1 - 2</v>
      </c>
      <c r="S4" s="4"/>
      <c r="T4" s="303"/>
      <c r="U4" s="303"/>
      <c r="V4" s="303"/>
      <c r="W4" s="303"/>
      <c r="X4" s="303"/>
      <c r="Y4" s="4"/>
    </row>
    <row r="5" spans="1:26">
      <c r="A5" s="4"/>
      <c r="B5" s="415" t="str">
        <f ca="1"/>
        <v>Switzerland</v>
      </c>
      <c r="C5" s="416" t="str">
        <f ca="1"/>
        <v xml:space="preserve">   3        2 - 3</v>
      </c>
      <c r="D5" s="95" t="str">
        <v/>
      </c>
      <c r="E5" s="415" t="str">
        <f ca="1"/>
        <v>Italy</v>
      </c>
      <c r="F5" s="416" t="str">
        <f ca="1"/>
        <v xml:space="preserve">   2        1 - 2</v>
      </c>
      <c r="G5" s="95" t="str">
        <v/>
      </c>
      <c r="H5" s="415" t="str">
        <f ca="1"/>
        <v>Serbia</v>
      </c>
      <c r="I5" s="416" t="str">
        <f ca="1"/>
        <v xml:space="preserve">   2        2 - 3</v>
      </c>
      <c r="J5" s="4" t="str">
        <v/>
      </c>
      <c r="K5" s="415" t="str">
        <f ca="1"/>
        <v>Austria</v>
      </c>
      <c r="L5" s="416" t="str">
        <f ca="1"/>
        <v xml:space="preserve">   3        3 - 4</v>
      </c>
      <c r="M5" s="4" t="str">
        <v/>
      </c>
      <c r="N5" s="415" t="str">
        <f ca="1"/>
        <v>Slovakia</v>
      </c>
      <c r="O5" s="416" t="str">
        <f ca="1"/>
        <v xml:space="preserve">   2        2 - 4</v>
      </c>
      <c r="P5" s="95" t="str">
        <v/>
      </c>
      <c r="Q5" s="415" t="str">
        <f ca="1"/>
        <v>Czechia</v>
      </c>
      <c r="R5" s="416" t="str">
        <f ca="1"/>
        <v xml:space="preserve">   2        1 - 3</v>
      </c>
      <c r="S5" s="4"/>
      <c r="T5" s="303"/>
      <c r="U5" s="303"/>
      <c r="V5" s="303"/>
      <c r="W5" s="303"/>
      <c r="X5" s="303"/>
      <c r="Y5" s="4"/>
    </row>
    <row r="6" spans="1:26">
      <c r="A6" s="80"/>
      <c r="B6" s="414" t="str">
        <f ca="1"/>
        <v>Scotland</v>
      </c>
      <c r="C6" s="417" t="str">
        <f ca="1"/>
        <v xml:space="preserve">   0        0 - 4</v>
      </c>
      <c r="D6" s="96" t="str">
        <v/>
      </c>
      <c r="E6" s="414" t="str">
        <f ca="1"/>
        <v>Albania</v>
      </c>
      <c r="F6" s="417" t="str">
        <f ca="1"/>
        <v xml:space="preserve">   1        1 - 3</v>
      </c>
      <c r="G6" s="96" t="str">
        <v/>
      </c>
      <c r="H6" s="414" t="str">
        <f ca="1"/>
        <v>Slovenia</v>
      </c>
      <c r="I6" s="417" t="str">
        <f ca="1"/>
        <v xml:space="preserve">   1        2 - 5</v>
      </c>
      <c r="J6" s="80" t="str">
        <v/>
      </c>
      <c r="K6" s="414" t="str">
        <f ca="1"/>
        <v>Poland</v>
      </c>
      <c r="L6" s="417" t="str">
        <f ca="1"/>
        <v xml:space="preserve">   0        1 - 5</v>
      </c>
      <c r="M6" s="80" t="str">
        <v/>
      </c>
      <c r="N6" s="414" t="str">
        <f ca="1"/>
        <v>Romania</v>
      </c>
      <c r="O6" s="417" t="str">
        <f ca="1"/>
        <v xml:space="preserve">   2        3 - 6</v>
      </c>
      <c r="P6" s="96" t="str">
        <v/>
      </c>
      <c r="Q6" s="414" t="str">
        <f ca="1"/>
        <v>Türkiye</v>
      </c>
      <c r="R6" s="417" t="str">
        <f ca="1"/>
        <v xml:space="preserve">   2        0 - 2</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75" thickBot="1">
      <c r="B14" s="632">
        <v>2</v>
      </c>
      <c r="C14" s="633">
        <v>0</v>
      </c>
      <c r="D14" t="str">
        <v/>
      </c>
      <c r="E14" s="632">
        <v>1</v>
      </c>
      <c r="F14" s="633">
        <v>1</v>
      </c>
      <c r="G14" t="str">
        <v/>
      </c>
      <c r="H14" s="632">
        <v>1</v>
      </c>
      <c r="I14" s="633">
        <v>2</v>
      </c>
      <c r="J14" t="str">
        <v/>
      </c>
      <c r="K14" s="632">
        <v>1</v>
      </c>
      <c r="L14" s="633">
        <v>2</v>
      </c>
      <c r="M14" t="str">
        <v/>
      </c>
      <c r="N14" s="632">
        <v>2</v>
      </c>
      <c r="O14" s="633">
        <v>2</v>
      </c>
      <c r="P14" t="str">
        <v/>
      </c>
      <c r="Q14" s="632">
        <v>0</v>
      </c>
      <c r="R14" s="633">
        <v>0</v>
      </c>
      <c r="T14" s="369"/>
      <c r="U14" s="647"/>
      <c r="V14" s="647"/>
      <c r="W14" s="647"/>
      <c r="X14" s="648"/>
    </row>
    <row r="15" spans="1:26" ht="27.9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75" thickBot="1">
      <c r="B19" s="632">
        <v>1</v>
      </c>
      <c r="C19" s="633">
        <v>0</v>
      </c>
      <c r="D19" t="str">
        <v/>
      </c>
      <c r="E19" s="632">
        <v>0</v>
      </c>
      <c r="F19" s="633">
        <v>0</v>
      </c>
      <c r="G19" t="str">
        <v/>
      </c>
      <c r="H19" s="632">
        <v>1</v>
      </c>
      <c r="I19" s="633">
        <v>1</v>
      </c>
      <c r="J19" t="str">
        <v/>
      </c>
      <c r="K19" s="632">
        <v>1</v>
      </c>
      <c r="L19" s="633">
        <v>2</v>
      </c>
      <c r="M19" t="str">
        <v/>
      </c>
      <c r="N19" s="632">
        <v>2</v>
      </c>
      <c r="O19" s="633">
        <v>0</v>
      </c>
      <c r="P19" t="str">
        <v/>
      </c>
      <c r="Q19" s="632">
        <v>2</v>
      </c>
      <c r="R19" s="633">
        <v>0</v>
      </c>
      <c r="T19" s="727"/>
      <c r="U19" s="728"/>
      <c r="V19" s="728"/>
      <c r="W19" s="728"/>
      <c r="X19" s="729"/>
    </row>
    <row r="20" spans="1:24" ht="27.9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75" thickBot="1">
      <c r="B24" s="632">
        <v>1</v>
      </c>
      <c r="C24" s="633">
        <v>1</v>
      </c>
      <c r="D24" t="str">
        <v/>
      </c>
      <c r="E24" s="632">
        <v>1</v>
      </c>
      <c r="F24" s="633">
        <v>0</v>
      </c>
      <c r="G24" t="str">
        <v/>
      </c>
      <c r="H24" s="632">
        <v>1</v>
      </c>
      <c r="I24" s="633">
        <v>1</v>
      </c>
      <c r="J24" t="str">
        <v/>
      </c>
      <c r="K24" s="632">
        <v>0</v>
      </c>
      <c r="L24" s="633">
        <v>1</v>
      </c>
      <c r="M24" t="str">
        <v/>
      </c>
      <c r="N24" s="632">
        <v>1</v>
      </c>
      <c r="O24" s="633">
        <v>1</v>
      </c>
      <c r="P24" t="str">
        <v/>
      </c>
      <c r="Q24" s="632">
        <v>1</v>
      </c>
      <c r="R24" s="633">
        <v>1</v>
      </c>
      <c r="T24" s="727"/>
      <c r="U24" s="728"/>
      <c r="V24" s="728"/>
      <c r="W24" s="728"/>
      <c r="X24" s="729"/>
    </row>
    <row r="25" spans="1:24" ht="27.9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75" thickBot="1">
      <c r="B29" s="632">
        <v>0</v>
      </c>
      <c r="C29" s="633">
        <v>1</v>
      </c>
      <c r="D29" t="str">
        <v/>
      </c>
      <c r="E29" s="632">
        <v>1</v>
      </c>
      <c r="F29" s="633">
        <v>0</v>
      </c>
      <c r="G29" t="str">
        <v/>
      </c>
      <c r="H29" s="632">
        <v>1</v>
      </c>
      <c r="I29" s="633">
        <v>2</v>
      </c>
      <c r="J29" t="str">
        <v/>
      </c>
      <c r="K29" s="632">
        <v>1</v>
      </c>
      <c r="L29" s="633">
        <v>2</v>
      </c>
      <c r="M29" t="str">
        <v/>
      </c>
      <c r="N29" s="632">
        <v>3</v>
      </c>
      <c r="O29" s="633">
        <v>0</v>
      </c>
      <c r="P29" t="str">
        <v/>
      </c>
      <c r="Q29" s="632">
        <v>0</v>
      </c>
      <c r="R29" s="633">
        <v>2</v>
      </c>
      <c r="T29" s="365"/>
      <c r="U29" s="366"/>
      <c r="V29" s="366"/>
      <c r="W29" s="366"/>
      <c r="X29" s="367"/>
    </row>
    <row r="30" spans="1:24" ht="27.9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632">
        <v>1</v>
      </c>
      <c r="C34" s="633">
        <v>2</v>
      </c>
      <c r="D34" t="str">
        <v/>
      </c>
      <c r="E34" s="632">
        <v>1</v>
      </c>
      <c r="F34" s="633">
        <v>2</v>
      </c>
      <c r="G34" t="str">
        <v/>
      </c>
      <c r="H34" s="632">
        <v>2</v>
      </c>
      <c r="I34" s="633">
        <v>0</v>
      </c>
      <c r="J34" t="str">
        <v/>
      </c>
      <c r="K34" s="632">
        <v>2</v>
      </c>
      <c r="L34" s="633">
        <v>1</v>
      </c>
      <c r="M34" t="str">
        <v/>
      </c>
      <c r="N34" s="632">
        <v>1</v>
      </c>
      <c r="O34" s="633">
        <v>1</v>
      </c>
      <c r="P34" t="str">
        <v/>
      </c>
      <c r="Q34" s="632">
        <v>0</v>
      </c>
      <c r="R34" s="633">
        <v>1</v>
      </c>
      <c r="T34" s="730"/>
      <c r="U34" s="731"/>
      <c r="V34" s="731"/>
      <c r="W34" s="731"/>
      <c r="X34" s="732"/>
    </row>
    <row r="35" spans="1:25" ht="9.9499999999999993"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7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7.9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75" thickBot="1">
      <c r="B41" s="632">
        <v>0</v>
      </c>
      <c r="C41" s="633">
        <v>1</v>
      </c>
      <c r="D41" t="str">
        <v/>
      </c>
      <c r="E41" s="632">
        <v>1</v>
      </c>
      <c r="F41" s="633">
        <v>1</v>
      </c>
      <c r="G41" t="str">
        <v/>
      </c>
      <c r="H41" s="632">
        <v>1</v>
      </c>
      <c r="I41" s="633">
        <v>0</v>
      </c>
      <c r="J41" t="str">
        <v/>
      </c>
      <c r="K41" s="632">
        <v>2</v>
      </c>
      <c r="L41" s="633">
        <v>0</v>
      </c>
      <c r="M41" t="str">
        <v/>
      </c>
      <c r="N41" s="632">
        <v>1</v>
      </c>
      <c r="O41" s="633">
        <v>1</v>
      </c>
      <c r="P41" t="str">
        <v/>
      </c>
      <c r="Q41" s="632">
        <v>0</v>
      </c>
      <c r="R41" s="633">
        <v>0</v>
      </c>
      <c r="T41" s="307"/>
      <c r="U41" s="307"/>
      <c r="V41" s="307"/>
      <c r="W41" s="307"/>
      <c r="X41" s="307"/>
    </row>
    <row r="42" spans="1:25" ht="9.9499999999999993"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7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75">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7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Austria</v>
      </c>
      <c r="U47" s="750"/>
      <c r="V47" s="309" t="str">
        <f ca="1">IF(EURO!V46="","",EURO!V46)</f>
        <v>D</v>
      </c>
      <c r="W47" s="751" t="str">
        <f ca="1">IF(EURO!W46="","",EURO!W46)</f>
        <v>A B C D</v>
      </c>
      <c r="X47" s="752"/>
    </row>
    <row r="48" spans="1:25">
      <c r="A48" s="97" t="str">
        <f>IF(EURO!A47="","",EURO!A47)</f>
        <v>2A</v>
      </c>
      <c r="B48" s="749" t="str">
        <f ca="1">IF(EURO!B47="","",EURO!B47)</f>
        <v>Hungary</v>
      </c>
      <c r="C48" s="750"/>
      <c r="D48" s="97" t="str">
        <f>IF(EURO!D47="","",EURO!D47)</f>
        <v>2B</v>
      </c>
      <c r="E48" s="749" t="str">
        <f ca="1">IF(EURO!E47="","",EURO!E47)</f>
        <v>Croatia</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Georgia</v>
      </c>
      <c r="R48" s="750"/>
      <c r="S48" s="97" t="str">
        <f>IF(EURO!S47="","",EURO!S47)</f>
        <v/>
      </c>
      <c r="T48" s="749" t="str">
        <f ca="1">IF(EURO!T47="","",EURO!T47)</f>
        <v>Switzerland</v>
      </c>
      <c r="U48" s="750"/>
      <c r="V48" s="309" t="str">
        <f ca="1">IF(EURO!V47="","",EURO!V47)</f>
        <v>A</v>
      </c>
      <c r="W48" s="758" t="str">
        <f>IF(EURO!W47="","",EURO!W47)</f>
        <v>Not qualified:</v>
      </c>
      <c r="X48" s="759"/>
      <c r="Y48" s="311" t="str">
        <f>IF(EURO!Y47="","",EURO!Y47)</f>
        <v>Grp</v>
      </c>
    </row>
    <row r="49" spans="1:25">
      <c r="A49" s="98" t="str">
        <f>IF(EURO!A48="","",EURO!A48)</f>
        <v>3A</v>
      </c>
      <c r="B49" s="756" t="str">
        <f ca="1">IF(EURO!B48="","",EURO!B48)</f>
        <v>Switzerland</v>
      </c>
      <c r="C49" s="757"/>
      <c r="D49" s="98" t="str">
        <f>IF(EURO!D48="","",EURO!D48)</f>
        <v>3B</v>
      </c>
      <c r="E49" s="756" t="str">
        <f ca="1">IF(EURO!E48="","",EURO!E48)</f>
        <v>Italy</v>
      </c>
      <c r="F49" s="757"/>
      <c r="G49" s="98" t="str">
        <f>IF(EURO!G48="","",EURO!G48)</f>
        <v>3C</v>
      </c>
      <c r="H49" s="756" t="str">
        <f ca="1">IF(EURO!H48="","",EURO!H48)</f>
        <v>Serbia</v>
      </c>
      <c r="I49" s="757"/>
      <c r="J49" s="98" t="str">
        <f>IF(EURO!J48="","",EURO!J48)</f>
        <v>3D</v>
      </c>
      <c r="K49" s="756" t="str">
        <f ca="1">IF(EURO!K48="","",EURO!K48)</f>
        <v>Austria</v>
      </c>
      <c r="L49" s="757"/>
      <c r="M49" s="98" t="str">
        <f>IF(EURO!M48="","",EURO!M48)</f>
        <v>3E</v>
      </c>
      <c r="N49" s="756" t="str">
        <f ca="1">IF(EURO!N48="","",EURO!N48)</f>
        <v>Slovakia</v>
      </c>
      <c r="O49" s="757"/>
      <c r="P49" s="98" t="str">
        <f>IF(EURO!P48="","",EURO!P48)</f>
        <v>3F</v>
      </c>
      <c r="Q49" s="756" t="str">
        <f ca="1">IF(EURO!Q48="","",EURO!Q48)</f>
        <v>Czechia</v>
      </c>
      <c r="R49" s="757"/>
      <c r="S49" s="98" t="str">
        <f>IF(EURO!S48="","",EURO!S48)</f>
        <v/>
      </c>
      <c r="T49" s="749" t="str">
        <f ca="1">IF(EURO!T48="","",EURO!T48)</f>
        <v>Serbia</v>
      </c>
      <c r="U49" s="750"/>
      <c r="V49" s="309" t="str">
        <f ca="1">IF(EURO!V48="","",EURO!V48)</f>
        <v>C</v>
      </c>
      <c r="W49" s="426" t="str">
        <f ca="1">IF(EURO!W48="","",EURO!W48)</f>
        <v>Slovakia</v>
      </c>
      <c r="X49" s="427" t="str">
        <f ca="1">IF(EURO!X48="","",EURO!X48)</f>
        <v xml:space="preserve">   2        2 - 4</v>
      </c>
      <c r="Y49" s="312" t="str">
        <f ca="1">IF(EURO!Y48="","",EURO!Y48)</f>
        <v>E</v>
      </c>
    </row>
    <row r="50" spans="1:25">
      <c r="A50" s="98" t="str">
        <f>IF(EURO!A49="","",EURO!A49)</f>
        <v>4A</v>
      </c>
      <c r="B50" s="756" t="str">
        <f ca="1">IF(EURO!B49="","",EURO!B49)</f>
        <v>Scotland</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Poland</v>
      </c>
      <c r="L50" s="757"/>
      <c r="M50" s="98" t="str">
        <f>IF(EURO!M49="","",EURO!M49)</f>
        <v>4E</v>
      </c>
      <c r="N50" s="756" t="str">
        <f ca="1">IF(EURO!N49="","",EURO!N49)</f>
        <v>Romania</v>
      </c>
      <c r="O50" s="757"/>
      <c r="P50" s="98" t="str">
        <f>IF(EURO!P49="","",EURO!P49)</f>
        <v>4F</v>
      </c>
      <c r="Q50" s="756" t="str">
        <f ca="1">IF(EURO!Q49="","",EURO!Q49)</f>
        <v>Türkiye</v>
      </c>
      <c r="R50" s="757"/>
      <c r="S50" s="98" t="str">
        <f>IF(EURO!S49="","",EURO!S49)</f>
        <v/>
      </c>
      <c r="T50" s="749" t="str">
        <f ca="1">IF(EURO!T49="","",EURO!T49)</f>
        <v>Italy</v>
      </c>
      <c r="U50" s="750"/>
      <c r="V50" s="309" t="str">
        <f ca="1">IF(EURO!V49="","",EURO!V49)</f>
        <v>B</v>
      </c>
      <c r="W50" s="426" t="str">
        <f ca="1">IF(EURO!W49="","",EURO!W49)</f>
        <v>Czechia</v>
      </c>
      <c r="X50" s="427" t="str">
        <f ca="1">IF(EURO!X49="","",EURO!X49)</f>
        <v xml:space="preserve">   2        1 - 3</v>
      </c>
      <c r="Y50" s="312" t="str">
        <f ca="1">IF(EURO!Y49="","",EURO!Y49)</f>
        <v>F</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Austria</v>
      </c>
      <c r="U55" s="750"/>
      <c r="V55" s="309" t="str">
        <f ca="1">IF(EURO!V46="","",EURO!V46)</f>
        <v>D</v>
      </c>
      <c r="W55" s="645"/>
      <c r="X55" s="646"/>
    </row>
    <row r="56" spans="1:25">
      <c r="A56" s="97" t="str">
        <f>IF(EURO!A47="","",EURO!A47)</f>
        <v>2A</v>
      </c>
      <c r="B56" s="749" t="str">
        <f ca="1">IF(EURO!B47="","",EURO!B47)</f>
        <v>Hungary</v>
      </c>
      <c r="C56" s="750"/>
      <c r="D56" s="97" t="str">
        <f>IF(EURO!D47="","",EURO!D47)</f>
        <v>2B</v>
      </c>
      <c r="E56" s="749" t="str">
        <f ca="1">IF(EURO!E47="","",EURO!E47)</f>
        <v>Croatia</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Georgia</v>
      </c>
      <c r="R56" s="750"/>
      <c r="S56" s="97" t="str">
        <f>IF(EURO!S47="","",EURO!S47)</f>
        <v/>
      </c>
      <c r="T56" s="749" t="str">
        <f ca="1">IF(EURO!T47="","",EURO!T47)</f>
        <v>Switzerland</v>
      </c>
      <c r="U56" s="750"/>
      <c r="V56" s="309" t="str">
        <f ca="1">IF(EURO!V47="","",EURO!V47)</f>
        <v>A</v>
      </c>
      <c r="W56" s="642"/>
      <c r="X56" s="643"/>
      <c r="Y56" s="638"/>
    </row>
    <row r="57" spans="1:25">
      <c r="A57" s="98" t="str">
        <f>IF(EURO!A48="","",EURO!A48)</f>
        <v>3A</v>
      </c>
      <c r="B57" s="756" t="str">
        <f ca="1">IF(EURO!B48="","",EURO!B48)</f>
        <v>Switzerland</v>
      </c>
      <c r="C57" s="757"/>
      <c r="D57" s="98" t="str">
        <f>IF(EURO!D48="","",EURO!D48)</f>
        <v>3B</v>
      </c>
      <c r="E57" s="756" t="str">
        <f ca="1">IF(EURO!E48="","",EURO!E48)</f>
        <v>Italy</v>
      </c>
      <c r="F57" s="757"/>
      <c r="G57" s="98" t="str">
        <f>IF(EURO!G48="","",EURO!G48)</f>
        <v>3C</v>
      </c>
      <c r="H57" s="756" t="str">
        <f ca="1">IF(EURO!H48="","",EURO!H48)</f>
        <v>Serbia</v>
      </c>
      <c r="I57" s="757"/>
      <c r="J57" s="98" t="str">
        <f>IF(EURO!J48="","",EURO!J48)</f>
        <v>3D</v>
      </c>
      <c r="K57" s="756" t="str">
        <f ca="1">IF(EURO!K48="","",EURO!K48)</f>
        <v>Austria</v>
      </c>
      <c r="L57" s="757"/>
      <c r="M57" s="98" t="str">
        <f>IF(EURO!M48="","",EURO!M48)</f>
        <v>3E</v>
      </c>
      <c r="N57" s="756" t="str">
        <f ca="1">IF(EURO!N48="","",EURO!N48)</f>
        <v>Slovakia</v>
      </c>
      <c r="O57" s="757"/>
      <c r="P57" s="98" t="str">
        <f>IF(EURO!P48="","",EURO!P48)</f>
        <v>3F</v>
      </c>
      <c r="Q57" s="756" t="str">
        <f ca="1">IF(EURO!Q48="","",EURO!Q48)</f>
        <v>Czechia</v>
      </c>
      <c r="R57" s="757"/>
      <c r="S57" s="98" t="str">
        <f>IF(EURO!S48="","",EURO!S48)</f>
        <v/>
      </c>
      <c r="T57" s="749" t="str">
        <f ca="1">IF(EURO!T48="","",EURO!T48)</f>
        <v>Serbia</v>
      </c>
      <c r="U57" s="750"/>
      <c r="V57" s="309" t="str">
        <f ca="1">IF(EURO!V48="","",EURO!V48)</f>
        <v>C</v>
      </c>
      <c r="W57" s="639"/>
      <c r="X57" s="640"/>
      <c r="Y57" s="641"/>
    </row>
    <row r="58" spans="1:25">
      <c r="A58" s="98" t="str">
        <f>IF(EURO!A49="","",EURO!A49)</f>
        <v>4A</v>
      </c>
      <c r="B58" s="756" t="str">
        <f ca="1">IF(EURO!B49="","",EURO!B49)</f>
        <v>Scotland</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Poland</v>
      </c>
      <c r="L58" s="757"/>
      <c r="M58" s="98" t="str">
        <f>IF(EURO!M49="","",EURO!M49)</f>
        <v>4E</v>
      </c>
      <c r="N58" s="756" t="str">
        <f ca="1">IF(EURO!N49="","",EURO!N49)</f>
        <v>Romania</v>
      </c>
      <c r="O58" s="757"/>
      <c r="P58" s="98" t="str">
        <f>IF(EURO!P49="","",EURO!P49)</f>
        <v>4F</v>
      </c>
      <c r="Q58" s="756" t="str">
        <f ca="1">IF(EURO!Q49="","",EURO!Q49)</f>
        <v>Türkiye</v>
      </c>
      <c r="R58" s="757"/>
      <c r="S58" s="98" t="str">
        <f>IF(EURO!S49="","",EURO!S49)</f>
        <v/>
      </c>
      <c r="T58" s="749" t="str">
        <f ca="1">IF(EURO!T49="","",EURO!T49)</f>
        <v>Italy</v>
      </c>
      <c r="U58" s="750"/>
      <c r="V58" s="309" t="str">
        <f ca="1">IF(EURO!V49="","",EURO!V49)</f>
        <v>B</v>
      </c>
      <c r="W58" s="639"/>
      <c r="X58" s="640"/>
      <c r="Y58" s="641"/>
    </row>
    <row r="59" spans="1:25" ht="102.75" customHeight="1"/>
    <row r="60" spans="1:25" ht="16.5"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Switzerland</v>
      </c>
      <c r="E63" s="53" t="str">
        <f ca="1">EURO!E54</f>
        <v>Germany</v>
      </c>
      <c r="F63" s="54" t="str">
        <f ca="1">EURO!F54</f>
        <v>Denmark</v>
      </c>
      <c r="H63" s="53" t="str">
        <f ca="1">EURO!H54</f>
        <v>Portugal</v>
      </c>
      <c r="I63" s="54" t="str">
        <f ca="1">EURO!I54</f>
        <v>Serbia</v>
      </c>
      <c r="K63" s="53" t="str">
        <f ca="1">EURO!K54</f>
        <v>Netherlands</v>
      </c>
      <c r="L63" s="54" t="str">
        <f ca="1">EURO!L54</f>
        <v>Ukraine</v>
      </c>
      <c r="N63" s="53" t="str">
        <f ca="1">EURO!N54</f>
        <v>Belgium</v>
      </c>
      <c r="O63" s="54" t="str">
        <f ca="1">EURO!O54</f>
        <v>Italy</v>
      </c>
      <c r="Q63" s="53" t="str">
        <f ca="1">EURO!Q54</f>
        <v>France</v>
      </c>
      <c r="R63" s="54" t="str">
        <f ca="1">EURO!R54</f>
        <v>Georgia</v>
      </c>
      <c r="T63" s="53" t="str">
        <f ca="1">EURO!T54</f>
        <v>England</v>
      </c>
      <c r="U63" s="54" t="str">
        <f ca="1">EURO!U54</f>
        <v>Austria</v>
      </c>
      <c r="W63" s="53" t="str">
        <f ca="1">EURO!W54</f>
        <v>Hungary</v>
      </c>
      <c r="X63" s="54" t="str">
        <f ca="1">EURO!X54</f>
        <v>Croatia</v>
      </c>
    </row>
    <row r="64" spans="1:25" ht="15.75" thickBot="1">
      <c r="B64" s="1">
        <f>IF(EURO!B55="","",EURO!B55)</f>
        <v>2</v>
      </c>
      <c r="C64" s="2">
        <f>IF(EURO!C55="","",EURO!C55)</f>
        <v>1</v>
      </c>
      <c r="D64" s="300" t="str">
        <f>IF(EURO!D55="","",EURO!D55)</f>
        <v/>
      </c>
      <c r="E64" s="1">
        <f>IF(EURO!E55="","",EURO!E55)</f>
        <v>1</v>
      </c>
      <c r="F64" s="2">
        <f>IF(EURO!F55="","",EURO!F55)</f>
        <v>0</v>
      </c>
      <c r="G64" s="300" t="str">
        <f>IF(EURO!G55="","",EURO!G55)</f>
        <v/>
      </c>
      <c r="H64" s="1">
        <f>IF(EURO!H55="","",EURO!H55)</f>
        <v>1</v>
      </c>
      <c r="I64" s="2">
        <f>IF(EURO!I55="","",EURO!I55)</f>
        <v>1</v>
      </c>
      <c r="J64" s="300" t="str">
        <f>IF(EURO!J55="","",EURO!J55)</f>
        <v/>
      </c>
      <c r="K64" s="1">
        <f>IF(EURO!K55="","",EURO!K55)</f>
        <v>2</v>
      </c>
      <c r="L64" s="2">
        <f>IF(EURO!L55="","",EURO!L55)</f>
        <v>0</v>
      </c>
      <c r="M64" s="300" t="str">
        <f>IF(EURO!M55="","",EURO!M55)</f>
        <v/>
      </c>
      <c r="N64" s="1">
        <f>IF(EURO!N55="","",EURO!N55)</f>
        <v>0</v>
      </c>
      <c r="O64" s="2">
        <f>IF(EURO!O55="","",EURO!O55)</f>
        <v>1</v>
      </c>
      <c r="P64" s="300" t="str">
        <f>IF(EURO!P55="","",EURO!P55)</f>
        <v/>
      </c>
      <c r="Q64" s="1">
        <f>IF(EURO!Q55="","",EURO!Q55)</f>
        <v>3</v>
      </c>
      <c r="R64" s="2">
        <f>IF(EURO!R55="","",EURO!R55)</f>
        <v>1</v>
      </c>
      <c r="S64" s="300" t="str">
        <f>IF(EURO!S55="","",EURO!S55)</f>
        <v/>
      </c>
      <c r="T64" s="1">
        <f>IF(EURO!T55="","",EURO!T55)</f>
        <v>1</v>
      </c>
      <c r="U64" s="2">
        <f>IF(EURO!U55="","",EURO!U55)</f>
        <v>0</v>
      </c>
      <c r="V64" s="300" t="str">
        <f>IF(EURO!V55="","",EURO!V55)</f>
        <v/>
      </c>
      <c r="W64" s="1">
        <f>IF(EURO!W55="","",EURO!W55)</f>
        <v>1</v>
      </c>
      <c r="X64" s="2">
        <f>IF(EURO!X55="","",EURO!X55)</f>
        <v>1</v>
      </c>
      <c r="Y64" s="301" t="str">
        <f>IF(EURO!Y55="","",EURO!Y55)</f>
        <v/>
      </c>
    </row>
    <row r="65" spans="2:24" ht="9.9499999999999993"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75" thickBot="1">
      <c r="B66" s="295" t="str">
        <f>IF(EURO!B57="","",EURO!B57)</f>
        <v/>
      </c>
      <c r="C66" s="296" t="str">
        <f>IF(EURO!C57="","",EURO!C57)</f>
        <v/>
      </c>
      <c r="E66" s="295" t="str">
        <f>IF(EURO!E57="","",EURO!E57)</f>
        <v/>
      </c>
      <c r="F66" s="296" t="str">
        <f>IF(EURO!F57="","",EURO!F57)</f>
        <v/>
      </c>
      <c r="H66" s="295">
        <f>IF(EURO!H57="","",EURO!H57)</f>
        <v>5</v>
      </c>
      <c r="I66" s="296">
        <f>IF(EURO!I57="","",EURO!I57)</f>
        <v>3</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f>IF(EURO!W57="","",EURO!W57)</f>
        <v>5</v>
      </c>
      <c r="X66" s="296">
        <f>IF(EURO!X57="","",EURO!X57)</f>
        <v>4</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Italy</v>
      </c>
      <c r="Q73" s="8" t="str">
        <f ca="1">EURO!Q64</f>
        <v>France</v>
      </c>
      <c r="U73" s="7" t="str">
        <f ca="1">EURO!U64</f>
        <v>England</v>
      </c>
      <c r="W73" s="8" t="str">
        <f ca="1">EURO!W64</f>
        <v>Hungary</v>
      </c>
    </row>
    <row r="74" spans="2:24" ht="15.75" thickBot="1">
      <c r="C74" s="1">
        <f>IF(EURO!C65="","",EURO!C65)</f>
        <v>2</v>
      </c>
      <c r="D74" s="12"/>
      <c r="E74" s="3">
        <f>IF(EURO!E65="","",EURO!E65)</f>
        <v>1</v>
      </c>
      <c r="F74" s="301" t="str">
        <f>IF(EURO!F65="","",EURO!F65)</f>
        <v/>
      </c>
      <c r="I74" s="1">
        <f>IF(EURO!I65="","",EURO!I65)</f>
        <v>2</v>
      </c>
      <c r="J74" s="12"/>
      <c r="K74" s="3">
        <f>IF(EURO!K65="","",EURO!K65)</f>
        <v>1</v>
      </c>
      <c r="L74" s="301" t="str">
        <f>IF(EURO!L65="","",EURO!L65)</f>
        <v/>
      </c>
      <c r="O74" s="1">
        <f>IF(EURO!O65="","",EURO!O65)</f>
        <v>0</v>
      </c>
      <c r="P74" s="12"/>
      <c r="Q74" s="3">
        <f>IF(EURO!Q65="","",EURO!Q65)</f>
        <v>2</v>
      </c>
      <c r="R74" s="301" t="str">
        <f>IF(EURO!R65="","",EURO!R65)</f>
        <v/>
      </c>
      <c r="U74" s="1">
        <f>IF(EURO!U65="","",EURO!U65)</f>
        <v>0</v>
      </c>
      <c r="V74" s="12"/>
      <c r="W74" s="3">
        <f>IF(EURO!W65="","",EURO!W65)</f>
        <v>1</v>
      </c>
      <c r="X74" s="301" t="str">
        <f>IF(EURO!X65="","",EURO!X65)</f>
        <v/>
      </c>
    </row>
    <row r="75" spans="2:24" ht="9.9499999999999993"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7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75">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75">
      <c r="F82" s="720">
        <f>EURO!F73</f>
        <v>45482.875</v>
      </c>
      <c r="G82" s="768"/>
      <c r="H82" s="721"/>
      <c r="L82" s="27"/>
      <c r="M82" s="27"/>
      <c r="R82" s="720">
        <f>EURO!R73</f>
        <v>45483.875</v>
      </c>
      <c r="S82" s="768"/>
      <c r="T82" s="721"/>
    </row>
    <row r="83" spans="2:23">
      <c r="F83" s="7" t="str">
        <f ca="1">EURO!F74</f>
        <v>Spain</v>
      </c>
      <c r="H83" s="8" t="str">
        <f ca="1">EURO!H74</f>
        <v>Portugal</v>
      </c>
      <c r="L83" s="25"/>
      <c r="M83" s="25"/>
      <c r="R83" s="7" t="str">
        <f ca="1">EURO!R74</f>
        <v>France</v>
      </c>
      <c r="T83" s="8" t="str">
        <f ca="1">EURO!T74</f>
        <v>Hungary</v>
      </c>
    </row>
    <row r="84" spans="2:23" ht="15.75" thickBot="1">
      <c r="F84" s="1">
        <f>IF(EURO!F75="","",EURO!F75)</f>
        <v>1</v>
      </c>
      <c r="G84" s="12"/>
      <c r="H84" s="3">
        <f>IF(EURO!H75="","",EURO!H75)</f>
        <v>1</v>
      </c>
      <c r="I84" s="301" t="str">
        <f>IF(EURO!I75="","",EURO!I75)</f>
        <v/>
      </c>
      <c r="L84" s="16"/>
      <c r="R84" s="1">
        <f>IF(EURO!R75="","",EURO!R75)</f>
        <v>1</v>
      </c>
      <c r="S84" s="12"/>
      <c r="T84" s="3">
        <f>IF(EURO!T75="","",EURO!T75)</f>
        <v>0</v>
      </c>
      <c r="U84" s="301" t="str">
        <f>IF(EURO!U75="","",EURO!U75)</f>
        <v/>
      </c>
    </row>
    <row r="85" spans="2:23" ht="9.9499999999999993" customHeight="1">
      <c r="F85" s="738" t="str">
        <f>EURO!F76</f>
        <v>Penalty shoot-out:</v>
      </c>
      <c r="G85" s="763"/>
      <c r="H85" s="739"/>
      <c r="L85" s="16"/>
      <c r="R85" s="738" t="str">
        <f>EURO!R76</f>
        <v>Penalty shoot-out:</v>
      </c>
      <c r="S85" s="763"/>
      <c r="T85" s="739"/>
    </row>
    <row r="86" spans="2:23" ht="15.75" thickBot="1">
      <c r="F86" s="297">
        <f>IF(EURO!F77="","",EURO!F77)</f>
        <v>4</v>
      </c>
      <c r="G86" s="12"/>
      <c r="H86" s="298">
        <f>IF(EURO!H77="","",EURO!H77)</f>
        <v>2</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5">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Spain</v>
      </c>
      <c r="N93" s="8" t="str">
        <f ca="1">EURO!N84</f>
        <v>France</v>
      </c>
    </row>
    <row r="94" spans="2:23" ht="15" customHeight="1" thickBot="1">
      <c r="B94" s="15"/>
      <c r="L94" s="1">
        <f>IF(EURO!L85="","",EURO!L85)</f>
        <v>0</v>
      </c>
      <c r="M94" s="11"/>
      <c r="N94" s="3">
        <f>IF(EURO!N85="","",EURO!N85)</f>
        <v>1</v>
      </c>
      <c r="O94" s="301" t="str">
        <f>IF(EURO!O85="","",EURO!O85)</f>
        <v/>
      </c>
    </row>
    <row r="95" spans="2:23" ht="9.9499999999999993"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France</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274" priority="414">
      <formula>INT(B12)=TODAY()</formula>
    </cfRule>
  </conditionalFormatting>
  <conditionalFormatting sqref="B14">
    <cfRule type="expression" dxfId="273" priority="411">
      <formula>AND(B12&lt;TODAY(),B14="")</formula>
    </cfRule>
  </conditionalFormatting>
  <conditionalFormatting sqref="B19">
    <cfRule type="expression" dxfId="272" priority="248">
      <formula>AND(B17&lt;TODAY(),B19="")</formula>
    </cfRule>
  </conditionalFormatting>
  <conditionalFormatting sqref="B24">
    <cfRule type="expression" dxfId="271" priority="236">
      <formula>AND(B22&lt;TODAY(),B24="")</formula>
    </cfRule>
  </conditionalFormatting>
  <conditionalFormatting sqref="B29">
    <cfRule type="expression" dxfId="270" priority="224">
      <formula>AND(B27&lt;TODAY(),B29="")</formula>
    </cfRule>
  </conditionalFormatting>
  <conditionalFormatting sqref="B34">
    <cfRule type="expression" dxfId="269" priority="212">
      <formula>AND(B32&lt;TODAY(),B34="")</formula>
    </cfRule>
  </conditionalFormatting>
  <conditionalFormatting sqref="B41">
    <cfRule type="expression" dxfId="268" priority="200">
      <formula>AND(B39&lt;TODAY(),B41="")</formula>
    </cfRule>
  </conditionalFormatting>
  <conditionalFormatting sqref="B49 B57">
    <cfRule type="expression" dxfId="267" priority="12">
      <formula>OR($V$50="a",$V$47="a",$V$48="a",$V$49="a")</formula>
    </cfRule>
  </conditionalFormatting>
  <conditionalFormatting sqref="B62 E62 H62 K62 N62 Q62 T62 W62">
    <cfRule type="expression" dxfId="266" priority="91">
      <formula>INT(B62)=TODAY()</formula>
    </cfRule>
  </conditionalFormatting>
  <conditionalFormatting sqref="B64">
    <cfRule type="expression" dxfId="265" priority="93">
      <formula>AND(B62&lt;TODAY(),B64="")</formula>
    </cfRule>
  </conditionalFormatting>
  <conditionalFormatting sqref="B66">
    <cfRule type="expression" dxfId="264" priority="83">
      <formula>AND(B64=C64,B64&lt;&gt;"")</formula>
    </cfRule>
  </conditionalFormatting>
  <conditionalFormatting sqref="B5:C5">
    <cfRule type="expression" dxfId="263" priority="350">
      <formula>OR($V$55="a",$V$56="a",$V$57="a",$V$58="a")</formula>
    </cfRule>
  </conditionalFormatting>
  <conditionalFormatting sqref="B65:C65">
    <cfRule type="expression" dxfId="262" priority="46">
      <formula>AND(B64=C64,B64&lt;&gt;"",C64&lt;&gt;"")</formula>
    </cfRule>
  </conditionalFormatting>
  <conditionalFormatting sqref="C14">
    <cfRule type="expression" dxfId="261" priority="412">
      <formula>AND(B12&lt;TODAY(),C14="")</formula>
    </cfRule>
  </conditionalFormatting>
  <conditionalFormatting sqref="C19">
    <cfRule type="expression" dxfId="260" priority="249">
      <formula>AND(B17&lt;TODAY(),C19="")</formula>
    </cfRule>
  </conditionalFormatting>
  <conditionalFormatting sqref="C24">
    <cfRule type="expression" dxfId="259" priority="237">
      <formula>AND(B22&lt;TODAY(),C24="")</formula>
    </cfRule>
  </conditionalFormatting>
  <conditionalFormatting sqref="C29">
    <cfRule type="expression" dxfId="258" priority="225">
      <formula>AND(B27&lt;TODAY(),C29="")</formula>
    </cfRule>
  </conditionalFormatting>
  <conditionalFormatting sqref="C34">
    <cfRule type="expression" dxfId="257" priority="213">
      <formula>AND(B32&lt;TODAY(),C34="")</formula>
    </cfRule>
  </conditionalFormatting>
  <conditionalFormatting sqref="C41">
    <cfRule type="expression" dxfId="256" priority="201">
      <formula>AND(B39&lt;TODAY(),C41="")</formula>
    </cfRule>
  </conditionalFormatting>
  <conditionalFormatting sqref="C64">
    <cfRule type="expression" dxfId="255" priority="92">
      <formula>AND(B62&lt;TODAY(),C64="")</formula>
    </cfRule>
  </conditionalFormatting>
  <conditionalFormatting sqref="C66">
    <cfRule type="expression" dxfId="254" priority="84">
      <formula>AND(B64=C64,B64&lt;&gt;"")</formula>
    </cfRule>
  </conditionalFormatting>
  <conditionalFormatting sqref="C72">
    <cfRule type="expression" dxfId="253" priority="94">
      <formula>INT(C72)=TODAY()</formula>
    </cfRule>
  </conditionalFormatting>
  <conditionalFormatting sqref="C74 I74 O74 U74 F84 R84 L94">
    <cfRule type="expression" dxfId="252" priority="97">
      <formula>AND(C72&lt;TODAY(),C74="")</formula>
    </cfRule>
  </conditionalFormatting>
  <conditionalFormatting sqref="C76">
    <cfRule type="expression" dxfId="251" priority="81">
      <formula>AND(C74=E74,C74&lt;&gt;"")</formula>
    </cfRule>
  </conditionalFormatting>
  <conditionalFormatting sqref="C75:E75">
    <cfRule type="expression" dxfId="250" priority="82">
      <formula>AND(C74=E74,C74&lt;&gt;"",E74&lt;&gt;"")</formula>
    </cfRule>
  </conditionalFormatting>
  <conditionalFormatting sqref="E12 H12 K12 N12 Q12 B17 E17 H17 K17 N17 Q17 B22 E22 H22 K22 N22 Q22 B27 E27 H27 K27 N27 Q27 B32 E32 H32 K32 N32 Q32 B39 E39 H39 K39 N39 Q39">
    <cfRule type="expression" dxfId="249" priority="250">
      <formula>INT(B12)=TODAY()</formula>
    </cfRule>
  </conditionalFormatting>
  <conditionalFormatting sqref="E14">
    <cfRule type="expression" dxfId="248" priority="329">
      <formula>AND(E12&lt;TODAY(),E14="")</formula>
    </cfRule>
  </conditionalFormatting>
  <conditionalFormatting sqref="E19">
    <cfRule type="expression" dxfId="247" priority="246">
      <formula>AND(E17&lt;TODAY(),E19="")</formula>
    </cfRule>
  </conditionalFormatting>
  <conditionalFormatting sqref="E24">
    <cfRule type="expression" dxfId="246" priority="234">
      <formula>AND(E22&lt;TODAY(),E24="")</formula>
    </cfRule>
  </conditionalFormatting>
  <conditionalFormatting sqref="E29">
    <cfRule type="expression" dxfId="245" priority="222">
      <formula>AND(E27&lt;TODAY(),E29="")</formula>
    </cfRule>
  </conditionalFormatting>
  <conditionalFormatting sqref="E34">
    <cfRule type="expression" dxfId="244" priority="210">
      <formula>AND(E32&lt;TODAY(),E34="")</formula>
    </cfRule>
  </conditionalFormatting>
  <conditionalFormatting sqref="E41">
    <cfRule type="expression" dxfId="243" priority="198">
      <formula>AND(E39&lt;TODAY(),E41="")</formula>
    </cfRule>
  </conditionalFormatting>
  <conditionalFormatting sqref="E49 E57">
    <cfRule type="expression" dxfId="242" priority="11">
      <formula>OR($V$50="b",$V$47="b",$V$48="b",$V$49="b")</formula>
    </cfRule>
  </conditionalFormatting>
  <conditionalFormatting sqref="E64">
    <cfRule type="expression" dxfId="241" priority="39">
      <formula>AND(E62&lt;TODAY(),E64="")</formula>
    </cfRule>
  </conditionalFormatting>
  <conditionalFormatting sqref="E66">
    <cfRule type="expression" dxfId="240" priority="77">
      <formula>AND(E64=F64,E64&lt;&gt;"")</formula>
    </cfRule>
  </conditionalFormatting>
  <conditionalFormatting sqref="E74 K74 Q74 W74 H84 T84 N94">
    <cfRule type="expression" dxfId="239" priority="95">
      <formula>AND(C72&lt;TODAY(),E74="")</formula>
    </cfRule>
  </conditionalFormatting>
  <conditionalFormatting sqref="E76">
    <cfRule type="expression" dxfId="238" priority="80">
      <formula>AND(C74=E74,C74&lt;&gt;"")</formula>
    </cfRule>
  </conditionalFormatting>
  <conditionalFormatting sqref="E5:F5">
    <cfRule type="expression" dxfId="237" priority="351">
      <formula>OR($V$55="b",$V$56="b",$V$57="b",$V$58="b")</formula>
    </cfRule>
  </conditionalFormatting>
  <conditionalFormatting sqref="E65:F65">
    <cfRule type="expression" dxfId="236" priority="47">
      <formula>AND(E64=F64,E64&lt;&gt;"",F64&lt;&gt;"")</formula>
    </cfRule>
  </conditionalFormatting>
  <conditionalFormatting sqref="F14">
    <cfRule type="expression" dxfId="235" priority="330">
      <formula>AND(E12&lt;TODAY(),F14="")</formula>
    </cfRule>
  </conditionalFormatting>
  <conditionalFormatting sqref="F19">
    <cfRule type="expression" dxfId="234" priority="247">
      <formula>AND(E17&lt;TODAY(),F19="")</formula>
    </cfRule>
  </conditionalFormatting>
  <conditionalFormatting sqref="F24">
    <cfRule type="expression" dxfId="233" priority="235">
      <formula>AND(E22&lt;TODAY(),F24="")</formula>
    </cfRule>
  </conditionalFormatting>
  <conditionalFormatting sqref="F29">
    <cfRule type="expression" dxfId="232" priority="223">
      <formula>AND(E27&lt;TODAY(),F29="")</formula>
    </cfRule>
  </conditionalFormatting>
  <conditionalFormatting sqref="F34">
    <cfRule type="expression" dxfId="231" priority="211">
      <formula>AND(E32&lt;TODAY(),F34="")</formula>
    </cfRule>
  </conditionalFormatting>
  <conditionalFormatting sqref="F41">
    <cfRule type="expression" dxfId="230" priority="199">
      <formula>AND(E39&lt;TODAY(),F41="")</formula>
    </cfRule>
  </conditionalFormatting>
  <conditionalFormatting sqref="F64">
    <cfRule type="expression" dxfId="229" priority="38">
      <formula>AND(E62&lt;TODAY(),F64="")</formula>
    </cfRule>
  </conditionalFormatting>
  <conditionalFormatting sqref="F66">
    <cfRule type="expression" dxfId="228" priority="78">
      <formula>AND(E64=F64,E64&lt;&gt;"")</formula>
    </cfRule>
  </conditionalFormatting>
  <conditionalFormatting sqref="F82">
    <cfRule type="expression" dxfId="227" priority="86">
      <formula>INT(F82)=TODAY()</formula>
    </cfRule>
  </conditionalFormatting>
  <conditionalFormatting sqref="F86">
    <cfRule type="expression" dxfId="226" priority="58">
      <formula>AND(F84=H84,F84&lt;&gt;"")</formula>
    </cfRule>
  </conditionalFormatting>
  <conditionalFormatting sqref="F85:H85">
    <cfRule type="expression" dxfId="225" priority="41">
      <formula>AND(F84=H84,F84&lt;&gt;"",H84&lt;&gt;"")</formula>
    </cfRule>
  </conditionalFormatting>
  <conditionalFormatting sqref="H14">
    <cfRule type="expression" dxfId="224" priority="327">
      <formula>AND(H12&lt;TODAY(),H14="")</formula>
    </cfRule>
  </conditionalFormatting>
  <conditionalFormatting sqref="H19">
    <cfRule type="expression" dxfId="223" priority="244">
      <formula>AND(H17&lt;TODAY(),H19="")</formula>
    </cfRule>
  </conditionalFormatting>
  <conditionalFormatting sqref="H24">
    <cfRule type="expression" dxfId="222" priority="232">
      <formula>AND(H22&lt;TODAY(),H24="")</formula>
    </cfRule>
  </conditionalFormatting>
  <conditionalFormatting sqref="H29">
    <cfRule type="expression" dxfId="221" priority="220">
      <formula>AND(H27&lt;TODAY(),H29="")</formula>
    </cfRule>
  </conditionalFormatting>
  <conditionalFormatting sqref="H34">
    <cfRule type="expression" dxfId="220" priority="208">
      <formula>AND(H32&lt;TODAY(),H34="")</formula>
    </cfRule>
  </conditionalFormatting>
  <conditionalFormatting sqref="H41">
    <cfRule type="expression" dxfId="219" priority="196">
      <formula>AND(H39&lt;TODAY(),H41="")</formula>
    </cfRule>
  </conditionalFormatting>
  <conditionalFormatting sqref="H49 H57">
    <cfRule type="expression" dxfId="218" priority="10">
      <formula>OR($V$50="c",$V$47="c",$V$48="c",$V$49="c")</formula>
    </cfRule>
  </conditionalFormatting>
  <conditionalFormatting sqref="H64">
    <cfRule type="expression" dxfId="217" priority="37">
      <formula>AND(H62&lt;TODAY(),H64="")</formula>
    </cfRule>
  </conditionalFormatting>
  <conditionalFormatting sqref="H66">
    <cfRule type="expression" dxfId="216" priority="75">
      <formula>AND(H64=I64,H64&lt;&gt;"")</formula>
    </cfRule>
  </conditionalFormatting>
  <conditionalFormatting sqref="H86">
    <cfRule type="expression" dxfId="215" priority="57">
      <formula>AND(F84=H84,F84&lt;&gt;"")</formula>
    </cfRule>
  </conditionalFormatting>
  <conditionalFormatting sqref="H5:I5">
    <cfRule type="expression" dxfId="214" priority="352">
      <formula>OR($V$55="c",$V$56="c",$V$57="c",$V$58="c")</formula>
    </cfRule>
  </conditionalFormatting>
  <conditionalFormatting sqref="H65:I65">
    <cfRule type="expression" dxfId="213" priority="48">
      <formula>AND(H64=I64,H64&lt;&gt;"",I64&lt;&gt;"")</formula>
    </cfRule>
  </conditionalFormatting>
  <conditionalFormatting sqref="I14">
    <cfRule type="expression" dxfId="212" priority="328">
      <formula>AND(H12&lt;TODAY(),I14="")</formula>
    </cfRule>
  </conditionalFormatting>
  <conditionalFormatting sqref="I19">
    <cfRule type="expression" dxfId="211" priority="245">
      <formula>AND(H17&lt;TODAY(),I19="")</formula>
    </cfRule>
  </conditionalFormatting>
  <conditionalFormatting sqref="I24">
    <cfRule type="expression" dxfId="210" priority="233">
      <formula>AND(H22&lt;TODAY(),I24="")</formula>
    </cfRule>
  </conditionalFormatting>
  <conditionalFormatting sqref="I29">
    <cfRule type="expression" dxfId="209" priority="221">
      <formula>AND(H27&lt;TODAY(),I29="")</formula>
    </cfRule>
  </conditionalFormatting>
  <conditionalFormatting sqref="I34">
    <cfRule type="expression" dxfId="208" priority="209">
      <formula>AND(H32&lt;TODAY(),I34="")</formula>
    </cfRule>
  </conditionalFormatting>
  <conditionalFormatting sqref="I41">
    <cfRule type="expression" dxfId="207" priority="197">
      <formula>AND(H39&lt;TODAY(),I41="")</formula>
    </cfRule>
  </conditionalFormatting>
  <conditionalFormatting sqref="I64">
    <cfRule type="expression" dxfId="206" priority="36">
      <formula>AND(H62&lt;TODAY(),I64="")</formula>
    </cfRule>
  </conditionalFormatting>
  <conditionalFormatting sqref="I66">
    <cfRule type="expression" dxfId="205" priority="76">
      <formula>AND(H64=I64,H64&lt;&gt;"")</formula>
    </cfRule>
  </conditionalFormatting>
  <conditionalFormatting sqref="I72">
    <cfRule type="expression" dxfId="204" priority="90">
      <formula>INT(I72)=TODAY()</formula>
    </cfRule>
  </conditionalFormatting>
  <conditionalFormatting sqref="I76">
    <cfRule type="expression" dxfId="203" priority="64">
      <formula>AND(I74=K74,I74&lt;&gt;"")</formula>
    </cfRule>
  </conditionalFormatting>
  <conditionalFormatting sqref="I75:K75">
    <cfRule type="expression" dxfId="202" priority="45">
      <formula>AND(I74=K74,I74&lt;&gt;"",K74&lt;&gt;"")</formula>
    </cfRule>
  </conditionalFormatting>
  <conditionalFormatting sqref="K14">
    <cfRule type="expression" dxfId="201" priority="325">
      <formula>AND(K12&lt;TODAY(),K14="")</formula>
    </cfRule>
  </conditionalFormatting>
  <conditionalFormatting sqref="K19">
    <cfRule type="expression" dxfId="200" priority="242">
      <formula>AND(K17&lt;TODAY(),K19="")</formula>
    </cfRule>
  </conditionalFormatting>
  <conditionalFormatting sqref="K24">
    <cfRule type="expression" dxfId="199" priority="230">
      <formula>AND(K22&lt;TODAY(),K24="")</formula>
    </cfRule>
  </conditionalFormatting>
  <conditionalFormatting sqref="K29">
    <cfRule type="expression" dxfId="198" priority="218">
      <formula>AND(K27&lt;TODAY(),K29="")</formula>
    </cfRule>
  </conditionalFormatting>
  <conditionalFormatting sqref="K34">
    <cfRule type="expression" dxfId="197" priority="206">
      <formula>AND(K32&lt;TODAY(),K34="")</formula>
    </cfRule>
  </conditionalFormatting>
  <conditionalFormatting sqref="K41">
    <cfRule type="expression" dxfId="196" priority="194">
      <formula>AND(K39&lt;TODAY(),K41="")</formula>
    </cfRule>
  </conditionalFormatting>
  <conditionalFormatting sqref="K49 K57">
    <cfRule type="expression" dxfId="195" priority="9">
      <formula>OR($V$50="d",$V$47="d",$V$48="d",$V$49="d")</formula>
    </cfRule>
  </conditionalFormatting>
  <conditionalFormatting sqref="K64">
    <cfRule type="expression" dxfId="194" priority="35">
      <formula>AND(K62&lt;TODAY(),K64="")</formula>
    </cfRule>
  </conditionalFormatting>
  <conditionalFormatting sqref="K66">
    <cfRule type="expression" dxfId="193" priority="73">
      <formula>AND(K64=L64,K64&lt;&gt;"")</formula>
    </cfRule>
  </conditionalFormatting>
  <conditionalFormatting sqref="K76">
    <cfRule type="expression" dxfId="192" priority="63">
      <formula>AND(I74=K74,I74&lt;&gt;"")</formula>
    </cfRule>
  </conditionalFormatting>
  <conditionalFormatting sqref="K5:L5">
    <cfRule type="expression" dxfId="191" priority="353">
      <formula>OR($V$55="D",$V$56="d",$V$57="d",$V$58="d")</formula>
    </cfRule>
  </conditionalFormatting>
  <conditionalFormatting sqref="K65:L65">
    <cfRule type="expression" dxfId="190" priority="49">
      <formula>AND(K64=L64,K64&lt;&gt;"",L64&lt;&gt;"")</formula>
    </cfRule>
  </conditionalFormatting>
  <conditionalFormatting sqref="L14">
    <cfRule type="expression" dxfId="189" priority="326">
      <formula>AND(K12&lt;TODAY(),L14="")</formula>
    </cfRule>
  </conditionalFormatting>
  <conditionalFormatting sqref="L19">
    <cfRule type="expression" dxfId="188" priority="243">
      <formula>AND(K17&lt;TODAY(),L19="")</formula>
    </cfRule>
  </conditionalFormatting>
  <conditionalFormatting sqref="L24">
    <cfRule type="expression" dxfId="187" priority="231">
      <formula>AND(K22&lt;TODAY(),L24="")</formula>
    </cfRule>
  </conditionalFormatting>
  <conditionalFormatting sqref="L29">
    <cfRule type="expression" dxfId="186" priority="219">
      <formula>AND(K27&lt;TODAY(),L29="")</formula>
    </cfRule>
  </conditionalFormatting>
  <conditionalFormatting sqref="L34">
    <cfRule type="expression" dxfId="185" priority="207">
      <formula>AND(K32&lt;TODAY(),L34="")</formula>
    </cfRule>
  </conditionalFormatting>
  <conditionalFormatting sqref="L41">
    <cfRule type="expression" dxfId="184" priority="195">
      <formula>AND(K39&lt;TODAY(),L41="")</formula>
    </cfRule>
  </conditionalFormatting>
  <conditionalFormatting sqref="L64">
    <cfRule type="expression" dxfId="183" priority="34">
      <formula>AND(K62&lt;TODAY(),L64="")</formula>
    </cfRule>
  </conditionalFormatting>
  <conditionalFormatting sqref="L66">
    <cfRule type="expression" dxfId="182" priority="74">
      <formula>AND(K64=L64,K64&lt;&gt;"")</formula>
    </cfRule>
  </conditionalFormatting>
  <conditionalFormatting sqref="L84:L86">
    <cfRule type="expression" dxfId="181" priority="98">
      <formula>AND(L84=TODAY())</formula>
    </cfRule>
  </conditionalFormatting>
  <conditionalFormatting sqref="L92">
    <cfRule type="expression" dxfId="180" priority="85">
      <formula>INT(L92)=TODAY()</formula>
    </cfRule>
  </conditionalFormatting>
  <conditionalFormatting sqref="L96">
    <cfRule type="expression" dxfId="179" priority="54">
      <formula>AND(L94=N94,L94&lt;&gt;"")</formula>
    </cfRule>
  </conditionalFormatting>
  <conditionalFormatting sqref="L95:N95">
    <cfRule type="expression" dxfId="178" priority="40">
      <formula>AND(L94=N94,L94&lt;&gt;"",N94&lt;&gt;"")</formula>
    </cfRule>
  </conditionalFormatting>
  <conditionalFormatting sqref="N14">
    <cfRule type="expression" dxfId="177" priority="323">
      <formula>AND(N12&lt;TODAY(),N14="")</formula>
    </cfRule>
  </conditionalFormatting>
  <conditionalFormatting sqref="N19">
    <cfRule type="expression" dxfId="176" priority="240">
      <formula>AND(N17&lt;TODAY(),N19="")</formula>
    </cfRule>
  </conditionalFormatting>
  <conditionalFormatting sqref="N24">
    <cfRule type="expression" dxfId="175" priority="228">
      <formula>AND(N22&lt;TODAY(),N24="")</formula>
    </cfRule>
  </conditionalFormatting>
  <conditionalFormatting sqref="N29">
    <cfRule type="expression" dxfId="174" priority="216">
      <formula>AND(N27&lt;TODAY(),N29="")</formula>
    </cfRule>
  </conditionalFormatting>
  <conditionalFormatting sqref="N34">
    <cfRule type="expression" dxfId="173" priority="204">
      <formula>AND(N32&lt;TODAY(),N34="")</formula>
    </cfRule>
  </conditionalFormatting>
  <conditionalFormatting sqref="N41">
    <cfRule type="expression" dxfId="172" priority="192">
      <formula>AND(N39&lt;TODAY(),N41="")</formula>
    </cfRule>
  </conditionalFormatting>
  <conditionalFormatting sqref="N49 N57">
    <cfRule type="expression" dxfId="171" priority="8">
      <formula>OR($V$50="e",$V$47="e",$V$48="e",$V$49="e")</formula>
    </cfRule>
  </conditionalFormatting>
  <conditionalFormatting sqref="N64">
    <cfRule type="expression" dxfId="170" priority="33">
      <formula>AND(N62&lt;TODAY(),N64="")</formula>
    </cfRule>
  </conditionalFormatting>
  <conditionalFormatting sqref="N66">
    <cfRule type="expression" dxfId="169" priority="71">
      <formula>AND(N64=O64,N64&lt;&gt;"")</formula>
    </cfRule>
  </conditionalFormatting>
  <conditionalFormatting sqref="N96">
    <cfRule type="expression" dxfId="168" priority="53">
      <formula>AND(L94=N94,L94&lt;&gt;"")</formula>
    </cfRule>
  </conditionalFormatting>
  <conditionalFormatting sqref="N5:O5">
    <cfRule type="expression" dxfId="167" priority="354">
      <formula>OR($V$55="E",$V$56="E",$V$57="E",$V$58="E")</formula>
    </cfRule>
  </conditionalFormatting>
  <conditionalFormatting sqref="N65:O65">
    <cfRule type="expression" dxfId="166" priority="50">
      <formula>AND(N64=O64,N64&lt;&gt;"",O64&lt;&gt;"")</formula>
    </cfRule>
  </conditionalFormatting>
  <conditionalFormatting sqref="O14">
    <cfRule type="expression" dxfId="165" priority="324">
      <formula>AND(N12&lt;TODAY(),O14="")</formula>
    </cfRule>
  </conditionalFormatting>
  <conditionalFormatting sqref="O19">
    <cfRule type="expression" dxfId="164" priority="241">
      <formula>AND(N17&lt;TODAY(),O19="")</formula>
    </cfRule>
  </conditionalFormatting>
  <conditionalFormatting sqref="O24">
    <cfRule type="expression" dxfId="163" priority="229">
      <formula>AND(N22&lt;TODAY(),O24="")</formula>
    </cfRule>
  </conditionalFormatting>
  <conditionalFormatting sqref="O29">
    <cfRule type="expression" dxfId="162" priority="217">
      <formula>AND(N27&lt;TODAY(),O29="")</formula>
    </cfRule>
  </conditionalFormatting>
  <conditionalFormatting sqref="O34">
    <cfRule type="expression" dxfId="161" priority="205">
      <formula>AND(N32&lt;TODAY(),O34="")</formula>
    </cfRule>
  </conditionalFormatting>
  <conditionalFormatting sqref="O41">
    <cfRule type="expression" dxfId="160" priority="193">
      <formula>AND(N39&lt;TODAY(),O41="")</formula>
    </cfRule>
  </conditionalFormatting>
  <conditionalFormatting sqref="O64">
    <cfRule type="expression" dxfId="159" priority="32">
      <formula>AND(N62&lt;TODAY(),O64="")</formula>
    </cfRule>
  </conditionalFormatting>
  <conditionalFormatting sqref="O66">
    <cfRule type="expression" dxfId="158" priority="72">
      <formula>AND(N64=O64,N64&lt;&gt;"")</formula>
    </cfRule>
  </conditionalFormatting>
  <conditionalFormatting sqref="O72">
    <cfRule type="expression" dxfId="157" priority="89">
      <formula>INT(O72)=TODAY()</formula>
    </cfRule>
  </conditionalFormatting>
  <conditionalFormatting sqref="O76">
    <cfRule type="expression" dxfId="156" priority="62">
      <formula>AND(O74=Q74,O74&lt;&gt;"")</formula>
    </cfRule>
  </conditionalFormatting>
  <conditionalFormatting sqref="O75:Q75">
    <cfRule type="expression" dxfId="155" priority="44">
      <formula>AND(O74=Q74,O74&lt;&gt;"",Q74&lt;&gt;"")</formula>
    </cfRule>
  </conditionalFormatting>
  <conditionalFormatting sqref="Q14">
    <cfRule type="expression" dxfId="154" priority="321">
      <formula>AND(Q12&lt;TODAY(),Q14="")</formula>
    </cfRule>
  </conditionalFormatting>
  <conditionalFormatting sqref="Q19">
    <cfRule type="expression" dxfId="153" priority="238">
      <formula>AND(Q17&lt;TODAY(),Q19="")</formula>
    </cfRule>
  </conditionalFormatting>
  <conditionalFormatting sqref="Q24">
    <cfRule type="expression" dxfId="152" priority="226">
      <formula>AND(Q22&lt;TODAY(),Q24="")</formula>
    </cfRule>
  </conditionalFormatting>
  <conditionalFormatting sqref="Q29">
    <cfRule type="expression" dxfId="151" priority="214">
      <formula>AND(Q27&lt;TODAY(),Q29="")</formula>
    </cfRule>
  </conditionalFormatting>
  <conditionalFormatting sqref="Q34">
    <cfRule type="expression" dxfId="150" priority="202">
      <formula>AND(Q32&lt;TODAY(),Q34="")</formula>
    </cfRule>
  </conditionalFormatting>
  <conditionalFormatting sqref="Q41">
    <cfRule type="expression" dxfId="149" priority="190">
      <formula>AND(Q39&lt;TODAY(),Q41="")</formula>
    </cfRule>
  </conditionalFormatting>
  <conditionalFormatting sqref="Q49 Q57">
    <cfRule type="expression" dxfId="148" priority="7">
      <formula>OR($V$50="F",$V$47="F",$V$48="F",$V$49="F")</formula>
    </cfRule>
  </conditionalFormatting>
  <conditionalFormatting sqref="Q64">
    <cfRule type="expression" dxfId="147" priority="31">
      <formula>AND(Q62&lt;TODAY(),Q64="")</formula>
    </cfRule>
  </conditionalFormatting>
  <conditionalFormatting sqref="Q66">
    <cfRule type="expression" dxfId="146" priority="69">
      <formula>AND(Q64=R64,Q64&lt;&gt;"")</formula>
    </cfRule>
  </conditionalFormatting>
  <conditionalFormatting sqref="Q76">
    <cfRule type="expression" dxfId="145" priority="61">
      <formula>AND(O74=Q74,O74&lt;&gt;"")</formula>
    </cfRule>
  </conditionalFormatting>
  <conditionalFormatting sqref="Q5:R5">
    <cfRule type="expression" dxfId="144" priority="355">
      <formula>OR($V$55="F",$V$56="F",$V$57="F",$V$58="F")</formula>
    </cfRule>
  </conditionalFormatting>
  <conditionalFormatting sqref="Q65:R65">
    <cfRule type="expression" dxfId="143" priority="79">
      <formula>AND(Q64=R64,Q64&lt;&gt;"",R64&lt;&gt;"")</formula>
    </cfRule>
  </conditionalFormatting>
  <conditionalFormatting sqref="R14">
    <cfRule type="expression" dxfId="142" priority="322">
      <formula>AND(Q12&lt;TODAY(),R14="")</formula>
    </cfRule>
  </conditionalFormatting>
  <conditionalFormatting sqref="R19">
    <cfRule type="expression" dxfId="141" priority="239">
      <formula>AND(Q17&lt;TODAY(),R19="")</formula>
    </cfRule>
  </conditionalFormatting>
  <conditionalFormatting sqref="R24">
    <cfRule type="expression" dxfId="140" priority="227">
      <formula>AND(Q22&lt;TODAY(),R24="")</formula>
    </cfRule>
  </conditionalFormatting>
  <conditionalFormatting sqref="R29">
    <cfRule type="expression" dxfId="139" priority="215">
      <formula>AND(Q27&lt;TODAY(),R29="")</formula>
    </cfRule>
  </conditionalFormatting>
  <conditionalFormatting sqref="R34">
    <cfRule type="expression" dxfId="138" priority="203">
      <formula>AND(Q32&lt;TODAY(),R34="")</formula>
    </cfRule>
  </conditionalFormatting>
  <conditionalFormatting sqref="R41">
    <cfRule type="expression" dxfId="137" priority="191">
      <formula>AND(Q39&lt;TODAY(),R41="")</formula>
    </cfRule>
  </conditionalFormatting>
  <conditionalFormatting sqref="R64">
    <cfRule type="expression" dxfId="136" priority="30">
      <formula>AND(Q62&lt;TODAY(),R64="")</formula>
    </cfRule>
  </conditionalFormatting>
  <conditionalFormatting sqref="R66">
    <cfRule type="expression" dxfId="135" priority="70">
      <formula>AND(Q64=R64,Q64&lt;&gt;"")</formula>
    </cfRule>
  </conditionalFormatting>
  <conditionalFormatting sqref="R82">
    <cfRule type="expression" dxfId="134" priority="87">
      <formula>INT(R82)=TODAY()</formula>
    </cfRule>
  </conditionalFormatting>
  <conditionalFormatting sqref="R86">
    <cfRule type="expression" dxfId="133" priority="56">
      <formula>AND(R84=T84,R84&lt;&gt;"")</formula>
    </cfRule>
  </conditionalFormatting>
  <conditionalFormatting sqref="R85:T85">
    <cfRule type="expression" dxfId="132" priority="42">
      <formula>AND(R84=T84,R84&lt;&gt;"",T84&lt;&gt;"")</formula>
    </cfRule>
  </conditionalFormatting>
  <conditionalFormatting sqref="T16">
    <cfRule type="expression" dxfId="131" priority="388">
      <formula>AND(T16=TODAY())</formula>
    </cfRule>
  </conditionalFormatting>
  <conditionalFormatting sqref="T64">
    <cfRule type="expression" dxfId="130" priority="29">
      <formula>AND(T62&lt;TODAY(),T64="")</formula>
    </cfRule>
  </conditionalFormatting>
  <conditionalFormatting sqref="T66">
    <cfRule type="expression" dxfId="129" priority="67">
      <formula>AND(T64=U64,T64&lt;&gt;"")</formula>
    </cfRule>
  </conditionalFormatting>
  <conditionalFormatting sqref="T86">
    <cfRule type="expression" dxfId="128" priority="55">
      <formula>AND(R84=T84,R84&lt;&gt;"")</formula>
    </cfRule>
  </conditionalFormatting>
  <conditionalFormatting sqref="T65:U65">
    <cfRule type="expression" dxfId="127" priority="52">
      <formula>AND(T64=U64,T64&lt;&gt;"",U64&lt;&gt;"")</formula>
    </cfRule>
  </conditionalFormatting>
  <conditionalFormatting sqref="U64">
    <cfRule type="expression" dxfId="126" priority="28">
      <formula>AND(T62&lt;TODAY(),U64="")</formula>
    </cfRule>
  </conditionalFormatting>
  <conditionalFormatting sqref="U66">
    <cfRule type="expression" dxfId="125" priority="68">
      <formula>AND(T64=U64,T64&lt;&gt;"")</formula>
    </cfRule>
  </conditionalFormatting>
  <conditionalFormatting sqref="U72">
    <cfRule type="expression" dxfId="124" priority="88">
      <formula>INT(U72)=TODAY()</formula>
    </cfRule>
  </conditionalFormatting>
  <conditionalFormatting sqref="U76">
    <cfRule type="expression" dxfId="123" priority="60">
      <formula>AND(U74=W74,U74&lt;&gt;"")</formula>
    </cfRule>
  </conditionalFormatting>
  <conditionalFormatting sqref="U75:W75">
    <cfRule type="expression" dxfId="122" priority="43">
      <formula>AND(U74=W74,U74&lt;&gt;"",W74&lt;&gt;"")</formula>
    </cfRule>
  </conditionalFormatting>
  <conditionalFormatting sqref="V62">
    <cfRule type="expression" dxfId="121" priority="96">
      <formula>AND(V62=TODAY())</formula>
    </cfRule>
  </conditionalFormatting>
  <conditionalFormatting sqref="W64">
    <cfRule type="expression" dxfId="120" priority="27">
      <formula>AND(W62&lt;TODAY(),W64="")</formula>
    </cfRule>
  </conditionalFormatting>
  <conditionalFormatting sqref="W66">
    <cfRule type="expression" dxfId="119" priority="65">
      <formula>AND(W64=X64,W64&lt;&gt;"")</formula>
    </cfRule>
  </conditionalFormatting>
  <conditionalFormatting sqref="W76">
    <cfRule type="expression" dxfId="118" priority="59">
      <formula>AND(U74=W74,U74&lt;&gt;"")</formula>
    </cfRule>
  </conditionalFormatting>
  <conditionalFormatting sqref="W65:X65">
    <cfRule type="expression" dxfId="117" priority="51">
      <formula>AND(W64=X64,W64&lt;&gt;"",X64&lt;&gt;"")</formula>
    </cfRule>
  </conditionalFormatting>
  <conditionalFormatting sqref="X64">
    <cfRule type="expression" dxfId="116" priority="26">
      <formula>AND(W62&lt;TODAY(),X64="")</formula>
    </cfRule>
  </conditionalFormatting>
  <conditionalFormatting sqref="X66">
    <cfRule type="expression" dxfId="115"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sheetPr codeName="Tabelle24">
    <pageSetUpPr fitToPage="1"/>
  </sheetPr>
  <dimension ref="A1:M84"/>
  <sheetViews>
    <sheetView showGridLines="0" showRowColHeaders="0" workbookViewId="0">
      <selection activeCell="K7" sqref="K7"/>
    </sheetView>
  </sheetViews>
  <sheetFormatPr defaultColWidth="0" defaultRowHeight="15" zeroHeight="1"/>
  <cols>
    <col min="1" max="1" width="11.42578125" customWidth="1"/>
    <col min="2" max="2" width="21.5703125" style="108" customWidth="1"/>
    <col min="3" max="3" width="10.28515625" customWidth="1"/>
    <col min="4" max="4" width="18" customWidth="1"/>
    <col min="5" max="5" width="19" customWidth="1"/>
    <col min="6" max="6" width="9.28515625" customWidth="1"/>
    <col min="7" max="7" width="7.85546875" style="25" customWidth="1"/>
    <col min="8" max="8" width="9.7109375" style="25" customWidth="1"/>
    <col min="9" max="9" width="15.5703125" style="25" customWidth="1"/>
    <col min="10" max="10" width="11.42578125" customWidth="1"/>
    <col min="11" max="11" width="5.7109375" customWidth="1"/>
    <col min="12" max="12" width="19.28515625" customWidth="1"/>
    <col min="13" max="13" width="11.42578125" customWidth="1"/>
    <col min="14" max="16384" width="11.42578125" hidden="1"/>
  </cols>
  <sheetData>
    <row r="1" spans="1:12" ht="28.5">
      <c r="A1" s="126"/>
      <c r="B1" s="781" t="str">
        <f>Language!$E$221</f>
        <v>Daily schedule</v>
      </c>
      <c r="C1" s="781"/>
      <c r="D1" s="781"/>
      <c r="E1" s="781"/>
      <c r="F1" s="781"/>
      <c r="G1" s="781"/>
      <c r="H1" s="781"/>
      <c r="I1" s="650"/>
    </row>
    <row r="2" spans="1:12" ht="29.25"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7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7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Hungary</v>
      </c>
      <c r="E54" s="589" t="str">
        <f ca="1">INDEX(Matches!$B$4:$J$72,MATCH($F54,Matches!$B$4:$B$72,0),9)</f>
        <v>Croatia</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Austria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Switzerland</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Serbia</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Italy</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Georgia</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Italy</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Hungary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Spain</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Hungary</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75" thickBot="1">
      <c r="B78" s="609">
        <f>INDEX(Matches!$B$4:$J$72,MATCH($F78,Matches!$B$4:$B$72,0),5)</f>
        <v>45487.875</v>
      </c>
      <c r="C78" s="610">
        <f>INDEX(Matches!$B$4:$J$72,MATCH($F78,Matches!$B$4:$B$72,0),5)</f>
        <v>45487.875</v>
      </c>
      <c r="D78" s="611" t="str">
        <f ca="1">INDIRECT("'"&amp;References!$A$1&amp;"'!L$84")</f>
        <v>Spain</v>
      </c>
      <c r="E78" s="611" t="str">
        <f ca="1">INDIRECT("'"&amp;References!$A$1&amp;"'!$N$84")</f>
        <v>France</v>
      </c>
      <c r="F78" s="612">
        <v>51</v>
      </c>
      <c r="G78" s="613" t="str">
        <f>INDEX(Matches!$B$4:$J$72,MATCH($F78,Matches!$B$4:$B$72,0),2)</f>
        <v>W49</v>
      </c>
      <c r="H78" s="613" t="str">
        <f>INDEX(Matches!$B$4:$J$72,MATCH($F78,Matches!$B$4:$B$72,0),3)</f>
        <v>W50</v>
      </c>
      <c r="I78" s="658" t="str">
        <f>IFERROR(VLOOKUP($F78,Matches!$B$4:$H$58,7,0),"")</f>
        <v>Berlin</v>
      </c>
    </row>
    <row r="79" spans="2:9" ht="15.7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114" priority="1">
      <formula>INT(B4)=TODAY()</formula>
    </cfRule>
  </conditionalFormatting>
  <conditionalFormatting sqref="D4:E78">
    <cfRule type="expression" dxfId="113" priority="2">
      <formula>AND(D4=$L$10,D4&lt;&gt;"")</formula>
    </cfRule>
    <cfRule type="expression" dxfId="112" priority="3">
      <formula>AND(D4=$L$9,D4&lt;&gt;"")</formula>
    </cfRule>
    <cfRule type="expression" dxfId="111" priority="4">
      <formula>AND(D4=$L$8,D4&lt;&gt;"")</formula>
    </cfRule>
    <cfRule type="expression" dxfId="110"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sheetPr codeName="Tabelle25"/>
  <dimension ref="A1:MG97"/>
  <sheetViews>
    <sheetView showGridLines="0" showRowColHeaders="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0</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1</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0</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1</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2</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0</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1</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0</v>
      </c>
      <c r="G46" s="451">
        <f ca="1">GrpF!$G$9</f>
        <v>0</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20</v>
      </c>
      <c r="E48" s="448" t="str">
        <f ca="1">INDIRECT("'"&amp;References!$A$1&amp;"'!"&amp;"$C$54")</f>
        <v>Switzerland</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1</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19</v>
      </c>
      <c r="E50" s="448" t="str">
        <f ca="1">INDIRECT("'"&amp;References!$A$1&amp;"'!"&amp;"$I$54")</f>
        <v>Serbia</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6</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4</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18</v>
      </c>
      <c r="E52" s="448" t="str">
        <f ca="1">INDIRECT("'"&amp;References!$A$1&amp;"'!"&amp;"$O$54")</f>
        <v>Italy</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0</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34</v>
      </c>
      <c r="E53" s="448" t="str">
        <f ca="1">INDIRECT("'"&amp;References!$A$1&amp;"'!"&amp;"$R$54")</f>
        <v>Georgia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1</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6</v>
      </c>
      <c r="C55" s="448" t="str">
        <f ca="1">INDIRECT("'"&amp;References!$A$1&amp;"'!"&amp;"$W$54")</f>
        <v>Hungary</v>
      </c>
      <c r="D55" s="449">
        <f ca="1">IF(E55="","",INDEX(Groups!$C$7:$C$35,MATCH(E55,Groups!$D$7:$D$35,0)))</f>
        <v>14</v>
      </c>
      <c r="E55" s="448" t="str">
        <f ca="1">INDIRECT("'"&amp;References!$A$1&amp;"'!"&amp;"$X$54")</f>
        <v>Croatia</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6</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5</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2</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18</v>
      </c>
      <c r="C59" s="448" t="str">
        <f ca="1">INDIRECT("'"&amp;References!$A$1&amp;"'!"&amp;"$O$64")</f>
        <v>Italy</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6</v>
      </c>
      <c r="E60" s="448" t="str">
        <f ca="1">INDIRECT("'"&amp;References!$A$1&amp;"'!"&amp;"$W$64")</f>
        <v>Hungary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0</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5</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3</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6</v>
      </c>
      <c r="E63" s="448" t="str">
        <f ca="1">INDIRECT("'"&amp;References!$A$1&amp;"'!"&amp;"$T$74")</f>
        <v>Hungary</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0</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3</v>
      </c>
      <c r="C65" s="477" t="str">
        <f ca="1">INDIRECT("'"&amp;References!$A$1&amp;"'!"&amp;"$L$84")</f>
        <v>Spain</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5"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5"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5" thickBot="1">
      <c r="B83" s="804"/>
      <c r="C83" s="805"/>
      <c r="D83" s="805"/>
      <c r="E83" s="805"/>
      <c r="F83" s="805"/>
      <c r="G83" s="805"/>
      <c r="H83" s="806"/>
    </row>
    <row r="84" spans="2:344" ht="16.5"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109" priority="1042">
      <formula>Q48&gt;1</formula>
    </cfRule>
  </conditionalFormatting>
  <conditionalFormatting sqref="L48:L55 L57:L60 L62:L63">
    <cfRule type="expression" dxfId="108" priority="1044">
      <formula>R48&gt;1</formula>
    </cfRule>
  </conditionalFormatting>
  <conditionalFormatting sqref="L65">
    <cfRule type="expression" dxfId="107" priority="1043">
      <formula>R65&gt;1</formula>
    </cfRule>
  </conditionalFormatting>
  <conditionalFormatting sqref="W48:W55 W57:W60 W62:W63 W65">
    <cfRule type="expression" dxfId="106" priority="97">
      <formula>AD48&gt;1</formula>
    </cfRule>
  </conditionalFormatting>
  <conditionalFormatting sqref="Y48:Y55 Y57:Y60 Y62:Y63">
    <cfRule type="expression" dxfId="105" priority="99">
      <formula>AE48&gt;1</formula>
    </cfRule>
  </conditionalFormatting>
  <conditionalFormatting sqref="Y65">
    <cfRule type="expression" dxfId="104" priority="98">
      <formula>AE65&gt;1</formula>
    </cfRule>
  </conditionalFormatting>
  <conditionalFormatting sqref="AJ48:AJ55 AJ57:AJ60 AJ62:AJ63 AJ65">
    <cfRule type="expression" dxfId="103" priority="93">
      <formula>AQ48&gt;1</formula>
    </cfRule>
  </conditionalFormatting>
  <conditionalFormatting sqref="AL48:AL55 AL57:AL60 AL62:AL63">
    <cfRule type="expression" dxfId="102" priority="95">
      <formula>AR48&gt;1</formula>
    </cfRule>
  </conditionalFormatting>
  <conditionalFormatting sqref="AL65">
    <cfRule type="expression" dxfId="101" priority="94">
      <formula>AR65&gt;1</formula>
    </cfRule>
  </conditionalFormatting>
  <conditionalFormatting sqref="AW48:AW55 AW57:AW60 AW62:AW63 AW65">
    <cfRule type="expression" dxfId="100" priority="89">
      <formula>BD48&gt;1</formula>
    </cfRule>
  </conditionalFormatting>
  <conditionalFormatting sqref="AY48:AY55 AY57:AY60 AY62:AY63">
    <cfRule type="expression" dxfId="99" priority="91">
      <formula>BE48&gt;1</formula>
    </cfRule>
  </conditionalFormatting>
  <conditionalFormatting sqref="AY65">
    <cfRule type="expression" dxfId="98" priority="90">
      <formula>BE65&gt;1</formula>
    </cfRule>
  </conditionalFormatting>
  <conditionalFormatting sqref="BJ48:BJ55 BJ57:BJ60 BJ62:BJ63 BJ65">
    <cfRule type="expression" dxfId="97" priority="85">
      <formula>BQ48&gt;1</formula>
    </cfRule>
  </conditionalFormatting>
  <conditionalFormatting sqref="BL48:BL55 BL57:BL60 BL62:BL63">
    <cfRule type="expression" dxfId="96" priority="87">
      <formula>BR48&gt;1</formula>
    </cfRule>
  </conditionalFormatting>
  <conditionalFormatting sqref="BL65">
    <cfRule type="expression" dxfId="95" priority="86">
      <formula>BR65&gt;1</formula>
    </cfRule>
  </conditionalFormatting>
  <conditionalFormatting sqref="BW48:BW55 BW57:BW60 BW62:BW63 BW65">
    <cfRule type="expression" dxfId="94" priority="81">
      <formula>CD48&gt;1</formula>
    </cfRule>
  </conditionalFormatting>
  <conditionalFormatting sqref="BY48:BY55 BY57:BY60 BY62:BY63">
    <cfRule type="expression" dxfId="93" priority="83">
      <formula>CE48&gt;1</formula>
    </cfRule>
  </conditionalFormatting>
  <conditionalFormatting sqref="BY65">
    <cfRule type="expression" dxfId="92" priority="82">
      <formula>CE65&gt;1</formula>
    </cfRule>
  </conditionalFormatting>
  <conditionalFormatting sqref="CJ48:CJ55 CJ57:CJ60 CJ62:CJ63 CJ65">
    <cfRule type="expression" dxfId="91" priority="77">
      <formula>CQ48&gt;1</formula>
    </cfRule>
  </conditionalFormatting>
  <conditionalFormatting sqref="CL48:CL55 CL57:CL60 CL62:CL63">
    <cfRule type="expression" dxfId="90" priority="79">
      <formula>CR48&gt;1</formula>
    </cfRule>
  </conditionalFormatting>
  <conditionalFormatting sqref="CL65">
    <cfRule type="expression" dxfId="89" priority="78">
      <formula>CR65&gt;1</formula>
    </cfRule>
  </conditionalFormatting>
  <conditionalFormatting sqref="CW48:CW55 CW57:CW60 CW62:CW63 CW65">
    <cfRule type="expression" dxfId="88" priority="73">
      <formula>DD48&gt;1</formula>
    </cfRule>
  </conditionalFormatting>
  <conditionalFormatting sqref="CY48:CY55 CY57:CY60 CY62:CY63">
    <cfRule type="expression" dxfId="87" priority="75">
      <formula>DE48&gt;1</formula>
    </cfRule>
  </conditionalFormatting>
  <conditionalFormatting sqref="CY65">
    <cfRule type="expression" dxfId="86" priority="74">
      <formula>DE65&gt;1</formula>
    </cfRule>
  </conditionalFormatting>
  <conditionalFormatting sqref="DJ48:DJ55 DJ57:DJ60 DJ62:DJ63 DJ65">
    <cfRule type="expression" dxfId="85" priority="69">
      <formula>DQ48&gt;1</formula>
    </cfRule>
  </conditionalFormatting>
  <conditionalFormatting sqref="DL48:DL55 DL57:DL60 DL62:DL63">
    <cfRule type="expression" dxfId="84" priority="71">
      <formula>DR48&gt;1</formula>
    </cfRule>
  </conditionalFormatting>
  <conditionalFormatting sqref="DL65">
    <cfRule type="expression" dxfId="83" priority="70">
      <formula>DR65&gt;1</formula>
    </cfRule>
  </conditionalFormatting>
  <conditionalFormatting sqref="DW48:DW55 DW57:DW60 DW62:DW63 DW65">
    <cfRule type="expression" dxfId="82" priority="65">
      <formula>ED48&gt;1</formula>
    </cfRule>
  </conditionalFormatting>
  <conditionalFormatting sqref="DY48:DY55 DY57:DY60 DY62:DY63">
    <cfRule type="expression" dxfId="81" priority="67">
      <formula>EE48&gt;1</formula>
    </cfRule>
  </conditionalFormatting>
  <conditionalFormatting sqref="DY65">
    <cfRule type="expression" dxfId="80" priority="66">
      <formula>EE65&gt;1</formula>
    </cfRule>
  </conditionalFormatting>
  <conditionalFormatting sqref="EJ48:EJ55 EJ57:EJ60 EJ62:EJ63 EJ65">
    <cfRule type="expression" dxfId="79" priority="61">
      <formula>EQ48&gt;1</formula>
    </cfRule>
  </conditionalFormatting>
  <conditionalFormatting sqref="EL48:EL55 EL57:EL60 EL62:EL63">
    <cfRule type="expression" dxfId="78" priority="63">
      <formula>ER48&gt;1</formula>
    </cfRule>
  </conditionalFormatting>
  <conditionalFormatting sqref="EL65">
    <cfRule type="expression" dxfId="77" priority="62">
      <formula>ER65&gt;1</formula>
    </cfRule>
  </conditionalFormatting>
  <conditionalFormatting sqref="EW48:EW55 EW57:EW60 EW62:EW63 EW65">
    <cfRule type="expression" dxfId="76" priority="57">
      <formula>FD48&gt;1</formula>
    </cfRule>
  </conditionalFormatting>
  <conditionalFormatting sqref="EY48:EY55 EY57:EY60 EY62:EY63">
    <cfRule type="expression" dxfId="75" priority="59">
      <formula>FE48&gt;1</formula>
    </cfRule>
  </conditionalFormatting>
  <conditionalFormatting sqref="EY65">
    <cfRule type="expression" dxfId="74" priority="58">
      <formula>FE65&gt;1</formula>
    </cfRule>
  </conditionalFormatting>
  <conditionalFormatting sqref="FJ48:FJ55 FJ57:FJ60 FJ62:FJ63 FJ65">
    <cfRule type="expression" dxfId="73" priority="53">
      <formula>FQ48&gt;1</formula>
    </cfRule>
  </conditionalFormatting>
  <conditionalFormatting sqref="FL48:FL55 FL57:FL60 FL62:FL63">
    <cfRule type="expression" dxfId="72" priority="55">
      <formula>FR48&gt;1</formula>
    </cfRule>
  </conditionalFormatting>
  <conditionalFormatting sqref="FL65">
    <cfRule type="expression" dxfId="71" priority="54">
      <formula>FR65&gt;1</formula>
    </cfRule>
  </conditionalFormatting>
  <conditionalFormatting sqref="FW48:FW55 FW57:FW60 FW62:FW63 FW65">
    <cfRule type="expression" dxfId="70" priority="49">
      <formula>GD48&gt;1</formula>
    </cfRule>
  </conditionalFormatting>
  <conditionalFormatting sqref="FY48:FY55 FY57:FY60 FY62:FY63">
    <cfRule type="expression" dxfId="69" priority="51">
      <formula>GE48&gt;1</formula>
    </cfRule>
  </conditionalFormatting>
  <conditionalFormatting sqref="FY65">
    <cfRule type="expression" dxfId="68" priority="50">
      <formula>GE65&gt;1</formula>
    </cfRule>
  </conditionalFormatting>
  <conditionalFormatting sqref="GJ48:GJ55 GJ57:GJ60 GJ62:GJ63 GJ65">
    <cfRule type="expression" dxfId="67" priority="45">
      <formula>GQ48&gt;1</formula>
    </cfRule>
  </conditionalFormatting>
  <conditionalFormatting sqref="GL48:GL55 GL57:GL60 GL62:GL63">
    <cfRule type="expression" dxfId="66" priority="47">
      <formula>GR48&gt;1</formula>
    </cfRule>
  </conditionalFormatting>
  <conditionalFormatting sqref="GL65">
    <cfRule type="expression" dxfId="65" priority="46">
      <formula>GR65&gt;1</formula>
    </cfRule>
  </conditionalFormatting>
  <conditionalFormatting sqref="GW48:GW55 GW57:GW60 GW62:GW63 GW65">
    <cfRule type="expression" dxfId="64" priority="41">
      <formula>HD48&gt;1</formula>
    </cfRule>
  </conditionalFormatting>
  <conditionalFormatting sqref="GY48:GY55 GY57:GY60 GY62:GY63">
    <cfRule type="expression" dxfId="63" priority="43">
      <formula>HE48&gt;1</formula>
    </cfRule>
  </conditionalFormatting>
  <conditionalFormatting sqref="GY65">
    <cfRule type="expression" dxfId="62" priority="42">
      <formula>HE65&gt;1</formula>
    </cfRule>
  </conditionalFormatting>
  <conditionalFormatting sqref="HJ48:HJ55 HJ57:HJ60 HJ62:HJ63 HJ65">
    <cfRule type="expression" dxfId="61" priority="37">
      <formula>HQ48&gt;1</formula>
    </cfRule>
  </conditionalFormatting>
  <conditionalFormatting sqref="HL48:HL55 HL57:HL60 HL62:HL63">
    <cfRule type="expression" dxfId="60" priority="39">
      <formula>HR48&gt;1</formula>
    </cfRule>
  </conditionalFormatting>
  <conditionalFormatting sqref="HL65">
    <cfRule type="expression" dxfId="59" priority="38">
      <formula>HR65&gt;1</formula>
    </cfRule>
  </conditionalFormatting>
  <conditionalFormatting sqref="HW48:HW55 HW57:HW60 HW62:HW63 HW65">
    <cfRule type="expression" dxfId="58" priority="33">
      <formula>ID48&gt;1</formula>
    </cfRule>
  </conditionalFormatting>
  <conditionalFormatting sqref="HY48:HY55 HY57:HY60 HY62:HY63">
    <cfRule type="expression" dxfId="57" priority="35">
      <formula>IE48&gt;1</formula>
    </cfRule>
  </conditionalFormatting>
  <conditionalFormatting sqref="HY65">
    <cfRule type="expression" dxfId="56" priority="34">
      <formula>IE65&gt;1</formula>
    </cfRule>
  </conditionalFormatting>
  <conditionalFormatting sqref="IJ48:IJ55 IJ57:IJ60 IJ62:IJ63 IJ65">
    <cfRule type="expression" dxfId="55" priority="29">
      <formula>IQ48&gt;1</formula>
    </cfRule>
  </conditionalFormatting>
  <conditionalFormatting sqref="IL48:IL55 IL57:IL60 IL62:IL63">
    <cfRule type="expression" dxfId="54" priority="31">
      <formula>IR48&gt;1</formula>
    </cfRule>
  </conditionalFormatting>
  <conditionalFormatting sqref="IL65">
    <cfRule type="expression" dxfId="53" priority="30">
      <formula>IR65&gt;1</formula>
    </cfRule>
  </conditionalFormatting>
  <conditionalFormatting sqref="IW48:IW55 IW57:IW60 IW62:IW63 IW65">
    <cfRule type="expression" dxfId="52" priority="25">
      <formula>JD48&gt;1</formula>
    </cfRule>
  </conditionalFormatting>
  <conditionalFormatting sqref="IY48:IY55 IY57:IY60 IY62:IY63">
    <cfRule type="expression" dxfId="51" priority="27">
      <formula>JE48&gt;1</formula>
    </cfRule>
  </conditionalFormatting>
  <conditionalFormatting sqref="IY65">
    <cfRule type="expression" dxfId="50" priority="26">
      <formula>JE65&gt;1</formula>
    </cfRule>
  </conditionalFormatting>
  <conditionalFormatting sqref="JJ48:JJ55 JJ57:JJ60 JJ62:JJ63 JJ65">
    <cfRule type="expression" dxfId="49" priority="21">
      <formula>JQ48&gt;1</formula>
    </cfRule>
  </conditionalFormatting>
  <conditionalFormatting sqref="JL48:JL55 JL57:JL60 JL62:JL63">
    <cfRule type="expression" dxfId="48" priority="23">
      <formula>JR48&gt;1</formula>
    </cfRule>
  </conditionalFormatting>
  <conditionalFormatting sqref="JL65">
    <cfRule type="expression" dxfId="47" priority="22">
      <formula>JR65&gt;1</formula>
    </cfRule>
  </conditionalFormatting>
  <conditionalFormatting sqref="JW48:JW55 JW57:JW60 JW62:JW63 JW65">
    <cfRule type="expression" dxfId="46" priority="17">
      <formula>KD48&gt;1</formula>
    </cfRule>
  </conditionalFormatting>
  <conditionalFormatting sqref="JY48:JY55 JY57:JY60 JY62:JY63">
    <cfRule type="expression" dxfId="45" priority="19">
      <formula>KE48&gt;1</formula>
    </cfRule>
  </conditionalFormatting>
  <conditionalFormatting sqref="JY65">
    <cfRule type="expression" dxfId="44" priority="18">
      <formula>KE65&gt;1</formula>
    </cfRule>
  </conditionalFormatting>
  <conditionalFormatting sqref="KJ48:KJ55 KJ57:KJ60 KJ62:KJ63 KJ65">
    <cfRule type="expression" dxfId="43" priority="13">
      <formula>KQ48&gt;1</formula>
    </cfRule>
  </conditionalFormatting>
  <conditionalFormatting sqref="KL48:KL55 KL57:KL60 KL62:KL63">
    <cfRule type="expression" dxfId="42" priority="15">
      <formula>KR48&gt;1</formula>
    </cfRule>
  </conditionalFormatting>
  <conditionalFormatting sqref="KL65">
    <cfRule type="expression" dxfId="41" priority="14">
      <formula>KR65&gt;1</formula>
    </cfRule>
  </conditionalFormatting>
  <conditionalFormatting sqref="KW48:KW55 KW57:KW60 KW62:KW63 KW65">
    <cfRule type="expression" dxfId="40" priority="9">
      <formula>LD48&gt;1</formula>
    </cfRule>
  </conditionalFormatting>
  <conditionalFormatting sqref="KY48:KY55 KY57:KY60 KY62:KY63">
    <cfRule type="expression" dxfId="39" priority="11">
      <formula>LE48&gt;1</formula>
    </cfRule>
  </conditionalFormatting>
  <conditionalFormatting sqref="KY65">
    <cfRule type="expression" dxfId="38" priority="10">
      <formula>LE65&gt;1</formula>
    </cfRule>
  </conditionalFormatting>
  <conditionalFormatting sqref="LJ48:LJ55 LJ57:LJ60 LJ62:LJ63 LJ65">
    <cfRule type="expression" dxfId="37" priority="5">
      <formula>LQ48&gt;1</formula>
    </cfRule>
  </conditionalFormatting>
  <conditionalFormatting sqref="LL48:LL55 LL57:LL60 LL62:LL63">
    <cfRule type="expression" dxfId="36" priority="7">
      <formula>LR48&gt;1</formula>
    </cfRule>
  </conditionalFormatting>
  <conditionalFormatting sqref="LL65">
    <cfRule type="expression" dxfId="35" priority="6">
      <formula>LR65&gt;1</formula>
    </cfRule>
  </conditionalFormatting>
  <conditionalFormatting sqref="LW48:LW55 LW57:LW60 LW62:LW63 LW65">
    <cfRule type="expression" dxfId="34" priority="1">
      <formula>MD48&gt;1</formula>
    </cfRule>
  </conditionalFormatting>
  <conditionalFormatting sqref="LY48:LY55 LY57:LY60 LY62:LY63">
    <cfRule type="expression" dxfId="33" priority="3">
      <formula>ME48&gt;1</formula>
    </cfRule>
  </conditionalFormatting>
  <conditionalFormatting sqref="LY65">
    <cfRule type="expression" dxfId="3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sheetPr codeName="Tabelle20"/>
  <dimension ref="A1:MG87"/>
  <sheetViews>
    <sheetView showGridLines="0" showRowColHeaders="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0</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1</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0</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1</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2</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0</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1</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0</v>
      </c>
      <c r="G46" s="451">
        <f ca="1">GrpF!$G$9</f>
        <v>0</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20</v>
      </c>
      <c r="E48" s="448" t="str">
        <f ca="1">INDIRECT("'"&amp;References!$A$1&amp;"'!"&amp;"$C$54")</f>
        <v>Switzerland</v>
      </c>
      <c r="F48" s="450">
        <f ca="1">IF(AND(INDIRECT("'"&amp;References!$A$1&amp;"'!"&amp;"$B$55")&lt;&gt;"",INDIRECT("'"&amp;References!$A$1&amp;"'!"&amp;"$C$55")&lt;&gt;""),INDIRECT("'"&amp;References!$A$1&amp;"'!"&amp;"$B$55"),"")</f>
        <v>2</v>
      </c>
      <c r="G48" s="451">
        <f ca="1">IF(AND(INDIRECT("'"&amp;References!$A$1&amp;"'!"&amp;"$B$55")&lt;&gt;"",INDIRECT("'"&amp;References!$A$1&amp;"'!"&amp;"$C$55")&lt;&gt;""),INDIRECT("'"&amp;References!$A$1&amp;"'!"&amp;"$C$55"),"")</f>
        <v>1</v>
      </c>
      <c r="I48" s="447">
        <f ca="1">$B48</f>
        <v>3</v>
      </c>
      <c r="J48" s="448" t="str">
        <f ca="1">$C48</f>
        <v>Spain</v>
      </c>
      <c r="K48" s="449">
        <f ca="1">$D48</f>
        <v>20</v>
      </c>
      <c r="L48" s="448" t="str">
        <f ca="1">$E48</f>
        <v>Switzerland</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20</v>
      </c>
      <c r="Y48" s="448" t="str">
        <f ca="1">$E48</f>
        <v>Switzerland</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20</v>
      </c>
      <c r="AL48" s="448" t="str">
        <f ca="1">$E48</f>
        <v>Switzerland</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20</v>
      </c>
      <c r="AY48" s="448" t="str">
        <f ca="1">$E48</f>
        <v>Switzerland</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20</v>
      </c>
      <c r="BL48" s="448" t="str">
        <f ca="1">$E48</f>
        <v>Switzerland</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20</v>
      </c>
      <c r="BY48" s="448" t="str">
        <f ca="1">$E48</f>
        <v>Switzerland</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20</v>
      </c>
      <c r="CL48" s="448" t="str">
        <f ca="1">$E48</f>
        <v>Switzerland</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20</v>
      </c>
      <c r="CY48" s="448" t="str">
        <f ca="1">$E48</f>
        <v>Switzerland</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20</v>
      </c>
      <c r="DL48" s="448" t="str">
        <f ca="1">$E48</f>
        <v>Switzerland</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20</v>
      </c>
      <c r="DY48" s="448" t="str">
        <f ca="1">$E48</f>
        <v>Switzerland</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20</v>
      </c>
      <c r="EL48" s="448" t="str">
        <f ca="1">$E48</f>
        <v>Switzerland</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20</v>
      </c>
      <c r="EY48" s="448" t="str">
        <f ca="1">$E48</f>
        <v>Switzerland</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20</v>
      </c>
      <c r="FL48" s="448" t="str">
        <f ca="1">$E48</f>
        <v>Switzerland</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20</v>
      </c>
      <c r="FY48" s="448" t="str">
        <f ca="1">$E48</f>
        <v>Switzerland</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20</v>
      </c>
      <c r="GL48" s="448" t="str">
        <f ca="1">$E48</f>
        <v>Switzerland</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20</v>
      </c>
      <c r="GY48" s="448" t="str">
        <f ca="1">$E48</f>
        <v>Switzerland</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20</v>
      </c>
      <c r="HL48" s="448" t="str">
        <f ca="1">$E48</f>
        <v>Switzerland</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20</v>
      </c>
      <c r="HY48" s="448" t="str">
        <f ca="1">$E48</f>
        <v>Switzerland</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20</v>
      </c>
      <c r="IL48" s="448" t="str">
        <f ca="1">$E48</f>
        <v>Switzerland</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20</v>
      </c>
      <c r="IY48" s="448" t="str">
        <f ca="1">$E48</f>
        <v>Switzerland</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20</v>
      </c>
      <c r="JL48" s="448" t="str">
        <f ca="1">$E48</f>
        <v>Switzerland</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20</v>
      </c>
      <c r="JY48" s="448" t="str">
        <f ca="1">$E48</f>
        <v>Switzerland</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20</v>
      </c>
      <c r="KL48" s="448" t="str">
        <f ca="1">$E48</f>
        <v>Switzerland</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20</v>
      </c>
      <c r="KY48" s="448" t="str">
        <f ca="1">$E48</f>
        <v>Switzerland</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20</v>
      </c>
      <c r="LL48" s="448" t="str">
        <f ca="1">$E48</f>
        <v>Switzerland</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20</v>
      </c>
      <c r="LY48" s="448" t="str">
        <f ca="1">$E48</f>
        <v>Switzerland</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1</v>
      </c>
      <c r="G49" s="451">
        <f ca="1">IF(AND(INDIRECT("'"&amp;References!$A$1&amp;"'!"&amp;"$E$55")&lt;&gt;"",INDIRECT("'"&amp;References!$A$1&amp;"'!"&amp;"$F$55")&lt;&gt;""),INDIRECT("'"&amp;References!$A$1&amp;"'!"&amp;"$F$55"),"")</f>
        <v>0</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19</v>
      </c>
      <c r="E50" s="448" t="str">
        <f ca="1">INDIRECT("'"&amp;References!$A$1&amp;"'!"&amp;"$I$54")</f>
        <v>Serbia</v>
      </c>
      <c r="F50" s="450">
        <f ca="1">IF(AND(INDIRECT("'"&amp;References!$A$1&amp;"'!"&amp;"$H$55")&lt;&gt;"",INDIRECT("'"&amp;References!$A$1&amp;"'!"&amp;"$I$55")&lt;&gt;""),INDIRECT("'"&amp;References!$A$1&amp;"'!"&amp;"$H$55"),"")</f>
        <v>1</v>
      </c>
      <c r="G50" s="451">
        <f ca="1">IF(AND(INDIRECT("'"&amp;References!$A$1&amp;"'!"&amp;"$H$55")&lt;&gt;"",INDIRECT("'"&amp;References!$A$1&amp;"'!"&amp;"$I$55")&lt;&gt;""),INDIRECT("'"&amp;References!$A$1&amp;"'!"&amp;"$I$55"),"")</f>
        <v>1</v>
      </c>
      <c r="I50" s="447">
        <f t="shared" ca="1" si="572"/>
        <v>1</v>
      </c>
      <c r="J50" s="448" t="str">
        <f t="shared" ca="1" si="573"/>
        <v>Portugal</v>
      </c>
      <c r="K50" s="449">
        <f t="shared" ca="1" si="574"/>
        <v>19</v>
      </c>
      <c r="L50" s="448" t="str">
        <f t="shared" ca="1" si="575"/>
        <v>Serbia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19</v>
      </c>
      <c r="Y50" s="448" t="str">
        <f t="shared" ca="1" si="580"/>
        <v>Serbia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19</v>
      </c>
      <c r="AL50" s="448" t="str">
        <f t="shared" ca="1" si="585"/>
        <v>Serbia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19</v>
      </c>
      <c r="AY50" s="448" t="str">
        <f t="shared" ca="1" si="590"/>
        <v>Serbia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19</v>
      </c>
      <c r="BL50" s="448" t="str">
        <f t="shared" ca="1" si="595"/>
        <v>Serbia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19</v>
      </c>
      <c r="BY50" s="448" t="str">
        <f t="shared" ca="1" si="600"/>
        <v>Serbia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19</v>
      </c>
      <c r="CL50" s="448" t="str">
        <f t="shared" ca="1" si="605"/>
        <v>Serbia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19</v>
      </c>
      <c r="CY50" s="448" t="str">
        <f t="shared" ca="1" si="610"/>
        <v>Serbia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19</v>
      </c>
      <c r="DL50" s="448" t="str">
        <f t="shared" ca="1" si="615"/>
        <v>Serbia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19</v>
      </c>
      <c r="DY50" s="448" t="str">
        <f t="shared" ca="1" si="620"/>
        <v>Serbia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19</v>
      </c>
      <c r="EL50" s="448" t="str">
        <f t="shared" ca="1" si="625"/>
        <v>Serbia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19</v>
      </c>
      <c r="EY50" s="448" t="str">
        <f t="shared" ca="1" si="630"/>
        <v>Serbia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19</v>
      </c>
      <c r="FL50" s="448" t="str">
        <f t="shared" ca="1" si="635"/>
        <v>Serbia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19</v>
      </c>
      <c r="FY50" s="448" t="str">
        <f t="shared" ca="1" si="640"/>
        <v>Serbia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19</v>
      </c>
      <c r="GL50" s="448" t="str">
        <f t="shared" ca="1" si="645"/>
        <v>Serbia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19</v>
      </c>
      <c r="GY50" s="448" t="str">
        <f t="shared" ca="1" si="650"/>
        <v>Serbia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19</v>
      </c>
      <c r="HL50" s="448" t="str">
        <f t="shared" ca="1" si="655"/>
        <v>Serbia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19</v>
      </c>
      <c r="HY50" s="448" t="str">
        <f t="shared" ca="1" si="660"/>
        <v>Serbia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19</v>
      </c>
      <c r="IL50" s="448" t="str">
        <f t="shared" ca="1" si="665"/>
        <v>Serbia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19</v>
      </c>
      <c r="IY50" s="448" t="str">
        <f t="shared" ca="1" si="670"/>
        <v>Serbia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19</v>
      </c>
      <c r="JL50" s="448" t="str">
        <f t="shared" ca="1" si="675"/>
        <v>Serbia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19</v>
      </c>
      <c r="JY50" s="448" t="str">
        <f t="shared" ca="1" si="680"/>
        <v>Serbia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19</v>
      </c>
      <c r="KL50" s="448" t="str">
        <f t="shared" ca="1" si="685"/>
        <v>Serbia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19</v>
      </c>
      <c r="KY50" s="448" t="str">
        <f t="shared" ca="1" si="690"/>
        <v>Serbia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19</v>
      </c>
      <c r="LL50" s="448" t="str">
        <f t="shared" ca="1" si="695"/>
        <v>Serbia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19</v>
      </c>
      <c r="LY50" s="448" t="str">
        <f t="shared" ca="1" si="700"/>
        <v>Serbia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2</v>
      </c>
      <c r="G51" s="451">
        <f ca="1">IF(AND(INDIRECT("'"&amp;References!$A$1&amp;"'!"&amp;"$K$55")&lt;&gt;"",INDIRECT("'"&amp;References!$A$1&amp;"'!"&amp;"$L$55")&lt;&gt;""),INDIRECT("'"&amp;References!$A$1&amp;"'!"&amp;"$L$55"),"")</f>
        <v>0</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18</v>
      </c>
      <c r="E52" s="448" t="str">
        <f ca="1">INDIRECT("'"&amp;References!$A$1&amp;"'!"&amp;"$O$54")</f>
        <v>Italy</v>
      </c>
      <c r="F52" s="450">
        <f ca="1">IF(AND(INDIRECT("'"&amp;References!$A$1&amp;"'!"&amp;"$N$55")&lt;&gt;"",INDIRECT("'"&amp;References!$A$1&amp;"'!"&amp;"$O$55")&lt;&gt;""),INDIRECT("'"&amp;References!$A$1&amp;"'!"&amp;"$N$55"),"")</f>
        <v>0</v>
      </c>
      <c r="G52" s="451">
        <f ca="1">IF(AND(INDIRECT("'"&amp;References!$A$1&amp;"'!"&amp;"$N$55")&lt;&gt;"",INDIRECT("'"&amp;References!$A$1&amp;"'!"&amp;"$O$55")&lt;&gt;""),INDIRECT("'"&amp;References!$A$1&amp;"'!"&amp;"$O$55"),"")</f>
        <v>1</v>
      </c>
      <c r="I52" s="447">
        <f t="shared" ca="1" si="572"/>
        <v>4</v>
      </c>
      <c r="J52" s="448" t="str">
        <f t="shared" ca="1" si="573"/>
        <v>Belgium</v>
      </c>
      <c r="K52" s="449">
        <f t="shared" ca="1" si="574"/>
        <v>18</v>
      </c>
      <c r="L52" s="448" t="str">
        <f t="shared" ca="1" si="575"/>
        <v>Italy</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18</v>
      </c>
      <c r="Y52" s="448" t="str">
        <f t="shared" ca="1" si="580"/>
        <v>Italy</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18</v>
      </c>
      <c r="AL52" s="448" t="str">
        <f t="shared" ca="1" si="585"/>
        <v>Italy</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18</v>
      </c>
      <c r="AY52" s="448" t="str">
        <f t="shared" ca="1" si="590"/>
        <v>Italy</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18</v>
      </c>
      <c r="BL52" s="448" t="str">
        <f t="shared" ca="1" si="595"/>
        <v>Italy</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18</v>
      </c>
      <c r="BY52" s="448" t="str">
        <f t="shared" ca="1" si="600"/>
        <v>Italy</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18</v>
      </c>
      <c r="CL52" s="448" t="str">
        <f t="shared" ca="1" si="605"/>
        <v>Italy</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18</v>
      </c>
      <c r="CY52" s="448" t="str">
        <f t="shared" ca="1" si="610"/>
        <v>Italy</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18</v>
      </c>
      <c r="DL52" s="448" t="str">
        <f t="shared" ca="1" si="615"/>
        <v>Italy</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18</v>
      </c>
      <c r="DY52" s="448" t="str">
        <f t="shared" ca="1" si="620"/>
        <v>Italy</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18</v>
      </c>
      <c r="EL52" s="448" t="str">
        <f t="shared" ca="1" si="625"/>
        <v>Italy</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18</v>
      </c>
      <c r="EY52" s="448" t="str">
        <f t="shared" ca="1" si="630"/>
        <v>Italy</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18</v>
      </c>
      <c r="FL52" s="448" t="str">
        <f t="shared" ca="1" si="635"/>
        <v>Italy</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18</v>
      </c>
      <c r="FY52" s="448" t="str">
        <f t="shared" ca="1" si="640"/>
        <v>Italy</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18</v>
      </c>
      <c r="GL52" s="448" t="str">
        <f t="shared" ca="1" si="645"/>
        <v>Italy</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18</v>
      </c>
      <c r="GY52" s="448" t="str">
        <f t="shared" ca="1" si="650"/>
        <v>Italy</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18</v>
      </c>
      <c r="HL52" s="448" t="str">
        <f t="shared" ca="1" si="655"/>
        <v>Italy</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18</v>
      </c>
      <c r="HY52" s="448" t="str">
        <f t="shared" ca="1" si="660"/>
        <v>Italy</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18</v>
      </c>
      <c r="IL52" s="448" t="str">
        <f t="shared" ca="1" si="665"/>
        <v>Italy</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18</v>
      </c>
      <c r="IY52" s="448" t="str">
        <f t="shared" ca="1" si="670"/>
        <v>Italy</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18</v>
      </c>
      <c r="JL52" s="448" t="str">
        <f t="shared" ca="1" si="675"/>
        <v>Italy</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18</v>
      </c>
      <c r="JY52" s="448" t="str">
        <f t="shared" ca="1" si="680"/>
        <v>Italy</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18</v>
      </c>
      <c r="KL52" s="448" t="str">
        <f t="shared" ca="1" si="685"/>
        <v>Italy</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18</v>
      </c>
      <c r="KY52" s="448" t="str">
        <f t="shared" ca="1" si="690"/>
        <v>Italy</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18</v>
      </c>
      <c r="LL52" s="448" t="str">
        <f t="shared" ca="1" si="695"/>
        <v>Italy</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18</v>
      </c>
      <c r="LY52" s="448" t="str">
        <f t="shared" ca="1" si="700"/>
        <v>Italy</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34</v>
      </c>
      <c r="E53" s="448" t="str">
        <f ca="1">INDIRECT("'"&amp;References!$A$1&amp;"'!"&amp;"$R$54")</f>
        <v>Georgia</v>
      </c>
      <c r="F53" s="450">
        <f ca="1">IF(AND(INDIRECT("'"&amp;References!$A$1&amp;"'!"&amp;"$Q$55")&lt;&gt;"",INDIRECT("'"&amp;References!$A$1&amp;"'!"&amp;"$R$55")&lt;&gt;""),INDIRECT("'"&amp;References!$A$1&amp;"'!"&amp;"$Q$55"),"")</f>
        <v>3</v>
      </c>
      <c r="G53" s="451">
        <f ca="1">IF(AND(INDIRECT("'"&amp;References!$A$1&amp;"'!"&amp;"$Q$55")&lt;&gt;"",INDIRECT("'"&amp;References!$A$1&amp;"'!"&amp;"$R$55")&lt;&gt;""),INDIRECT("'"&amp;References!$A$1&amp;"'!"&amp;"$R$55"),"")</f>
        <v>1</v>
      </c>
      <c r="I53" s="447">
        <f t="shared" ca="1" si="572"/>
        <v>2</v>
      </c>
      <c r="J53" s="448" t="str">
        <f t="shared" ca="1" si="573"/>
        <v>France</v>
      </c>
      <c r="K53" s="449">
        <f t="shared" ca="1" si="574"/>
        <v>34</v>
      </c>
      <c r="L53" s="448" t="str">
        <f t="shared" ca="1" si="575"/>
        <v>Georgia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34</v>
      </c>
      <c r="Y53" s="448" t="str">
        <f t="shared" ca="1" si="580"/>
        <v>Georgia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34</v>
      </c>
      <c r="AL53" s="448" t="str">
        <f t="shared" ca="1" si="585"/>
        <v>Georgia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34</v>
      </c>
      <c r="AY53" s="448" t="str">
        <f t="shared" ca="1" si="590"/>
        <v>Georgia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34</v>
      </c>
      <c r="BL53" s="448" t="str">
        <f t="shared" ca="1" si="595"/>
        <v>Georgia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34</v>
      </c>
      <c r="BY53" s="448" t="str">
        <f t="shared" ca="1" si="600"/>
        <v>Georgia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34</v>
      </c>
      <c r="CL53" s="448" t="str">
        <f t="shared" ca="1" si="605"/>
        <v>Georgia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34</v>
      </c>
      <c r="CY53" s="448" t="str">
        <f t="shared" ca="1" si="610"/>
        <v>Georgia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34</v>
      </c>
      <c r="DL53" s="448" t="str">
        <f t="shared" ca="1" si="615"/>
        <v>Georgia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34</v>
      </c>
      <c r="DY53" s="448" t="str">
        <f t="shared" ca="1" si="620"/>
        <v>Georgia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34</v>
      </c>
      <c r="EL53" s="448" t="str">
        <f t="shared" ca="1" si="625"/>
        <v>Georgia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34</v>
      </c>
      <c r="EY53" s="448" t="str">
        <f t="shared" ca="1" si="630"/>
        <v>Georgia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34</v>
      </c>
      <c r="FL53" s="448" t="str">
        <f t="shared" ca="1" si="635"/>
        <v>Georgia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34</v>
      </c>
      <c r="FY53" s="448" t="str">
        <f t="shared" ca="1" si="640"/>
        <v>Georgia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34</v>
      </c>
      <c r="GL53" s="448" t="str">
        <f t="shared" ca="1" si="645"/>
        <v>Georgia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34</v>
      </c>
      <c r="GY53" s="448" t="str">
        <f t="shared" ca="1" si="650"/>
        <v>Georgia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34</v>
      </c>
      <c r="HL53" s="448" t="str">
        <f t="shared" ca="1" si="655"/>
        <v>Georgia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34</v>
      </c>
      <c r="HY53" s="448" t="str">
        <f t="shared" ca="1" si="660"/>
        <v>Georgia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34</v>
      </c>
      <c r="IL53" s="448" t="str">
        <f t="shared" ca="1" si="665"/>
        <v>Georgia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34</v>
      </c>
      <c r="IY53" s="448" t="str">
        <f t="shared" ca="1" si="670"/>
        <v>Georgia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34</v>
      </c>
      <c r="JL53" s="448" t="str">
        <f t="shared" ca="1" si="675"/>
        <v>Georgia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34</v>
      </c>
      <c r="JY53" s="448" t="str">
        <f t="shared" ca="1" si="680"/>
        <v>Georgia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34</v>
      </c>
      <c r="KL53" s="448" t="str">
        <f t="shared" ca="1" si="685"/>
        <v>Georgia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34</v>
      </c>
      <c r="KY53" s="448" t="str">
        <f t="shared" ca="1" si="690"/>
        <v>Georgia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34</v>
      </c>
      <c r="LL53" s="448" t="str">
        <f t="shared" ca="1" si="695"/>
        <v>Georgia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34</v>
      </c>
      <c r="LY53" s="448" t="str">
        <f t="shared" ca="1" si="700"/>
        <v>Georgia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f ca="1">IF(AND(INDIRECT("'"&amp;References!$A$1&amp;"'!"&amp;"$T$55")&lt;&gt;"",INDIRECT("'"&amp;References!$A$1&amp;"'!"&amp;"$U$55")&lt;&gt;""),INDIRECT("'"&amp;References!$A$1&amp;"'!"&amp;"$T$55"),"")</f>
        <v>1</v>
      </c>
      <c r="G54" s="451">
        <f ca="1">IF(AND(INDIRECT("'"&amp;References!$A$1&amp;"'!"&amp;"$T$55")&lt;&gt;"",INDIRECT("'"&amp;References!$A$1&amp;"'!"&amp;"$U$55")&lt;&gt;""),INDIRECT("'"&amp;References!$A$1&amp;"'!"&amp;"$U$55"),"")</f>
        <v>0</v>
      </c>
      <c r="I54" s="447">
        <f t="shared" ca="1" si="572"/>
        <v>5</v>
      </c>
      <c r="J54" s="448" t="str">
        <f t="shared" ca="1" si="573"/>
        <v>England</v>
      </c>
      <c r="K54" s="449">
        <f t="shared" ca="1" si="574"/>
        <v>11</v>
      </c>
      <c r="L54" s="448" t="str">
        <f t="shared" ca="1" si="575"/>
        <v>Austria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11</v>
      </c>
      <c r="Y54" s="448" t="str">
        <f t="shared" ca="1" si="580"/>
        <v>Austria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11</v>
      </c>
      <c r="AL54" s="448" t="str">
        <f t="shared" ca="1" si="585"/>
        <v>Austria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11</v>
      </c>
      <c r="AY54" s="448" t="str">
        <f t="shared" ca="1" si="590"/>
        <v>Austria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11</v>
      </c>
      <c r="BL54" s="448" t="str">
        <f t="shared" ca="1" si="595"/>
        <v>Austria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11</v>
      </c>
      <c r="BY54" s="448" t="str">
        <f t="shared" ca="1" si="600"/>
        <v>Austria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11</v>
      </c>
      <c r="CL54" s="448" t="str">
        <f t="shared" ca="1" si="605"/>
        <v>Austria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11</v>
      </c>
      <c r="CY54" s="448" t="str">
        <f t="shared" ca="1" si="610"/>
        <v>Austria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11</v>
      </c>
      <c r="DL54" s="448" t="str">
        <f t="shared" ca="1" si="615"/>
        <v>Austria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11</v>
      </c>
      <c r="DY54" s="448" t="str">
        <f t="shared" ca="1" si="620"/>
        <v>Austria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11</v>
      </c>
      <c r="EL54" s="448" t="str">
        <f t="shared" ca="1" si="625"/>
        <v>Austria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11</v>
      </c>
      <c r="EY54" s="448" t="str">
        <f t="shared" ca="1" si="630"/>
        <v>Austria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11</v>
      </c>
      <c r="FL54" s="448" t="str">
        <f t="shared" ca="1" si="635"/>
        <v>Austria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11</v>
      </c>
      <c r="FY54" s="448" t="str">
        <f t="shared" ca="1" si="640"/>
        <v>Austria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11</v>
      </c>
      <c r="GL54" s="448" t="str">
        <f t="shared" ca="1" si="645"/>
        <v>Austria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11</v>
      </c>
      <c r="GY54" s="448" t="str">
        <f t="shared" ca="1" si="650"/>
        <v>Austria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11</v>
      </c>
      <c r="HL54" s="448" t="str">
        <f t="shared" ca="1" si="655"/>
        <v>Austria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11</v>
      </c>
      <c r="HY54" s="448" t="str">
        <f t="shared" ca="1" si="660"/>
        <v>Austria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11</v>
      </c>
      <c r="IL54" s="448" t="str">
        <f t="shared" ca="1" si="665"/>
        <v>Austria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11</v>
      </c>
      <c r="IY54" s="448" t="str">
        <f t="shared" ca="1" si="670"/>
        <v>Austria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11</v>
      </c>
      <c r="JL54" s="448" t="str">
        <f t="shared" ca="1" si="675"/>
        <v>Austria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11</v>
      </c>
      <c r="JY54" s="448" t="str">
        <f t="shared" ca="1" si="680"/>
        <v>Austria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11</v>
      </c>
      <c r="KL54" s="448" t="str">
        <f t="shared" ca="1" si="685"/>
        <v>Austria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11</v>
      </c>
      <c r="KY54" s="448" t="str">
        <f t="shared" ca="1" si="690"/>
        <v>Austria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11</v>
      </c>
      <c r="LL54" s="448" t="str">
        <f t="shared" ca="1" si="695"/>
        <v>Austria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11</v>
      </c>
      <c r="LY54" s="448" t="str">
        <f t="shared" ca="1" si="700"/>
        <v>Austria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6</v>
      </c>
      <c r="C55" s="448" t="str">
        <f ca="1">INDIRECT("'"&amp;References!$A$1&amp;"'!"&amp;"$W$54")</f>
        <v>Hungary</v>
      </c>
      <c r="D55" s="449">
        <f ca="1">IF(E55="","",INDEX(Groups!$C$7:$C$35,MATCH(E55,Groups!$D$7:$D$35,0)))</f>
        <v>14</v>
      </c>
      <c r="E55" s="448" t="str">
        <f ca="1">INDIRECT("'"&amp;References!$A$1&amp;"'!"&amp;"$X$54")</f>
        <v>Croatia</v>
      </c>
      <c r="F55" s="450">
        <f ca="1">IF(AND(INDIRECT("'"&amp;References!$A$1&amp;"'!"&amp;"$W$55")&lt;&gt;"",INDIRECT("'"&amp;References!$A$1&amp;"'!"&amp;"$X$55")&lt;&gt;""),INDIRECT("'"&amp;References!$A$1&amp;"'!"&amp;"$W$55"),"")</f>
        <v>1</v>
      </c>
      <c r="G55" s="451">
        <f ca="1">IF(AND(INDIRECT("'"&amp;References!$A$1&amp;"'!"&amp;"$W$55")&lt;&gt;"",INDIRECT("'"&amp;References!$A$1&amp;"'!"&amp;"$X$55")&lt;&gt;""),INDIRECT("'"&amp;References!$A$1&amp;"'!"&amp;"$X$55"),"")</f>
        <v>1</v>
      </c>
      <c r="I55" s="447">
        <f t="shared" ca="1" si="572"/>
        <v>6</v>
      </c>
      <c r="J55" s="448" t="str">
        <f t="shared" ca="1" si="573"/>
        <v>Hungary</v>
      </c>
      <c r="K55" s="449">
        <f t="shared" ca="1" si="574"/>
        <v>14</v>
      </c>
      <c r="L55" s="448" t="str">
        <f t="shared" ca="1" si="575"/>
        <v>Croatia</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6</v>
      </c>
      <c r="W55" s="448" t="str">
        <f t="shared" ca="1" si="578"/>
        <v>Hungary</v>
      </c>
      <c r="X55" s="449">
        <f t="shared" ca="1" si="579"/>
        <v>14</v>
      </c>
      <c r="Y55" s="448" t="str">
        <f t="shared" ca="1" si="580"/>
        <v>Croatia</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6</v>
      </c>
      <c r="AJ55" s="448" t="str">
        <f t="shared" ca="1" si="583"/>
        <v>Hungary</v>
      </c>
      <c r="AK55" s="449">
        <f t="shared" ca="1" si="584"/>
        <v>14</v>
      </c>
      <c r="AL55" s="448" t="str">
        <f t="shared" ca="1" si="585"/>
        <v>Croatia</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6</v>
      </c>
      <c r="AW55" s="448" t="str">
        <f t="shared" ca="1" si="588"/>
        <v>Hungary</v>
      </c>
      <c r="AX55" s="449">
        <f t="shared" ca="1" si="589"/>
        <v>14</v>
      </c>
      <c r="AY55" s="448" t="str">
        <f t="shared" ca="1" si="590"/>
        <v>Croatia</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6</v>
      </c>
      <c r="BJ55" s="448" t="str">
        <f t="shared" ca="1" si="593"/>
        <v>Hungary</v>
      </c>
      <c r="BK55" s="449">
        <f t="shared" ca="1" si="594"/>
        <v>14</v>
      </c>
      <c r="BL55" s="448" t="str">
        <f t="shared" ca="1" si="595"/>
        <v>Croatia</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6</v>
      </c>
      <c r="BW55" s="448" t="str">
        <f t="shared" ca="1" si="598"/>
        <v>Hungary</v>
      </c>
      <c r="BX55" s="449">
        <f t="shared" ca="1" si="599"/>
        <v>14</v>
      </c>
      <c r="BY55" s="448" t="str">
        <f t="shared" ca="1" si="600"/>
        <v>Croatia</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6</v>
      </c>
      <c r="CJ55" s="448" t="str">
        <f t="shared" ca="1" si="603"/>
        <v>Hungary</v>
      </c>
      <c r="CK55" s="449">
        <f t="shared" ca="1" si="604"/>
        <v>14</v>
      </c>
      <c r="CL55" s="448" t="str">
        <f t="shared" ca="1" si="605"/>
        <v>Croatia</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6</v>
      </c>
      <c r="CW55" s="448" t="str">
        <f t="shared" ca="1" si="608"/>
        <v>Hungary</v>
      </c>
      <c r="CX55" s="449">
        <f t="shared" ca="1" si="609"/>
        <v>14</v>
      </c>
      <c r="CY55" s="448" t="str">
        <f t="shared" ca="1" si="610"/>
        <v>Croatia</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6</v>
      </c>
      <c r="DJ55" s="448" t="str">
        <f t="shared" ca="1" si="613"/>
        <v>Hungary</v>
      </c>
      <c r="DK55" s="449">
        <f t="shared" ca="1" si="614"/>
        <v>14</v>
      </c>
      <c r="DL55" s="448" t="str">
        <f t="shared" ca="1" si="615"/>
        <v>Croatia</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6</v>
      </c>
      <c r="DW55" s="448" t="str">
        <f t="shared" ca="1" si="618"/>
        <v>Hungary</v>
      </c>
      <c r="DX55" s="449">
        <f t="shared" ca="1" si="619"/>
        <v>14</v>
      </c>
      <c r="DY55" s="448" t="str">
        <f t="shared" ca="1" si="620"/>
        <v>Croatia</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6</v>
      </c>
      <c r="EJ55" s="448" t="str">
        <f t="shared" ca="1" si="623"/>
        <v>Hungary</v>
      </c>
      <c r="EK55" s="449">
        <f t="shared" ca="1" si="624"/>
        <v>14</v>
      </c>
      <c r="EL55" s="448" t="str">
        <f t="shared" ca="1" si="625"/>
        <v>Croatia</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6</v>
      </c>
      <c r="EW55" s="448" t="str">
        <f t="shared" ca="1" si="628"/>
        <v>Hungary</v>
      </c>
      <c r="EX55" s="449">
        <f t="shared" ca="1" si="629"/>
        <v>14</v>
      </c>
      <c r="EY55" s="448" t="str">
        <f t="shared" ca="1" si="630"/>
        <v>Croatia</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6</v>
      </c>
      <c r="FJ55" s="448" t="str">
        <f t="shared" ca="1" si="633"/>
        <v>Hungary</v>
      </c>
      <c r="FK55" s="449">
        <f t="shared" ca="1" si="634"/>
        <v>14</v>
      </c>
      <c r="FL55" s="448" t="str">
        <f t="shared" ca="1" si="635"/>
        <v>Croatia</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6</v>
      </c>
      <c r="FW55" s="448" t="str">
        <f t="shared" ca="1" si="638"/>
        <v>Hungary</v>
      </c>
      <c r="FX55" s="449">
        <f t="shared" ca="1" si="639"/>
        <v>14</v>
      </c>
      <c r="FY55" s="448" t="str">
        <f t="shared" ca="1" si="640"/>
        <v>Croatia</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6</v>
      </c>
      <c r="GJ55" s="448" t="str">
        <f t="shared" ca="1" si="643"/>
        <v>Hungary</v>
      </c>
      <c r="GK55" s="449">
        <f t="shared" ca="1" si="644"/>
        <v>14</v>
      </c>
      <c r="GL55" s="448" t="str">
        <f t="shared" ca="1" si="645"/>
        <v>Croatia</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6</v>
      </c>
      <c r="GW55" s="448" t="str">
        <f t="shared" ca="1" si="648"/>
        <v>Hungary</v>
      </c>
      <c r="GX55" s="449">
        <f t="shared" ca="1" si="649"/>
        <v>14</v>
      </c>
      <c r="GY55" s="448" t="str">
        <f t="shared" ca="1" si="650"/>
        <v>Croatia</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6</v>
      </c>
      <c r="HJ55" s="448" t="str">
        <f t="shared" ca="1" si="653"/>
        <v>Hungary</v>
      </c>
      <c r="HK55" s="449">
        <f t="shared" ca="1" si="654"/>
        <v>14</v>
      </c>
      <c r="HL55" s="448" t="str">
        <f t="shared" ca="1" si="655"/>
        <v>Croatia</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6</v>
      </c>
      <c r="HW55" s="448" t="str">
        <f t="shared" ca="1" si="658"/>
        <v>Hungary</v>
      </c>
      <c r="HX55" s="449">
        <f t="shared" ca="1" si="659"/>
        <v>14</v>
      </c>
      <c r="HY55" s="448" t="str">
        <f t="shared" ca="1" si="660"/>
        <v>Croatia</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6</v>
      </c>
      <c r="IJ55" s="448" t="str">
        <f t="shared" ca="1" si="663"/>
        <v>Hungary</v>
      </c>
      <c r="IK55" s="449">
        <f t="shared" ca="1" si="664"/>
        <v>14</v>
      </c>
      <c r="IL55" s="448" t="str">
        <f t="shared" ca="1" si="665"/>
        <v>Croatia</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6</v>
      </c>
      <c r="IW55" s="448" t="str">
        <f t="shared" ca="1" si="668"/>
        <v>Hungary</v>
      </c>
      <c r="IX55" s="449">
        <f t="shared" ca="1" si="669"/>
        <v>14</v>
      </c>
      <c r="IY55" s="448" t="str">
        <f t="shared" ca="1" si="670"/>
        <v>Croatia</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6</v>
      </c>
      <c r="JJ55" s="448" t="str">
        <f t="shared" ca="1" si="673"/>
        <v>Hungary</v>
      </c>
      <c r="JK55" s="449">
        <f t="shared" ca="1" si="674"/>
        <v>14</v>
      </c>
      <c r="JL55" s="448" t="str">
        <f t="shared" ca="1" si="675"/>
        <v>Croatia</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6</v>
      </c>
      <c r="JW55" s="448" t="str">
        <f t="shared" ca="1" si="678"/>
        <v>Hungary</v>
      </c>
      <c r="JX55" s="449">
        <f t="shared" ca="1" si="679"/>
        <v>14</v>
      </c>
      <c r="JY55" s="448" t="str">
        <f t="shared" ca="1" si="680"/>
        <v>Croatia</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6</v>
      </c>
      <c r="KJ55" s="448" t="str">
        <f t="shared" ca="1" si="683"/>
        <v>Hungary</v>
      </c>
      <c r="KK55" s="449">
        <f t="shared" ca="1" si="684"/>
        <v>14</v>
      </c>
      <c r="KL55" s="448" t="str">
        <f t="shared" ca="1" si="685"/>
        <v>Croatia</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6</v>
      </c>
      <c r="KW55" s="448" t="str">
        <f t="shared" ca="1" si="688"/>
        <v>Hungary</v>
      </c>
      <c r="KX55" s="449">
        <f t="shared" ca="1" si="689"/>
        <v>14</v>
      </c>
      <c r="KY55" s="448" t="str">
        <f t="shared" ca="1" si="690"/>
        <v>Croatia</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6</v>
      </c>
      <c r="LJ55" s="448" t="str">
        <f t="shared" ca="1" si="693"/>
        <v>Hungary</v>
      </c>
      <c r="LK55" s="449">
        <f t="shared" ca="1" si="694"/>
        <v>14</v>
      </c>
      <c r="LL55" s="448" t="str">
        <f t="shared" ca="1" si="695"/>
        <v>Croatia</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6</v>
      </c>
      <c r="LW55" s="448" t="str">
        <f t="shared" ca="1" si="698"/>
        <v>Hungary</v>
      </c>
      <c r="LX55" s="449">
        <f t="shared" ca="1" si="699"/>
        <v>14</v>
      </c>
      <c r="LY55" s="448" t="str">
        <f t="shared" ca="1" si="700"/>
        <v>Croatia</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2</v>
      </c>
      <c r="G57" s="451">
        <f ca="1">IF(AND(INDIRECT("'"&amp;References!$A$1&amp;"'!"&amp;"$C$65")&lt;&gt;"",INDIRECT("'"&amp;References!$A$1&amp;"'!"&amp;"$E$65")&lt;&gt;""),INDIRECT("'"&amp;References!$A$1&amp;"'!"&amp;"$E$65"),"")</f>
        <v>1</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1</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18</v>
      </c>
      <c r="C59" s="448" t="str">
        <f ca="1">INDIRECT("'"&amp;References!$A$1&amp;"'!"&amp;"$O$64")</f>
        <v>Italy</v>
      </c>
      <c r="D59" s="449">
        <f ca="1">IF(E59="","",INDEX(Groups!$C$7:$C$35,MATCH(E59,Groups!$D$7:$D$35,0)))</f>
        <v>2</v>
      </c>
      <c r="E59" s="448" t="str">
        <f ca="1">INDIRECT("'"&amp;References!$A$1&amp;"'!"&amp;"$Q$64")</f>
        <v>France</v>
      </c>
      <c r="F59" s="450">
        <f ca="1">IF(AND(INDIRECT("'"&amp;References!$A$1&amp;"'!"&amp;"$O$65")&lt;&gt;"",INDIRECT("'"&amp;References!$A$1&amp;"'!"&amp;"$Q$65")&lt;&gt;""),INDIRECT("'"&amp;References!$A$1&amp;"'!"&amp;"$O$65"),"")</f>
        <v>0</v>
      </c>
      <c r="G59" s="451">
        <f ca="1">IF(AND(INDIRECT("'"&amp;References!$A$1&amp;"'!"&amp;"$O$65")&lt;&gt;"",INDIRECT("'"&amp;References!$A$1&amp;"'!"&amp;"$Q$65")&lt;&gt;""),INDIRECT("'"&amp;References!$A$1&amp;"'!"&amp;"$Q$65"),"")</f>
        <v>2</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6</v>
      </c>
      <c r="E60" s="448" t="str">
        <f ca="1">INDIRECT("'"&amp;References!$A$1&amp;"'!"&amp;"$W$64")</f>
        <v>Hungary</v>
      </c>
      <c r="F60" s="450">
        <f ca="1">IF(AND(INDIRECT("'"&amp;References!$A$1&amp;"'!"&amp;"$U$65")&lt;&gt;"",INDIRECT("'"&amp;References!$A$1&amp;"'!"&amp;"$W$65")&lt;&gt;""),INDIRECT("'"&amp;References!$A$1&amp;"'!"&amp;"$U$65"),"")</f>
        <v>0</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f>
        <v>1</v>
      </c>
      <c r="G62" s="451">
        <f ca="1">IF(AND(INDIRECT("'"&amp;References!$A$1&amp;"'!"&amp;"$F$75")&lt;&gt;"",INDIRECT("'"&amp;References!$A$1&amp;"'!"&amp;"$H$75")&lt;&gt;""),INDIRECT("'"&amp;References!$A$1&amp;"'!"&amp;"$H$75"),"")</f>
        <v>1</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6</v>
      </c>
      <c r="E63" s="448" t="str">
        <f ca="1">INDIRECT("'"&amp;References!$A$1&amp;"'!"&amp;"$T$74")</f>
        <v>Hungary</v>
      </c>
      <c r="F63" s="450">
        <f ca="1">IF(AND(INDIRECT("'"&amp;References!$A$1&amp;"'!"&amp;"$R$75")&lt;&gt;"",INDIRECT("'"&amp;References!$A$1&amp;"'!"&amp;"$T$75")&lt;&gt;""),INDIRECT("'"&amp;References!$A$1&amp;"'!"&amp;"$R$75"),"")</f>
        <v>1</v>
      </c>
      <c r="G63" s="451">
        <f ca="1">IF(AND(INDIRECT("'"&amp;References!$A$1&amp;"'!"&amp;"$R$75")&lt;&gt;"",INDIRECT("'"&amp;References!$A$1&amp;"'!"&amp;"$T$75")&lt;&gt;""),INDIRECT("'"&amp;References!$A$1&amp;"'!"&amp;"$T$75"),"")</f>
        <v>0</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3</v>
      </c>
      <c r="C65" s="477" t="str">
        <f ca="1">INDIRECT("'"&amp;References!$A$1&amp;"'!"&amp;"$L$84")</f>
        <v>Spain</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5"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5" thickBot="1">
      <c r="B81" s="804"/>
      <c r="C81" s="805"/>
      <c r="D81" s="805"/>
      <c r="E81" s="805"/>
      <c r="F81" s="805"/>
      <c r="G81" s="805"/>
      <c r="H81" s="806"/>
    </row>
    <row r="82" spans="2:8" ht="16.5"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31" priority="7029">
      <formula>O57&gt;1</formula>
    </cfRule>
  </conditionalFormatting>
  <conditionalFormatting sqref="J62:J63">
    <cfRule type="expression" dxfId="30" priority="7027">
      <formula>O62&gt;1</formula>
    </cfRule>
  </conditionalFormatting>
  <conditionalFormatting sqref="J65">
    <cfRule type="expression" dxfId="29" priority="7021">
      <formula>P65&gt;1</formula>
    </cfRule>
  </conditionalFormatting>
  <conditionalFormatting sqref="L57:L60">
    <cfRule type="expression" dxfId="28" priority="7032">
      <formula>O52&gt;1</formula>
    </cfRule>
  </conditionalFormatting>
  <conditionalFormatting sqref="L62:L63">
    <cfRule type="expression" dxfId="27" priority="7025">
      <formula>O50&gt;1</formula>
    </cfRule>
  </conditionalFormatting>
  <conditionalFormatting sqref="L65">
    <cfRule type="expression" dxfId="26"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sheetPr codeName="Tabelle22"/>
  <dimension ref="A1:P26"/>
  <sheetViews>
    <sheetView showGridLines="0" showRowColHeaders="0" workbookViewId="0">
      <selection activeCell="M4" sqref="M4"/>
    </sheetView>
  </sheetViews>
  <sheetFormatPr defaultColWidth="0" defaultRowHeight="15" customHeight="1" zeroHeight="1"/>
  <cols>
    <col min="1" max="12" width="11.42578125" customWidth="1"/>
    <col min="13" max="13" width="5.28515625" customWidth="1"/>
    <col min="14" max="14" width="4" customWidth="1"/>
    <col min="15" max="15" width="6.85546875" customWidth="1"/>
    <col min="16" max="16" width="11.42578125" customWidth="1"/>
    <col min="17" max="16384" width="11.42578125" hidden="1"/>
  </cols>
  <sheetData>
    <row r="1" spans="2:15" ht="28.5">
      <c r="B1" s="827" t="str">
        <f>Language!$E$190</f>
        <v>Settings</v>
      </c>
      <c r="C1" s="827"/>
      <c r="D1" s="827"/>
      <c r="E1" s="827"/>
      <c r="F1" s="827"/>
    </row>
    <row r="2" spans="2:15"/>
    <row r="3" spans="2:15" ht="16.5"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5.75" thickBot="1">
      <c r="B9" s="851" t="str">
        <f>Language!$E$202</f>
        <v>Final Winner:</v>
      </c>
      <c r="C9" s="852"/>
      <c r="D9" s="852"/>
      <c r="E9" s="852"/>
      <c r="F9" s="500">
        <v>10</v>
      </c>
      <c r="H9" s="853"/>
      <c r="I9" s="854"/>
      <c r="J9" s="854"/>
      <c r="K9" s="854"/>
      <c r="L9" s="854"/>
      <c r="M9" s="501"/>
      <c r="N9" s="501"/>
      <c r="O9" s="502"/>
    </row>
    <row r="10" spans="2:15" ht="15.75" thickTop="1"/>
    <row r="11" spans="2:15"/>
    <row r="12" spans="2:15" ht="16.5" thickBot="1">
      <c r="H12" s="855" t="str">
        <f>Language!$E$188</f>
        <v>Hint</v>
      </c>
      <c r="I12" s="855"/>
      <c r="J12" s="855"/>
      <c r="K12" s="855"/>
      <c r="L12" s="855"/>
      <c r="M12" s="855"/>
      <c r="N12" s="855"/>
      <c r="O12" s="855"/>
    </row>
    <row r="13" spans="2:15" ht="16.5"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5.75"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sheetPr codeName="Tabelle3"/>
  <dimension ref="A1:G27"/>
  <sheetViews>
    <sheetView showGridLines="0" showRowColHeaders="0" workbookViewId="0">
      <selection activeCell="C6" sqref="C6"/>
    </sheetView>
  </sheetViews>
  <sheetFormatPr defaultColWidth="0" defaultRowHeight="15" zeroHeight="1"/>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5"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5"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5"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5" priority="13" stopIfTrue="1" operator="notEqual">
      <formula>0</formula>
    </cfRule>
  </conditionalFormatting>
  <conditionalFormatting sqref="C12:C15">
    <cfRule type="cellIs" dxfId="24" priority="5" stopIfTrue="1" operator="notEqual">
      <formula>0</formula>
    </cfRule>
  </conditionalFormatting>
  <conditionalFormatting sqref="C18:C21">
    <cfRule type="cellIs" dxfId="23" priority="4" stopIfTrue="1" operator="notEqual">
      <formula>0</formula>
    </cfRule>
  </conditionalFormatting>
  <conditionalFormatting sqref="F6:F9">
    <cfRule type="cellIs" dxfId="22" priority="3" stopIfTrue="1" operator="notEqual">
      <formula>0</formula>
    </cfRule>
  </conditionalFormatting>
  <conditionalFormatting sqref="F12:F15">
    <cfRule type="cellIs" dxfId="21" priority="2" stopIfTrue="1" operator="notEqual">
      <formula>0</formula>
    </cfRule>
  </conditionalFormatting>
  <conditionalFormatting sqref="F18:F21">
    <cfRule type="cellIs" dxfId="20" priority="1" stopIfTrue="1" operator="notEqual">
      <formula>0</formula>
    </cfRule>
  </conditionalFormatting>
  <conditionalFormatting sqref="F24:F27">
    <cfRule type="cellIs" dxfId="19" priority="6" operator="greaterThan">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sheetPr codeName="Tabelle23"/>
  <dimension ref="A1:AI51"/>
  <sheetViews>
    <sheetView showGridLines="0" showRowColHeaders="0" workbookViewId="0">
      <selection activeCell="Y1" sqref="Y1:XFD1048576"/>
    </sheetView>
  </sheetViews>
  <sheetFormatPr defaultColWidth="0" defaultRowHeight="15" zeroHeight="1"/>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85546875" customWidth="1"/>
    <col min="11" max="11" width="2.140625" customWidth="1"/>
    <col min="12" max="13" width="5.7109375" style="25" customWidth="1"/>
    <col min="14" max="14" width="2.140625" style="25" customWidth="1"/>
    <col min="15" max="15" width="2" style="25" customWidth="1"/>
    <col min="16" max="17" width="5.7109375" style="25" customWidth="1"/>
    <col min="18" max="18" width="4.7109375" customWidth="1"/>
    <col min="19" max="19" width="2.85546875" style="25" customWidth="1"/>
    <col min="20" max="20" width="4.7109375" customWidth="1"/>
    <col min="21" max="21" width="4.85546875" customWidth="1"/>
    <col min="22" max="22" width="13.85546875" style="25" customWidth="1"/>
    <col min="23" max="23" width="11.42578125" style="25" customWidth="1"/>
    <col min="24" max="24" width="11.42578125" customWidth="1"/>
    <col min="25" max="25" width="11.42578125" style="25" hidden="1" customWidth="1"/>
    <col min="26" max="26" width="5.140625" style="25" hidden="1" customWidth="1"/>
    <col min="27" max="16384" width="11.42578125" hidden="1"/>
  </cols>
  <sheetData>
    <row r="1" spans="2:35" ht="28.5">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75" thickBot="1">
      <c r="AA2" s="106"/>
    </row>
    <row r="3" spans="2:35" ht="19.5"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7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75">
      <c r="B5" s="101" t="s">
        <v>32</v>
      </c>
      <c r="C5" s="331" t="str">
        <f ca="1">GrpA!$P$11</f>
        <v>Germany</v>
      </c>
      <c r="D5" s="334">
        <f ca="1">GrpA!$Q$11</f>
        <v>7</v>
      </c>
      <c r="E5" s="335">
        <f ca="1">GrpA!$R$11</f>
        <v>3</v>
      </c>
      <c r="F5" s="340">
        <f ca="1">GrpA!$S$11</f>
        <v>5</v>
      </c>
      <c r="G5" s="332" t="s">
        <v>36</v>
      </c>
      <c r="H5" s="389">
        <f ca="1">GrpA!$T$11</f>
        <v>2</v>
      </c>
      <c r="I5" s="392">
        <f ca="1">GrpA!$U$11</f>
        <v>2</v>
      </c>
      <c r="L5" s="403">
        <f ca="1">GrpA!$AD$11</f>
        <v>1</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c r="B6" s="101" t="s">
        <v>33</v>
      </c>
      <c r="C6" s="331" t="str">
        <f ca="1">GrpA!$P$12</f>
        <v>Hungary</v>
      </c>
      <c r="D6" s="336">
        <f ca="1">GrpA!$Q$12</f>
        <v>7</v>
      </c>
      <c r="E6" s="337">
        <f ca="1">GrpA!$R$12</f>
        <v>2</v>
      </c>
      <c r="F6" s="341">
        <f ca="1">GrpA!$S$12</f>
        <v>3</v>
      </c>
      <c r="G6" s="102" t="s">
        <v>36</v>
      </c>
      <c r="H6" s="390">
        <f ca="1">GrpA!$T$12</f>
        <v>1</v>
      </c>
      <c r="I6" s="393">
        <f ca="1">GrpA!$U$12</f>
        <v>2</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c r="B7" s="101" t="s">
        <v>34</v>
      </c>
      <c r="C7" s="331" t="str">
        <f ca="1">GrpA!$P$13</f>
        <v>Switzerland</v>
      </c>
      <c r="D7" s="336">
        <f ca="1">GrpA!$Q$13</f>
        <v>3</v>
      </c>
      <c r="E7" s="337">
        <f ca="1">GrpA!$R$13</f>
        <v>-1</v>
      </c>
      <c r="F7" s="341">
        <f ca="1">GrpA!$S$13</f>
        <v>2</v>
      </c>
      <c r="G7" s="102" t="s">
        <v>36</v>
      </c>
      <c r="H7" s="390">
        <f ca="1">GrpA!$T$13</f>
        <v>3</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5" thickBot="1">
      <c r="B8" s="101" t="s">
        <v>35</v>
      </c>
      <c r="C8" s="331" t="str">
        <f ca="1">GrpA!$P$14</f>
        <v>Scotland</v>
      </c>
      <c r="D8" s="338">
        <f ca="1">GrpA!$Q$14</f>
        <v>0</v>
      </c>
      <c r="E8" s="339">
        <f ca="1">GrpA!$R$14</f>
        <v>-4</v>
      </c>
      <c r="F8" s="342">
        <f ca="1">GrpA!$S$14</f>
        <v>0</v>
      </c>
      <c r="G8" s="333" t="s">
        <v>36</v>
      </c>
      <c r="H8" s="391">
        <f ca="1">GrpA!$T$14</f>
        <v>4</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75" thickBot="1"/>
    <row r="11" spans="2:35" ht="19.5"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7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75">
      <c r="B13" s="101" t="s">
        <v>32</v>
      </c>
      <c r="C13" s="100" t="str">
        <f ca="1">GrpB!$P$11</f>
        <v>Spain</v>
      </c>
      <c r="D13" s="334">
        <f ca="1">GrpB!$Q$11</f>
        <v>7</v>
      </c>
      <c r="E13" s="335">
        <f ca="1">GrpB!$R$11</f>
        <v>2</v>
      </c>
      <c r="F13" s="340">
        <f ca="1">GrpB!$S$11</f>
        <v>4</v>
      </c>
      <c r="G13" s="332" t="s">
        <v>36</v>
      </c>
      <c r="H13" s="389">
        <f ca="1">GrpB!$T$11</f>
        <v>2</v>
      </c>
      <c r="I13" s="392">
        <f ca="1">GrpB!$U$11</f>
        <v>2</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75">
      <c r="B14" s="101" t="s">
        <v>33</v>
      </c>
      <c r="C14" s="100" t="str">
        <f ca="1">GrpB!$P$12</f>
        <v>Croatia</v>
      </c>
      <c r="D14" s="336">
        <f ca="1">GrpB!$Q$12</f>
        <v>5</v>
      </c>
      <c r="E14" s="337">
        <f ca="1">GrpB!$R$12</f>
        <v>1</v>
      </c>
      <c r="F14" s="341">
        <f ca="1">GrpB!$S$12</f>
        <v>3</v>
      </c>
      <c r="G14" s="102" t="s">
        <v>36</v>
      </c>
      <c r="H14" s="390">
        <f ca="1">GrpB!$T$12</f>
        <v>2</v>
      </c>
      <c r="I14" s="393">
        <f ca="1">GrpB!$U$12</f>
        <v>1</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75">
      <c r="B15" s="101" t="s">
        <v>34</v>
      </c>
      <c r="C15" s="100" t="str">
        <f ca="1">GrpB!$P$13</f>
        <v>Italy</v>
      </c>
      <c r="D15" s="336">
        <f ca="1">GrpB!$Q$13</f>
        <v>2</v>
      </c>
      <c r="E15" s="337">
        <f ca="1">GrpB!$R$13</f>
        <v>-1</v>
      </c>
      <c r="F15" s="341">
        <f ca="1">GrpB!$S$13</f>
        <v>1</v>
      </c>
      <c r="G15" s="102" t="s">
        <v>36</v>
      </c>
      <c r="H15" s="390">
        <f ca="1">GrpB!$T$13</f>
        <v>2</v>
      </c>
      <c r="I15" s="393">
        <f ca="1">GrpB!$U$13</f>
        <v>0</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5" thickBot="1">
      <c r="B16" s="101" t="s">
        <v>35</v>
      </c>
      <c r="C16" s="100" t="str">
        <f ca="1">GrpB!$P$14</f>
        <v>Albania</v>
      </c>
      <c r="D16" s="338">
        <f ca="1">GrpB!$Q$14</f>
        <v>1</v>
      </c>
      <c r="E16" s="339">
        <f ca="1">GrpB!$R$14</f>
        <v>-2</v>
      </c>
      <c r="F16" s="342">
        <f ca="1">GrpB!$S$14</f>
        <v>1</v>
      </c>
      <c r="G16" s="333" t="s">
        <v>36</v>
      </c>
      <c r="H16" s="391">
        <f ca="1">GrpB!$T$14</f>
        <v>3</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75" thickBot="1"/>
    <row r="19" spans="2:35" ht="19.5"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7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75">
      <c r="B21" s="101" t="s">
        <v>32</v>
      </c>
      <c r="C21" s="100" t="str">
        <f ca="1">GrpC!$P$11</f>
        <v>England</v>
      </c>
      <c r="D21" s="334">
        <f ca="1">GrpC!$Q$11</f>
        <v>7</v>
      </c>
      <c r="E21" s="335">
        <f ca="1">GrpC!$R$11</f>
        <v>3</v>
      </c>
      <c r="F21" s="340">
        <f ca="1">GrpC!$S$11</f>
        <v>5</v>
      </c>
      <c r="G21" s="332" t="s">
        <v>36</v>
      </c>
      <c r="H21" s="389">
        <f ca="1">GrpC!$T$11</f>
        <v>2</v>
      </c>
      <c r="I21" s="392">
        <f ca="1">GrpC!$U$11</f>
        <v>2</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c r="B22" s="101" t="s">
        <v>33</v>
      </c>
      <c r="C22" s="100" t="str">
        <f ca="1">GrpC!$P$12</f>
        <v>Denmark</v>
      </c>
      <c r="D22" s="336">
        <f ca="1">GrpC!$Q$12</f>
        <v>6</v>
      </c>
      <c r="E22" s="337">
        <f ca="1">GrpC!$R$12</f>
        <v>1</v>
      </c>
      <c r="F22" s="341">
        <f ca="1">GrpC!$S$12</f>
        <v>4</v>
      </c>
      <c r="G22" s="102" t="s">
        <v>36</v>
      </c>
      <c r="H22" s="390">
        <f ca="1">GrpC!$T$12</f>
        <v>3</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c r="B23" s="101" t="s">
        <v>34</v>
      </c>
      <c r="C23" s="100" t="str">
        <f ca="1">GrpC!$P$13</f>
        <v>Serbia</v>
      </c>
      <c r="D23" s="336">
        <f ca="1">GrpC!$Q$13</f>
        <v>2</v>
      </c>
      <c r="E23" s="337">
        <f ca="1">GrpC!$R$13</f>
        <v>-1</v>
      </c>
      <c r="F23" s="341">
        <f ca="1">GrpC!$S$13</f>
        <v>2</v>
      </c>
      <c r="G23" s="102" t="s">
        <v>36</v>
      </c>
      <c r="H23" s="390">
        <f ca="1">GrpC!$T$13</f>
        <v>3</v>
      </c>
      <c r="I23" s="393">
        <f ca="1">GrpC!$U$13</f>
        <v>0</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5" thickBot="1">
      <c r="B24" s="101" t="s">
        <v>35</v>
      </c>
      <c r="C24" s="100" t="str">
        <f ca="1">GrpC!$P$14</f>
        <v>Slovenia</v>
      </c>
      <c r="D24" s="338">
        <f ca="1">GrpC!$Q$14</f>
        <v>1</v>
      </c>
      <c r="E24" s="339">
        <f ca="1">GrpC!$R$14</f>
        <v>-3</v>
      </c>
      <c r="F24" s="342">
        <f ca="1">GrpC!$S$14</f>
        <v>2</v>
      </c>
      <c r="G24" s="333" t="s">
        <v>36</v>
      </c>
      <c r="H24" s="391">
        <f ca="1">GrpC!$T$14</f>
        <v>5</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75" thickBot="1"/>
    <row r="27" spans="2:35" ht="19.5" thickBot="1">
      <c r="B27" s="318" t="str">
        <f ca="1">IF(OR($AE33&gt;0,$L29&lt;&gt;"",$L30&lt;&gt;"",$L31&lt;&gt;""),"","")</f>
        <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7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75">
      <c r="B29" s="101" t="s">
        <v>32</v>
      </c>
      <c r="C29" s="100" t="str">
        <f ca="1">GrpD!$P$11</f>
        <v>France</v>
      </c>
      <c r="D29" s="334">
        <f ca="1">GrpD!$Q$11</f>
        <v>9</v>
      </c>
      <c r="E29" s="335">
        <f ca="1">GrpD!$R$11</f>
        <v>4</v>
      </c>
      <c r="F29" s="340">
        <f ca="1">GrpD!$S$11</f>
        <v>6</v>
      </c>
      <c r="G29" s="332" t="s">
        <v>36</v>
      </c>
      <c r="H29" s="389">
        <f ca="1">GrpD!$T$11</f>
        <v>2</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c r="B30" s="101" t="s">
        <v>33</v>
      </c>
      <c r="C30" s="100" t="str">
        <f ca="1">GrpD!$P$12</f>
        <v>Netherlands</v>
      </c>
      <c r="D30" s="336">
        <f ca="1">GrpD!$Q$12</f>
        <v>6</v>
      </c>
      <c r="E30" s="337">
        <f ca="1">GrpD!$R$12</f>
        <v>1</v>
      </c>
      <c r="F30" s="341">
        <f ca="1">GrpD!$S$12</f>
        <v>5</v>
      </c>
      <c r="G30" s="102" t="s">
        <v>36</v>
      </c>
      <c r="H30" s="390">
        <f ca="1">GrpD!$T$12</f>
        <v>4</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c r="B31" s="101" t="s">
        <v>34</v>
      </c>
      <c r="C31" s="100" t="str">
        <f ca="1">GrpD!$P$13</f>
        <v>Austria</v>
      </c>
      <c r="D31" s="336">
        <f ca="1">GrpD!$Q$13</f>
        <v>3</v>
      </c>
      <c r="E31" s="337">
        <f ca="1">GrpD!$R$13</f>
        <v>-1</v>
      </c>
      <c r="F31" s="341">
        <f ca="1">GrpD!$S$13</f>
        <v>3</v>
      </c>
      <c r="G31" s="102" t="s">
        <v>36</v>
      </c>
      <c r="H31" s="390">
        <f ca="1">GrpD!$T$13</f>
        <v>4</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5" thickBot="1">
      <c r="B32" s="101" t="s">
        <v>35</v>
      </c>
      <c r="C32" s="100" t="str">
        <f ca="1">GrpD!$P$14</f>
        <v>Poland</v>
      </c>
      <c r="D32" s="338">
        <f ca="1">GrpD!$Q$14</f>
        <v>0</v>
      </c>
      <c r="E32" s="339">
        <f ca="1">GrpD!$R$14</f>
        <v>-4</v>
      </c>
      <c r="F32" s="342">
        <f ca="1">GrpD!$S$14</f>
        <v>1</v>
      </c>
      <c r="G32" s="333" t="s">
        <v>36</v>
      </c>
      <c r="H32" s="391">
        <f ca="1">GrpD!$T$14</f>
        <v>5</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75" thickBot="1"/>
    <row r="35" spans="2:35" ht="19.5" thickBot="1">
      <c r="B35" s="318" t="str">
        <f ca="1">IF(OR($AE41&gt;0,$L37&lt;&gt;"",$L38&lt;&gt;"",$L39&lt;&gt;""),"","")</f>
        <v></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7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75">
      <c r="B37" s="101" t="s">
        <v>32</v>
      </c>
      <c r="C37" s="100" t="str">
        <f ca="1">GrpE!$P$11</f>
        <v>Belgium</v>
      </c>
      <c r="D37" s="334">
        <f ca="1">GrpE!$Q$11</f>
        <v>7</v>
      </c>
      <c r="E37" s="335">
        <f ca="1">GrpE!$R$11</f>
        <v>5</v>
      </c>
      <c r="F37" s="340">
        <f ca="1">GrpE!$S$11</f>
        <v>6</v>
      </c>
      <c r="G37" s="332" t="s">
        <v>36</v>
      </c>
      <c r="H37" s="389">
        <f ca="1">GrpE!$T$11</f>
        <v>1</v>
      </c>
      <c r="I37" s="392">
        <f ca="1">GrpE!$U$11</f>
        <v>2</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75">
      <c r="B38" s="101" t="s">
        <v>33</v>
      </c>
      <c r="C38" s="100" t="str">
        <f ca="1">GrpE!$P$12</f>
        <v>Ukraine</v>
      </c>
      <c r="D38" s="336">
        <f ca="1">GrpE!$Q$12</f>
        <v>3</v>
      </c>
      <c r="E38" s="337">
        <f ca="1">GrpE!$R$12</f>
        <v>0</v>
      </c>
      <c r="F38" s="341">
        <f ca="1">GrpE!$S$12</f>
        <v>4</v>
      </c>
      <c r="G38" s="102" t="s">
        <v>36</v>
      </c>
      <c r="H38" s="390">
        <f ca="1">GrpE!$T$12</f>
        <v>4</v>
      </c>
      <c r="I38" s="393">
        <f ca="1">GrpE!$U$12</f>
        <v>0</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75">
      <c r="B39" s="101" t="s">
        <v>34</v>
      </c>
      <c r="C39" s="100" t="str">
        <f ca="1">GrpE!$P$13</f>
        <v>Slovakia</v>
      </c>
      <c r="D39" s="336">
        <f ca="1">GrpE!$Q$13</f>
        <v>2</v>
      </c>
      <c r="E39" s="337">
        <f ca="1">GrpE!$R$13</f>
        <v>-2</v>
      </c>
      <c r="F39" s="341">
        <f ca="1">GrpE!$S$13</f>
        <v>2</v>
      </c>
      <c r="G39" s="102" t="s">
        <v>36</v>
      </c>
      <c r="H39" s="390">
        <f ca="1">GrpE!$T$13</f>
        <v>4</v>
      </c>
      <c r="I39" s="393">
        <f ca="1">GrpE!$U$13</f>
        <v>0</v>
      </c>
      <c r="L39" s="405">
        <f ca="1">GrpE!$AD$13</f>
        <v>1</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5" thickBot="1">
      <c r="B40" s="101" t="s">
        <v>35</v>
      </c>
      <c r="C40" s="100" t="str">
        <f ca="1">GrpE!$P$14</f>
        <v>Romania</v>
      </c>
      <c r="D40" s="338">
        <f ca="1">GrpE!$Q$14</f>
        <v>2</v>
      </c>
      <c r="E40" s="339">
        <f ca="1">GrpE!$R$14</f>
        <v>-3</v>
      </c>
      <c r="F40" s="342">
        <f ca="1">GrpE!$S$14</f>
        <v>3</v>
      </c>
      <c r="G40" s="333" t="s">
        <v>36</v>
      </c>
      <c r="H40" s="391">
        <f ca="1">GrpE!$T$14</f>
        <v>6</v>
      </c>
      <c r="I40" s="394">
        <f ca="1">GrpE!$U$14</f>
        <v>0</v>
      </c>
      <c r="L40" s="407">
        <f ca="1">GrpE!$AD$14</f>
        <v>1</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75" thickBot="1"/>
    <row r="43" spans="2:35" ht="19.5"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7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75">
      <c r="B45" s="101" t="s">
        <v>32</v>
      </c>
      <c r="C45" s="100" t="str">
        <f ca="1">GrpF!$P$11</f>
        <v>Portugal</v>
      </c>
      <c r="D45" s="334">
        <f ca="1">GrpF!$Q$11</f>
        <v>9</v>
      </c>
      <c r="E45" s="335">
        <f ca="1">GrpF!$R$11</f>
        <v>5</v>
      </c>
      <c r="F45" s="340">
        <f ca="1">GrpF!$S$11</f>
        <v>5</v>
      </c>
      <c r="G45" s="332" t="s">
        <v>36</v>
      </c>
      <c r="H45" s="389">
        <f ca="1">GrpF!$T$11</f>
        <v>0</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f t="array" aca="1" ref="AF45:AI47" ca="1">IF($AA49&gt;0,GrpF!$Q$18:$T$20,IF($AB49&gt;0,GrpF!$Q$23:$T$25,IF($AC49&gt;0,GrpF!$Q$28:$T$30,IF($AD49&gt;0,GrpF!$Q$33:$T$35,"0"))))</f>
        <v>2</v>
      </c>
      <c r="AG45" s="25">
        <f ca="1"/>
        <v>0</v>
      </c>
      <c r="AH45" s="25">
        <f ca="1"/>
        <v>0</v>
      </c>
      <c r="AI45" s="25">
        <f ca="1"/>
        <v>0</v>
      </c>
    </row>
    <row r="46" spans="2:35" ht="15.75">
      <c r="B46" s="101" t="s">
        <v>33</v>
      </c>
      <c r="C46" s="100" t="str">
        <f ca="1">GrpF!$P$12</f>
        <v>Georgia</v>
      </c>
      <c r="D46" s="336">
        <f ca="1">GrpF!$Q$12</f>
        <v>2</v>
      </c>
      <c r="E46" s="337">
        <f ca="1">GrpF!$R$12</f>
        <v>-1</v>
      </c>
      <c r="F46" s="341">
        <f ca="1">GrpF!$S$12</f>
        <v>1</v>
      </c>
      <c r="G46" s="102" t="s">
        <v>36</v>
      </c>
      <c r="H46" s="390">
        <f ca="1">GrpF!$T$12</f>
        <v>2</v>
      </c>
      <c r="I46" s="393">
        <f ca="1">GrpF!$U$12</f>
        <v>0</v>
      </c>
      <c r="L46" s="405">
        <f ca="1">GrpF!$AD$12</f>
        <v>1</v>
      </c>
      <c r="M46" s="406" t="str">
        <f ca="1">GrpF!$AE$12</f>
        <v/>
      </c>
      <c r="N46" s="343"/>
      <c r="O46" s="343"/>
      <c r="P46" s="349">
        <f ca="1">IF($AE49=0,"",IF(INDEX($AA45:$AD48,2,$AE49)=0,"",INDEX($AF45:$AI47,INDEX($AA45:$AD48,2,$AE49),1)))</f>
        <v>2</v>
      </c>
      <c r="Q46" s="350">
        <f ca="1">IF($AE49=0,"",IF(INDEX($AA45:$AD48,2,$AE49)=0,"",INDEX($AF45:$AI47,INDEX($AA45:$AD48,2,$AE49),2)))</f>
        <v>0</v>
      </c>
      <c r="R46" s="351">
        <f ca="1">IF($AE49=0,"",IF(INDEX($AA45:$AD48,2,$AE49)=0,"",INDEX($AF45:$AI47,INDEX($AA45:$AD48,2,$AE49),3)))</f>
        <v>1</v>
      </c>
      <c r="S46" s="352" t="s">
        <v>36</v>
      </c>
      <c r="T46" s="353">
        <f ca="1">IF($AE49=0,"",IF(INDEX($AA45:$AD48,2,$AE49)=0,"",INDEX($AF45:$AI47,INDEX($AA45:$AD48,2,$AE49),4)))</f>
        <v>1</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2</v>
      </c>
      <c r="AC46" s="25">
        <f ca="1">IF(VLOOKUP($C46,GrpF!$P$28:$X$31,9,0)+VLOOKUP($C46,GrpF!$P$28:$AD$31,15,0)&gt;0,MATCH($C46,GrpF!$P$28:$P$31,0),0)</f>
        <v>0</v>
      </c>
      <c r="AD46" s="25">
        <f ca="1">IF(VLOOKUP($C46,GrpF!$P$33:$X$36,9,0)+VLOOKUP($C46,GrpF!$P$33:$AD$36,15,0)&gt;0,MATCH($C46,GrpF!$P$33:$P$36,0),0)</f>
        <v>0</v>
      </c>
      <c r="AF46" s="25">
        <f ca="1"/>
        <v>2</v>
      </c>
      <c r="AG46" s="25">
        <f ca="1"/>
        <v>0</v>
      </c>
      <c r="AH46" s="25">
        <f ca="1"/>
        <v>1</v>
      </c>
      <c r="AI46" s="25">
        <f ca="1"/>
        <v>1</v>
      </c>
    </row>
    <row r="47" spans="2:35" ht="15.75">
      <c r="B47" s="101" t="s">
        <v>34</v>
      </c>
      <c r="C47" s="100" t="str">
        <f ca="1">GrpF!$P$13</f>
        <v>Czechia</v>
      </c>
      <c r="D47" s="336">
        <f ca="1">GrpF!$Q$13</f>
        <v>2</v>
      </c>
      <c r="E47" s="337">
        <f ca="1">GrpF!$R$13</f>
        <v>-2</v>
      </c>
      <c r="F47" s="341">
        <f ca="1">GrpF!$S$13</f>
        <v>1</v>
      </c>
      <c r="G47" s="102" t="s">
        <v>36</v>
      </c>
      <c r="H47" s="390">
        <f ca="1">GrpF!$T$13</f>
        <v>3</v>
      </c>
      <c r="I47" s="393">
        <f ca="1">GrpF!$U$13</f>
        <v>0</v>
      </c>
      <c r="L47" s="405">
        <f ca="1">GrpF!$AD$13</f>
        <v>1</v>
      </c>
      <c r="M47" s="406" t="str">
        <f ca="1">GrpF!$AE$13</f>
        <v/>
      </c>
      <c r="N47" s="343"/>
      <c r="O47" s="343"/>
      <c r="P47" s="349">
        <f ca="1">IF($AE49=0,"",IF(INDEX($AA45:$AD48,3,$AE49)=0,"",INDEX($AF45:$AI47,INDEX($AA45:$AD48,3,$AE49),1)))</f>
        <v>2</v>
      </c>
      <c r="Q47" s="350">
        <f ca="1">IF($AE49=0,"",IF(INDEX($AA45:$AD48,3,$AE49)=0,"",INDEX($AF45:$AI47,INDEX($AA45:$AD48,3,$AE49),2)))</f>
        <v>0</v>
      </c>
      <c r="R47" s="351">
        <f ca="1">IF($AE49=0,"",IF(INDEX($AA45:$AD48,3,$AE49)=0,"",INDEX($AF45:$AI47,INDEX($AA45:$AD48,3,$AE49),3)))</f>
        <v>1</v>
      </c>
      <c r="S47" s="352" t="s">
        <v>36</v>
      </c>
      <c r="T47" s="353">
        <f ca="1">IF($AE49=0,"",IF(INDEX($AA45:$AD48,3,$AE49)=0,"",INDEX($AF45:$AI47,INDEX($AA45:$AD48,3,$AE49),4)))</f>
        <v>1</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3</v>
      </c>
      <c r="AC47" s="25">
        <f ca="1">IF(VLOOKUP($C47,GrpF!$P$28:$X$31,9,0)+VLOOKUP($C47,GrpF!$P$28:$AD$31,15,0)&gt;0,MATCH($C47,GrpF!$P$28:$P$31,0),0)</f>
        <v>0</v>
      </c>
      <c r="AD47" s="25">
        <f ca="1">IF(VLOOKUP($C47,GrpF!$P$33:$X$36,9,0)+VLOOKUP($C47,GrpF!$P$33:$AD$36,15,0)&gt;0,MATCH($C47,GrpF!$P$33:$P$36,0),0)</f>
        <v>0</v>
      </c>
      <c r="AF47" s="25">
        <f ca="1"/>
        <v>2</v>
      </c>
      <c r="AG47" s="25">
        <f ca="1"/>
        <v>0</v>
      </c>
      <c r="AH47" s="25">
        <f ca="1"/>
        <v>1</v>
      </c>
      <c r="AI47" s="25">
        <f ca="1"/>
        <v>1</v>
      </c>
    </row>
    <row r="48" spans="2:35" ht="16.5" thickBot="1">
      <c r="B48" s="101" t="s">
        <v>35</v>
      </c>
      <c r="C48" s="100" t="str">
        <f ca="1">GrpF!$P$14</f>
        <v>Türkiye</v>
      </c>
      <c r="D48" s="338">
        <f ca="1">GrpF!$Q$14</f>
        <v>2</v>
      </c>
      <c r="E48" s="339">
        <f ca="1">GrpF!$R$14</f>
        <v>-2</v>
      </c>
      <c r="F48" s="342">
        <f ca="1">GrpF!$S$14</f>
        <v>0</v>
      </c>
      <c r="G48" s="333" t="s">
        <v>36</v>
      </c>
      <c r="H48" s="391">
        <f ca="1">GrpF!$T$14</f>
        <v>2</v>
      </c>
      <c r="I48" s="394">
        <f ca="1">GrpF!$U$14</f>
        <v>0</v>
      </c>
      <c r="L48" s="407" t="str">
        <f ca="1">GrpF!$AD$14</f>
        <v/>
      </c>
      <c r="M48" s="408" t="str">
        <f ca="1">GrpF!$AE$14</f>
        <v/>
      </c>
      <c r="N48" s="343"/>
      <c r="O48" s="343"/>
      <c r="P48" s="354">
        <f ca="1">IF($AE49=0,"",IF(INDEX($AA45:$AD48,4,$AE49)=0,"",INDEX($AF45:$AI47,INDEX($AA45:$AD48,4,$AE49),1)))</f>
        <v>2</v>
      </c>
      <c r="Q48" s="355">
        <f ca="1">IF($AE49=0,"",IF(INDEX($AA45:$AD48,4,$AE49)=0,"",INDEX($AF45:$AI47,INDEX($AA45:$AD48,4,$AE49),2)))</f>
        <v>0</v>
      </c>
      <c r="R48" s="356">
        <f ca="1">IF($AE49=0,"",IF(INDEX($AA45:$AD48,4,$AE49)=0,"",INDEX($AF45:$AI47,INDEX($AA45:$AD48,4,$AE49),3)))</f>
        <v>0</v>
      </c>
      <c r="S48" s="357" t="s">
        <v>36</v>
      </c>
      <c r="T48" s="358">
        <f ca="1">IF($AE49=0,"",IF(INDEX($AA45:$AD48,4,$AE49)=0,"",INDEX($AF45:$AI47,INDEX($AA45:$AD48,4,$AE49),4)))</f>
        <v>0</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1</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6</v>
      </c>
      <c r="AC49" s="103">
        <f t="shared" ca="1" si="5"/>
        <v>0</v>
      </c>
      <c r="AD49" s="103">
        <f t="shared" ca="1" si="5"/>
        <v>0</v>
      </c>
      <c r="AE49" s="25">
        <f t="array" aca="1" ref="AE49" ca="1">MAX(IF($AA49:$AD49&gt;0,COLUMN($AA49:$AD49)-COLUMN(Z$1),0))</f>
        <v>2</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8" priority="1" operator="greaterThan">
      <formula>0</formula>
    </cfRule>
  </conditionalFormatting>
  <conditionalFormatting sqref="V13:V16">
    <cfRule type="cellIs" dxfId="17" priority="5" operator="greaterThan">
      <formula>0</formula>
    </cfRule>
  </conditionalFormatting>
  <conditionalFormatting sqref="V21:V24">
    <cfRule type="cellIs" dxfId="16" priority="9" operator="greaterThan">
      <formula>0</formula>
    </cfRule>
  </conditionalFormatting>
  <conditionalFormatting sqref="V29:V32">
    <cfRule type="cellIs" dxfId="15" priority="13" operator="greaterThan">
      <formula>0</formula>
    </cfRule>
  </conditionalFormatting>
  <conditionalFormatting sqref="V37:V40">
    <cfRule type="cellIs" dxfId="14" priority="17" operator="greaterThan">
      <formula>0</formula>
    </cfRule>
  </conditionalFormatting>
  <conditionalFormatting sqref="V45:V48">
    <cfRule type="cellIs" dxfId="13"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sheetPr codeName="Tabelle18"/>
  <dimension ref="A1:I24"/>
  <sheetViews>
    <sheetView showGridLines="0" showRowColHeaders="0" workbookViewId="0">
      <selection activeCell="J1" sqref="J1:XFD1048576"/>
    </sheetView>
  </sheetViews>
  <sheetFormatPr defaultColWidth="0" defaultRowHeight="15" zeroHeight="1"/>
  <cols>
    <col min="1" max="2" width="11.42578125" customWidth="1"/>
    <col min="3" max="3" width="17.140625" customWidth="1"/>
    <col min="4" max="7" width="15.28515625" customWidth="1"/>
    <col min="8" max="9" width="11.42578125" customWidth="1"/>
    <col min="10" max="16384" width="11.42578125" hidden="1"/>
  </cols>
  <sheetData>
    <row r="1" spans="1:9"/>
    <row r="2" spans="1:9" ht="28.5">
      <c r="A2" s="867" t="str">
        <f>Language!$E$90</f>
        <v>Assignment of the group third in the round of 16</v>
      </c>
      <c r="B2" s="867"/>
      <c r="C2" s="867"/>
      <c r="D2" s="867"/>
      <c r="E2" s="867"/>
      <c r="F2" s="867"/>
      <c r="G2" s="867"/>
      <c r="H2" s="867"/>
      <c r="I2" s="867"/>
    </row>
    <row r="3" spans="1:9"/>
    <row r="4" spans="1:9" ht="16.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7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7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sheetPr codeName="Tabelle1"/>
  <dimension ref="A1:R239"/>
  <sheetViews>
    <sheetView showGridLines="0" showRowColHeaders="0" workbookViewId="0">
      <selection activeCell="N1" sqref="N1"/>
    </sheetView>
  </sheetViews>
  <sheetFormatPr defaultColWidth="0" defaultRowHeight="15" zeroHeight="1"/>
  <cols>
    <col min="1" max="1" width="8" customWidth="1"/>
    <col min="2" max="2" width="19.28515625" hidden="1" customWidth="1"/>
    <col min="3" max="3" width="11.42578125" hidden="1" customWidth="1"/>
    <col min="4" max="4" width="7" customWidth="1"/>
    <col min="5" max="5" width="22.7109375" hidden="1" customWidth="1"/>
    <col min="6" max="15" width="22.7109375" customWidth="1"/>
    <col min="16" max="16" width="3.85546875" customWidth="1"/>
    <col min="17" max="17" width="17.7109375" customWidth="1"/>
    <col min="18" max="18" width="9.140625" customWidth="1"/>
    <col min="19" max="16384" width="11.42578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7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75" thickBot="1">
      <c r="D63" s="189"/>
      <c r="E63" s="24">
        <f t="shared" si="1"/>
        <v>0</v>
      </c>
      <c r="F63" s="145"/>
      <c r="G63" s="146"/>
      <c r="H63" s="147"/>
      <c r="I63" s="148"/>
      <c r="J63" s="147"/>
      <c r="K63" s="675"/>
      <c r="L63" s="664"/>
      <c r="M63" s="148"/>
      <c r="N63" s="664"/>
      <c r="O63" s="91"/>
    </row>
    <row r="64" spans="4:15" ht="16.5" thickTop="1" thickBot="1">
      <c r="E64" s="24"/>
      <c r="F64" s="60"/>
      <c r="G64" s="60"/>
      <c r="H64" s="60"/>
      <c r="I64" s="60"/>
      <c r="J64" s="60"/>
      <c r="K64" s="60"/>
      <c r="L64" s="60"/>
      <c r="M64" s="60"/>
      <c r="N64" s="60"/>
      <c r="O64" s="60"/>
    </row>
    <row r="65" spans="4:15" ht="30.7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75" thickBot="1">
      <c r="D81" s="140">
        <v>16</v>
      </c>
      <c r="E81" s="24">
        <f t="shared" si="2"/>
        <v>0</v>
      </c>
      <c r="F81" s="145"/>
      <c r="G81" s="146"/>
      <c r="H81" s="147"/>
      <c r="I81" s="148"/>
      <c r="J81" s="147"/>
      <c r="K81" s="675"/>
      <c r="L81" s="664"/>
      <c r="M81" s="148"/>
      <c r="N81" s="664"/>
      <c r="O81" s="91"/>
    </row>
    <row r="82" spans="4:16" ht="16.5" thickTop="1" thickBot="1">
      <c r="D82" s="25"/>
      <c r="E82" s="24"/>
      <c r="F82" s="169"/>
      <c r="G82" s="169"/>
      <c r="H82" s="169"/>
      <c r="I82" s="169"/>
      <c r="J82" s="169"/>
      <c r="K82" s="169"/>
      <c r="L82" s="169"/>
      <c r="M82" s="169"/>
      <c r="N82" s="169"/>
      <c r="O82" s="169"/>
    </row>
    <row r="83" spans="4:16" ht="29.25" thickTop="1">
      <c r="E83" s="24"/>
      <c r="F83" s="92" t="s">
        <v>270</v>
      </c>
      <c r="G83" s="93"/>
      <c r="H83" s="93"/>
      <c r="I83" s="93"/>
      <c r="J83" s="93"/>
      <c r="K83" s="93"/>
      <c r="L83" s="93"/>
      <c r="M83" s="93"/>
      <c r="N83" s="93"/>
      <c r="O83" s="94"/>
    </row>
    <row r="84" spans="4:16" ht="30">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30">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30">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30">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30">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0.7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7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7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7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7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7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30">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30">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30">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25"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75" thickBot="1">
      <c r="E163" s="24">
        <f t="shared" si="3"/>
        <v>0</v>
      </c>
      <c r="F163" s="513"/>
      <c r="G163" s="514"/>
      <c r="H163" s="515"/>
      <c r="I163" s="516"/>
      <c r="J163" s="564"/>
      <c r="K163" s="683"/>
      <c r="L163" s="684"/>
      <c r="M163" s="516"/>
      <c r="N163" s="668"/>
      <c r="O163" s="517"/>
    </row>
    <row r="164" spans="5:15" ht="15.7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75" thickBot="1">
      <c r="E170" s="24"/>
      <c r="F170" s="554"/>
      <c r="G170" s="554"/>
      <c r="H170" s="554"/>
      <c r="I170" s="554"/>
      <c r="J170" s="554"/>
      <c r="K170" s="554"/>
      <c r="L170" s="554"/>
      <c r="M170" s="554"/>
      <c r="N170" s="554"/>
      <c r="O170" s="554"/>
    </row>
    <row r="171" spans="5:15" ht="29.25"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60">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60">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60">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300">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75" thickBot="1">
      <c r="E218" s="24">
        <f t="shared" si="4"/>
        <v>0</v>
      </c>
      <c r="F218" s="513"/>
      <c r="G218" s="514"/>
      <c r="H218" s="515"/>
      <c r="I218" s="516"/>
      <c r="J218" s="515"/>
      <c r="K218" s="691"/>
      <c r="L218" s="692"/>
      <c r="M218" s="516"/>
      <c r="N218" s="668"/>
      <c r="O218" s="517"/>
    </row>
    <row r="219" spans="5:15" ht="16.5" thickTop="1" thickBot="1">
      <c r="E219" s="24"/>
    </row>
    <row r="220" spans="5:15" ht="29.25"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0">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75" thickBot="1">
      <c r="E233" s="24">
        <f t="shared" si="4"/>
        <v>0</v>
      </c>
      <c r="F233" s="145"/>
      <c r="G233" s="146"/>
      <c r="H233" s="147"/>
      <c r="I233" s="148"/>
      <c r="J233" s="147"/>
      <c r="K233" s="697"/>
      <c r="L233" s="698"/>
      <c r="M233" s="148"/>
      <c r="N233" s="664"/>
      <c r="O233" s="623"/>
    </row>
    <row r="234" spans="5:15" ht="15.7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formula1>1</formula1>
      <formula2>5</formula2>
    </dataValidation>
    <dataValidation allowBlank="1" showErrorMessage="1" errorTitle="Language" error="Invalid language" promptTitle="Language" prompt="Please choose a language for the country names" sqref="P3"/>
    <dataValidation type="list" allowBlank="1" showErrorMessage="1" errorTitle="Language" error="Invalid language" sqref="N1">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sheetPr codeName="Tabelle4"/>
  <dimension ref="A1:N80"/>
  <sheetViews>
    <sheetView showGridLines="0" showRowColHeaders="0" workbookViewId="0">
      <selection activeCell="H1" sqref="H1"/>
    </sheetView>
  </sheetViews>
  <sheetFormatPr defaultColWidth="0" defaultRowHeight="15" zeroHeight="1"/>
  <cols>
    <col min="1" max="1" width="28" customWidth="1"/>
    <col min="2" max="2" width="11.42578125" hidden="1" customWidth="1"/>
    <col min="3" max="3" width="11.42578125" customWidth="1"/>
    <col min="4" max="4" width="13.140625" customWidth="1"/>
    <col min="5" max="5" width="5.140625" hidden="1" customWidth="1"/>
    <col min="6" max="6" width="11.42578125" customWidth="1"/>
    <col min="7" max="7" width="20.42578125" customWidth="1"/>
    <col min="8" max="8" width="15.5703125" customWidth="1"/>
    <col min="9" max="9" width="17" customWidth="1"/>
    <col min="10" max="10" width="20.28515625" customWidth="1"/>
    <col min="11" max="11" width="25.85546875" hidden="1" customWidth="1"/>
    <col min="12" max="12" width="15.85546875" hidden="1" customWidth="1"/>
    <col min="13" max="13" width="16.5703125" hidden="1" customWidth="1"/>
    <col min="14" max="14" width="16.85546875" hidden="1" customWidth="1"/>
    <col min="15" max="16384" width="11.42578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7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7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sheetPr codeName="Tabelle14"/>
  <dimension ref="A1:U52"/>
  <sheetViews>
    <sheetView showGridLines="0" showRowColHeaders="0" workbookViewId="0">
      <selection activeCell="V1" sqref="V1:XFD1048576"/>
    </sheetView>
  </sheetViews>
  <sheetFormatPr defaultColWidth="0" defaultRowHeight="15" zeroHeight="1"/>
  <cols>
    <col min="1" max="1" width="5.140625" customWidth="1"/>
    <col min="2" max="2" width="8" customWidth="1"/>
    <col min="3" max="7" width="11.42578125" customWidth="1"/>
    <col min="8" max="8" width="16.140625" customWidth="1"/>
    <col min="9" max="9" width="15.140625" customWidth="1"/>
    <col min="10" max="10" width="6" customWidth="1"/>
    <col min="11" max="19" width="11.42578125" customWidth="1"/>
    <col min="20" max="20" width="6.5703125" customWidth="1"/>
    <col min="21" max="21" width="11.42578125" customWidth="1"/>
    <col min="22" max="16384" width="11.42578125" hidden="1"/>
  </cols>
  <sheetData>
    <row r="1" spans="2:20" ht="15.75" thickBot="1"/>
    <row r="2" spans="2:20" ht="26.25">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7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7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7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7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7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sheetPr codeName="Tabelle17"/>
  <dimension ref="A1:T21"/>
  <sheetViews>
    <sheetView workbookViewId="0"/>
  </sheetViews>
  <sheetFormatPr defaultColWidth="10.85546875" defaultRowHeight="15"/>
  <cols>
    <col min="1" max="1" width="7.85546875" customWidth="1"/>
    <col min="2" max="2" width="4.42578125" style="25" customWidth="1"/>
    <col min="3" max="3" width="14" customWidth="1"/>
    <col min="4" max="4" width="7.85546875" customWidth="1"/>
    <col min="5" max="5" width="7.7109375" customWidth="1"/>
    <col min="6" max="6" width="5" customWidth="1"/>
    <col min="7" max="8" width="5.42578125" customWidth="1"/>
    <col min="9" max="9" width="17.5703125" customWidth="1"/>
    <col min="11" max="11" width="7.85546875" customWidth="1"/>
    <col min="12" max="13" width="11.42578125" customWidth="1"/>
    <col min="14" max="14" width="4.28515625" customWidth="1"/>
    <col min="15" max="15" width="4.5703125" customWidth="1"/>
    <col min="16" max="16" width="0.85546875" customWidth="1"/>
    <col min="17" max="17" width="3.5703125" customWidth="1"/>
  </cols>
  <sheetData>
    <row r="1" spans="1:20" ht="23.2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Switzerland</v>
      </c>
      <c r="D4" s="25">
        <f ca="1">GrpA!Q$13</f>
        <v>3</v>
      </c>
      <c r="E4" s="25">
        <f ca="1">GrpA!R$13</f>
        <v>-1</v>
      </c>
      <c r="F4" s="25">
        <f ca="1">GrpA!S$13</f>
        <v>2</v>
      </c>
      <c r="G4" s="25">
        <f ca="1">GrpA!T$13</f>
        <v>3</v>
      </c>
      <c r="H4" s="25">
        <f ca="1">GrpA!U$13</f>
        <v>1</v>
      </c>
      <c r="I4" s="216">
        <f t="shared" ref="I4:I9" ca="1" si="0">$D4*FactorPts+$E4*FactorGD+$F4*FactorFor+$H4*FactorWins+$L4*FactorFairPlay+$M4*FactorRank</f>
        <v>29999020.001079999</v>
      </c>
      <c r="J4" s="25" t="s">
        <v>30</v>
      </c>
      <c r="K4" s="25"/>
      <c r="L4" s="25">
        <f t="shared" ref="L4:L9" ca="1" si="1">SUMIFS(FairPlayPoints1,FairPlayTeams1,$C4)+SUMIFS(FairPlayPoints2,FairPlayTeams2,$C4)</f>
        <v>0</v>
      </c>
      <c r="M4" s="25">
        <f ca="1">100-INDEX(Language!$D$5:$D$62,MATCH($C4,Language!$E$5:$E$62,0),1)</f>
        <v>80</v>
      </c>
    </row>
    <row r="5" spans="1:20">
      <c r="A5" s="25"/>
      <c r="B5" s="25" t="s">
        <v>33</v>
      </c>
      <c r="C5" t="str">
        <f ca="1">GrpB!P$13</f>
        <v>Italy</v>
      </c>
      <c r="D5" s="25">
        <f ca="1">GrpB!Q$13</f>
        <v>2</v>
      </c>
      <c r="E5" s="25">
        <f ca="1">GrpB!R$13</f>
        <v>-1</v>
      </c>
      <c r="F5" s="25">
        <f ca="1">GrpB!S$13</f>
        <v>1</v>
      </c>
      <c r="G5" s="25">
        <f ca="1">GrpB!T$13</f>
        <v>2</v>
      </c>
      <c r="H5" s="25">
        <f ca="1">GrpB!U$13</f>
        <v>0</v>
      </c>
      <c r="I5" s="216">
        <f t="shared" ca="1" si="0"/>
        <v>19999010.000082001</v>
      </c>
      <c r="J5" s="25" t="s">
        <v>26</v>
      </c>
      <c r="K5" s="25"/>
      <c r="L5" s="25">
        <f t="shared" ca="1" si="1"/>
        <v>0</v>
      </c>
      <c r="M5" s="25">
        <f ca="1">100-INDEX(Language!$D$5:$D$62,MATCH($C5,Language!$E$5:$E$62,0),1)</f>
        <v>82</v>
      </c>
    </row>
    <row r="6" spans="1:20">
      <c r="A6" s="25"/>
      <c r="B6" s="25" t="s">
        <v>34</v>
      </c>
      <c r="C6" t="str">
        <f ca="1">GrpC!P$13</f>
        <v>Serbia</v>
      </c>
      <c r="D6" s="25">
        <f ca="1">GrpC!Q$13</f>
        <v>2</v>
      </c>
      <c r="E6" s="25">
        <f ca="1">GrpC!R$13</f>
        <v>-1</v>
      </c>
      <c r="F6" s="25">
        <f ca="1">GrpC!S$13</f>
        <v>2</v>
      </c>
      <c r="G6" s="25">
        <f ca="1">GrpC!T$13</f>
        <v>3</v>
      </c>
      <c r="H6" s="25">
        <f ca="1">GrpC!U$13</f>
        <v>0</v>
      </c>
      <c r="I6" s="216">
        <f t="shared" ca="1" si="0"/>
        <v>19999020.000080999</v>
      </c>
      <c r="J6" s="25" t="s">
        <v>27</v>
      </c>
      <c r="K6" s="25"/>
      <c r="L6" s="25">
        <f t="shared" ca="1" si="1"/>
        <v>0</v>
      </c>
      <c r="M6" s="25">
        <f ca="1">100-INDEX(Language!$D$5:$D$62,MATCH($C6,Language!$E$5:$E$62,0),1)</f>
        <v>81</v>
      </c>
    </row>
    <row r="7" spans="1:20">
      <c r="A7" s="25"/>
      <c r="B7" s="25" t="s">
        <v>35</v>
      </c>
      <c r="C7" t="str">
        <f ca="1">GrpD!P$13</f>
        <v>Austria</v>
      </c>
      <c r="D7" s="25">
        <f ca="1">GrpD!Q$13</f>
        <v>3</v>
      </c>
      <c r="E7" s="25">
        <f ca="1">GrpD!R$13</f>
        <v>-1</v>
      </c>
      <c r="F7" s="25">
        <f ca="1">GrpD!S$13</f>
        <v>3</v>
      </c>
      <c r="G7" s="25">
        <f ca="1">GrpD!T$13</f>
        <v>4</v>
      </c>
      <c r="H7" s="25">
        <f ca="1">GrpD!U$13</f>
        <v>1</v>
      </c>
      <c r="I7" s="216">
        <f t="shared" ca="1" si="0"/>
        <v>29999030.001088999</v>
      </c>
      <c r="J7" s="25" t="s">
        <v>31</v>
      </c>
      <c r="K7" s="25"/>
      <c r="L7" s="25">
        <f t="shared" ca="1" si="1"/>
        <v>0</v>
      </c>
      <c r="M7" s="25">
        <f ca="1">100-INDEX(Language!$D$5:$D$62,MATCH($C7,Language!$E$5:$E$62,0),1)</f>
        <v>89</v>
      </c>
    </row>
    <row r="8" spans="1:20">
      <c r="A8" s="25"/>
      <c r="B8" s="25" t="s">
        <v>504</v>
      </c>
      <c r="C8" t="str">
        <f ca="1">GrpE!P$13</f>
        <v>Slovakia</v>
      </c>
      <c r="D8" s="25">
        <f ca="1">GrpE!Q$13</f>
        <v>2</v>
      </c>
      <c r="E8" s="25">
        <f ca="1">GrpE!R$13</f>
        <v>-2</v>
      </c>
      <c r="F8" s="25">
        <f ca="1">GrpE!S$13</f>
        <v>2</v>
      </c>
      <c r="G8" s="25">
        <f ca="1">GrpE!T$13</f>
        <v>4</v>
      </c>
      <c r="H8" s="25">
        <f ca="1">GrpE!U$13</f>
        <v>0</v>
      </c>
      <c r="I8" s="216">
        <f t="shared" ca="1" si="0"/>
        <v>19998020.000084002</v>
      </c>
      <c r="J8" s="25" t="s">
        <v>28</v>
      </c>
      <c r="K8" s="25"/>
      <c r="L8" s="25">
        <f t="shared" ca="1" si="1"/>
        <v>0</v>
      </c>
      <c r="M8" s="25">
        <f ca="1">100-INDEX(Language!$D$5:$D$62,MATCH($C8,Language!$E$5:$E$62,0),1)</f>
        <v>84</v>
      </c>
    </row>
    <row r="9" spans="1:20">
      <c r="A9" s="25"/>
      <c r="B9" s="25" t="s">
        <v>505</v>
      </c>
      <c r="C9" t="str">
        <f ca="1">GrpF!P$13</f>
        <v>Czechia</v>
      </c>
      <c r="D9" s="25">
        <f ca="1">GrpF!Q$13</f>
        <v>2</v>
      </c>
      <c r="E9" s="25">
        <f ca="1">GrpF!R$13</f>
        <v>-2</v>
      </c>
      <c r="F9" s="25">
        <f ca="1">GrpF!S$13</f>
        <v>1</v>
      </c>
      <c r="G9" s="25">
        <f ca="1">GrpF!T$13</f>
        <v>3</v>
      </c>
      <c r="H9" s="25">
        <f ca="1">GrpF!U$13</f>
        <v>0</v>
      </c>
      <c r="I9" s="216">
        <f t="shared" ca="1" si="0"/>
        <v>19998010.000082999</v>
      </c>
      <c r="J9" s="25" t="s">
        <v>29</v>
      </c>
      <c r="K9" s="25"/>
      <c r="L9" s="25">
        <f t="shared" ca="1" si="1"/>
        <v>0</v>
      </c>
      <c r="M9" s="25">
        <f ca="1">100-INDEX(Language!$D$5:$D$62,MATCH($C9,Language!$E$5:$E$62,0),1)</f>
        <v>83</v>
      </c>
    </row>
    <row r="10" spans="1:20" ht="15.75" thickBot="1">
      <c r="D10" s="72" t="s">
        <v>616</v>
      </c>
      <c r="E10" s="72" t="s">
        <v>191</v>
      </c>
      <c r="F10" s="218" t="s">
        <v>617</v>
      </c>
      <c r="G10" s="218" t="s">
        <v>618</v>
      </c>
      <c r="H10" s="72" t="s">
        <v>691</v>
      </c>
      <c r="I10" s="218" t="s">
        <v>193</v>
      </c>
      <c r="J10" s="72" t="s">
        <v>554</v>
      </c>
      <c r="K10" s="25"/>
    </row>
    <row r="11" spans="1:20" ht="15.75" thickTop="1">
      <c r="B11" s="267" t="s">
        <v>32</v>
      </c>
      <c r="C11" s="268" t="str">
        <f t="shared" ref="C11:H11" ca="1" si="2">INDEX(C$4:C$9,MATCH($I11,$I$4:$I$9,0))</f>
        <v>Austria</v>
      </c>
      <c r="D11" s="288">
        <f t="shared" ca="1" si="2"/>
        <v>3</v>
      </c>
      <c r="E11" s="269">
        <f t="shared" ca="1" si="2"/>
        <v>-1</v>
      </c>
      <c r="F11" s="282">
        <f t="shared" ca="1" si="2"/>
        <v>3</v>
      </c>
      <c r="G11" s="283">
        <f t="shared" ca="1" si="2"/>
        <v>4</v>
      </c>
      <c r="H11" s="283">
        <f t="shared" ca="1" si="2"/>
        <v>1</v>
      </c>
      <c r="I11" s="270">
        <f ca="1">LARGE($I$4:$I$9,ROW($I4)-3)</f>
        <v>29999030.001088999</v>
      </c>
      <c r="J11" s="292" t="str">
        <f ca="1">INDEX(J$4:J$9,MATCH($I11,$I$4:$I$9,0))</f>
        <v>D</v>
      </c>
      <c r="K11" s="291"/>
      <c r="L11" s="269">
        <f t="array" aca="1" ref="L11" ca="1">SUM(IF($J$11:$J$14 &lt; $J11,1))</f>
        <v>3</v>
      </c>
      <c r="M11" s="269" t="str">
        <f ca="1">INDEX($J$11:$J$14,MATCH(ROW()-11,$L$11:$L$14,0))</f>
        <v>A</v>
      </c>
      <c r="N11" s="288">
        <f ca="1">D11</f>
        <v>3</v>
      </c>
      <c r="O11" s="279">
        <f ca="1">F11</f>
        <v>3</v>
      </c>
      <c r="P11" s="261" t="s">
        <v>506</v>
      </c>
      <c r="Q11" s="262">
        <f ca="1">G11</f>
        <v>4</v>
      </c>
      <c r="S11" s="25"/>
      <c r="T11" s="25"/>
    </row>
    <row r="12" spans="1:20">
      <c r="B12" s="271" t="s">
        <v>33</v>
      </c>
      <c r="C12" s="272" t="str">
        <f t="shared" ref="C12:C16" ca="1" si="3">INDEX(C$4:C$9,MATCH($I12,$I$4:$I$9,0))</f>
        <v>Switzerland</v>
      </c>
      <c r="D12" s="289">
        <f t="shared" ref="D12:H16" ca="1" si="4">INDEX(D$4:D$9,MATCH($I12,$I$4:$I$9,0))</f>
        <v>3</v>
      </c>
      <c r="E12" s="273">
        <f t="shared" ca="1" si="4"/>
        <v>-1</v>
      </c>
      <c r="F12" s="284">
        <f t="shared" ca="1" si="4"/>
        <v>2</v>
      </c>
      <c r="G12" s="285">
        <f t="shared" ca="1" si="4"/>
        <v>3</v>
      </c>
      <c r="H12" s="285">
        <f t="shared" ca="1" si="4"/>
        <v>1</v>
      </c>
      <c r="I12" s="274">
        <f t="shared" ref="I12:I16" ca="1" si="5">LARGE($I$4:$I$9,ROW($I5)-3)</f>
        <v>29999020.001079999</v>
      </c>
      <c r="J12" s="293" t="str">
        <f t="shared" ref="J12:J16" ca="1" si="6">INDEX(J$4:J$9,MATCH($I12,$I$4:$I$9,0))</f>
        <v>A</v>
      </c>
      <c r="K12" s="285"/>
      <c r="L12" s="273">
        <f t="array" aca="1" ref="L12" ca="1">SUM(IF($J$11:$J$14 &lt; $J12,1))</f>
        <v>0</v>
      </c>
      <c r="M12" s="273" t="str">
        <f t="shared" ref="M12:M14" ca="1" si="7">INDEX($J$11:$J$14,MATCH(ROW()-11,$L$11:$L$14,0))</f>
        <v>B</v>
      </c>
      <c r="N12" s="289">
        <f t="shared" ref="N12:N16" ca="1" si="8">D12</f>
        <v>3</v>
      </c>
      <c r="O12" s="280">
        <f t="shared" ref="O12:O16" ca="1" si="9">F12</f>
        <v>2</v>
      </c>
      <c r="P12" s="263" t="s">
        <v>506</v>
      </c>
      <c r="Q12" s="264">
        <f t="shared" ref="Q12:Q16" ca="1" si="10">G12</f>
        <v>3</v>
      </c>
      <c r="S12" s="25"/>
      <c r="T12" s="25"/>
    </row>
    <row r="13" spans="1:20">
      <c r="B13" s="271" t="s">
        <v>34</v>
      </c>
      <c r="C13" s="272" t="str">
        <f t="shared" ca="1" si="3"/>
        <v>Serbia</v>
      </c>
      <c r="D13" s="289">
        <f t="shared" ca="1" si="4"/>
        <v>2</v>
      </c>
      <c r="E13" s="273">
        <f t="shared" ca="1" si="4"/>
        <v>-1</v>
      </c>
      <c r="F13" s="284">
        <f t="shared" ca="1" si="4"/>
        <v>2</v>
      </c>
      <c r="G13" s="285">
        <f t="shared" ca="1" si="4"/>
        <v>3</v>
      </c>
      <c r="H13" s="285">
        <f t="shared" ca="1" si="4"/>
        <v>0</v>
      </c>
      <c r="I13" s="274">
        <f t="shared" ca="1" si="5"/>
        <v>19999020.000080999</v>
      </c>
      <c r="J13" s="293" t="str">
        <f t="shared" ca="1" si="6"/>
        <v>C</v>
      </c>
      <c r="K13" s="285"/>
      <c r="L13" s="273">
        <f t="array" aca="1" ref="L13" ca="1">SUM(IF($J$11:$J$14 &lt; $J13,1))</f>
        <v>2</v>
      </c>
      <c r="M13" s="273" t="str">
        <f t="shared" ca="1" si="7"/>
        <v>C</v>
      </c>
      <c r="N13" s="289">
        <f t="shared" ca="1" si="8"/>
        <v>2</v>
      </c>
      <c r="O13" s="280">
        <f t="shared" ca="1" si="9"/>
        <v>2</v>
      </c>
      <c r="P13" s="263" t="s">
        <v>506</v>
      </c>
      <c r="Q13" s="264">
        <f t="shared" ca="1" si="10"/>
        <v>3</v>
      </c>
      <c r="S13" s="25"/>
      <c r="T13" s="25"/>
    </row>
    <row r="14" spans="1:20">
      <c r="B14" s="271" t="s">
        <v>35</v>
      </c>
      <c r="C14" s="272" t="str">
        <f t="shared" ca="1" si="3"/>
        <v>Italy</v>
      </c>
      <c r="D14" s="289">
        <f t="shared" ca="1" si="4"/>
        <v>2</v>
      </c>
      <c r="E14" s="273">
        <f t="shared" ca="1" si="4"/>
        <v>-1</v>
      </c>
      <c r="F14" s="284">
        <f t="shared" ca="1" si="4"/>
        <v>1</v>
      </c>
      <c r="G14" s="285">
        <f t="shared" ca="1" si="4"/>
        <v>2</v>
      </c>
      <c r="H14" s="285">
        <f t="shared" ca="1" si="4"/>
        <v>0</v>
      </c>
      <c r="I14" s="274">
        <f t="shared" ca="1" si="5"/>
        <v>19999010.000082001</v>
      </c>
      <c r="J14" s="293" t="str">
        <f t="shared" ca="1" si="6"/>
        <v>B</v>
      </c>
      <c r="K14" s="285"/>
      <c r="L14" s="273">
        <f t="array" aca="1" ref="L14" ca="1">SUM(IF($J$11:$J$14 &lt; $J14,1))</f>
        <v>1</v>
      </c>
      <c r="M14" s="273" t="str">
        <f t="shared" ca="1" si="7"/>
        <v>D</v>
      </c>
      <c r="N14" s="289">
        <f t="shared" ca="1" si="8"/>
        <v>2</v>
      </c>
      <c r="O14" s="280">
        <f t="shared" ca="1" si="9"/>
        <v>1</v>
      </c>
      <c r="P14" s="263" t="s">
        <v>506</v>
      </c>
      <c r="Q14" s="264">
        <f t="shared" ca="1" si="10"/>
        <v>2</v>
      </c>
      <c r="S14" s="25"/>
      <c r="T14" s="25"/>
    </row>
    <row r="15" spans="1:20">
      <c r="B15" s="271" t="s">
        <v>504</v>
      </c>
      <c r="C15" s="272" t="str">
        <f t="shared" ca="1" si="3"/>
        <v>Slovakia</v>
      </c>
      <c r="D15" s="289">
        <f t="shared" ca="1" si="4"/>
        <v>2</v>
      </c>
      <c r="E15" s="273">
        <f t="shared" ca="1" si="4"/>
        <v>-2</v>
      </c>
      <c r="F15" s="284">
        <f t="shared" ca="1" si="4"/>
        <v>2</v>
      </c>
      <c r="G15" s="285">
        <f t="shared" ca="1" si="4"/>
        <v>4</v>
      </c>
      <c r="H15" s="285">
        <f t="shared" ca="1" si="4"/>
        <v>0</v>
      </c>
      <c r="I15" s="274">
        <f t="shared" ca="1" si="5"/>
        <v>19998020.000084002</v>
      </c>
      <c r="J15" s="293" t="str">
        <f t="shared" ca="1" si="6"/>
        <v>E</v>
      </c>
      <c r="K15" s="285"/>
      <c r="L15" s="272"/>
      <c r="M15" s="272"/>
      <c r="N15" s="289">
        <f t="shared" ca="1" si="8"/>
        <v>2</v>
      </c>
      <c r="O15" s="280">
        <f t="shared" ca="1" si="9"/>
        <v>2</v>
      </c>
      <c r="P15" s="263" t="s">
        <v>506</v>
      </c>
      <c r="Q15" s="264">
        <f t="shared" ca="1" si="10"/>
        <v>4</v>
      </c>
    </row>
    <row r="16" spans="1:20" ht="15.75" thickBot="1">
      <c r="B16" s="275" t="s">
        <v>505</v>
      </c>
      <c r="C16" s="276" t="str">
        <f t="shared" ca="1" si="3"/>
        <v>Czechia</v>
      </c>
      <c r="D16" s="290">
        <f t="shared" ca="1" si="4"/>
        <v>2</v>
      </c>
      <c r="E16" s="277">
        <f t="shared" ca="1" si="4"/>
        <v>-2</v>
      </c>
      <c r="F16" s="286">
        <f t="shared" ca="1" si="4"/>
        <v>1</v>
      </c>
      <c r="G16" s="287">
        <f t="shared" ca="1" si="4"/>
        <v>3</v>
      </c>
      <c r="H16" s="287">
        <f t="shared" ca="1" si="4"/>
        <v>0</v>
      </c>
      <c r="I16" s="278">
        <f t="shared" ca="1" si="5"/>
        <v>19998010.000082999</v>
      </c>
      <c r="J16" s="294" t="str">
        <f t="shared" ca="1" si="6"/>
        <v>F</v>
      </c>
      <c r="K16" s="287"/>
      <c r="L16" s="276"/>
      <c r="M16" s="276"/>
      <c r="N16" s="290">
        <f t="shared" ca="1" si="8"/>
        <v>2</v>
      </c>
      <c r="O16" s="281">
        <f t="shared" ca="1" si="9"/>
        <v>1</v>
      </c>
      <c r="P16" s="265" t="s">
        <v>506</v>
      </c>
      <c r="Q16" s="266">
        <f t="shared" ca="1" si="10"/>
        <v>3</v>
      </c>
    </row>
    <row r="17" spans="4:13" ht="15.75" thickTop="1">
      <c r="M17" s="231"/>
    </row>
    <row r="18" spans="4:13">
      <c r="D18" s="25"/>
      <c r="E18" s="25"/>
      <c r="F18" s="25"/>
      <c r="G18" s="859" t="s">
        <v>561</v>
      </c>
      <c r="H18" s="859"/>
      <c r="I18" s="859"/>
      <c r="J18" s="25" t="str">
        <f ca="1">M11&amp;" "&amp;M12&amp;" "&amp;M13&amp;" "&amp;M14</f>
        <v>A B C D</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sheetPr codeName="Tabelle9"/>
  <dimension ref="A1:E41"/>
  <sheetViews>
    <sheetView showGridLines="0" showRowColHeaders="0" workbookViewId="0">
      <selection activeCell="C7" sqref="C7"/>
    </sheetView>
  </sheetViews>
  <sheetFormatPr defaultColWidth="0" defaultRowHeight="15" zeroHeight="1"/>
  <cols>
    <col min="1" max="1" width="11.42578125" customWidth="1"/>
    <col min="2" max="2" width="7.85546875" customWidth="1"/>
    <col min="3" max="3" width="6.42578125" customWidth="1"/>
    <col min="4" max="4" width="25.7109375" customWidth="1"/>
    <col min="5" max="5" width="11.42578125" customWidth="1"/>
    <col min="6" max="16384" width="11.42578125" hidden="1"/>
  </cols>
  <sheetData>
    <row r="1" spans="2:4"/>
    <row r="2" spans="2:4" ht="28.5">
      <c r="B2" s="867" t="str">
        <f>Language!$E$91</f>
        <v>Groups</v>
      </c>
      <c r="C2" s="867"/>
      <c r="D2" s="867"/>
    </row>
    <row r="3" spans="2:4" ht="15.75" thickBot="1"/>
    <row r="4" spans="2:4" ht="15.75" thickTop="1">
      <c r="B4" s="871" t="s">
        <v>372</v>
      </c>
      <c r="C4" s="884" t="s">
        <v>371</v>
      </c>
      <c r="D4" s="886" t="s">
        <v>370</v>
      </c>
    </row>
    <row r="5" spans="2:4">
      <c r="B5" s="883"/>
      <c r="C5" s="885"/>
      <c r="D5" s="887"/>
    </row>
    <row r="6" spans="2:4" ht="15.7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7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7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7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7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7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75" thickBot="1">
      <c r="B35" s="140" t="s">
        <v>264</v>
      </c>
      <c r="C35" s="322">
        <v>17</v>
      </c>
      <c r="D35" s="232" t="str">
        <f>VLOOKUP($C35,Language!$D$5:$E$63,2,0)</f>
        <v>Czechia</v>
      </c>
    </row>
    <row r="36" spans="2:4" ht="15.7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sheetPr codeName="Tabelle15"/>
  <dimension ref="A1:O61"/>
  <sheetViews>
    <sheetView showGridLines="0" showRowColHeaders="0" workbookViewId="0">
      <selection activeCell="C4" sqref="C4"/>
    </sheetView>
  </sheetViews>
  <sheetFormatPr defaultColWidth="0" defaultRowHeight="15" zeroHeight="1"/>
  <cols>
    <col min="1" max="1" width="11.42578125" customWidth="1"/>
    <col min="2" max="2" width="9.28515625" customWidth="1"/>
    <col min="3" max="3" width="7.5703125" style="25" customWidth="1"/>
    <col min="4" max="4" width="9.28515625" style="25" customWidth="1"/>
    <col min="5" max="5" width="27.28515625" customWidth="1"/>
    <col min="6" max="6" width="26.7109375" customWidth="1"/>
    <col min="7" max="7" width="8.28515625" customWidth="1"/>
    <col min="8" max="8" width="21.5703125" customWidth="1"/>
    <col min="9" max="9" width="18" customWidth="1"/>
    <col min="10" max="10" width="19" customWidth="1"/>
    <col min="11" max="11" width="18.140625" customWidth="1"/>
    <col min="12" max="12" width="10.28515625" customWidth="1"/>
    <col min="13" max="13" width="11" style="25" customWidth="1"/>
    <col min="14" max="14" width="23" style="25" customWidth="1"/>
    <col min="15" max="15" width="4.7109375" style="25" customWidth="1"/>
    <col min="16" max="16384" width="11.42578125" hidden="1"/>
  </cols>
  <sheetData>
    <row r="1" spans="1:14" ht="28.5">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7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Hungary</v>
      </c>
      <c r="J42" s="122" t="str">
        <f t="shared" ca="1" si="0"/>
        <v>Croatia</v>
      </c>
      <c r="K42" s="329">
        <v>1</v>
      </c>
      <c r="L42" s="60"/>
      <c r="M42" s="180" t="s">
        <v>8</v>
      </c>
      <c r="N42" s="181" t="str">
        <f ca="1">EURO!$B$47</f>
        <v>Hungary</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Switzerland</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Austria</v>
      </c>
      <c r="K44" s="329">
        <v>3</v>
      </c>
      <c r="L44" s="60"/>
      <c r="M44" s="180" t="s">
        <v>9</v>
      </c>
      <c r="N44" s="181" t="str">
        <f ca="1">EURO!$E$47</f>
        <v>Croatia</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Serbia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Italy</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Georgia</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Georgia</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Switzerland</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Austria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Italy</v>
      </c>
    </row>
    <row r="56" spans="2:14" ht="15.7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Serbia</v>
      </c>
    </row>
    <row r="57" spans="2:14">
      <c r="B57" s="88" t="s">
        <v>66</v>
      </c>
      <c r="C57" s="109"/>
      <c r="D57" s="109"/>
      <c r="E57" s="62"/>
      <c r="F57" s="63"/>
      <c r="G57" s="165"/>
      <c r="H57" s="63"/>
      <c r="I57" s="63"/>
      <c r="J57" s="63"/>
      <c r="K57" s="119"/>
    </row>
    <row r="58" spans="2:14" ht="15.7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7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sheetPr codeName="Tabelle5"/>
  <dimension ref="B1:E15"/>
  <sheetViews>
    <sheetView workbookViewId="0">
      <selection activeCell="D7" sqref="D7"/>
    </sheetView>
  </sheetViews>
  <sheetFormatPr defaultColWidth="10.85546875" defaultRowHeight="15"/>
  <cols>
    <col min="2" max="2" width="14.28515625" customWidth="1"/>
    <col min="3" max="3" width="15.28515625" customWidth="1"/>
    <col min="4" max="4" width="7.28515625" customWidth="1"/>
    <col min="5" max="5" width="18.28515625" customWidth="1"/>
  </cols>
  <sheetData>
    <row r="1" spans="2:5" ht="28.5">
      <c r="B1" s="889" t="s">
        <v>630</v>
      </c>
      <c r="C1" s="889"/>
    </row>
    <row r="3" spans="2:5" ht="15.75" thickBot="1">
      <c r="B3" s="44" t="s">
        <v>630</v>
      </c>
      <c r="C3" s="44" t="s">
        <v>1127</v>
      </c>
    </row>
    <row r="4" spans="2:5" ht="15.7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sheetPr codeName="Tabelle10"/>
  <dimension ref="B1:N14"/>
  <sheetViews>
    <sheetView workbookViewId="0">
      <selection activeCell="G13" sqref="G13"/>
    </sheetView>
  </sheetViews>
  <sheetFormatPr defaultColWidth="10.85546875" defaultRowHeight="15"/>
  <sheetData>
    <row r="1" spans="2:14" ht="23.2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75" thickBot="1"/>
    <row r="13" spans="2:14" ht="15.7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sheetPr codeName="Tabelle16"/>
  <dimension ref="A1:H10"/>
  <sheetViews>
    <sheetView workbookViewId="0"/>
  </sheetViews>
  <sheetFormatPr defaultColWidth="10.85546875" defaultRowHeight="15"/>
  <cols>
    <col min="3" max="3" width="10.28515625" customWidth="1"/>
    <col min="4" max="4" width="9.85546875" customWidth="1"/>
    <col min="6" max="6" width="6.42578125" customWidth="1"/>
    <col min="7" max="8" width="18.7109375" customWidth="1"/>
  </cols>
  <sheetData>
    <row r="1" spans="1:8">
      <c r="A1" s="412" t="s">
        <v>773</v>
      </c>
    </row>
    <row r="2" spans="1:8" ht="28.5">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sheetPr codeName="Tabelle6"/>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7</v>
      </c>
      <c r="R4" s="25">
        <f ca="1">S4-T4</f>
        <v>3</v>
      </c>
      <c r="S4" s="25">
        <f ca="1">SUMIF($B$4:$B$9,$P4,$E$4:$E$9)+SUMIF($D$4:$D$9,$P4,$G$4:$G$9)</f>
        <v>5</v>
      </c>
      <c r="T4" s="25">
        <f ca="1">SUMIF($B$4:$B$9,$P4,$G$4:$G$9)+SUMIF($D$4:$D$9,$P4,$E$4:$E$9)</f>
        <v>2</v>
      </c>
      <c r="U4" s="25">
        <f ca="1">COUNTIFS($B$4:$B$9,$P4,$H$4:$H$9,"=3")+COUNTIFS($D$4:$D$9,$P4,$I$4:$I$9,"=3")</f>
        <v>2</v>
      </c>
      <c r="V4" s="421">
        <f ca="1">$Q4*FactorPts+(GDzero+$R4)*FactorGD+$S4*FactorFor+$U4*FactorWins+$W4*FactorDirC3+$X4*FactorDirC2+$Y4*FactorDirC43+$Z4*FactorDirC42+$AA4*FactorDirC42+$AB4*FactorFairPlay+$AE4*FactorPenalty+(100-$AF4)*($M$10&gt;0)*FactorRank+(8-ROW())*FactorRow</f>
        <v>70153050.002046406</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70053050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Scotland</v>
      </c>
      <c r="Q5" s="25">
        <f t="shared" ref="Q5:Q7" ca="1" si="3">SUMIF($B$4:$B$9,P5,$H$4:$H$9)+SUMIF($D$4:$D$9,P5,$I$4:$I$9)</f>
        <v>0</v>
      </c>
      <c r="R5" s="25">
        <f ca="1">S5-T5</f>
        <v>-4</v>
      </c>
      <c r="S5" s="25">
        <f ca="1">SUMIF($B$4:$B$9,$P5,$E$4:$E$9)+SUMIF($D$4:$D$9,$P5,$G$4:$G$9)</f>
        <v>0</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46000.000087300003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46000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Hungary</v>
      </c>
      <c r="Q6" s="25">
        <f t="shared" ca="1" si="3"/>
        <v>7</v>
      </c>
      <c r="R6" s="25">
        <f ca="1">S6-T6</f>
        <v>2</v>
      </c>
      <c r="S6" s="25">
        <f ca="1">SUMIF($B$4:$B$9,$P6,$E$4:$E$9)+SUMIF($D$4:$D$9,$P6,$G$4:$G$9)</f>
        <v>3</v>
      </c>
      <c r="T6" s="25">
        <f ca="1">SUMIF($B$4:$B$9,$P6,$G$4:$G$9)+SUMIF($D$4:$D$9,$P6,$E$4:$E$9)</f>
        <v>1</v>
      </c>
      <c r="U6" s="25">
        <f t="shared" ca="1" si="4"/>
        <v>2</v>
      </c>
      <c r="V6" s="421">
        <f ca="1">$Q6*FactorPts+(GDzero+$R6)*FactorGD+$S6*FactorFor+$U6*FactorWins+$W6*FactorDirC3+$X6*FactorDirC2+$Y6*FactorDirC43+$Z6*FactorDirC42+$AA6*FactorDirC42+$AB6*FactorFairPlay+$AE6*FactorPenalty+(100-$AF6)*($M$10&gt;0)*FactorRank+(8-ROW())*FactorRow</f>
        <v>70152030.002094194</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70052030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1</v>
      </c>
      <c r="H7" s="25">
        <f t="shared" ca="1" si="0"/>
        <v>0</v>
      </c>
      <c r="I7" s="25">
        <f t="shared" ca="1" si="1"/>
        <v>3</v>
      </c>
      <c r="L7" s="5"/>
      <c r="M7" s="25">
        <f t="shared" ca="1" si="2"/>
        <v>1</v>
      </c>
      <c r="N7" s="25"/>
      <c r="O7" s="25" t="s">
        <v>35</v>
      </c>
      <c r="P7" s="37" t="str">
        <f>VLOOKUP($Q$1&amp;ROW($A4),Groups!$B$7:$D$35,3,0)</f>
        <v>Switzerland</v>
      </c>
      <c r="Q7" s="25">
        <f t="shared" ca="1" si="3"/>
        <v>3</v>
      </c>
      <c r="R7" s="25">
        <f ca="1">S7-T7</f>
        <v>-1</v>
      </c>
      <c r="S7" s="25">
        <f ca="1">SUMIF($B$4:$B$9,$P7,$E$4:$E$9)+SUMIF($D$4:$D$9,$P7,$G$4:$G$9)</f>
        <v>2</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30049020.001080099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30049020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Germany</v>
      </c>
      <c r="Q11" s="192">
        <f t="shared" ca="1" si="8"/>
        <v>7</v>
      </c>
      <c r="R11" s="33">
        <f t="shared" ca="1" si="8"/>
        <v>3</v>
      </c>
      <c r="S11" s="33">
        <f t="shared" ca="1" si="8"/>
        <v>5</v>
      </c>
      <c r="T11" s="33">
        <f t="shared" ca="1" si="8"/>
        <v>2</v>
      </c>
      <c r="U11" s="33">
        <f t="shared" ca="1" si="8"/>
        <v>2</v>
      </c>
      <c r="V11" s="422">
        <f ca="1">LARGE($V$4:$V$7,ROW(A1))</f>
        <v>70153050.002046406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75" thickTop="1">
      <c r="B12" s="25"/>
      <c r="C12" s="25"/>
      <c r="D12" s="25"/>
      <c r="O12" s="32" t="s">
        <v>33</v>
      </c>
      <c r="P12" t="str">
        <f t="shared" ca="1" si="8"/>
        <v>Hungary</v>
      </c>
      <c r="Q12" s="99">
        <f t="shared" ca="1" si="8"/>
        <v>7</v>
      </c>
      <c r="R12" s="25">
        <f t="shared" ca="1" si="8"/>
        <v>2</v>
      </c>
      <c r="S12" s="25">
        <f t="shared" ca="1" si="8"/>
        <v>3</v>
      </c>
      <c r="T12" s="25">
        <f t="shared" ca="1" si="8"/>
        <v>1</v>
      </c>
      <c r="U12" s="25">
        <f t="shared" ca="1" si="8"/>
        <v>2</v>
      </c>
      <c r="V12" s="423">
        <f ca="1">LARGE($V$4:$V$7,ROW(A2))</f>
        <v>70152030.002094194</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Switzerland</v>
      </c>
      <c r="Q13" s="99">
        <f t="shared" ca="1" si="8"/>
        <v>3</v>
      </c>
      <c r="R13" s="25">
        <f t="shared" ca="1" si="8"/>
        <v>-1</v>
      </c>
      <c r="S13" s="25">
        <f t="shared" ca="1" si="8"/>
        <v>2</v>
      </c>
      <c r="T13" s="25">
        <f t="shared" ca="1" si="8"/>
        <v>3</v>
      </c>
      <c r="U13" s="25">
        <f t="shared" ca="1" si="8"/>
        <v>1</v>
      </c>
      <c r="V13" s="423">
        <f ca="1">LARGE($V$4:$V$7,ROW(A3))</f>
        <v>30049020.001080099</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8"/>
        <v>Scotland</v>
      </c>
      <c r="Q14" s="193">
        <f t="shared" ca="1" si="8"/>
        <v>0</v>
      </c>
      <c r="R14" s="29">
        <f t="shared" ca="1" si="8"/>
        <v>-4</v>
      </c>
      <c r="S14" s="29">
        <f t="shared" ca="1" si="8"/>
        <v>0</v>
      </c>
      <c r="T14" s="29">
        <f t="shared" ca="1" si="8"/>
        <v>4</v>
      </c>
      <c r="U14" s="29">
        <f t="shared" ca="1" si="8"/>
        <v>0</v>
      </c>
      <c r="V14" s="424">
        <f ca="1">LARGE($V$4:$V$7,ROW(A4))</f>
        <v>46000.000087300003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Germany</v>
      </c>
      <c r="F18" s="903"/>
      <c r="G18" s="903"/>
      <c r="H18" s="104"/>
      <c r="I18" s="33">
        <f ca="1">SUMIFS($E$4:$E$9,$B$4:$B$9,$P$4,$D$4:$D$9,$P$5)+SUMIFS($G$4:$G$9,$B$4:$B$9,$P$5,$D$4:$D$9,$P$4)</f>
        <v>2</v>
      </c>
      <c r="J18" s="33">
        <f ca="1">SUMIFS($E$4:$E$9,$B$4:$B$9,$P$4,$D$4:$D$9,$P$6)+SUMIFS($G$4:$G$9,$B$4:$B$9,$P$6,$D$4:$D$9,$P$4)</f>
        <v>1</v>
      </c>
      <c r="K18" s="105">
        <f ca="1">SUMIFS($E$4:$E$9,$B$4:$B$9,$P$4,$D$4:$D$9,$P$7)+SUMIFS($G$4:$G$9,$B$4:$B$9,$P$7,$D$4:$D$9,$P$4)</f>
        <v>2</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4</v>
      </c>
      <c r="R18" s="25">
        <f ca="1">S18-T18</f>
        <v>2</v>
      </c>
      <c r="S18" s="25">
        <f ca="1">SUMIFS($E$4:$E$9,$B$4:$B$9,$P18,$D$4:$D$9,"&lt;&gt;"&amp;$P$21)+SUMIFS($G$4:$G$9,$B$4:$B$9,"&lt;&gt;"&amp;$P$21,$D$4:$D$9,$P18)</f>
        <v>3</v>
      </c>
      <c r="T18" s="25">
        <f ca="1">SUMIFS($G$4:$G$9,$B$4:$B$9,$P18,$D$4:$D$9,"&lt;&gt;"&amp;$P$21)+SUMIFS($E$4:$E$9,$B$4:$B$9,"&lt;&gt;"&amp;$P$21,$D$4:$D$9,$P18)</f>
        <v>1</v>
      </c>
      <c r="U18" s="25"/>
      <c r="V18" s="217">
        <f ca="1">Q18*FactorPts+(GDzero+R18)*FactorGD+S18*FactorFor</f>
        <v>40052030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-3</v>
      </c>
      <c r="S19" s="25">
        <f ca="1">SUMIFS($E$4:$E$9,$B$4:$B$9,$P19,$D$4:$D$9,"&lt;&gt;"&amp;$P$21)+SUMIFS($G$4:$G$9,$B$4:$B$9,"&lt;&gt;"&amp;$P$21,$D$4:$D$9,$P19)</f>
        <v>0</v>
      </c>
      <c r="T19" s="25">
        <f ca="1">SUMIFS($G$4:$G$9,$B$4:$B$9,$P19,$D$4:$D$9,"&lt;&gt;"&amp;$P$21)+SUMIFS($E$4:$E$9,$B$4:$B$9,"&lt;&gt;"&amp;$P$21,$D$4:$D$9,$P19)</f>
        <v>3</v>
      </c>
      <c r="U19" s="25"/>
      <c r="V19" s="217">
        <f ca="1">Q19*FactorPts+(GDzero+R19)*FactorGD+S19*FactorFor</f>
        <v>47000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0</v>
      </c>
      <c r="AD19" s="25">
        <f ca="1">IF(AND($AF$16,$AD$4=$AD$5,$AD$4=$AD$6,$AD$4&lt;&gt;$AD$7),W19,0)</f>
        <v>0</v>
      </c>
      <c r="AE19" s="25" t="str">
        <f t="shared" ref="AE19:AE20" ca="1" si="12">IF(AD19&gt;0,Y19,"")</f>
        <v/>
      </c>
    </row>
    <row r="20" spans="2:31">
      <c r="E20" s="904" t="str">
        <f>$P$6</f>
        <v>Hungary</v>
      </c>
      <c r="F20" s="905"/>
      <c r="G20" s="905"/>
      <c r="H20" s="32">
        <f ca="1">SUMIFS($E$4:$E$9,$B$4:$B$9,$P$6,$D$4:$D$9,$P$4)+SUMIFS($G$4:$G$9,$B$4:$B$9,$P$4,$D$4:$D$9,$P$6)</f>
        <v>1</v>
      </c>
      <c r="I20" s="25">
        <f ca="1">SUMIFS($E$4:$E$9,$B$4:$B$9,$P$6,$D$4:$D$9,$P$5)+SUMIFS($G$4:$G$9,$B$4:$B$9,$P$5,$D$4:$D$9,$P$6)</f>
        <v>1</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4</v>
      </c>
      <c r="R20" s="25">
        <f ca="1">S20-T20</f>
        <v>1</v>
      </c>
      <c r="S20" s="25">
        <f ca="1">SUMIFS($E$4:$E$9,$B$4:$B$9,$P20,$D$4:$D$9,"&lt;&gt;"&amp;$P$21)+SUMIFS($G$4:$G$9,$B$4:$B$9,"&lt;&gt;"&amp;$P$21,$D$4:$D$9,$P20)</f>
        <v>2</v>
      </c>
      <c r="T20" s="25">
        <f ca="1">SUMIFS($G$4:$G$9,$B$4:$B$9,$P20,$D$4:$D$9,"&lt;&gt;"&amp;$P$21)+SUMIFS($E$4:$E$9,$B$4:$B$9,"&lt;&gt;"&amp;$P$21,$D$4:$D$9,$P20)</f>
        <v>1</v>
      </c>
      <c r="U20" s="25"/>
      <c r="V20" s="217">
        <f ca="1">Q20*FactorPts+(GDzero+R20)*FactorGD+S20*FactorFor</f>
        <v>40051020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1</v>
      </c>
      <c r="AC20" s="219">
        <f ca="1">$I$20</f>
        <v>1</v>
      </c>
      <c r="AD20" s="25">
        <f ca="1">IF(AND($AF$16,$AD$4=$AD$5,$AD$4=$AD$6,$AD$4&lt;&gt;$AD$7),W20,0)</f>
        <v>0</v>
      </c>
      <c r="AE20" s="25" t="str">
        <f t="shared" ca="1" si="12"/>
        <v/>
      </c>
    </row>
    <row r="21" spans="2:31" ht="15.75" thickBot="1">
      <c r="B21" s="36"/>
      <c r="C21" s="25"/>
      <c r="E21" s="899" t="str">
        <f>$P$7</f>
        <v>Switzerland</v>
      </c>
      <c r="F21" s="900"/>
      <c r="G21" s="900"/>
      <c r="H21" s="31">
        <f ca="1">SUMIFS($E$4:$E$9,$B$4:$B$9,$P$7,$D$4:$D$9,$P$4)+SUMIFS($G$4:$G$9,$B$4:$B$9,$P$4,$D$4:$D$9,$P$7)</f>
        <v>1</v>
      </c>
      <c r="I21" s="29">
        <f ca="1">SUMIFS($E$4:$E$9,$B$4:$B$9,$P$7,$D$4:$D$9,$P$5)+SUMIFS($G$4:$G$9,$B$4:$B$9,$P$5,$D$4:$D$9,$P$7)</f>
        <v>1</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3</v>
      </c>
      <c r="S23" s="25">
        <f ca="1">SUMIFS($E$4:$E$9,$B$4:$B$9,$P23,$D$4:$D$9,"&lt;&gt;"&amp;$P$26)+SUMIFS($G$4:$G$9,$B$4:$B$9,"&lt;&gt;"&amp;$P$26,$D$4:$D$9,$P23)</f>
        <v>4</v>
      </c>
      <c r="T23" s="25">
        <f ca="1">SUMIFS($G$4:$G$9,$B$4:$B$9,$P23,$D$4:$D$9,"&lt;&gt;"&amp;$P$26)+SUMIFS($E$4:$E$9,$B$4:$B$9,"&lt;&gt;"&amp;$P$26,$D$4:$D$9,$P23)</f>
        <v>1</v>
      </c>
      <c r="U23" s="25"/>
      <c r="V23" s="217">
        <f ca="1">Q23*FactorPts+(GDzero+R23)*FactorGD+S23*FactorFor</f>
        <v>60053040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-3</v>
      </c>
      <c r="S24" s="25">
        <f ca="1">SUMIFS($E$4:$E$9,$B$4:$B$9,$P24,$D$4:$D$9,"&lt;&gt;"&amp;$P$26)+SUMIFS($G$4:$G$9,$B$4:$B$9,"&lt;&gt;"&amp;$P$26,$D$4:$D$9,$P24)</f>
        <v>0</v>
      </c>
      <c r="T24" s="25">
        <f ca="1">SUMIFS($G$4:$G$9,$B$4:$B$9,$P24,$D$4:$D$9,"&lt;&gt;"&amp;$P$26)+SUMIFS($E$4:$E$9,$B$4:$B$9,"&lt;&gt;"&amp;$P$26,$D$4:$D$9,$P24)</f>
        <v>3</v>
      </c>
      <c r="U24" s="25"/>
      <c r="V24" s="217">
        <f ca="1">Q24*FactorPts+(GDzero+R24)*FactorGD+S24*FactorFor</f>
        <v>47000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0</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3</v>
      </c>
      <c r="R25" s="25">
        <f ca="1">S25-T25</f>
        <v>0</v>
      </c>
      <c r="S25" s="25">
        <f ca="1">SUMIFS($E$4:$E$9,$B$4:$B$9,$P25,$D$4:$D$9,"&lt;&gt;"&amp;$P$26)+SUMIFS($G$4:$G$9,$B$4:$B$9,"&lt;&gt;"&amp;$P$26,$D$4:$D$9,$P25)</f>
        <v>2</v>
      </c>
      <c r="T25" s="25">
        <f ca="1">SUMIFS($G$4:$G$9,$B$4:$B$9,$P25,$D$4:$D$9,"&lt;&gt;"&amp;$P$26)+SUMIFS($E$4:$E$9,$B$4:$B$9,"&lt;&gt;"&amp;$P$26,$D$4:$D$9,$P25)</f>
        <v>2</v>
      </c>
      <c r="U25" s="25"/>
      <c r="V25" s="217">
        <f ca="1">Q25*FactorPts+(GDzero+R25)*FactorGD+S25*FactorFor</f>
        <v>30050020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4</v>
      </c>
      <c r="R28" s="25">
        <f ca="1">S28-T28</f>
        <v>1</v>
      </c>
      <c r="S28" s="25">
        <f ca="1">SUMIFS($E$4:$E$9,$B$4:$B$9,$P28,$D$4:$D$9,"&lt;&gt;"&amp;$P$31)+SUMIFS($G$4:$G$9,$B$4:$B$9,"&lt;&gt;"&amp;$P$31,$D$4:$D$9,$P28)</f>
        <v>3</v>
      </c>
      <c r="T28" s="25">
        <f ca="1">SUMIFS($G$4:$G$9,$B$4:$B$9,$P28,$D$4:$D$9,"&lt;&gt;"&amp;$P$31)+SUMIFS($E$4:$E$9,$B$4:$B$9,"&lt;&gt;"&amp;$P$31,$D$4:$D$9,$P28)</f>
        <v>2</v>
      </c>
      <c r="U28" s="25"/>
      <c r="V28" s="217">
        <f ca="1">Q28*FactorPts+(GDzero+R28)*FactorGD+S28*FactorFor</f>
        <v>40051030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4</v>
      </c>
      <c r="R29" s="25">
        <f ca="1">S29-T29</f>
        <v>1</v>
      </c>
      <c r="S29" s="25">
        <f ca="1">SUMIFS($E$4:$E$9,$B$4:$B$9,$P29,$D$4:$D$9,"&lt;&gt;"&amp;$P$31)+SUMIFS($G$4:$G$9,$B$4:$B$9,"&lt;&gt;"&amp;$P$31,$D$4:$D$9,$P29)</f>
        <v>2</v>
      </c>
      <c r="T29" s="25">
        <f ca="1">SUMIFS($G$4:$G$9,$B$4:$B$9,$P29,$D$4:$D$9,"&lt;&gt;"&amp;$P$31)+SUMIFS($E$4:$E$9,$B$4:$B$9,"&lt;&gt;"&amp;$P$31,$D$4:$D$9,$P29)</f>
        <v>1</v>
      </c>
      <c r="U29" s="25"/>
      <c r="V29" s="217">
        <f ca="1">Q29*FactorPts+(GDzero+R29)*FactorGD+S29*FactorFor</f>
        <v>40051020</v>
      </c>
      <c r="W29" s="25">
        <f t="shared" ref="W29:W30" ca="1" si="15">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0</v>
      </c>
      <c r="R30" s="25">
        <f ca="1">S30-T30</f>
        <v>-2</v>
      </c>
      <c r="S30" s="25">
        <f ca="1">SUMIFS($E$4:$E$9,$B$4:$B$9,$P30,$D$4:$D$9,"&lt;&gt;"&amp;$P$31)+SUMIFS($G$4:$G$9,$B$4:$B$9,"&lt;&gt;"&amp;$P$31,$D$4:$D$9,$P30)</f>
        <v>1</v>
      </c>
      <c r="T30" s="25">
        <f ca="1">SUMIFS($G$4:$G$9,$B$4:$B$9,$P30,$D$4:$D$9,"&lt;&gt;"&amp;$P$31)+SUMIFS($E$4:$E$9,$B$4:$B$9,"&lt;&gt;"&amp;$P$31,$D$4:$D$9,$P30)</f>
        <v>3</v>
      </c>
      <c r="U30" s="25"/>
      <c r="V30" s="217">
        <f ca="1">Q30*FactorPts+(GDzero+R30)*FactorGD+S30*FactorFor</f>
        <v>48010</v>
      </c>
      <c r="W30" s="25">
        <f t="shared" ca="1" si="15"/>
        <v>1</v>
      </c>
      <c r="X30" s="25">
        <f ca="1">IF(AND($Q$4=$Q$6,$Q$4=$Q$7,$Q$4&lt;&gt;$Q$5),W30,0)</f>
        <v>0</v>
      </c>
      <c r="Y30" s="25" t="str">
        <f ca="1">IF(AND(V30=V28,V30&lt;&gt;V29),IF(AB30&gt;AB28,3,IF(AB30=AB28,1,0)),IF(AND(V30=V29,V30&lt;&gt;V28),IF(AC30&gt;AC29,3,IF(AC30=AC29,1,0)),""))</f>
        <v/>
      </c>
      <c r="Z30" s="25" t="str">
        <f t="shared" ca="1" si="16"/>
        <v/>
      </c>
      <c r="AA30" s="206"/>
      <c r="AB30" s="25">
        <f ca="1">$H$21</f>
        <v>1</v>
      </c>
      <c r="AC30" s="219">
        <f ca="1">$J$21</f>
        <v>0</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0</v>
      </c>
      <c r="R33" s="25">
        <f ca="1">S33-T33</f>
        <v>-2</v>
      </c>
      <c r="S33" s="25">
        <f ca="1">SUMIFS($E$4:$E$9,$B$4:$B$9,$P33,$D$4:$D$9,"&lt;&gt;"&amp;$P$36)+SUMIFS($G$4:$G$9,$B$4:$B$9,"&lt;&gt;"&amp;$P$36,$D$4:$D$9,$P33)</f>
        <v>0</v>
      </c>
      <c r="T33" s="25">
        <f ca="1">SUMIFS($G$4:$G$9,$B$4:$B$9,$P33,$D$4:$D$9,"&lt;&gt;"&amp;$P$36)+SUMIFS($E$4:$E$9,$B$4:$B$9,"&lt;&gt;"&amp;$P$36,$D$4:$D$9,$P33)</f>
        <v>2</v>
      </c>
      <c r="U33" s="25"/>
      <c r="V33" s="217">
        <f ca="1">Q33*FactorPts+(GDzero+R33)*FactorGD+S33*FactorFor</f>
        <v>48000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Hungary</v>
      </c>
      <c r="Q34" s="25">
        <f ca="1">SUMIFS($H$4:$H$9,$B$4:$B$9,$P34,$D$4:$D$9,"&lt;&gt;"&amp;$P$36)+SUMIFS($I$4:$I$9,$B$4:$B$9,"&lt;&gt;"&amp;$P$36,$D$4:$D$9,$P34)</f>
        <v>6</v>
      </c>
      <c r="R34" s="25">
        <f ca="1">S34-T34</f>
        <v>2</v>
      </c>
      <c r="S34" s="25">
        <f ca="1">SUMIFS($E$4:$E$9,$B$4:$B$9,$P34,$D$4:$D$9,"&lt;&gt;"&amp;$P$36)+SUMIFS($G$4:$G$9,$B$4:$B$9,"&lt;&gt;"&amp;$P$36,$D$4:$D$9,$P34)</f>
        <v>2</v>
      </c>
      <c r="T34" s="25">
        <f ca="1">SUMIFS($G$4:$G$9,$B$4:$B$9,$P34,$D$4:$D$9,"&lt;&gt;"&amp;$P$36)+SUMIFS($E$4:$E$9,$B$4:$B$9,"&lt;&gt;"&amp;$P$36,$D$4:$D$9,$P34)</f>
        <v>0</v>
      </c>
      <c r="U34" s="25"/>
      <c r="V34" s="217">
        <f ca="1">Q34*FactorPts+(GDzero+R34)*FactorGD+S34*FactorFor</f>
        <v>60052020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75" thickBot="1">
      <c r="O35" s="25" t="s">
        <v>34</v>
      </c>
      <c r="P35" t="str">
        <f>$P$7</f>
        <v>Switzerland</v>
      </c>
      <c r="Q35" s="25">
        <f ca="1">SUMIFS($H$4:$H$9,$B$4:$B$9,$P35,$D$4:$D$9,"&lt;&gt;"&amp;$P$36)+SUMIFS($I$4:$I$9,$B$4:$B$9,"&lt;&gt;"&amp;$P$36,$D$4:$D$9,$P35)</f>
        <v>3</v>
      </c>
      <c r="R35" s="25">
        <f ca="1">S35-T35</f>
        <v>0</v>
      </c>
      <c r="S35" s="25">
        <f ca="1">SUMIFS($E$4:$E$9,$B$4:$B$9,$P35,$D$4:$D$9,"&lt;&gt;"&amp;$P$36)+SUMIFS($G$4:$G$9,$B$4:$B$9,"&lt;&gt;"&amp;$P$36,$D$4:$D$9,$P35)</f>
        <v>1</v>
      </c>
      <c r="T35" s="25">
        <f ca="1">SUMIFS($G$4:$G$9,$B$4:$B$9,$P35,$D$4:$D$9,"&lt;&gt;"&amp;$P$36)+SUMIFS($E$4:$E$9,$B$4:$B$9,"&lt;&gt;"&amp;$P$36,$D$4:$D$9,$P35)</f>
        <v>1</v>
      </c>
      <c r="U35" s="25"/>
      <c r="V35" s="217">
        <f ca="1">Q35*FactorPts+(GDzero+R35)*FactorGD+S35*FactorFor</f>
        <v>30050010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sheetPr codeName="Tabelle7"/>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Spain</v>
      </c>
      <c r="Q4" s="25">
        <f ca="1">SUMIF($B$4:$B$9,P4,$H$4:$H$9)+SUMIF($D$4:$D$9,P4,$I$4:$I$9)</f>
        <v>7</v>
      </c>
      <c r="R4" s="25">
        <f ca="1">S4-T4</f>
        <v>2</v>
      </c>
      <c r="S4" s="25">
        <f ca="1">SUMIF($B$4:$B$9,$P4,$E$4:$E$9)+SUMIF($D$4:$D$9,$P4,$G$4:$G$9)</f>
        <v>4</v>
      </c>
      <c r="T4" s="25">
        <f ca="1">SUMIF($B$4:$B$9,$P4,$G$4:$G$9)+SUMIF($D$4:$D$9,$P4,$E$4:$E$9)</f>
        <v>2</v>
      </c>
      <c r="U4" s="25">
        <f ca="1">COUNTIFS($B$4:$B$9,$P4,$H$4:$H$9,"=3")+COUNTIFS($D$4:$D$9,$P4,$I$4:$I$9,"=3")</f>
        <v>2</v>
      </c>
      <c r="V4" s="421">
        <f ca="1">$Q4*FactorPts+(GDzero+$R4)*FactorGD+$S4*FactorFor+$U4*FactorWins+$W4*FactorDirC3+$X4*FactorDirC2+$Y4*FactorDirC43+$Z4*FactorDirC42+$AA4*FactorDirC42+$AB4*FactorFairPlay+$AE4*FactorPenalty+(100-$AF4)*($M$10&gt;0)*FactorRank+(8-ROW())*FactorRow</f>
        <v>70052040.002097413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70052040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0</v>
      </c>
      <c r="H5" s="25">
        <f t="shared" ca="1" si="0"/>
        <v>1</v>
      </c>
      <c r="I5" s="25">
        <f t="shared" ca="1" si="1"/>
        <v>1</v>
      </c>
      <c r="L5" s="5"/>
      <c r="M5" s="25">
        <f t="shared" ca="1" si="2"/>
        <v>1</v>
      </c>
      <c r="N5" s="25"/>
      <c r="O5" s="25" t="s">
        <v>33</v>
      </c>
      <c r="P5" s="37" t="str">
        <f>VLOOKUP($Q$1&amp;ROW($A2),Groups!$B$7:$D$35,3,0)</f>
        <v>Croatia</v>
      </c>
      <c r="Q5" s="25">
        <f t="shared" ref="Q5:Q7" ca="1" si="3">SUMIF($B$4:$B$9,P5,$H$4:$H$9)+SUMIF($D$4:$D$9,P5,$I$4:$I$9)</f>
        <v>5</v>
      </c>
      <c r="R5" s="25">
        <f ca="1">S5-T5</f>
        <v>1</v>
      </c>
      <c r="S5" s="25">
        <f ca="1">SUMIF($B$4:$B$9,$P5,$E$4:$E$9)+SUMIF($D$4:$D$9,$P5,$G$4:$G$9)</f>
        <v>3</v>
      </c>
      <c r="T5" s="25">
        <f ca="1">SUMIF($B$4:$B$9,$P5,$G$4:$G$9)+SUMIF($D$4:$D$9,$P5,$E$4:$E$9)</f>
        <v>2</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50051030.001086302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50051030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2</v>
      </c>
      <c r="R6" s="25">
        <f ca="1">S6-T6</f>
        <v>-1</v>
      </c>
      <c r="S6" s="25">
        <f ca="1">SUMIF($B$4:$B$9,$P6,$E$4:$E$9)+SUMIF($D$4:$D$9,$P6,$G$4:$G$9)</f>
        <v>1</v>
      </c>
      <c r="T6" s="25">
        <f ca="1">SUMIF($B$4:$B$9,$P6,$G$4:$G$9)+SUMIF($D$4:$D$9,$P6,$E$4:$E$9)</f>
        <v>2</v>
      </c>
      <c r="U6" s="25">
        <f t="shared" ca="1" si="4"/>
        <v>0</v>
      </c>
      <c r="V6" s="421">
        <f ca="1">$Q6*FactorPts+(GDzero+$R6)*FactorGD+$S6*FactorFor+$U6*FactorWins+$W6*FactorDirC3+$X6*FactorDirC2+$Y6*FactorDirC43+$Z6*FactorDirC42+$AA6*FactorDirC42+$AB6*FactorFairPlay+$AE6*FactorPenalty+(100-$AF6)*($M$10&gt;0)*FactorRank+(8-ROW())*FactorRow</f>
        <v>20049010.000082202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20049010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Albania</v>
      </c>
      <c r="Q7" s="25">
        <f t="shared" ca="1" si="3"/>
        <v>1</v>
      </c>
      <c r="R7" s="25">
        <f ca="1">S7-T7</f>
        <v>-2</v>
      </c>
      <c r="S7" s="25">
        <f ca="1">SUMIF($B$4:$B$9,$P7,$E$4:$E$9)+SUMIF($D$4:$D$9,$P7,$G$4:$G$9)</f>
        <v>1</v>
      </c>
      <c r="T7" s="25">
        <f ca="1">SUMIF($B$4:$B$9,$P7,$G$4:$G$9)+SUMIF($D$4:$D$9,$P7,$E$4:$E$9)</f>
        <v>3</v>
      </c>
      <c r="U7" s="25">
        <f t="shared" ca="1" si="4"/>
        <v>0</v>
      </c>
      <c r="V7" s="421">
        <f ca="1">$Q7*FactorPts+(GDzero+$R7)*FactorGD+$S7*FactorFor+$U7*FactorWins+$W7*FactorDirC3+$X7*FactorDirC2+$Y7*FactorDirC43+$Z7*FactorDirC42+$AA7*FactorDirC42+$AB7*FactorFairPlay+$AE7*FactorPenalty+(100-$AF7)*($M$10&gt;0)*FactorRank+(8-ROW())*FactorRow</f>
        <v>10048010.0000901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10048010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Spain</v>
      </c>
      <c r="Q11" s="192">
        <f t="shared" ca="1" si="8"/>
        <v>7</v>
      </c>
      <c r="R11" s="33">
        <f t="shared" ca="1" si="8"/>
        <v>2</v>
      </c>
      <c r="S11" s="33">
        <f t="shared" ca="1" si="8"/>
        <v>4</v>
      </c>
      <c r="T11" s="33">
        <f t="shared" ca="1" si="8"/>
        <v>2</v>
      </c>
      <c r="U11" s="33">
        <f t="shared" ca="1" si="8"/>
        <v>2</v>
      </c>
      <c r="V11" s="422">
        <f ca="1">LARGE($V$4:$V$7,ROW(A1))</f>
        <v>70052040.002097413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Croatia</v>
      </c>
      <c r="Q12" s="99">
        <f t="shared" ca="1" si="8"/>
        <v>5</v>
      </c>
      <c r="R12" s="25">
        <f t="shared" ca="1" si="8"/>
        <v>1</v>
      </c>
      <c r="S12" s="25">
        <f t="shared" ca="1" si="8"/>
        <v>3</v>
      </c>
      <c r="T12" s="25">
        <f t="shared" ca="1" si="8"/>
        <v>2</v>
      </c>
      <c r="U12" s="25">
        <f t="shared" ca="1" si="8"/>
        <v>1</v>
      </c>
      <c r="V12" s="423">
        <f ca="1">LARGE($V$4:$V$7,ROW(A2))</f>
        <v>50051030.001086302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Italy</v>
      </c>
      <c r="Q13" s="99">
        <f t="shared" ca="1" si="11"/>
        <v>2</v>
      </c>
      <c r="R13" s="25">
        <f t="shared" ca="1" si="11"/>
        <v>-1</v>
      </c>
      <c r="S13" s="25">
        <f t="shared" ca="1" si="8"/>
        <v>1</v>
      </c>
      <c r="T13" s="25">
        <f t="shared" ca="1" si="8"/>
        <v>2</v>
      </c>
      <c r="U13" s="25">
        <f t="shared" ca="1" si="11"/>
        <v>0</v>
      </c>
      <c r="V13" s="423">
        <f ca="1">LARGE($V$4:$V$7,ROW(A3))</f>
        <v>20049010.000082202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Albania</v>
      </c>
      <c r="Q14" s="193">
        <f t="shared" ca="1" si="11"/>
        <v>1</v>
      </c>
      <c r="R14" s="29">
        <f t="shared" ca="1" si="11"/>
        <v>-2</v>
      </c>
      <c r="S14" s="29">
        <f t="shared" ca="1" si="8"/>
        <v>1</v>
      </c>
      <c r="T14" s="29">
        <f t="shared" ca="1" si="8"/>
        <v>3</v>
      </c>
      <c r="U14" s="29">
        <f t="shared" ca="1" si="11"/>
        <v>0</v>
      </c>
      <c r="V14" s="424">
        <f ca="1">LARGE($V$4:$V$7,ROW(A4))</f>
        <v>10048010.0000901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Spain</v>
      </c>
      <c r="F18" s="903"/>
      <c r="G18" s="903"/>
      <c r="H18" s="104"/>
      <c r="I18" s="33">
        <f ca="1">SUMIFS($E$4:$E$9,$B$4:$B$9,$P$4,$D$4:$D$9,$P$5)+SUMIFS($G$4:$G$9,$B$4:$B$9,$P$5,$D$4:$D$9,$P$4)</f>
        <v>1</v>
      </c>
      <c r="J18" s="33">
        <f ca="1">SUMIFS($E$4:$E$9,$B$4:$B$9,$P$4,$D$4:$D$9,$P$6)+SUMIFS($G$4:$G$9,$B$4:$B$9,$P$6,$D$4:$D$9,$P$4)</f>
        <v>1</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4</v>
      </c>
      <c r="R18" s="25">
        <f ca="1">S18-T18</f>
        <v>1</v>
      </c>
      <c r="S18" s="25">
        <f ca="1">SUMIFS($E$4:$E$9,$B$4:$B$9,$P18,$D$4:$D$9,"&lt;&gt;"&amp;$P$21)+SUMIFS($G$4:$G$9,$B$4:$B$9,"&lt;&gt;"&amp;$P$21,$D$4:$D$9,$P18)</f>
        <v>2</v>
      </c>
      <c r="T18" s="25">
        <f ca="1">SUMIFS($G$4:$G$9,$B$4:$B$9,$P18,$D$4:$D$9,"&lt;&gt;"&amp;$P$21)+SUMIFS($E$4:$E$9,$B$4:$B$9,"&lt;&gt;"&amp;$P$21,$D$4:$D$9,$P18)</f>
        <v>1</v>
      </c>
      <c r="U18" s="25"/>
      <c r="V18" s="217">
        <f ca="1">Q18*FactorPts+(GDzero+R18)*FactorGD+S18*FactorFor</f>
        <v>40051020</v>
      </c>
      <c r="W18" s="25">
        <f ca="1">RANK(V18,V$18:V$20,1)</f>
        <v>3</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2</v>
      </c>
      <c r="R19" s="25">
        <f ca="1">S19-T19</f>
        <v>0</v>
      </c>
      <c r="S19" s="25">
        <f ca="1">SUMIFS($E$4:$E$9,$B$4:$B$9,$P19,$D$4:$D$9,"&lt;&gt;"&amp;$P$21)+SUMIFS($G$4:$G$9,$B$4:$B$9,"&lt;&gt;"&amp;$P$21,$D$4:$D$9,$P19)</f>
        <v>2</v>
      </c>
      <c r="T19" s="25">
        <f ca="1">SUMIFS($G$4:$G$9,$B$4:$B$9,$P19,$D$4:$D$9,"&lt;&gt;"&amp;$P$21)+SUMIFS($E$4:$E$9,$B$4:$B$9,"&lt;&gt;"&amp;$P$21,$D$4:$D$9,$P19)</f>
        <v>2</v>
      </c>
      <c r="U19" s="25"/>
      <c r="V19" s="217">
        <f ca="1">Q19*FactorPts+(GDzero+R19)*FactorGD+S19*FactorFor</f>
        <v>20050020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1</v>
      </c>
      <c r="R20" s="25">
        <f ca="1">S20-T20</f>
        <v>-1</v>
      </c>
      <c r="S20" s="25">
        <f ca="1">SUMIFS($E$4:$E$9,$B$4:$B$9,$P20,$D$4:$D$9,"&lt;&gt;"&amp;$P$21)+SUMIFS($G$4:$G$9,$B$4:$B$9,"&lt;&gt;"&amp;$P$21,$D$4:$D$9,$P20)</f>
        <v>1</v>
      </c>
      <c r="T20" s="25">
        <f ca="1">SUMIFS($G$4:$G$9,$B$4:$B$9,$P20,$D$4:$D$9,"&lt;&gt;"&amp;$P$21)+SUMIFS($E$4:$E$9,$B$4:$B$9,"&lt;&gt;"&amp;$P$21,$D$4:$D$9,$P20)</f>
        <v>2</v>
      </c>
      <c r="U20" s="25"/>
      <c r="V20" s="217">
        <f ca="1">Q20*FactorPts+(GDzero+R20)*FactorGD+S20*FactorFor</f>
        <v>10049010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5.75" thickBot="1">
      <c r="B21" s="36"/>
      <c r="C21" s="25"/>
      <c r="E21" s="899" t="str">
        <f>$P$7</f>
        <v>Albania</v>
      </c>
      <c r="F21" s="900"/>
      <c r="G21" s="900"/>
      <c r="H21" s="31">
        <f ca="1">SUMIFS($E$4:$E$9,$B$4:$B$9,$P$7,$D$4:$D$9,$P$4)+SUMIFS($G$4:$G$9,$B$4:$B$9,$P$4,$D$4:$D$9,$P$7)</f>
        <v>1</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4</v>
      </c>
      <c r="R23" s="25">
        <f ca="1">S23-T23</f>
        <v>1</v>
      </c>
      <c r="S23" s="25">
        <f ca="1">SUMIFS($E$4:$E$9,$B$4:$B$9,$P23,$D$4:$D$9,"&lt;&gt;"&amp;$P$26)+SUMIFS($G$4:$G$9,$B$4:$B$9,"&lt;&gt;"&amp;$P$26,$D$4:$D$9,$P23)</f>
        <v>3</v>
      </c>
      <c r="T23" s="25">
        <f ca="1">SUMIFS($G$4:$G$9,$B$4:$B$9,$P23,$D$4:$D$9,"&lt;&gt;"&amp;$P$26)+SUMIFS($E$4:$E$9,$B$4:$B$9,"&lt;&gt;"&amp;$P$26,$D$4:$D$9,$P23)</f>
        <v>2</v>
      </c>
      <c r="U23" s="25"/>
      <c r="V23" s="217">
        <f ca="1">Q23*FactorPts+(GDzero+R23)*FactorGD+S23*FactorFor</f>
        <v>40051030</v>
      </c>
      <c r="W23" s="25">
        <f ca="1">RANK(V23,V$23:V$25,1)</f>
        <v>3</v>
      </c>
      <c r="X23" s="25">
        <f ca="1">IF(AND($Q$4=$Q$5,$Q$4=$Q$7,$Q$4&lt;&gt;$Q$6),W23,0)</f>
        <v>0</v>
      </c>
      <c r="Y23" s="25" t="str">
        <f ca="1">IF(AND(V23=V24,V23&lt;&gt;V25),IF(AA23&gt;AA24,3,IF(AA23=AA24,1,0)),IF(AND(V23=V25,V23&lt;&gt;V24),IF(AB23&gt;AB25,3,IF(AB23=AB25,1,0)),""))</f>
        <v/>
      </c>
      <c r="Z23" s="25" t="str">
        <f ca="1">IF(X23&gt;0,Y23,"")</f>
        <v/>
      </c>
      <c r="AA23" s="206">
        <f ca="1">$I$18</f>
        <v>1</v>
      </c>
      <c r="AB23" s="25">
        <f ca="1">$K$18</f>
        <v>2</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4</v>
      </c>
      <c r="R24" s="25">
        <f ca="1">S24-T24</f>
        <v>1</v>
      </c>
      <c r="S24" s="25">
        <f ca="1">SUMIFS($E$4:$E$9,$B$4:$B$9,$P24,$D$4:$D$9,"&lt;&gt;"&amp;$P$26)+SUMIFS($G$4:$G$9,$B$4:$B$9,"&lt;&gt;"&amp;$P$26,$D$4:$D$9,$P24)</f>
        <v>2</v>
      </c>
      <c r="T24" s="25">
        <f ca="1">SUMIFS($G$4:$G$9,$B$4:$B$9,$P24,$D$4:$D$9,"&lt;&gt;"&amp;$P$26)+SUMIFS($E$4:$E$9,$B$4:$B$9,"&lt;&gt;"&amp;$P$26,$D$4:$D$9,$P24)</f>
        <v>1</v>
      </c>
      <c r="U24" s="25"/>
      <c r="V24" s="217">
        <f ca="1">Q24*FactorPts+(GDzero+R24)*FactorGD+S24*FactorFor</f>
        <v>40051020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-2</v>
      </c>
      <c r="S25" s="25">
        <f ca="1">SUMIFS($E$4:$E$9,$B$4:$B$9,$P25,$D$4:$D$9,"&lt;&gt;"&amp;$P$26)+SUMIFS($G$4:$G$9,$B$4:$B$9,"&lt;&gt;"&amp;$P$26,$D$4:$D$9,$P25)</f>
        <v>1</v>
      </c>
      <c r="T25" s="25">
        <f ca="1">SUMIFS($G$4:$G$9,$B$4:$B$9,$P25,$D$4:$D$9,"&lt;&gt;"&amp;$P$26)+SUMIFS($E$4:$E$9,$B$4:$B$9,"&lt;&gt;"&amp;$P$26,$D$4:$D$9,$P25)</f>
        <v>3</v>
      </c>
      <c r="U25" s="25"/>
      <c r="V25" s="217">
        <f ca="1">Q25*FactorPts+(GDzero+R25)*FactorGD+S25*FactorFor</f>
        <v>48010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1</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2</v>
      </c>
      <c r="S28" s="25">
        <f ca="1">SUMIFS($E$4:$E$9,$B$4:$B$9,$P28,$D$4:$D$9,"&lt;&gt;"&amp;$P$31)+SUMIFS($G$4:$G$9,$B$4:$B$9,"&lt;&gt;"&amp;$P$31,$D$4:$D$9,$P28)</f>
        <v>3</v>
      </c>
      <c r="T28" s="25">
        <f ca="1">SUMIFS($G$4:$G$9,$B$4:$B$9,$P28,$D$4:$D$9,"&lt;&gt;"&amp;$P$31)+SUMIFS($E$4:$E$9,$B$4:$B$9,"&lt;&gt;"&amp;$P$31,$D$4:$D$9,$P28)</f>
        <v>1</v>
      </c>
      <c r="U28" s="25"/>
      <c r="V28" s="217">
        <f ca="1">Q28*FactorPts+(GDzero+R28)*FactorGD+S28*FactorFor</f>
        <v>60052030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2</v>
      </c>
      <c r="AC28" s="219"/>
      <c r="AD28" s="25">
        <f ca="1">IF(AND($AF$16,$AD$4=$AD$6,$AD$4=$AD$7,$AD$4&lt;&gt;$AD$5),W28,0)</f>
        <v>0</v>
      </c>
      <c r="AE28" s="25" t="str">
        <f ca="1">IF(AD28&gt;0,Y28,"")</f>
        <v/>
      </c>
    </row>
    <row r="29" spans="2:31">
      <c r="O29" s="25" t="s">
        <v>33</v>
      </c>
      <c r="P29" t="str">
        <f>$P$6</f>
        <v>Italy</v>
      </c>
      <c r="Q29" s="25">
        <f ca="1">SUMIFS($H$4:$H$9,$B$4:$B$9,$P29,$D$4:$D$9,"&lt;&gt;"&amp;$P$31)+SUMIFS($I$4:$I$9,$B$4:$B$9,"&lt;&gt;"&amp;$P$31,$D$4:$D$9,$P29)</f>
        <v>1</v>
      </c>
      <c r="R29" s="25">
        <f ca="1">S29-T29</f>
        <v>-1</v>
      </c>
      <c r="S29" s="25">
        <f ca="1">SUMIFS($E$4:$E$9,$B$4:$B$9,$P29,$D$4:$D$9,"&lt;&gt;"&amp;$P$31)+SUMIFS($G$4:$G$9,$B$4:$B$9,"&lt;&gt;"&amp;$P$31,$D$4:$D$9,$P29)</f>
        <v>0</v>
      </c>
      <c r="T29" s="25">
        <f ca="1">SUMIFS($G$4:$G$9,$B$4:$B$9,$P29,$D$4:$D$9,"&lt;&gt;"&amp;$P$31)+SUMIFS($E$4:$E$9,$B$4:$B$9,"&lt;&gt;"&amp;$P$31,$D$4:$D$9,$P29)</f>
        <v>1</v>
      </c>
      <c r="U29" s="25"/>
      <c r="V29" s="217">
        <f ca="1">Q29*FactorPts+(GDzero+R29)*FactorGD+S29*FactorFor</f>
        <v>10049000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1</v>
      </c>
      <c r="R30" s="25">
        <f ca="1">S30-T30</f>
        <v>-1</v>
      </c>
      <c r="S30" s="25">
        <f ca="1">SUMIFS($E$4:$E$9,$B$4:$B$9,$P30,$D$4:$D$9,"&lt;&gt;"&amp;$P$31)+SUMIFS($G$4:$G$9,$B$4:$B$9,"&lt;&gt;"&amp;$P$31,$D$4:$D$9,$P30)</f>
        <v>1</v>
      </c>
      <c r="T30" s="25">
        <f ca="1">SUMIFS($G$4:$G$9,$B$4:$B$9,$P30,$D$4:$D$9,"&lt;&gt;"&amp;$P$31)+SUMIFS($E$4:$E$9,$B$4:$B$9,"&lt;&gt;"&amp;$P$31,$D$4:$D$9,$P30)</f>
        <v>2</v>
      </c>
      <c r="U30" s="25"/>
      <c r="V30" s="217">
        <f ca="1">Q30*FactorPts+(GDzero+R30)*FactorGD+S30*FactorFor</f>
        <v>10049010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4</v>
      </c>
      <c r="R33" s="25">
        <f ca="1">S33-T33</f>
        <v>1</v>
      </c>
      <c r="S33" s="25">
        <f ca="1">SUMIFS($E$4:$E$9,$B$4:$B$9,$P33,$D$4:$D$9,"&lt;&gt;"&amp;$P$36)+SUMIFS($G$4:$G$9,$B$4:$B$9,"&lt;&gt;"&amp;$P$36,$D$4:$D$9,$P33)</f>
        <v>2</v>
      </c>
      <c r="T33" s="25">
        <f ca="1">SUMIFS($G$4:$G$9,$B$4:$B$9,$P33,$D$4:$D$9,"&lt;&gt;"&amp;$P$36)+SUMIFS($E$4:$E$9,$B$4:$B$9,"&lt;&gt;"&amp;$P$36,$D$4:$D$9,$P33)</f>
        <v>1</v>
      </c>
      <c r="U33" s="25"/>
      <c r="V33" s="217">
        <f ca="1">Q33*FactorPts+(GDzero+R33)*FactorGD+S33*FactorFor</f>
        <v>40051020</v>
      </c>
      <c r="W33" s="25">
        <f ca="1">RANK(V33,V$33:V$35,1)</f>
        <v>3</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Italy</v>
      </c>
      <c r="Q34" s="25">
        <f ca="1">SUMIFS($H$4:$H$9,$B$4:$B$9,$P34,$D$4:$D$9,"&lt;&gt;"&amp;$P$36)+SUMIFS($I$4:$I$9,$B$4:$B$9,"&lt;&gt;"&amp;$P$36,$D$4:$D$9,$P34)</f>
        <v>2</v>
      </c>
      <c r="R34" s="25">
        <f ca="1">S34-T34</f>
        <v>0</v>
      </c>
      <c r="S34" s="25">
        <f ca="1">SUMIFS($E$4:$E$9,$B$4:$B$9,$P34,$D$4:$D$9,"&lt;&gt;"&amp;$P$36)+SUMIFS($G$4:$G$9,$B$4:$B$9,"&lt;&gt;"&amp;$P$36,$D$4:$D$9,$P34)</f>
        <v>1</v>
      </c>
      <c r="T34" s="25">
        <f ca="1">SUMIFS($G$4:$G$9,$B$4:$B$9,$P34,$D$4:$D$9,"&lt;&gt;"&amp;$P$36)+SUMIFS($E$4:$E$9,$B$4:$B$9,"&lt;&gt;"&amp;$P$36,$D$4:$D$9,$P34)</f>
        <v>1</v>
      </c>
      <c r="U34" s="25"/>
      <c r="V34" s="217">
        <f ca="1">Q34*FactorPts+(GDzero+R34)*FactorGD+S34*FactorFor</f>
        <v>20050010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75" thickBot="1">
      <c r="O35" s="25" t="s">
        <v>34</v>
      </c>
      <c r="P35" t="str">
        <f>$P$7</f>
        <v>Albania</v>
      </c>
      <c r="Q35" s="25">
        <f ca="1">SUMIFS($H$4:$H$9,$B$4:$B$9,$P35,$D$4:$D$9,"&lt;&gt;"&amp;$P$36)+SUMIFS($I$4:$I$9,$B$4:$B$9,"&lt;&gt;"&amp;$P$36,$D$4:$D$9,$P35)</f>
        <v>1</v>
      </c>
      <c r="R35" s="25">
        <f ca="1">S35-T35</f>
        <v>-1</v>
      </c>
      <c r="S35" s="25">
        <f ca="1">SUMIFS($E$4:$E$9,$B$4:$B$9,$P35,$D$4:$D$9,"&lt;&gt;"&amp;$P$36)+SUMIFS($G$4:$G$9,$B$4:$B$9,"&lt;&gt;"&amp;$P$36,$D$4:$D$9,$P35)</f>
        <v>0</v>
      </c>
      <c r="T35" s="25">
        <f ca="1">SUMIFS($G$4:$G$9,$B$4:$B$9,$P35,$D$4:$D$9,"&lt;&gt;"&amp;$P$36)+SUMIFS($E$4:$E$9,$B$4:$B$9,"&lt;&gt;"&amp;$P$36,$D$4:$D$9,$P35)</f>
        <v>1</v>
      </c>
      <c r="U35" s="25"/>
      <c r="V35" s="217">
        <f ca="1">Q35*FactorPts+(GDzero+R35)*FactorGD+S35*FactorFor</f>
        <v>10049000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sheetPr codeName="Tabelle8"/>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-3</v>
      </c>
      <c r="S4" s="25">
        <f ca="1">SUMIF($B$4:$B$9,$P4,$E$4:$E$9)+SUMIF($D$4:$D$9,$P4,$G$4:$G$9)</f>
        <v>2</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10047020.0000854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10047020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1</v>
      </c>
      <c r="H5" s="25">
        <f t="shared" ca="1" si="0"/>
        <v>1</v>
      </c>
      <c r="I5" s="25">
        <f t="shared" ca="1" si="1"/>
        <v>1</v>
      </c>
      <c r="L5" s="5"/>
      <c r="M5" s="25">
        <f t="shared" ca="1" si="2"/>
        <v>1</v>
      </c>
      <c r="N5" s="25"/>
      <c r="O5" s="25" t="s">
        <v>33</v>
      </c>
      <c r="P5" s="37" t="str">
        <f>VLOOKUP($Q$1&amp;ROW($A2),Groups!$B$7:$D$35,3,0)</f>
        <v>Denmark</v>
      </c>
      <c r="Q5" s="25">
        <f t="shared" ref="Q5:Q7" ca="1" si="3">SUMIF($B$4:$B$9,P5,$H$4:$H$9)+SUMIF($D$4:$D$9,P5,$I$4:$I$9)</f>
        <v>6</v>
      </c>
      <c r="R5" s="25">
        <f ca="1">S5-T5</f>
        <v>1</v>
      </c>
      <c r="S5" s="25">
        <f ca="1">SUMIF($B$4:$B$9,$P5,$E$4:$E$9)+SUMIF($D$4:$D$9,$P5,$G$4:$G$9)</f>
        <v>4</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60051040.002091296</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60051040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2</v>
      </c>
      <c r="R6" s="25">
        <f ca="1">S6-T6</f>
        <v>-1</v>
      </c>
      <c r="S6" s="25">
        <f ca="1">SUMIF($B$4:$B$9,$P6,$E$4:$E$9)+SUMIF($D$4:$D$9,$P6,$G$4:$G$9)</f>
        <v>2</v>
      </c>
      <c r="T6" s="25">
        <f ca="1">SUMIF($B$4:$B$9,$P6,$G$4:$G$9)+SUMIF($D$4:$D$9,$P6,$E$4:$E$9)</f>
        <v>3</v>
      </c>
      <c r="U6" s="25">
        <f t="shared" ca="1" si="4"/>
        <v>0</v>
      </c>
      <c r="V6" s="421">
        <f ca="1">$Q6*FactorPts+(GDzero+$R6)*FactorGD+$S6*FactorFor+$U6*FactorWins+$W6*FactorDirC3+$X6*FactorDirC2+$Y6*FactorDirC43+$Z6*FactorDirC42+$AA6*FactorDirC42+$AB6*FactorFairPlay+$AE6*FactorPenalty+(100-$AF6)*($M$10&gt;0)*FactorRank+(8-ROW())*FactorRow</f>
        <v>20049020.0000812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20049020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7</v>
      </c>
      <c r="R7" s="25">
        <f ca="1">S7-T7</f>
        <v>3</v>
      </c>
      <c r="S7" s="25">
        <f ca="1">SUMIF($B$4:$B$9,$P7,$E$4:$E$9)+SUMIF($D$4:$D$9,$P7,$G$4:$G$9)</f>
        <v>5</v>
      </c>
      <c r="T7" s="25">
        <f ca="1">SUMIF($B$4:$B$9,$P7,$G$4:$G$9)+SUMIF($D$4:$D$9,$P7,$E$4:$E$9)</f>
        <v>2</v>
      </c>
      <c r="U7" s="25">
        <f t="shared" ca="1" si="4"/>
        <v>2</v>
      </c>
      <c r="V7" s="421">
        <f ca="1">$Q7*FactorPts+(GDzero+$R7)*FactorGD+$S7*FactorFor+$U7*FactorWins+$W7*FactorDirC3+$X7*FactorDirC2+$Y7*FactorDirC43+$Z7*FactorDirC42+$AA7*FactorDirC42+$AB7*FactorFairPlay+$AE7*FactorPenalty+(100-$AF7)*($M$10&gt;0)*FactorRank+(8-ROW())*FactorRow</f>
        <v>70053050.002095103</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70053050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England</v>
      </c>
      <c r="Q11" s="192">
        <f t="shared" ca="1" si="8"/>
        <v>7</v>
      </c>
      <c r="R11" s="33">
        <f t="shared" ca="1" si="8"/>
        <v>3</v>
      </c>
      <c r="S11" s="33">
        <f t="shared" ca="1" si="8"/>
        <v>5</v>
      </c>
      <c r="T11" s="33">
        <f t="shared" ca="1" si="8"/>
        <v>2</v>
      </c>
      <c r="U11" s="33">
        <f t="shared" ca="1" si="8"/>
        <v>2</v>
      </c>
      <c r="V11" s="422">
        <f ca="1">LARGE($V$4:$V$7,ROW(A1))</f>
        <v>70053050.002095103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Denmark</v>
      </c>
      <c r="Q12" s="99">
        <f t="shared" ca="1" si="8"/>
        <v>6</v>
      </c>
      <c r="R12" s="25">
        <f t="shared" ca="1" si="8"/>
        <v>1</v>
      </c>
      <c r="S12" s="25">
        <f t="shared" ca="1" si="8"/>
        <v>4</v>
      </c>
      <c r="T12" s="25">
        <f t="shared" ca="1" si="8"/>
        <v>3</v>
      </c>
      <c r="U12" s="25">
        <f t="shared" ca="1" si="8"/>
        <v>2</v>
      </c>
      <c r="V12" s="423">
        <f ca="1">LARGE($V$4:$V$7,ROW(A2))</f>
        <v>60051040.002091296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2</v>
      </c>
      <c r="R13" s="25">
        <f t="shared" ca="1" si="11"/>
        <v>-1</v>
      </c>
      <c r="S13" s="25">
        <f t="shared" ca="1" si="8"/>
        <v>2</v>
      </c>
      <c r="T13" s="25">
        <f t="shared" ca="1" si="8"/>
        <v>3</v>
      </c>
      <c r="U13" s="25">
        <f t="shared" ca="1" si="11"/>
        <v>0</v>
      </c>
      <c r="V13" s="423">
        <f ca="1">LARGE($V$4:$V$7,ROW(A3))</f>
        <v>20049020.0000812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Slovenia</v>
      </c>
      <c r="Q14" s="193">
        <f t="shared" ca="1" si="11"/>
        <v>1</v>
      </c>
      <c r="R14" s="29">
        <f t="shared" ca="1" si="11"/>
        <v>-3</v>
      </c>
      <c r="S14" s="29">
        <f t="shared" ca="1" si="8"/>
        <v>2</v>
      </c>
      <c r="T14" s="29">
        <f t="shared" ca="1" si="8"/>
        <v>5</v>
      </c>
      <c r="U14" s="29">
        <f t="shared" ca="1" si="11"/>
        <v>0</v>
      </c>
      <c r="V14" s="424">
        <f ca="1">LARGE($V$4:$V$7,ROW(A4))</f>
        <v>10047020.0000854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Slovenia</v>
      </c>
      <c r="F18" s="903"/>
      <c r="G18" s="903"/>
      <c r="H18" s="104"/>
      <c r="I18" s="33">
        <f ca="1">SUMIFS($E$4:$E$9,$B$4:$B$9,$P$4,$D$4:$D$9,$P$5)+SUMIFS($G$4:$G$9,$B$4:$B$9,$P$5,$D$4:$D$9,$P$4)</f>
        <v>1</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-1</v>
      </c>
      <c r="S18" s="25">
        <f ca="1">SUMIFS($E$4:$E$9,$B$4:$B$9,$P18,$D$4:$D$9,"&lt;&gt;"&amp;$P$21)+SUMIFS($G$4:$G$9,$B$4:$B$9,"&lt;&gt;"&amp;$P$21,$D$4:$D$9,$P18)</f>
        <v>2</v>
      </c>
      <c r="T18" s="25">
        <f ca="1">SUMIFS($G$4:$G$9,$B$4:$B$9,$P18,$D$4:$D$9,"&lt;&gt;"&amp;$P$21)+SUMIFS($E$4:$E$9,$B$4:$B$9,"&lt;&gt;"&amp;$P$21,$D$4:$D$9,$P18)</f>
        <v>3</v>
      </c>
      <c r="U18" s="25"/>
      <c r="V18" s="217">
        <f ca="1">Q18*FactorPts+(GDzero+R18)*FactorGD+S18*FactorFor</f>
        <v>10049020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2</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6</v>
      </c>
      <c r="R19" s="25">
        <f ca="1">S19-T19</f>
        <v>2</v>
      </c>
      <c r="S19" s="25">
        <f ca="1">SUMIFS($E$4:$E$9,$B$4:$B$9,$P19,$D$4:$D$9,"&lt;&gt;"&amp;$P$21)+SUMIFS($G$4:$G$9,$B$4:$B$9,"&lt;&gt;"&amp;$P$21,$D$4:$D$9,$P19)</f>
        <v>3</v>
      </c>
      <c r="T19" s="25">
        <f ca="1">SUMIFS($G$4:$G$9,$B$4:$B$9,$P19,$D$4:$D$9,"&lt;&gt;"&amp;$P$21)+SUMIFS($E$4:$E$9,$B$4:$B$9,"&lt;&gt;"&amp;$P$21,$D$4:$D$9,$P19)</f>
        <v>1</v>
      </c>
      <c r="U19" s="25"/>
      <c r="V19" s="217">
        <f ca="1">Q19*FactorPts+(GDzero+R19)*FactorGD+S19*FactorFor</f>
        <v>60052030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-1</v>
      </c>
      <c r="S20" s="25">
        <f ca="1">SUMIFS($E$4:$E$9,$B$4:$B$9,$P20,$D$4:$D$9,"&lt;&gt;"&amp;$P$21)+SUMIFS($G$4:$G$9,$B$4:$B$9,"&lt;&gt;"&amp;$P$21,$D$4:$D$9,$P20)</f>
        <v>1</v>
      </c>
      <c r="T20" s="25">
        <f ca="1">SUMIFS($G$4:$G$9,$B$4:$B$9,$P20,$D$4:$D$9,"&lt;&gt;"&amp;$P$21)+SUMIFS($E$4:$E$9,$B$4:$B$9,"&lt;&gt;"&amp;$P$21,$D$4:$D$9,$P20)</f>
        <v>2</v>
      </c>
      <c r="U20" s="25"/>
      <c r="V20" s="217">
        <f ca="1">Q20*FactorPts+(GDzero+R20)*FactorGD+S20*FactorFor</f>
        <v>10049010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5.75" thickBot="1">
      <c r="B21" s="36"/>
      <c r="C21" s="25"/>
      <c r="E21" s="899" t="str">
        <f>$P$7</f>
        <v>England</v>
      </c>
      <c r="F21" s="900"/>
      <c r="G21" s="900"/>
      <c r="H21" s="31">
        <f ca="1">SUMIFS($E$4:$E$9,$B$4:$B$9,$P$7,$D$4:$D$9,$P$4)+SUMIFS($G$4:$G$9,$B$4:$B$9,$P$4,$D$4:$D$9,$P$7)</f>
        <v>2</v>
      </c>
      <c r="I21" s="29">
        <f ca="1">SUMIFS($E$4:$E$9,$B$4:$B$9,$P$7,$D$4:$D$9,$P$5)+SUMIFS($G$4:$G$9,$B$4:$B$9,$P$5,$D$4:$D$9,$P$7)</f>
        <v>2</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-3</v>
      </c>
      <c r="S23" s="25">
        <f ca="1">SUMIFS($E$4:$E$9,$B$4:$B$9,$P23,$D$4:$D$9,"&lt;&gt;"&amp;$P$26)+SUMIFS($G$4:$G$9,$B$4:$B$9,"&lt;&gt;"&amp;$P$26,$D$4:$D$9,$P23)</f>
        <v>1</v>
      </c>
      <c r="T23" s="25">
        <f ca="1">SUMIFS($G$4:$G$9,$B$4:$B$9,$P23,$D$4:$D$9,"&lt;&gt;"&amp;$P$26)+SUMIFS($E$4:$E$9,$B$4:$B$9,"&lt;&gt;"&amp;$P$26,$D$4:$D$9,$P23)</f>
        <v>4</v>
      </c>
      <c r="U23" s="25"/>
      <c r="V23" s="217">
        <f ca="1">Q23*FactorPts+(GDzero+R23)*FactorGD+S23*FactorFor</f>
        <v>47010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3</v>
      </c>
      <c r="S25" s="25">
        <f ca="1">SUMIFS($E$4:$E$9,$B$4:$B$9,$P25,$D$4:$D$9,"&lt;&gt;"&amp;$P$26)+SUMIFS($G$4:$G$9,$B$4:$B$9,"&lt;&gt;"&amp;$P$26,$D$4:$D$9,$P25)</f>
        <v>4</v>
      </c>
      <c r="T25" s="25">
        <f ca="1">SUMIFS($G$4:$G$9,$B$4:$B$9,$P25,$D$4:$D$9,"&lt;&gt;"&amp;$P$26)+SUMIFS($E$4:$E$9,$B$4:$B$9,"&lt;&gt;"&amp;$P$26,$D$4:$D$9,$P25)</f>
        <v>1</v>
      </c>
      <c r="U25" s="25"/>
      <c r="V25" s="217">
        <f ca="1">Q25*FactorPts+(GDzero+R25)*FactorGD+S25*FactorFor</f>
        <v>60053040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-2</v>
      </c>
      <c r="S28" s="25">
        <f ca="1">SUMIFS($E$4:$E$9,$B$4:$B$9,$P28,$D$4:$D$9,"&lt;&gt;"&amp;$P$31)+SUMIFS($G$4:$G$9,$B$4:$B$9,"&lt;&gt;"&amp;$P$31,$D$4:$D$9,$P28)</f>
        <v>1</v>
      </c>
      <c r="T28" s="25">
        <f ca="1">SUMIFS($G$4:$G$9,$B$4:$B$9,$P28,$D$4:$D$9,"&lt;&gt;"&amp;$P$31)+SUMIFS($E$4:$E$9,$B$4:$B$9,"&lt;&gt;"&amp;$P$31,$D$4:$D$9,$P28)</f>
        <v>3</v>
      </c>
      <c r="U28" s="25"/>
      <c r="V28" s="217">
        <f ca="1">Q28*FactorPts+(GDzero+R28)*FactorGD+S28*FactorFor</f>
        <v>10048010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2</v>
      </c>
      <c r="R29" s="25">
        <f ca="1">S29-T29</f>
        <v>0</v>
      </c>
      <c r="S29" s="25">
        <f ca="1">SUMIFS($E$4:$E$9,$B$4:$B$9,$P29,$D$4:$D$9,"&lt;&gt;"&amp;$P$31)+SUMIFS($G$4:$G$9,$B$4:$B$9,"&lt;&gt;"&amp;$P$31,$D$4:$D$9,$P29)</f>
        <v>2</v>
      </c>
      <c r="T29" s="25">
        <f ca="1">SUMIFS($G$4:$G$9,$B$4:$B$9,$P29,$D$4:$D$9,"&lt;&gt;"&amp;$P$31)+SUMIFS($E$4:$E$9,$B$4:$B$9,"&lt;&gt;"&amp;$P$31,$D$4:$D$9,$P29)</f>
        <v>2</v>
      </c>
      <c r="U29" s="25"/>
      <c r="V29" s="217">
        <f ca="1">Q29*FactorPts+(GDzero+R29)*FactorGD+S29*FactorFor</f>
        <v>20050020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4</v>
      </c>
      <c r="R30" s="25">
        <f ca="1">S30-T30</f>
        <v>2</v>
      </c>
      <c r="S30" s="25">
        <f ca="1">SUMIFS($E$4:$E$9,$B$4:$B$9,$P30,$D$4:$D$9,"&lt;&gt;"&amp;$P$31)+SUMIFS($G$4:$G$9,$B$4:$B$9,"&lt;&gt;"&amp;$P$31,$D$4:$D$9,$P30)</f>
        <v>3</v>
      </c>
      <c r="T30" s="25">
        <f ca="1">SUMIFS($G$4:$G$9,$B$4:$B$9,$P30,$D$4:$D$9,"&lt;&gt;"&amp;$P$31)+SUMIFS($E$4:$E$9,$B$4:$B$9,"&lt;&gt;"&amp;$P$31,$D$4:$D$9,$P30)</f>
        <v>1</v>
      </c>
      <c r="U30" s="25"/>
      <c r="V30" s="217">
        <f ca="1">Q30*FactorPts+(GDzero+R30)*FactorGD+S30*FactorFor</f>
        <v>40052030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0</v>
      </c>
      <c r="S33" s="25">
        <f ca="1">SUMIFS($E$4:$E$9,$B$4:$B$9,$P33,$D$4:$D$9,"&lt;&gt;"&amp;$P$36)+SUMIFS($G$4:$G$9,$B$4:$B$9,"&lt;&gt;"&amp;$P$36,$D$4:$D$9,$P33)</f>
        <v>2</v>
      </c>
      <c r="T33" s="25">
        <f ca="1">SUMIFS($G$4:$G$9,$B$4:$B$9,$P33,$D$4:$D$9,"&lt;&gt;"&amp;$P$36)+SUMIFS($E$4:$E$9,$B$4:$B$9,"&lt;&gt;"&amp;$P$36,$D$4:$D$9,$P33)</f>
        <v>2</v>
      </c>
      <c r="U33" s="25"/>
      <c r="V33" s="217">
        <f ca="1">Q33*FactorPts+(GDzero+R33)*FactorGD+S33*FactorFor</f>
        <v>30050020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1</v>
      </c>
      <c r="R34" s="25">
        <f ca="1">S34-T34</f>
        <v>-1</v>
      </c>
      <c r="S34" s="25">
        <f ca="1">SUMIFS($E$4:$E$9,$B$4:$B$9,$P34,$D$4:$D$9,"&lt;&gt;"&amp;$P$36)+SUMIFS($G$4:$G$9,$B$4:$B$9,"&lt;&gt;"&amp;$P$36,$D$4:$D$9,$P34)</f>
        <v>1</v>
      </c>
      <c r="T34" s="25">
        <f ca="1">SUMIFS($G$4:$G$9,$B$4:$B$9,$P34,$D$4:$D$9,"&lt;&gt;"&amp;$P$36)+SUMIFS($E$4:$E$9,$B$4:$B$9,"&lt;&gt;"&amp;$P$36,$D$4:$D$9,$P34)</f>
        <v>2</v>
      </c>
      <c r="U34" s="25"/>
      <c r="V34" s="217">
        <f ca="1">Q34*FactorPts+(GDzero+R34)*FactorGD+S34*FactorFor</f>
        <v>10049010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5.75" thickBot="1">
      <c r="O35" s="25" t="s">
        <v>34</v>
      </c>
      <c r="P35" t="str">
        <f>$P$7</f>
        <v>England</v>
      </c>
      <c r="Q35" s="25">
        <f ca="1">SUMIFS($H$4:$H$9,$B$4:$B$9,$P35,$D$4:$D$9,"&lt;&gt;"&amp;$P$36)+SUMIFS($I$4:$I$9,$B$4:$B$9,"&lt;&gt;"&amp;$P$36,$D$4:$D$9,$P35)</f>
        <v>4</v>
      </c>
      <c r="R35" s="25">
        <f ca="1">S35-T35</f>
        <v>1</v>
      </c>
      <c r="S35" s="25">
        <f ca="1">SUMIFS($E$4:$E$9,$B$4:$B$9,$P35,$D$4:$D$9,"&lt;&gt;"&amp;$P$36)+SUMIFS($G$4:$G$9,$B$4:$B$9,"&lt;&gt;"&amp;$P$36,$D$4:$D$9,$P35)</f>
        <v>3</v>
      </c>
      <c r="T35" s="25">
        <f ca="1">SUMIFS($G$4:$G$9,$B$4:$B$9,$P35,$D$4:$D$9,"&lt;&gt;"&amp;$P$36)+SUMIFS($E$4:$E$9,$B$4:$B$9,"&lt;&gt;"&amp;$P$36,$D$4:$D$9,$P35)</f>
        <v>2</v>
      </c>
      <c r="U35" s="25"/>
      <c r="V35" s="217">
        <f ca="1">Q35*FactorPts+(GDzero+R35)*FactorGD+S35*FactorFor</f>
        <v>40051030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sheetPr codeName="Tabelle111"/>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-4</v>
      </c>
      <c r="S4" s="25">
        <f ca="1">SUMIF($B$4:$B$9,$P4,$E$4:$E$9)+SUMIF($D$4:$D$9,$P4,$G$4:$G$9)</f>
        <v>1</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46010.000074400006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46010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1</v>
      </c>
      <c r="S5" s="25">
        <f ca="1">SUMIF($B$4:$B$9,$P5,$E$4:$E$9)+SUMIF($D$4:$D$9,$P5,$G$4:$G$9)</f>
        <v>5</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60051050.002088293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60051050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Austria</v>
      </c>
      <c r="Q6" s="25">
        <f t="shared" ca="1" si="3"/>
        <v>3</v>
      </c>
      <c r="R6" s="25">
        <f ca="1">S6-T6</f>
        <v>-1</v>
      </c>
      <c r="S6" s="25">
        <f ca="1">SUMIF($B$4:$B$9,$P6,$E$4:$E$9)+SUMIF($D$4:$D$9,$P6,$G$4:$G$9)</f>
        <v>3</v>
      </c>
      <c r="T6" s="25">
        <f ca="1">SUMIF($B$4:$B$9,$P6,$G$4:$G$9)+SUMIF($D$4:$D$9,$P6,$E$4:$E$9)</f>
        <v>4</v>
      </c>
      <c r="U6" s="25">
        <f t="shared" ca="1" si="4"/>
        <v>1</v>
      </c>
      <c r="V6" s="421">
        <f ca="1">$Q6*FactorPts+(GDzero+$R6)*FactorGD+$S6*FactorFor+$U6*FactorWins+$W6*FactorDirC3+$X6*FactorDirC2+$Y6*FactorDirC43+$Z6*FactorDirC42+$AA6*FactorDirC42+$AB6*FactorFairPlay+$AE6*FactorPenalty+(100-$AF6)*($M$10&gt;0)*FactorRank+(8-ROW())*FactorRow</f>
        <v>30049030.0010892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30049030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France</v>
      </c>
      <c r="Q7" s="25">
        <f t="shared" ca="1" si="3"/>
        <v>9</v>
      </c>
      <c r="R7" s="25">
        <f ca="1">S7-T7</f>
        <v>4</v>
      </c>
      <c r="S7" s="25">
        <f ca="1">SUMIF($B$4:$B$9,$P7,$E$4:$E$9)+SUMIF($D$4:$D$9,$P7,$G$4:$G$9)</f>
        <v>6</v>
      </c>
      <c r="T7" s="25">
        <f ca="1">SUMIF($B$4:$B$9,$P7,$G$4:$G$9)+SUMIF($D$4:$D$9,$P7,$E$4:$E$9)</f>
        <v>2</v>
      </c>
      <c r="U7" s="25">
        <f t="shared" ca="1" si="4"/>
        <v>3</v>
      </c>
      <c r="V7" s="421">
        <f ca="1">$Q7*FactorPts+(GDzero+$R7)*FactorGD+$S7*FactorFor+$U7*FactorWins+$W7*FactorDirC3+$X7*FactorDirC2+$Y7*FactorDirC43+$Z7*FactorDirC42+$AA7*FactorDirC42+$AB7*FactorFairPlay+$AE7*FactorPenalty+(100-$AF7)*($M$10&gt;0)*FactorRank+(8-ROW())*FactorRow</f>
        <v>90054060.003098115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90054060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France</v>
      </c>
      <c r="Q11" s="192">
        <f t="shared" ca="1" si="8"/>
        <v>9</v>
      </c>
      <c r="R11" s="33">
        <f t="shared" ca="1" si="8"/>
        <v>4</v>
      </c>
      <c r="S11" s="33">
        <f t="shared" ca="1" si="8"/>
        <v>6</v>
      </c>
      <c r="T11" s="33">
        <f t="shared" ca="1" si="8"/>
        <v>2</v>
      </c>
      <c r="U11" s="33">
        <f t="shared" ca="1" si="8"/>
        <v>3</v>
      </c>
      <c r="V11" s="422">
        <f ca="1">LARGE($V$4:$V$7,ROW(A1))</f>
        <v>90054060.003098115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Netherlands</v>
      </c>
      <c r="Q12" s="99">
        <f t="shared" ca="1" si="8"/>
        <v>6</v>
      </c>
      <c r="R12" s="25">
        <f t="shared" ca="1" si="8"/>
        <v>1</v>
      </c>
      <c r="S12" s="25">
        <f t="shared" ca="1" si="8"/>
        <v>5</v>
      </c>
      <c r="T12" s="25">
        <f t="shared" ca="1" si="8"/>
        <v>4</v>
      </c>
      <c r="U12" s="25">
        <f t="shared" ca="1" si="8"/>
        <v>2</v>
      </c>
      <c r="V12" s="423">
        <f ca="1">LARGE($V$4:$V$7,ROW(A2))</f>
        <v>60051050.002088293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3</v>
      </c>
      <c r="R13" s="25">
        <f t="shared" ca="1" si="11"/>
        <v>-1</v>
      </c>
      <c r="S13" s="25">
        <f t="shared" ca="1" si="8"/>
        <v>3</v>
      </c>
      <c r="T13" s="25">
        <f t="shared" ca="1" si="8"/>
        <v>4</v>
      </c>
      <c r="U13" s="25">
        <f t="shared" ca="1" si="11"/>
        <v>1</v>
      </c>
      <c r="V13" s="423">
        <f ca="1">LARGE($V$4:$V$7,ROW(A3))</f>
        <v>30049030.0010892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Poland</v>
      </c>
      <c r="Q14" s="193">
        <f t="shared" ca="1" si="11"/>
        <v>0</v>
      </c>
      <c r="R14" s="29">
        <f t="shared" ca="1" si="11"/>
        <v>-4</v>
      </c>
      <c r="S14" s="29">
        <f t="shared" ca="1" si="8"/>
        <v>1</v>
      </c>
      <c r="T14" s="29">
        <f t="shared" ca="1" si="8"/>
        <v>5</v>
      </c>
      <c r="U14" s="29">
        <f t="shared" ca="1" si="11"/>
        <v>0</v>
      </c>
      <c r="V14" s="424">
        <f ca="1">LARGE($V$4:$V$7,ROW(A4))</f>
        <v>46010.000074400006</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Poland</v>
      </c>
      <c r="F18" s="903"/>
      <c r="G18" s="903"/>
      <c r="H18" s="104"/>
      <c r="I18" s="33">
        <f ca="1">SUMIFS($E$4:$E$9,$B$4:$B$9,$P$4,$D$4:$D$9,$P$5)+SUMIFS($G$4:$G$9,$B$4:$B$9,$P$5,$D$4:$D$9,$P$4)</f>
        <v>1</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-2</v>
      </c>
      <c r="S18" s="25">
        <f ca="1">SUMIFS($E$4:$E$9,$B$4:$B$9,$P18,$D$4:$D$9,"&lt;&gt;"&amp;$P$21)+SUMIFS($G$4:$G$9,$B$4:$B$9,"&lt;&gt;"&amp;$P$21,$D$4:$D$9,$P18)</f>
        <v>1</v>
      </c>
      <c r="T18" s="25">
        <f ca="1">SUMIFS($G$4:$G$9,$B$4:$B$9,$P18,$D$4:$D$9,"&lt;&gt;"&amp;$P$21)+SUMIFS($E$4:$E$9,$B$4:$B$9,"&lt;&gt;"&amp;$P$21,$D$4:$D$9,$P18)</f>
        <v>3</v>
      </c>
      <c r="U18" s="25"/>
      <c r="V18" s="217">
        <f ca="1">Q18*FactorPts+(GDzero+R18)*FactorGD+S18*FactorFor</f>
        <v>48010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2</v>
      </c>
      <c r="S19" s="25">
        <f ca="1">SUMIFS($E$4:$E$9,$B$4:$B$9,$P19,$D$4:$D$9,"&lt;&gt;"&amp;$P$21)+SUMIFS($G$4:$G$9,$B$4:$B$9,"&lt;&gt;"&amp;$P$21,$D$4:$D$9,$P19)</f>
        <v>4</v>
      </c>
      <c r="T19" s="25">
        <f ca="1">SUMIFS($G$4:$G$9,$B$4:$B$9,$P19,$D$4:$D$9,"&lt;&gt;"&amp;$P$21)+SUMIFS($E$4:$E$9,$B$4:$B$9,"&lt;&gt;"&amp;$P$21,$D$4:$D$9,$P19)</f>
        <v>2</v>
      </c>
      <c r="U19" s="25"/>
      <c r="V19" s="217">
        <f ca="1">Q19*FactorPts+(GDzero+R19)*FactorGD+S19*FactorFor</f>
        <v>60052040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3</v>
      </c>
      <c r="R20" s="25">
        <f ca="1">S20-T20</f>
        <v>0</v>
      </c>
      <c r="S20" s="25">
        <f ca="1">SUMIFS($E$4:$E$9,$B$4:$B$9,$P20,$D$4:$D$9,"&lt;&gt;"&amp;$P$21)+SUMIFS($G$4:$G$9,$B$4:$B$9,"&lt;&gt;"&amp;$P$21,$D$4:$D$9,$P20)</f>
        <v>2</v>
      </c>
      <c r="T20" s="25">
        <f ca="1">SUMIFS($G$4:$G$9,$B$4:$B$9,$P20,$D$4:$D$9,"&lt;&gt;"&amp;$P$21)+SUMIFS($E$4:$E$9,$B$4:$B$9,"&lt;&gt;"&amp;$P$21,$D$4:$D$9,$P20)</f>
        <v>2</v>
      </c>
      <c r="U20" s="25"/>
      <c r="V20" s="217">
        <f ca="1">Q20*FactorPts+(GDzero+R20)*FactorGD+S20*FactorFor</f>
        <v>30050020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75" thickBot="1">
      <c r="B21" s="36"/>
      <c r="C21" s="25"/>
      <c r="E21" s="899" t="str">
        <f>$P$7</f>
        <v>France</v>
      </c>
      <c r="F21" s="900"/>
      <c r="G21" s="900"/>
      <c r="H21" s="31">
        <f ca="1">SUMIFS($E$4:$E$9,$B$4:$B$9,$P$7,$D$4:$D$9,$P$4)+SUMIFS($G$4:$G$9,$B$4:$B$9,$P$4,$D$4:$D$9,$P$7)</f>
        <v>2</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-3</v>
      </c>
      <c r="S23" s="25">
        <f ca="1">SUMIFS($E$4:$E$9,$B$4:$B$9,$P23,$D$4:$D$9,"&lt;&gt;"&amp;$P$26)+SUMIFS($G$4:$G$9,$B$4:$B$9,"&lt;&gt;"&amp;$P$26,$D$4:$D$9,$P23)</f>
        <v>1</v>
      </c>
      <c r="T23" s="25">
        <f ca="1">SUMIFS($G$4:$G$9,$B$4:$B$9,$P23,$D$4:$D$9,"&lt;&gt;"&amp;$P$26)+SUMIFS($E$4:$E$9,$B$4:$B$9,"&lt;&gt;"&amp;$P$26,$D$4:$D$9,$P23)</f>
        <v>4</v>
      </c>
      <c r="U23" s="25"/>
      <c r="V23" s="217">
        <f ca="1">Q23*FactorPts+(GDzero+R23)*FactorGD+S23*FactorFor</f>
        <v>47010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3</v>
      </c>
      <c r="S25" s="25">
        <f ca="1">SUMIFS($E$4:$E$9,$B$4:$B$9,$P25,$D$4:$D$9,"&lt;&gt;"&amp;$P$26)+SUMIFS($G$4:$G$9,$B$4:$B$9,"&lt;&gt;"&amp;$P$26,$D$4:$D$9,$P25)</f>
        <v>4</v>
      </c>
      <c r="T25" s="25">
        <f ca="1">SUMIFS($G$4:$G$9,$B$4:$B$9,$P25,$D$4:$D$9,"&lt;&gt;"&amp;$P$26)+SUMIFS($E$4:$E$9,$B$4:$B$9,"&lt;&gt;"&amp;$P$26,$D$4:$D$9,$P25)</f>
        <v>1</v>
      </c>
      <c r="U25" s="25"/>
      <c r="V25" s="217">
        <f ca="1">Q25*FactorPts+(GDzero+R25)*FactorGD+S25*FactorFor</f>
        <v>60053040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2</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-3</v>
      </c>
      <c r="S28" s="25">
        <f ca="1">SUMIFS($E$4:$E$9,$B$4:$B$9,$P28,$D$4:$D$9,"&lt;&gt;"&amp;$P$31)+SUMIFS($G$4:$G$9,$B$4:$B$9,"&lt;&gt;"&amp;$P$31,$D$4:$D$9,$P28)</f>
        <v>0</v>
      </c>
      <c r="T28" s="25">
        <f ca="1">SUMIFS($G$4:$G$9,$B$4:$B$9,$P28,$D$4:$D$9,"&lt;&gt;"&amp;$P$31)+SUMIFS($E$4:$E$9,$B$4:$B$9,"&lt;&gt;"&amp;$P$31,$D$4:$D$9,$P28)</f>
        <v>3</v>
      </c>
      <c r="U28" s="25"/>
      <c r="V28" s="217">
        <f ca="1">Q28*FactorPts+(GDzero+R28)*FactorGD+S28*FactorFor</f>
        <v>47000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3</v>
      </c>
      <c r="R29" s="25">
        <f ca="1">S29-T29</f>
        <v>0</v>
      </c>
      <c r="S29" s="25">
        <f ca="1">SUMIFS($E$4:$E$9,$B$4:$B$9,$P29,$D$4:$D$9,"&lt;&gt;"&amp;$P$31)+SUMIFS($G$4:$G$9,$B$4:$B$9,"&lt;&gt;"&amp;$P$31,$D$4:$D$9,$P29)</f>
        <v>2</v>
      </c>
      <c r="T29" s="25">
        <f ca="1">SUMIFS($G$4:$G$9,$B$4:$B$9,$P29,$D$4:$D$9,"&lt;&gt;"&amp;$P$31)+SUMIFS($E$4:$E$9,$B$4:$B$9,"&lt;&gt;"&amp;$P$31,$D$4:$D$9,$P29)</f>
        <v>2</v>
      </c>
      <c r="U29" s="25"/>
      <c r="V29" s="217">
        <f ca="1">Q29*FactorPts+(GDzero+R29)*FactorGD+S29*FactorFor</f>
        <v>30050020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3</v>
      </c>
      <c r="S30" s="25">
        <f ca="1">SUMIFS($E$4:$E$9,$B$4:$B$9,$P30,$D$4:$D$9,"&lt;&gt;"&amp;$P$31)+SUMIFS($G$4:$G$9,$B$4:$B$9,"&lt;&gt;"&amp;$P$31,$D$4:$D$9,$P30)</f>
        <v>4</v>
      </c>
      <c r="T30" s="25">
        <f ca="1">SUMIFS($G$4:$G$9,$B$4:$B$9,$P30,$D$4:$D$9,"&lt;&gt;"&amp;$P$31)+SUMIFS($E$4:$E$9,$B$4:$B$9,"&lt;&gt;"&amp;$P$31,$D$4:$D$9,$P30)</f>
        <v>1</v>
      </c>
      <c r="U30" s="25"/>
      <c r="V30" s="217">
        <f ca="1">Q30*FactorPts+(GDzero+R30)*FactorGD+S30*FactorFor</f>
        <v>60053040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-2</v>
      </c>
      <c r="S34" s="25">
        <f ca="1">SUMIFS($E$4:$E$9,$B$4:$B$9,$P34,$D$4:$D$9,"&lt;&gt;"&amp;$P$36)+SUMIFS($G$4:$G$9,$B$4:$B$9,"&lt;&gt;"&amp;$P$36,$D$4:$D$9,$P34)</f>
        <v>2</v>
      </c>
      <c r="T34" s="25">
        <f ca="1">SUMIFS($G$4:$G$9,$B$4:$B$9,$P34,$D$4:$D$9,"&lt;&gt;"&amp;$P$36)+SUMIFS($E$4:$E$9,$B$4:$B$9,"&lt;&gt;"&amp;$P$36,$D$4:$D$9,$P34)</f>
        <v>4</v>
      </c>
      <c r="U34" s="25"/>
      <c r="V34" s="217">
        <f ca="1">Q34*FactorPts+(GDzero+R34)*FactorGD+S34*FactorFor</f>
        <v>48020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75" thickBot="1">
      <c r="O35" s="25" t="s">
        <v>34</v>
      </c>
      <c r="P35" t="str">
        <f>$P$7</f>
        <v>France</v>
      </c>
      <c r="Q35" s="25">
        <f ca="1">SUMIFS($H$4:$H$9,$B$4:$B$9,$P35,$D$4:$D$9,"&lt;&gt;"&amp;$P$36)+SUMIFS($I$4:$I$9,$B$4:$B$9,"&lt;&gt;"&amp;$P$36,$D$4:$D$9,$P35)</f>
        <v>6</v>
      </c>
      <c r="R35" s="25">
        <f ca="1">S35-T35</f>
        <v>2</v>
      </c>
      <c r="S35" s="25">
        <f ca="1">SUMIFS($E$4:$E$9,$B$4:$B$9,$P35,$D$4:$D$9,"&lt;&gt;"&amp;$P$36)+SUMIFS($G$4:$G$9,$B$4:$B$9,"&lt;&gt;"&amp;$P$36,$D$4:$D$9,$P35)</f>
        <v>4</v>
      </c>
      <c r="T35" s="25">
        <f ca="1">SUMIFS($G$4:$G$9,$B$4:$B$9,$P35,$D$4:$D$9,"&lt;&gt;"&amp;$P$36)+SUMIFS($E$4:$E$9,$B$4:$B$9,"&lt;&gt;"&amp;$P$36,$D$4:$D$9,$P35)</f>
        <v>2</v>
      </c>
      <c r="U35" s="25"/>
      <c r="V35" s="217">
        <f ca="1">Q35*FactorPts+(GDzero+R35)*FactorGD+S35*FactorFor</f>
        <v>60052040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sheetPr codeName="Tabelle12"/>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2</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Belgium</v>
      </c>
      <c r="Q4" s="25">
        <f ca="1">SUMIF($B$4:$B$9,P4,$H$4:$H$9)+SUMIF($D$4:$D$9,P4,$I$4:$I$9)</f>
        <v>7</v>
      </c>
      <c r="R4" s="25">
        <f ca="1">S4-T4</f>
        <v>5</v>
      </c>
      <c r="S4" s="25">
        <f ca="1">SUMIF($B$4:$B$9,$P4,$E$4:$E$9)+SUMIF($D$4:$D$9,$P4,$G$4:$G$9)</f>
        <v>6</v>
      </c>
      <c r="T4" s="25">
        <f ca="1">SUMIF($B$4:$B$9,$P4,$G$4:$G$9)+SUMIF($D$4:$D$9,$P4,$E$4:$E$9)</f>
        <v>1</v>
      </c>
      <c r="U4" s="25">
        <f ca="1">COUNTIFS($B$4:$B$9,$P4,$H$4:$H$9,"=3")+COUNTIFS($D$4:$D$9,$P4,$I$4:$I$9,"=3")</f>
        <v>2</v>
      </c>
      <c r="V4" s="421">
        <f ca="1">$Q4*FactorPts+(GDzero+$R4)*FactorGD+$S4*FactorFor+$U4*FactorWins+$W4*FactorDirC3+$X4*FactorDirC2+$Y4*FactorDirC43+$Z4*FactorDirC42+$AA4*FactorDirC42+$AB4*FactorFairPlay+$AE4*FactorPenalty+(100-$AF4)*($M$10&gt;0)*FactorRank+(8-ROW())*FactorRow</f>
        <v>70055060.0020964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70055060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2</v>
      </c>
      <c r="R5" s="25">
        <f ca="1">S5-T5</f>
        <v>-2</v>
      </c>
      <c r="S5" s="25">
        <f ca="1">SUMIF($B$4:$B$9,$P5,$E$4:$E$9)+SUMIF($D$4:$D$9,$P5,$G$4:$G$9)</f>
        <v>2</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20148020.000084303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20048020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Romania</v>
      </c>
      <c r="Q6" s="25">
        <f t="shared" ca="1" si="3"/>
        <v>2</v>
      </c>
      <c r="R6" s="25">
        <f ca="1">S6-T6</f>
        <v>-3</v>
      </c>
      <c r="S6" s="25">
        <f ca="1">SUMIF($B$4:$B$9,$P6,$E$4:$E$9)+SUMIF($D$4:$D$9,$P6,$G$4:$G$9)</f>
        <v>3</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20147030.000092201</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20047030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3</v>
      </c>
      <c r="R7" s="25">
        <f ca="1">S7-T7</f>
        <v>0</v>
      </c>
      <c r="S7" s="25">
        <f ca="1">SUMIF($B$4:$B$9,$P7,$E$4:$E$9)+SUMIF($D$4:$D$9,$P7,$G$4:$G$9)</f>
        <v>4</v>
      </c>
      <c r="T7" s="25">
        <f ca="1">SUMIF($B$4:$B$9,$P7,$G$4:$G$9)+SUMIF($D$4:$D$9,$P7,$E$4:$E$9)</f>
        <v>4</v>
      </c>
      <c r="U7" s="25">
        <f t="shared" ca="1" si="4"/>
        <v>0</v>
      </c>
      <c r="V7" s="421">
        <f ca="1">$Q7*FactorPts+(GDzero+$R7)*FactorGD+$S7*FactorFor+$U7*FactorWins+$W7*FactorDirC3+$X7*FactorDirC2+$Y7*FactorDirC43+$Z7*FactorDirC42+$AA7*FactorDirC42+$AB7*FactorFairPlay+$AE7*FactorPenalty+(100-$AF7)*($M$10&gt;0)*FactorRank+(8-ROW())*FactorRow</f>
        <v>30050040.000079099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30050040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Belgium</v>
      </c>
      <c r="Q11" s="192">
        <f t="shared" ca="1" si="8"/>
        <v>7</v>
      </c>
      <c r="R11" s="33">
        <f t="shared" ca="1" si="8"/>
        <v>5</v>
      </c>
      <c r="S11" s="33">
        <f t="shared" ca="1" si="8"/>
        <v>6</v>
      </c>
      <c r="T11" s="33">
        <f t="shared" ca="1" si="8"/>
        <v>1</v>
      </c>
      <c r="U11" s="33">
        <f t="shared" ca="1" si="8"/>
        <v>2</v>
      </c>
      <c r="V11" s="422">
        <f ca="1">LARGE($V$4:$V$7,ROW(A1))</f>
        <v>70055060.0020964</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Ukraine</v>
      </c>
      <c r="Q12" s="99">
        <f t="shared" ca="1" si="8"/>
        <v>3</v>
      </c>
      <c r="R12" s="25">
        <f t="shared" ca="1" si="8"/>
        <v>0</v>
      </c>
      <c r="S12" s="25">
        <f t="shared" ca="1" si="8"/>
        <v>4</v>
      </c>
      <c r="T12" s="25">
        <f t="shared" ca="1" si="8"/>
        <v>4</v>
      </c>
      <c r="U12" s="25">
        <f t="shared" ca="1" si="8"/>
        <v>0</v>
      </c>
      <c r="V12" s="423">
        <f ca="1">LARGE($V$4:$V$7,ROW(A2))</f>
        <v>30050040.000079099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2</v>
      </c>
      <c r="R13" s="25">
        <f t="shared" ca="1" si="11"/>
        <v>-2</v>
      </c>
      <c r="S13" s="25">
        <f t="shared" ca="1" si="8"/>
        <v>2</v>
      </c>
      <c r="T13" s="25">
        <f t="shared" ca="1" si="8"/>
        <v>4</v>
      </c>
      <c r="U13" s="25">
        <f t="shared" ca="1" si="11"/>
        <v>0</v>
      </c>
      <c r="V13" s="423">
        <f ca="1">LARGE($V$4:$V$7,ROW(A3))</f>
        <v>20148020.000084303</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Romania</v>
      </c>
      <c r="Q14" s="193">
        <f t="shared" ca="1" si="11"/>
        <v>2</v>
      </c>
      <c r="R14" s="29">
        <f t="shared" ca="1" si="11"/>
        <v>-3</v>
      </c>
      <c r="S14" s="29">
        <f t="shared" ca="1" si="8"/>
        <v>3</v>
      </c>
      <c r="T14" s="29">
        <f t="shared" ca="1" si="8"/>
        <v>6</v>
      </c>
      <c r="U14" s="29">
        <f t="shared" ca="1" si="11"/>
        <v>0</v>
      </c>
      <c r="V14" s="424">
        <f ca="1">LARGE($V$4:$V$7,ROW(A4))</f>
        <v>20147030.000092201</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Belgium</v>
      </c>
      <c r="F18" s="903"/>
      <c r="G18" s="903"/>
      <c r="H18" s="104"/>
      <c r="I18" s="33">
        <f ca="1">SUMIFS($E$4:$E$9,$B$4:$B$9,$P$4,$D$4:$D$9,$P$5)+SUMIFS($G$4:$G$9,$B$4:$B$9,$P$5,$D$4:$D$9,$P$4)</f>
        <v>2</v>
      </c>
      <c r="J18" s="33">
        <f ca="1">SUMIFS($E$4:$E$9,$B$4:$B$9,$P$4,$D$4:$D$9,$P$6)+SUMIFS($G$4:$G$9,$B$4:$B$9,$P$6,$D$4:$D$9,$P$4)</f>
        <v>3</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5</v>
      </c>
      <c r="S18" s="25">
        <f ca="1">SUMIFS($E$4:$E$9,$B$4:$B$9,$P18,$D$4:$D$9,"&lt;&gt;"&amp;$P$21)+SUMIFS($G$4:$G$9,$B$4:$B$9,"&lt;&gt;"&amp;$P$21,$D$4:$D$9,$P18)</f>
        <v>5</v>
      </c>
      <c r="T18" s="25">
        <f ca="1">SUMIFS($G$4:$G$9,$B$4:$B$9,$P18,$D$4:$D$9,"&lt;&gt;"&amp;$P$21)+SUMIFS($E$4:$E$9,$B$4:$B$9,"&lt;&gt;"&amp;$P$21,$D$4:$D$9,$P18)</f>
        <v>0</v>
      </c>
      <c r="U18" s="25"/>
      <c r="V18" s="217">
        <f ca="1">Q18*FactorPts+(GDzero+R18)*FactorGD+S18*FactorFor</f>
        <v>60055050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1</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-2</v>
      </c>
      <c r="S19" s="25">
        <f ca="1">SUMIFS($E$4:$E$9,$B$4:$B$9,$P19,$D$4:$D$9,"&lt;&gt;"&amp;$P$21)+SUMIFS($G$4:$G$9,$B$4:$B$9,"&lt;&gt;"&amp;$P$21,$D$4:$D$9,$P19)</f>
        <v>1</v>
      </c>
      <c r="T19" s="25">
        <f ca="1">SUMIFS($G$4:$G$9,$B$4:$B$9,$P19,$D$4:$D$9,"&lt;&gt;"&amp;$P$21)+SUMIFS($E$4:$E$9,$B$4:$B$9,"&lt;&gt;"&amp;$P$21,$D$4:$D$9,$P19)</f>
        <v>3</v>
      </c>
      <c r="U19" s="25"/>
      <c r="V19" s="217">
        <f ca="1">Q19*FactorPts+(GDzero+R19)*FactorGD+S19*FactorFor</f>
        <v>10048010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1</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-3</v>
      </c>
      <c r="S20" s="25">
        <f ca="1">SUMIFS($E$4:$E$9,$B$4:$B$9,$P20,$D$4:$D$9,"&lt;&gt;"&amp;$P$21)+SUMIFS($G$4:$G$9,$B$4:$B$9,"&lt;&gt;"&amp;$P$21,$D$4:$D$9,$P20)</f>
        <v>1</v>
      </c>
      <c r="T20" s="25">
        <f ca="1">SUMIFS($G$4:$G$9,$B$4:$B$9,$P20,$D$4:$D$9,"&lt;&gt;"&amp;$P$21)+SUMIFS($E$4:$E$9,$B$4:$B$9,"&lt;&gt;"&amp;$P$21,$D$4:$D$9,$P20)</f>
        <v>4</v>
      </c>
      <c r="U20" s="25"/>
      <c r="V20" s="217">
        <f ca="1">Q20*FactorPts+(GDzero+R20)*FactorGD+S20*FactorFor</f>
        <v>10047010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5.75" thickBot="1">
      <c r="B21" s="36"/>
      <c r="C21" s="25"/>
      <c r="E21" s="899" t="str">
        <f>$P$7</f>
        <v>Ukraine</v>
      </c>
      <c r="F21" s="900"/>
      <c r="G21" s="900"/>
      <c r="H21" s="31">
        <f ca="1">SUMIFS($E$4:$E$9,$B$4:$B$9,$P$7,$D$4:$D$9,$P$4)+SUMIFS($G$4:$G$9,$B$4:$B$9,$P$4,$D$4:$D$9,$P$7)</f>
        <v>1</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4</v>
      </c>
      <c r="R23" s="25">
        <f ca="1">S23-T23</f>
        <v>2</v>
      </c>
      <c r="S23" s="25">
        <f ca="1">SUMIFS($E$4:$E$9,$B$4:$B$9,$P23,$D$4:$D$9,"&lt;&gt;"&amp;$P$26)+SUMIFS($G$4:$G$9,$B$4:$B$9,"&lt;&gt;"&amp;$P$26,$D$4:$D$9,$P23)</f>
        <v>3</v>
      </c>
      <c r="T23" s="25">
        <f ca="1">SUMIFS($G$4:$G$9,$B$4:$B$9,$P23,$D$4:$D$9,"&lt;&gt;"&amp;$P$26)+SUMIFS($E$4:$E$9,$B$4:$B$9,"&lt;&gt;"&amp;$P$26,$D$4:$D$9,$P23)</f>
        <v>1</v>
      </c>
      <c r="U23" s="25"/>
      <c r="V23" s="217">
        <f ca="1">Q23*FactorPts+(GDzero+R23)*FactorGD+S23*FactorFor</f>
        <v>40052030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-2</v>
      </c>
      <c r="S24" s="25">
        <f ca="1">SUMIFS($E$4:$E$9,$B$4:$B$9,$P24,$D$4:$D$9,"&lt;&gt;"&amp;$P$26)+SUMIFS($G$4:$G$9,$B$4:$B$9,"&lt;&gt;"&amp;$P$26,$D$4:$D$9,$P24)</f>
        <v>1</v>
      </c>
      <c r="T24" s="25">
        <f ca="1">SUMIFS($G$4:$G$9,$B$4:$B$9,$P24,$D$4:$D$9,"&lt;&gt;"&amp;$P$26)+SUMIFS($E$4:$E$9,$B$4:$B$9,"&lt;&gt;"&amp;$P$26,$D$4:$D$9,$P24)</f>
        <v>3</v>
      </c>
      <c r="U24" s="25"/>
      <c r="V24" s="217">
        <f ca="1">Q24*FactorPts+(GDzero+R24)*FactorGD+S24*FactorFor</f>
        <v>10048010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2</v>
      </c>
      <c r="R25" s="25">
        <f ca="1">S25-T25</f>
        <v>0</v>
      </c>
      <c r="S25" s="25">
        <f ca="1">SUMIFS($E$4:$E$9,$B$4:$B$9,$P25,$D$4:$D$9,"&lt;&gt;"&amp;$P$26)+SUMIFS($G$4:$G$9,$B$4:$B$9,"&lt;&gt;"&amp;$P$26,$D$4:$D$9,$P25)</f>
        <v>2</v>
      </c>
      <c r="T25" s="25">
        <f ca="1">SUMIFS($G$4:$G$9,$B$4:$B$9,$P25,$D$4:$D$9,"&lt;&gt;"&amp;$P$26)+SUMIFS($E$4:$E$9,$B$4:$B$9,"&lt;&gt;"&amp;$P$26,$D$4:$D$9,$P25)</f>
        <v>2</v>
      </c>
      <c r="U25" s="25"/>
      <c r="V25" s="217">
        <f ca="1">Q25*FactorPts+(GDzero+R25)*FactorGD+S25*FactorFor</f>
        <v>20050020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4</v>
      </c>
      <c r="R28" s="25">
        <f ca="1">S28-T28</f>
        <v>3</v>
      </c>
      <c r="S28" s="25">
        <f ca="1">SUMIFS($E$4:$E$9,$B$4:$B$9,$P28,$D$4:$D$9,"&lt;&gt;"&amp;$P$31)+SUMIFS($G$4:$G$9,$B$4:$B$9,"&lt;&gt;"&amp;$P$31,$D$4:$D$9,$P28)</f>
        <v>4</v>
      </c>
      <c r="T28" s="25">
        <f ca="1">SUMIFS($G$4:$G$9,$B$4:$B$9,$P28,$D$4:$D$9,"&lt;&gt;"&amp;$P$31)+SUMIFS($E$4:$E$9,$B$4:$B$9,"&lt;&gt;"&amp;$P$31,$D$4:$D$9,$P28)</f>
        <v>1</v>
      </c>
      <c r="U28" s="25"/>
      <c r="V28" s="217">
        <f ca="1">Q28*FactorPts+(GDzero+R28)*FactorGD+S28*FactorFor</f>
        <v>40053040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1</v>
      </c>
      <c r="AC28" s="219"/>
      <c r="AD28" s="25">
        <f ca="1">IF(AND($AF$16,$AD$4=$AD$6,$AD$4=$AD$7,$AD$4&lt;&gt;$AD$5),W28,0)</f>
        <v>0</v>
      </c>
      <c r="AE28" s="25" t="str">
        <f ca="1">IF(AD28&gt;0,Y28,"")</f>
        <v/>
      </c>
    </row>
    <row r="29" spans="2:31">
      <c r="O29" s="25" t="s">
        <v>33</v>
      </c>
      <c r="P29" t="str">
        <f>$P$6</f>
        <v>Romania</v>
      </c>
      <c r="Q29" s="25">
        <f ca="1">SUMIFS($H$4:$H$9,$B$4:$B$9,$P29,$D$4:$D$9,"&lt;&gt;"&amp;$P$31)+SUMIFS($I$4:$I$9,$B$4:$B$9,"&lt;&gt;"&amp;$P$31,$D$4:$D$9,$P29)</f>
        <v>1</v>
      </c>
      <c r="R29" s="25">
        <f ca="1">S29-T29</f>
        <v>-3</v>
      </c>
      <c r="S29" s="25">
        <f ca="1">SUMIFS($E$4:$E$9,$B$4:$B$9,$P29,$D$4:$D$9,"&lt;&gt;"&amp;$P$31)+SUMIFS($G$4:$G$9,$B$4:$B$9,"&lt;&gt;"&amp;$P$31,$D$4:$D$9,$P29)</f>
        <v>2</v>
      </c>
      <c r="T29" s="25">
        <f ca="1">SUMIFS($G$4:$G$9,$B$4:$B$9,$P29,$D$4:$D$9,"&lt;&gt;"&amp;$P$31)+SUMIFS($E$4:$E$9,$B$4:$B$9,"&lt;&gt;"&amp;$P$31,$D$4:$D$9,$P29)</f>
        <v>5</v>
      </c>
      <c r="U29" s="25"/>
      <c r="V29" s="217">
        <f ca="1">Q29*FactorPts+(GDzero+R29)*FactorGD+S29*FactorFor</f>
        <v>10047020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2</v>
      </c>
      <c r="R30" s="25">
        <f ca="1">S30-T30</f>
        <v>0</v>
      </c>
      <c r="S30" s="25">
        <f ca="1">SUMIFS($E$4:$E$9,$B$4:$B$9,$P30,$D$4:$D$9,"&lt;&gt;"&amp;$P$31)+SUMIFS($G$4:$G$9,$B$4:$B$9,"&lt;&gt;"&amp;$P$31,$D$4:$D$9,$P30)</f>
        <v>3</v>
      </c>
      <c r="T30" s="25">
        <f ca="1">SUMIFS($G$4:$G$9,$B$4:$B$9,$P30,$D$4:$D$9,"&lt;&gt;"&amp;$P$31)+SUMIFS($E$4:$E$9,$B$4:$B$9,"&lt;&gt;"&amp;$P$31,$D$4:$D$9,$P30)</f>
        <v>3</v>
      </c>
      <c r="U30" s="25"/>
      <c r="V30" s="217">
        <f ca="1">Q30*FactorPts+(GDzero+R30)*FactorGD+S30*FactorFor</f>
        <v>20050030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2</v>
      </c>
      <c r="R33" s="25">
        <f ca="1">S33-T33</f>
        <v>0</v>
      </c>
      <c r="S33" s="25">
        <f ca="1">SUMIFS($E$4:$E$9,$B$4:$B$9,$P33,$D$4:$D$9,"&lt;&gt;"&amp;$P$36)+SUMIFS($G$4:$G$9,$B$4:$B$9,"&lt;&gt;"&amp;$P$36,$D$4:$D$9,$P33)</f>
        <v>2</v>
      </c>
      <c r="T33" s="25">
        <f ca="1">SUMIFS($G$4:$G$9,$B$4:$B$9,$P33,$D$4:$D$9,"&lt;&gt;"&amp;$P$36)+SUMIFS($E$4:$E$9,$B$4:$B$9,"&lt;&gt;"&amp;$P$36,$D$4:$D$9,$P33)</f>
        <v>2</v>
      </c>
      <c r="U33" s="25"/>
      <c r="V33" s="217">
        <f ca="1">Q33*FactorPts+(GDzero+R33)*FactorGD+S33*FactorFor</f>
        <v>20050020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2</v>
      </c>
      <c r="R34" s="25">
        <f ca="1">S34-T34</f>
        <v>0</v>
      </c>
      <c r="S34" s="25">
        <f ca="1">SUMIFS($E$4:$E$9,$B$4:$B$9,$P34,$D$4:$D$9,"&lt;&gt;"&amp;$P$36)+SUMIFS($G$4:$G$9,$B$4:$B$9,"&lt;&gt;"&amp;$P$36,$D$4:$D$9,$P34)</f>
        <v>3</v>
      </c>
      <c r="T34" s="25">
        <f ca="1">SUMIFS($G$4:$G$9,$B$4:$B$9,$P34,$D$4:$D$9,"&lt;&gt;"&amp;$P$36)+SUMIFS($E$4:$E$9,$B$4:$B$9,"&lt;&gt;"&amp;$P$36,$D$4:$D$9,$P34)</f>
        <v>3</v>
      </c>
      <c r="U34" s="25"/>
      <c r="V34" s="217">
        <f ca="1">Q34*FactorPts+(GDzero+R34)*FactorGD+S34*FactorFor</f>
        <v>20050030</v>
      </c>
      <c r="W34" s="25">
        <f ca="1">RANK(V34,V$33:V$35,1)</f>
        <v>2</v>
      </c>
      <c r="X34" s="25">
        <f ca="1">IF(AND($Q$5=$Q$6,$Q$5=$Q$7,$Q$5&lt;&gt;$Q$4),W34,0)</f>
        <v>0</v>
      </c>
      <c r="Y34" s="25">
        <f ca="1">IF(AND(V34=V33,V34&lt;&gt;V35),IF(AA34&gt;AA33,3,IF(AA34=AA33,1,0)),IF(AND(V34=V35,V34&lt;&gt;V33),IF(AC34&gt;AC35,3,IF(AC34=AC35,1,0)),""))</f>
        <v>1</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5.75" thickBot="1">
      <c r="O35" s="25" t="s">
        <v>34</v>
      </c>
      <c r="P35" t="str">
        <f>$P$7</f>
        <v>Ukraine</v>
      </c>
      <c r="Q35" s="25">
        <f ca="1">SUMIFS($H$4:$H$9,$B$4:$B$9,$P35,$D$4:$D$9,"&lt;&gt;"&amp;$P$36)+SUMIFS($I$4:$I$9,$B$4:$B$9,"&lt;&gt;"&amp;$P$36,$D$4:$D$9,$P35)</f>
        <v>2</v>
      </c>
      <c r="R35" s="25">
        <f ca="1">S35-T35</f>
        <v>0</v>
      </c>
      <c r="S35" s="25">
        <f ca="1">SUMIFS($E$4:$E$9,$B$4:$B$9,$P35,$D$4:$D$9,"&lt;&gt;"&amp;$P$36)+SUMIFS($G$4:$G$9,$B$4:$B$9,"&lt;&gt;"&amp;$P$36,$D$4:$D$9,$P35)</f>
        <v>3</v>
      </c>
      <c r="T35" s="25">
        <f ca="1">SUMIFS($G$4:$G$9,$B$4:$B$9,$P35,$D$4:$D$9,"&lt;&gt;"&amp;$P$36)+SUMIFS($E$4:$E$9,$B$4:$B$9,"&lt;&gt;"&amp;$P$36,$D$4:$D$9,$P35)</f>
        <v>3</v>
      </c>
      <c r="U35" s="25"/>
      <c r="V35" s="217">
        <f ca="1">Q35*FactorPts+(GDzero+R35)*FactorGD+S35*FactorFor</f>
        <v>20050030</v>
      </c>
      <c r="W35" s="25">
        <f ca="1">RANK(V35,V$33:V$35,1)</f>
        <v>2</v>
      </c>
      <c r="X35" s="25">
        <f ca="1">IF(AND($Q$5=$Q$6,$Q$5=$Q$7,$Q$5&lt;&gt;$Q$4),W35,0)</f>
        <v>0</v>
      </c>
      <c r="Y35" s="25">
        <f ca="1">IF(AND(V35=V33,V35&lt;&gt;V34),IF(AB35&gt;AB33,3,IF(AB35=AB33,1,0)),IF(AND(V35=V34,V35&lt;&gt;V33),IF(AC35&gt;AC34,3,IF(AC35=AC34,1,0)),""))</f>
        <v>1</v>
      </c>
      <c r="Z35" s="25" t="str">
        <f t="shared" ca="1" si="18"/>
        <v/>
      </c>
      <c r="AA35" s="207"/>
      <c r="AB35" s="208">
        <f ca="1">$I$21</f>
        <v>1</v>
      </c>
      <c r="AC35" s="209">
        <f ca="1">$J$21</f>
        <v>2</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sheetPr codeName="Tabelle13"/>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5703125" customWidth="1"/>
  </cols>
  <sheetData>
    <row r="1" spans="1:33" ht="23.2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0</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Türkiye</v>
      </c>
      <c r="Q4" s="25">
        <f ca="1">SUMIF($B$4:$B$9,P4,$H$4:$H$9)+SUMIF($D$4:$D$9,P4,$I$4:$I$9)</f>
        <v>2</v>
      </c>
      <c r="R4" s="25">
        <f ca="1">S4-T4</f>
        <v>-2</v>
      </c>
      <c r="S4" s="25">
        <f ca="1">SUMIF($B$4:$B$9,$P4,$E$4:$E$9)+SUMIF($D$4:$D$9,$P4,$G$4:$G$9)</f>
        <v>0</v>
      </c>
      <c r="T4" s="25">
        <f ca="1">SUMIF($B$4:$B$9,$P4,$G$4:$G$9)+SUMIF($D$4:$D$9,$P4,$E$4:$E$9)</f>
        <v>2</v>
      </c>
      <c r="U4" s="25">
        <f ca="1">COUNTIFS($B$4:$B$9,$P4,$H$4:$H$9,"=3")+COUNTIFS($D$4:$D$9,$P4,$I$4:$I$9,"=3")</f>
        <v>0</v>
      </c>
      <c r="V4" s="421">
        <f ca="1">$Q4*FactorPts+(GDzero+$R4)*FactorGD+$S4*FactorFor+$U4*FactorWins+$W4*FactorDirC3+$X4*FactorDirC2+$Y4*FactorDirC43+$Z4*FactorDirC42+$AA4*FactorDirC42+$AB4*FactorFairPlay+$AE4*FactorPenalty+(100-$AF4)*($M$10&gt;0)*FactorRank+(8-ROW())*FactorRow</f>
        <v>21048000.000093397</v>
      </c>
      <c r="W4" s="25">
        <f ca="1">SUMIFS($X$18:$X$35,$P$18:$P$35,$P4)</f>
        <v>1</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20048000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Georgia</v>
      </c>
      <c r="Q5" s="25">
        <f t="shared" ref="Q5:Q7" ca="1" si="3">SUMIF($B$4:$B$9,P5,$H$4:$H$9)+SUMIF($D$4:$D$9,P5,$I$4:$I$9)</f>
        <v>2</v>
      </c>
      <c r="R5" s="25">
        <f ca="1">S5-T5</f>
        <v>-1</v>
      </c>
      <c r="S5" s="25">
        <f ca="1">SUMIF($B$4:$B$9,$P5,$E$4:$E$9)+SUMIF($D$4:$D$9,$P5,$G$4:$G$9)</f>
        <v>1</v>
      </c>
      <c r="T5" s="25">
        <f ca="1">SUMIF($B$4:$B$9,$P5,$G$4:$G$9)+SUMIF($D$4:$D$9,$P5,$E$4:$E$9)</f>
        <v>2</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22149010.000066303</v>
      </c>
      <c r="W5" s="25">
        <f t="shared" ref="W5:W7" ca="1" si="5">SUMIFS($X$18:$X$35,$P$18:$P$35,$P5)</f>
        <v>2</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20049010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Portugal</v>
      </c>
      <c r="Q6" s="25">
        <f t="shared" ca="1" si="3"/>
        <v>9</v>
      </c>
      <c r="R6" s="25">
        <f ca="1">S6-T6</f>
        <v>5</v>
      </c>
      <c r="S6" s="25">
        <f ca="1">SUMIF($B$4:$B$9,$P6,$E$4:$E$9)+SUMIF($D$4:$D$9,$P6,$G$4:$G$9)</f>
        <v>5</v>
      </c>
      <c r="T6" s="25">
        <f ca="1">SUMIF($B$4:$B$9,$P6,$G$4:$G$9)+SUMIF($D$4:$D$9,$P6,$E$4:$E$9)</f>
        <v>0</v>
      </c>
      <c r="U6" s="25">
        <f t="shared" ca="1" si="4"/>
        <v>3</v>
      </c>
      <c r="V6" s="421">
        <f ca="1">$Q6*FactorPts+(GDzero+$R6)*FactorGD+$S6*FactorFor+$U6*FactorWins+$W6*FactorDirC3+$X6*FactorDirC2+$Y6*FactorDirC43+$Z6*FactorDirC42+$AA6*FactorDirC42+$AB6*FactorFairPlay+$AE6*FactorPenalty+(100-$AF6)*($M$10&gt;0)*FactorRank+(8-ROW())*FactorRow</f>
        <v>90055050.003099203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90055050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2</v>
      </c>
      <c r="R7" s="25">
        <f ca="1">S7-T7</f>
        <v>-2</v>
      </c>
      <c r="S7" s="25">
        <f ca="1">SUMIF($B$4:$B$9,$P7,$E$4:$E$9)+SUMIF($D$4:$D$9,$P7,$G$4:$G$9)</f>
        <v>1</v>
      </c>
      <c r="T7" s="25">
        <f ca="1">SUMIF($B$4:$B$9,$P7,$G$4:$G$9)+SUMIF($D$4:$D$9,$P7,$E$4:$E$9)</f>
        <v>3</v>
      </c>
      <c r="U7" s="25">
        <f t="shared" ca="1" si="4"/>
        <v>0</v>
      </c>
      <c r="V7" s="421">
        <f ca="1">$Q7*FactorPts+(GDzero+$R7)*FactorGD+$S7*FactorFor+$U7*FactorWins+$W7*FactorDirC3+$X7*FactorDirC2+$Y7*FactorDirC43+$Z7*FactorDirC42+$AA7*FactorDirC42+$AB7*FactorFairPlay+$AE7*FactorPenalty+(100-$AF7)*($M$10&gt;0)*FactorRank+(8-ROW())*FactorRow</f>
        <v>22148010.0000831</v>
      </c>
      <c r="W7" s="25">
        <f t="shared" ca="1" si="5"/>
        <v>2</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20048010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1</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0</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Portugal</v>
      </c>
      <c r="Q11" s="192">
        <f t="shared" ca="1" si="8"/>
        <v>9</v>
      </c>
      <c r="R11" s="33">
        <f t="shared" ca="1" si="8"/>
        <v>5</v>
      </c>
      <c r="S11" s="33">
        <f t="shared" ca="1" si="8"/>
        <v>5</v>
      </c>
      <c r="T11" s="33">
        <f t="shared" ca="1" si="8"/>
        <v>0</v>
      </c>
      <c r="U11" s="33">
        <f t="shared" ca="1" si="8"/>
        <v>3</v>
      </c>
      <c r="V11" s="422">
        <f ca="1">LARGE($V$4:$V$7,ROW(A1))</f>
        <v>90055050.003099203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Georgia</v>
      </c>
      <c r="Q12" s="99">
        <f t="shared" ca="1" si="8"/>
        <v>2</v>
      </c>
      <c r="R12" s="25">
        <f t="shared" ca="1" si="8"/>
        <v>-1</v>
      </c>
      <c r="S12" s="25">
        <f t="shared" ca="1" si="8"/>
        <v>1</v>
      </c>
      <c r="T12" s="25">
        <f t="shared" ca="1" si="8"/>
        <v>2</v>
      </c>
      <c r="U12" s="25">
        <f t="shared" ca="1" si="8"/>
        <v>0</v>
      </c>
      <c r="V12" s="423">
        <f ca="1">LARGE($V$4:$V$7,ROW(A2))</f>
        <v>22149010.000066303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1</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2</v>
      </c>
      <c r="R13" s="25">
        <f t="shared" ca="1" si="11"/>
        <v>-2</v>
      </c>
      <c r="S13" s="25">
        <f t="shared" ca="1" si="8"/>
        <v>1</v>
      </c>
      <c r="T13" s="25">
        <f t="shared" ca="1" si="8"/>
        <v>3</v>
      </c>
      <c r="U13" s="25">
        <f t="shared" ca="1" si="11"/>
        <v>0</v>
      </c>
      <c r="V13" s="423">
        <f ca="1">LARGE($V$4:$V$7,ROW(A3))</f>
        <v>22148010.0000831</v>
      </c>
      <c r="Z13" s="223" t="b">
        <f ca="1">VLOOKUP($P13,$E$18:$M$21,8,0)&lt;&gt;""</f>
        <v>0</v>
      </c>
      <c r="AA13" s="25" t="b">
        <f ca="1">VLOOKUP($P13,$E$18:$M$21,9,0)&lt;&gt;""</f>
        <v>0</v>
      </c>
      <c r="AB13" t="b">
        <f t="shared" ca="1" si="9"/>
        <v>1</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Türkiye</v>
      </c>
      <c r="Q14" s="193">
        <f t="shared" ca="1" si="11"/>
        <v>2</v>
      </c>
      <c r="R14" s="29">
        <f t="shared" ca="1" si="11"/>
        <v>-2</v>
      </c>
      <c r="S14" s="29">
        <f t="shared" ca="1" si="8"/>
        <v>0</v>
      </c>
      <c r="T14" s="29">
        <f t="shared" ca="1" si="8"/>
        <v>2</v>
      </c>
      <c r="U14" s="29">
        <f t="shared" ca="1" si="11"/>
        <v>0</v>
      </c>
      <c r="V14" s="424">
        <f ca="1">LARGE($V$4:$V$7,ROW(A4))</f>
        <v>21048000.000093397</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Türkiye</v>
      </c>
      <c r="F18" s="903"/>
      <c r="G18" s="903"/>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1</v>
      </c>
      <c r="R18" s="25">
        <f ca="1">S18-T18</f>
        <v>-2</v>
      </c>
      <c r="S18" s="25">
        <f ca="1">SUMIFS($E$4:$E$9,$B$4:$B$9,$P18,$D$4:$D$9,"&lt;&gt;"&amp;$P$21)+SUMIFS($G$4:$G$9,$B$4:$B$9,"&lt;&gt;"&amp;$P$21,$D$4:$D$9,$P18)</f>
        <v>0</v>
      </c>
      <c r="T18" s="25">
        <f ca="1">SUMIFS($G$4:$G$9,$B$4:$B$9,$P18,$D$4:$D$9,"&lt;&gt;"&amp;$P$21)+SUMIFS($E$4:$E$9,$B$4:$B$9,"&lt;&gt;"&amp;$P$21,$D$4:$D$9,$P18)</f>
        <v>2</v>
      </c>
      <c r="U18" s="25"/>
      <c r="V18" s="217">
        <f ca="1">Q18*FactorPts+(GDzero+R18)*FactorGD+S18*FactorFor</f>
        <v>10048000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1</v>
      </c>
      <c r="R19" s="25">
        <f ca="1">S19-T19</f>
        <v>-1</v>
      </c>
      <c r="S19" s="25">
        <f ca="1">SUMIFS($E$4:$E$9,$B$4:$B$9,$P19,$D$4:$D$9,"&lt;&gt;"&amp;$P$21)+SUMIFS($G$4:$G$9,$B$4:$B$9,"&lt;&gt;"&amp;$P$21,$D$4:$D$9,$P19)</f>
        <v>0</v>
      </c>
      <c r="T19" s="25">
        <f ca="1">SUMIFS($G$4:$G$9,$B$4:$B$9,$P19,$D$4:$D$9,"&lt;&gt;"&amp;$P$21)+SUMIFS($E$4:$E$9,$B$4:$B$9,"&lt;&gt;"&amp;$P$21,$D$4:$D$9,$P19)</f>
        <v>1</v>
      </c>
      <c r="U19" s="25"/>
      <c r="V19" s="217">
        <f ca="1">Q19*FactorPts+(GDzero+R19)*FactorGD+S19*FactorFor</f>
        <v>10049000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3</v>
      </c>
      <c r="S20" s="25">
        <f ca="1">SUMIFS($E$4:$E$9,$B$4:$B$9,$P20,$D$4:$D$9,"&lt;&gt;"&amp;$P$21)+SUMIFS($G$4:$G$9,$B$4:$B$9,"&lt;&gt;"&amp;$P$21,$D$4:$D$9,$P20)</f>
        <v>3</v>
      </c>
      <c r="T20" s="25">
        <f ca="1">SUMIFS($G$4:$G$9,$B$4:$B$9,$P20,$D$4:$D$9,"&lt;&gt;"&amp;$P$21)+SUMIFS($E$4:$E$9,$B$4:$B$9,"&lt;&gt;"&amp;$P$21,$D$4:$D$9,$P20)</f>
        <v>0</v>
      </c>
      <c r="U20" s="25"/>
      <c r="V20" s="217">
        <f ca="1">Q20*FactorPts+(GDzero+R20)*FactorGD+S20*FactorFor</f>
        <v>60053030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1</v>
      </c>
      <c r="AD20" s="25">
        <f ca="1">IF(AND($AF$16,$AD$4=$AD$5,$AD$4=$AD$6,$AD$4&lt;&gt;$AD$7),W20,0)</f>
        <v>0</v>
      </c>
      <c r="AE20" s="25" t="str">
        <f t="shared" ca="1" si="13"/>
        <v/>
      </c>
    </row>
    <row r="21" spans="2:31" ht="15.75" thickBot="1">
      <c r="B21" s="36"/>
      <c r="C21" s="25"/>
      <c r="E21" s="899" t="str">
        <f>$P$7</f>
        <v>Czechia</v>
      </c>
      <c r="F21" s="900"/>
      <c r="G21" s="900"/>
      <c r="H21" s="31">
        <f ca="1">SUMIFS($E$4:$E$9,$B$4:$B$9,$P$7,$D$4:$D$9,$P$4)+SUMIFS($G$4:$G$9,$B$4:$B$9,$P$4,$D$4:$D$9,$P$7)</f>
        <v>0</v>
      </c>
      <c r="I21" s="29">
        <f ca="1">SUMIFS($E$4:$E$9,$B$4:$B$9,$P$7,$D$4:$D$9,$P$5)+SUMIFS($G$4:$G$9,$B$4:$B$9,$P$5,$D$4:$D$9,$P$7)</f>
        <v>1</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2</v>
      </c>
      <c r="R23" s="25">
        <f ca="1">S23-T23</f>
        <v>0</v>
      </c>
      <c r="S23" s="25">
        <f ca="1">SUMIFS($E$4:$E$9,$B$4:$B$9,$P23,$D$4:$D$9,"&lt;&gt;"&amp;$P$26)+SUMIFS($G$4:$G$9,$B$4:$B$9,"&lt;&gt;"&amp;$P$26,$D$4:$D$9,$P23)</f>
        <v>0</v>
      </c>
      <c r="T23" s="25">
        <f ca="1">SUMIFS($G$4:$G$9,$B$4:$B$9,$P23,$D$4:$D$9,"&lt;&gt;"&amp;$P$26)+SUMIFS($E$4:$E$9,$B$4:$B$9,"&lt;&gt;"&amp;$P$26,$D$4:$D$9,$P23)</f>
        <v>0</v>
      </c>
      <c r="U23" s="25"/>
      <c r="V23" s="217">
        <f ca="1">Q23*FactorPts+(GDzero+R23)*FactorGD+S23*FactorFor</f>
        <v>20050000</v>
      </c>
      <c r="W23" s="25">
        <f ca="1">RANK(V23,V$23:V$25,1)</f>
        <v>1</v>
      </c>
      <c r="X23" s="25">
        <f ca="1">IF(AND($Q$4=$Q$5,$Q$4=$Q$7,$Q$4&lt;&gt;$Q$6),W23,0)</f>
        <v>1</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2</v>
      </c>
      <c r="R24" s="25">
        <f ca="1">S24-T24</f>
        <v>0</v>
      </c>
      <c r="S24" s="25">
        <f ca="1">SUMIFS($E$4:$E$9,$B$4:$B$9,$P24,$D$4:$D$9,"&lt;&gt;"&amp;$P$26)+SUMIFS($G$4:$G$9,$B$4:$B$9,"&lt;&gt;"&amp;$P$26,$D$4:$D$9,$P24)</f>
        <v>1</v>
      </c>
      <c r="T24" s="25">
        <f ca="1">SUMIFS($G$4:$G$9,$B$4:$B$9,$P24,$D$4:$D$9,"&lt;&gt;"&amp;$P$26)+SUMIFS($E$4:$E$9,$B$4:$B$9,"&lt;&gt;"&amp;$P$26,$D$4:$D$9,$P24)</f>
        <v>1</v>
      </c>
      <c r="U24" s="25"/>
      <c r="V24" s="217">
        <f ca="1">Q24*FactorPts+(GDzero+R24)*FactorGD+S24*FactorFor</f>
        <v>20050010</v>
      </c>
      <c r="W24" s="25">
        <f ca="1">RANK(V24,V$23:V$25,1)</f>
        <v>2</v>
      </c>
      <c r="X24" s="25">
        <f ca="1">IF(AND($Q$4=$Q$5,$Q$4=$Q$7,$Q$4&lt;&gt;$Q$6),W24,0)</f>
        <v>2</v>
      </c>
      <c r="Y24" s="25">
        <f ca="1">IF(AND(V24=V23,V24&lt;&gt;V25),IF(AA24&gt;AA23,3,IF(AA24=AA23,1,0)),IF(AND(V24=V25,V24&lt;&gt;V23),IF(AC24&gt;AC25,3,IF(AC24=AC25,1,0)),""))</f>
        <v>1</v>
      </c>
      <c r="Z24" s="25">
        <f t="shared" ref="Z24:Z25" ca="1" si="14">IF(X24&gt;0,Y24,"")</f>
        <v>1</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2</v>
      </c>
      <c r="R25" s="25">
        <f ca="1">S25-T25</f>
        <v>0</v>
      </c>
      <c r="S25" s="25">
        <f ca="1">SUMIFS($E$4:$E$9,$B$4:$B$9,$P25,$D$4:$D$9,"&lt;&gt;"&amp;$P$26)+SUMIFS($G$4:$G$9,$B$4:$B$9,"&lt;&gt;"&amp;$P$26,$D$4:$D$9,$P25)</f>
        <v>1</v>
      </c>
      <c r="T25" s="25">
        <f ca="1">SUMIFS($G$4:$G$9,$B$4:$B$9,$P25,$D$4:$D$9,"&lt;&gt;"&amp;$P$26)+SUMIFS($E$4:$E$9,$B$4:$B$9,"&lt;&gt;"&amp;$P$26,$D$4:$D$9,$P25)</f>
        <v>1</v>
      </c>
      <c r="U25" s="25"/>
      <c r="V25" s="217">
        <f ca="1">Q25*FactorPts+(GDzero+R25)*FactorGD+S25*FactorFor</f>
        <v>20050010</v>
      </c>
      <c r="W25" s="25">
        <f ca="1">RANK(V25,V$23:V$25,1)</f>
        <v>2</v>
      </c>
      <c r="X25" s="25">
        <f ca="1">IF(AND($Q$4=$Q$5,$Q$4=$Q$7,$Q$4&lt;&gt;$Q$6),W25,0)</f>
        <v>2</v>
      </c>
      <c r="Y25" s="25">
        <f ca="1">IF(AND(V25=V23,V25&lt;&gt;V24),IF(AB25&gt;AB23,3,IF(AB25=AB23,1,0)),IF(AND(V25=V24,V25&lt;&gt;V23),IF(AC25&gt;AC24,3,IF(AC25=AC24,1,0)),""))</f>
        <v>1</v>
      </c>
      <c r="Z25" s="25">
        <f t="shared" ca="1" si="14"/>
        <v>1</v>
      </c>
      <c r="AA25" s="206"/>
      <c r="AB25" s="25">
        <f ca="1">$H$21</f>
        <v>0</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1</v>
      </c>
      <c r="R28" s="25">
        <f ca="1">S28-T28</f>
        <v>-2</v>
      </c>
      <c r="S28" s="25">
        <f ca="1">SUMIFS($E$4:$E$9,$B$4:$B$9,$P28,$D$4:$D$9,"&lt;&gt;"&amp;$P$31)+SUMIFS($G$4:$G$9,$B$4:$B$9,"&lt;&gt;"&amp;$P$31,$D$4:$D$9,$P28)</f>
        <v>0</v>
      </c>
      <c r="T28" s="25">
        <f ca="1">SUMIFS($G$4:$G$9,$B$4:$B$9,$P28,$D$4:$D$9,"&lt;&gt;"&amp;$P$31)+SUMIFS($E$4:$E$9,$B$4:$B$9,"&lt;&gt;"&amp;$P$31,$D$4:$D$9,$P28)</f>
        <v>2</v>
      </c>
      <c r="U28" s="25"/>
      <c r="V28" s="217">
        <f ca="1">Q28*FactorPts+(GDzero+R28)*FactorGD+S28*FactorFor</f>
        <v>10048000</v>
      </c>
      <c r="W28" s="25">
        <f ca="1">RANK(V28,V$28:V$30,1)</f>
        <v>1</v>
      </c>
      <c r="X28" s="25">
        <f ca="1">IF(AND($Q$4=$Q$6,$Q$4=$Q$7,$Q$4&lt;&gt;$Q$5),W28,0)</f>
        <v>0</v>
      </c>
      <c r="Y28" s="25">
        <f ca="1">IF(AND(V28=V29,V28&lt;&gt;V30),IF(AA28&gt;AA29,3,IF(AA28=AA29,1,0)),IF(AND(V28=V30,V28&lt;&gt;V29),IF(AB28&gt;AB30,3,IF(AB28=AB30,1,0)),""))</f>
        <v>1</v>
      </c>
      <c r="Z28" s="25" t="str">
        <f ca="1">IF(X28&gt;0,Y28,"")</f>
        <v/>
      </c>
      <c r="AA28" s="206">
        <f ca="1">$J$18</f>
        <v>0</v>
      </c>
      <c r="AB28" s="25">
        <f ca="1">$K$18</f>
        <v>0</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4</v>
      </c>
      <c r="T29" s="25">
        <f ca="1">SUMIFS($G$4:$G$9,$B$4:$B$9,$P29,$D$4:$D$9,"&lt;&gt;"&amp;$P$31)+SUMIFS($E$4:$E$9,$B$4:$B$9,"&lt;&gt;"&amp;$P$31,$D$4:$D$9,$P29)</f>
        <v>0</v>
      </c>
      <c r="U29" s="25"/>
      <c r="V29" s="217">
        <f ca="1">Q29*FactorPts+(GDzero+R29)*FactorGD+S29*FactorFor</f>
        <v>60054040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1</v>
      </c>
      <c r="R30" s="25">
        <f ca="1">S30-T30</f>
        <v>-2</v>
      </c>
      <c r="S30" s="25">
        <f ca="1">SUMIFS($E$4:$E$9,$B$4:$B$9,$P30,$D$4:$D$9,"&lt;&gt;"&amp;$P$31)+SUMIFS($G$4:$G$9,$B$4:$B$9,"&lt;&gt;"&amp;$P$31,$D$4:$D$9,$P30)</f>
        <v>0</v>
      </c>
      <c r="T30" s="25">
        <f ca="1">SUMIFS($G$4:$G$9,$B$4:$B$9,$P30,$D$4:$D$9,"&lt;&gt;"&amp;$P$31)+SUMIFS($E$4:$E$9,$B$4:$B$9,"&lt;&gt;"&amp;$P$31,$D$4:$D$9,$P30)</f>
        <v>2</v>
      </c>
      <c r="U30" s="25"/>
      <c r="V30" s="217">
        <f ca="1">Q30*FactorPts+(GDzero+R30)*FactorGD+S30*FactorFor</f>
        <v>10048000</v>
      </c>
      <c r="W30" s="25">
        <f ca="1">RANK(V30,V$28:V$30,1)</f>
        <v>1</v>
      </c>
      <c r="X30" s="25">
        <f ca="1">IF(AND($Q$4=$Q$6,$Q$4=$Q$7,$Q$4&lt;&gt;$Q$5),W30,0)</f>
        <v>0</v>
      </c>
      <c r="Y30" s="25">
        <f ca="1">IF(AND(V30=V28,V30&lt;&gt;V29),IF(AB30&gt;AB28,3,IF(AB30=AB28,1,0)),IF(AND(V30=V29,V30&lt;&gt;V28),IF(AC30&gt;AC29,3,IF(AC30=AC29,1,0)),""))</f>
        <v>1</v>
      </c>
      <c r="Z30" s="25" t="str">
        <f t="shared" ca="1" si="16"/>
        <v/>
      </c>
      <c r="AA30" s="206"/>
      <c r="AB30" s="25">
        <f ca="1">$H$21</f>
        <v>0</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1</v>
      </c>
      <c r="R33" s="25">
        <f ca="1">S33-T33</f>
        <v>-1</v>
      </c>
      <c r="S33" s="25">
        <f ca="1">SUMIFS($E$4:$E$9,$B$4:$B$9,$P33,$D$4:$D$9,"&lt;&gt;"&amp;$P$36)+SUMIFS($G$4:$G$9,$B$4:$B$9,"&lt;&gt;"&amp;$P$36,$D$4:$D$9,$P33)</f>
        <v>1</v>
      </c>
      <c r="T33" s="25">
        <f ca="1">SUMIFS($G$4:$G$9,$B$4:$B$9,$P33,$D$4:$D$9,"&lt;&gt;"&amp;$P$36)+SUMIFS($E$4:$E$9,$B$4:$B$9,"&lt;&gt;"&amp;$P$36,$D$4:$D$9,$P33)</f>
        <v>2</v>
      </c>
      <c r="U33" s="25"/>
      <c r="V33" s="217">
        <f ca="1">Q33*FactorPts+(GDzero+R33)*FactorGD+S33*FactorFor</f>
        <v>10049010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3</v>
      </c>
      <c r="S34" s="25">
        <f ca="1">SUMIFS($E$4:$E$9,$B$4:$B$9,$P34,$D$4:$D$9,"&lt;&gt;"&amp;$P$36)+SUMIFS($G$4:$G$9,$B$4:$B$9,"&lt;&gt;"&amp;$P$36,$D$4:$D$9,$P34)</f>
        <v>3</v>
      </c>
      <c r="T34" s="25">
        <f ca="1">SUMIFS($G$4:$G$9,$B$4:$B$9,$P34,$D$4:$D$9,"&lt;&gt;"&amp;$P$36)+SUMIFS($E$4:$E$9,$B$4:$B$9,"&lt;&gt;"&amp;$P$36,$D$4:$D$9,$P34)</f>
        <v>0</v>
      </c>
      <c r="U34" s="25"/>
      <c r="V34" s="217">
        <f ca="1">Q34*FactorPts+(GDzero+R34)*FactorGD+S34*FactorFor</f>
        <v>60053030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5.75" thickBot="1">
      <c r="O35" s="25" t="s">
        <v>34</v>
      </c>
      <c r="P35" t="str">
        <f>$P$7</f>
        <v>Czechia</v>
      </c>
      <c r="Q35" s="25">
        <f ca="1">SUMIFS($H$4:$H$9,$B$4:$B$9,$P35,$D$4:$D$9,"&lt;&gt;"&amp;$P$36)+SUMIFS($I$4:$I$9,$B$4:$B$9,"&lt;&gt;"&amp;$P$36,$D$4:$D$9,$P35)</f>
        <v>1</v>
      </c>
      <c r="R35" s="25">
        <f ca="1">S35-T35</f>
        <v>-2</v>
      </c>
      <c r="S35" s="25">
        <f ca="1">SUMIFS($E$4:$E$9,$B$4:$B$9,$P35,$D$4:$D$9,"&lt;&gt;"&amp;$P$36)+SUMIFS($G$4:$G$9,$B$4:$B$9,"&lt;&gt;"&amp;$P$36,$D$4:$D$9,$P35)</f>
        <v>1</v>
      </c>
      <c r="T35" s="25">
        <f ca="1">SUMIFS($G$4:$G$9,$B$4:$B$9,$P35,$D$4:$D$9,"&lt;&gt;"&amp;$P$36)+SUMIFS($E$4:$E$9,$B$4:$B$9,"&lt;&gt;"&amp;$P$36,$D$4:$D$9,$P35)</f>
        <v>3</v>
      </c>
      <c r="U35" s="25"/>
      <c r="V35" s="217">
        <f ca="1">Q35*FactorPts+(GDzero+R35)*FactorGD+S35*FactorFor</f>
        <v>10048010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Samoilov</cp:lastModifiedBy>
  <cp:lastPrinted>2024-03-09T13:20:23Z</cp:lastPrinted>
  <dcterms:created xsi:type="dcterms:W3CDTF">2018-06-13T10:24:55Z</dcterms:created>
  <dcterms:modified xsi:type="dcterms:W3CDTF">2024-06-12T20:36:54Z</dcterms:modified>
</cp:coreProperties>
</file>