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grDoc\02_청능프로젝트\97_출장보고서\20231017-국제보청기출장\"/>
    </mc:Choice>
  </mc:AlternateContent>
  <xr:revisionPtr revIDLastSave="0" documentId="13_ncr:1_{80CBAF27-162A-436B-91A6-C5E99BC1AABB}" xr6:coauthVersionLast="36" xr6:coauthVersionMax="36" xr10:uidLastSave="{00000000-0000-0000-0000-000000000000}"/>
  <bookViews>
    <workbookView xWindow="0" yWindow="0" windowWidth="23040" windowHeight="9876" firstSheet="1" activeTab="4" xr2:uid="{B9C16252-FA74-4102-849C-4400D7DD8F77}"/>
  </bookViews>
  <sheets>
    <sheet name="dBHL-삼성버즈2" sheetId="1" r:id="rId1"/>
    <sheet name="dBHL-삼성버즈2 (2)" sheetId="3" r:id="rId2"/>
    <sheet name="음원별-dBSPL 측정-1" sheetId="2" r:id="rId3"/>
    <sheet name="음원별-dBSPL 측정-2" sheetId="4" r:id="rId4"/>
    <sheet name="음원별-dBSPL 측정-1 (2)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9" i="5" l="1"/>
  <c r="I37" i="5"/>
  <c r="I38" i="5"/>
  <c r="I36" i="5"/>
  <c r="I33" i="5"/>
  <c r="I32" i="5"/>
  <c r="I31" i="5"/>
  <c r="I30" i="5"/>
  <c r="I27" i="5"/>
  <c r="I24" i="5"/>
  <c r="I25" i="5"/>
  <c r="I23" i="5"/>
  <c r="O19" i="5" l="1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O2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" i="5"/>
  <c r="L46" i="4" l="1"/>
  <c r="K46" i="4"/>
  <c r="G28" i="1" l="1"/>
  <c r="F28" i="1"/>
  <c r="G27" i="1"/>
  <c r="F27" i="1"/>
  <c r="G26" i="1"/>
  <c r="F26" i="1"/>
  <c r="G24" i="1"/>
  <c r="F24" i="1"/>
  <c r="G23" i="1"/>
  <c r="F23" i="1"/>
  <c r="G22" i="1"/>
  <c r="F22" i="1"/>
  <c r="G20" i="1"/>
  <c r="F20" i="1"/>
  <c r="G19" i="1"/>
  <c r="F19" i="1"/>
  <c r="G18" i="1"/>
  <c r="F18" i="1"/>
  <c r="G12" i="1"/>
  <c r="G13" i="1"/>
  <c r="G11" i="1"/>
  <c r="G8" i="1"/>
  <c r="G9" i="1"/>
  <c r="G7" i="1"/>
  <c r="G4" i="1"/>
  <c r="G5" i="1"/>
  <c r="G3" i="1"/>
  <c r="F12" i="1"/>
  <c r="F13" i="1"/>
  <c r="F11" i="1"/>
  <c r="F8" i="1"/>
  <c r="F9" i="1"/>
  <c r="F7" i="1"/>
  <c r="F4" i="1"/>
  <c r="F5" i="1"/>
  <c r="F3" i="1"/>
</calcChain>
</file>

<file path=xl/sharedStrings.xml><?xml version="1.0" encoding="utf-8"?>
<sst xmlns="http://schemas.openxmlformats.org/spreadsheetml/2006/main" count="99" uniqueCount="50">
  <si>
    <t>Hz</t>
    <phoneticPr fontId="1" type="noConversion"/>
  </si>
  <si>
    <t>dB HL</t>
    <phoneticPr fontId="1" type="noConversion"/>
  </si>
  <si>
    <t>문경수</t>
    <phoneticPr fontId="1" type="noConversion"/>
  </si>
  <si>
    <t>류도빈</t>
    <phoneticPr fontId="1" type="noConversion"/>
  </si>
  <si>
    <t>1000Hz-74dB.mp3</t>
  </si>
  <si>
    <t>1000Hz-55dB.mp3</t>
  </si>
  <si>
    <t>1000Hz-35dB.mp3</t>
  </si>
  <si>
    <t>1000Hz-76dB.mp3</t>
  </si>
  <si>
    <t>1000Hz-51dB.mp3</t>
  </si>
  <si>
    <t>1000Hz-28dB.mp3</t>
  </si>
  <si>
    <t>500Hz-70dB.mp3</t>
  </si>
  <si>
    <t>500Hz-53dB.mp3</t>
  </si>
  <si>
    <t>500Hz-32dB.mp3</t>
  </si>
  <si>
    <t>500Hz-66dB.mp3</t>
  </si>
  <si>
    <t>500Hz-49dB.mp3</t>
  </si>
  <si>
    <t>500Hz-27dB.mp3</t>
  </si>
  <si>
    <t>2000Hz-70dB.mp3</t>
  </si>
  <si>
    <t>2000Hz-66dB.mp3</t>
  </si>
  <si>
    <t>2000Hz-49dB.mp3</t>
  </si>
  <si>
    <t>2000Hz-29dB.mp3</t>
  </si>
  <si>
    <t>2000Hz-67dB.mp3</t>
  </si>
  <si>
    <t>2000Hz-44dB.mp3</t>
  </si>
  <si>
    <t>2000Hz-25dB.mp3</t>
  </si>
  <si>
    <t>1000Hz-30dB.mp3</t>
  </si>
  <si>
    <t>음원</t>
    <phoneticPr fontId="1" type="noConversion"/>
  </si>
  <si>
    <t>1(유선)</t>
    <phoneticPr fontId="1" type="noConversion"/>
  </si>
  <si>
    <t>2(JBL)</t>
    <phoneticPr fontId="1" type="noConversion"/>
  </si>
  <si>
    <t>3(MG)</t>
    <phoneticPr fontId="1" type="noConversion"/>
  </si>
  <si>
    <t>4(Britz)</t>
    <phoneticPr fontId="1" type="noConversion"/>
  </si>
  <si>
    <t>5(모멘텀)</t>
    <phoneticPr fontId="1" type="noConversion"/>
  </si>
  <si>
    <t>0(DD45)</t>
    <phoneticPr fontId="1" type="noConversion"/>
  </si>
  <si>
    <t>500Hz-50dB.mp3</t>
  </si>
  <si>
    <t>500Hz-30dB.mp3</t>
  </si>
  <si>
    <t>500Hz-25dB.mp3</t>
  </si>
  <si>
    <t>500Hz-20dB.mp3</t>
  </si>
  <si>
    <t>500Hz-15dB.mp3</t>
  </si>
  <si>
    <t>1000Hz-70dB.mp3</t>
  </si>
  <si>
    <t>1000Hz-50dB.mp3</t>
  </si>
  <si>
    <t>1000Hz-25dB.mp3</t>
  </si>
  <si>
    <t>1000Hz-20dB.mp3</t>
  </si>
  <si>
    <t>1000Hz-15dB.mp3</t>
  </si>
  <si>
    <t>2000Hz-50dB.mp3</t>
  </si>
  <si>
    <t>2000Hz-30dB.mp3</t>
  </si>
  <si>
    <t>2000Hz-20dB.mp3</t>
  </si>
  <si>
    <t>2000Hz-15dB.mp3</t>
  </si>
  <si>
    <t>dB SPL</t>
    <phoneticPr fontId="1" type="noConversion"/>
  </si>
  <si>
    <t>dB</t>
    <phoneticPr fontId="1" type="noConversion"/>
  </si>
  <si>
    <t>DBSPL 표</t>
    <phoneticPr fontId="1" type="noConversion"/>
  </si>
  <si>
    <t>차이</t>
    <phoneticPr fontId="1" type="noConversion"/>
  </si>
  <si>
    <t>모멘텀 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</si>
</sst>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0" xfId="0" applyNumberFormat="1">
      <alignment vertical="center"/>
    </xf>
    <xf numFmtId="176" fontId="0" fillId="0" borderId="1" xfId="0" applyNumberFormat="1" applyBorder="1">
      <alignment vertical="center"/>
    </xf>
    <xf numFmtId="177" fontId="0" fillId="0" borderId="0" xfId="0" applyNumberForma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7CDE7-51C2-4389-AA72-C2BADD152BE2}">
  <dimension ref="A1:G28"/>
  <sheetViews>
    <sheetView workbookViewId="0">
      <selection activeCell="F12" sqref="F12"/>
    </sheetView>
  </sheetViews>
  <sheetFormatPr defaultRowHeight="17.399999999999999" x14ac:dyDescent="0.4"/>
  <cols>
    <col min="3" max="4" width="6.796875" bestFit="1" customWidth="1"/>
    <col min="6" max="6" width="22.796875" customWidth="1"/>
    <col min="7" max="7" width="27.69921875" customWidth="1"/>
  </cols>
  <sheetData>
    <row r="1" spans="1:7" x14ac:dyDescent="0.4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4">
      <c r="A2" s="5">
        <v>1000</v>
      </c>
      <c r="B2" s="1">
        <v>20</v>
      </c>
      <c r="C2" s="1"/>
      <c r="D2" s="1"/>
    </row>
    <row r="3" spans="1:7" x14ac:dyDescent="0.4">
      <c r="A3" s="6"/>
      <c r="B3" s="1">
        <v>40</v>
      </c>
      <c r="C3" s="1">
        <v>74</v>
      </c>
      <c r="D3" s="1">
        <v>76</v>
      </c>
      <c r="F3" t="str">
        <f>CONCATENATE($A$2,"Hz-", C3, "dB.mp3")</f>
        <v>1000Hz-74dB.mp3</v>
      </c>
      <c r="G3" t="str">
        <f>CONCATENATE($A$2,"Hz-", D3, "dB.mp3")</f>
        <v>1000Hz-76dB.mp3</v>
      </c>
    </row>
    <row r="4" spans="1:7" x14ac:dyDescent="0.4">
      <c r="A4" s="6"/>
      <c r="B4" s="1">
        <v>60</v>
      </c>
      <c r="C4" s="1">
        <v>55</v>
      </c>
      <c r="D4" s="1">
        <v>51</v>
      </c>
      <c r="F4" t="str">
        <f t="shared" ref="F4:F5" si="0">CONCATENATE($A$2,"Hz-", C4, "dB.mp3")</f>
        <v>1000Hz-55dB.mp3</v>
      </c>
      <c r="G4" t="str">
        <f t="shared" ref="G4:G5" si="1">CONCATENATE($A$2,"Hz-", D4, "dB.mp3")</f>
        <v>1000Hz-51dB.mp3</v>
      </c>
    </row>
    <row r="5" spans="1:7" x14ac:dyDescent="0.4">
      <c r="A5" s="7"/>
      <c r="B5" s="1">
        <v>80</v>
      </c>
      <c r="C5" s="1">
        <v>35</v>
      </c>
      <c r="D5" s="1">
        <v>28</v>
      </c>
      <c r="F5" t="str">
        <f t="shared" si="0"/>
        <v>1000Hz-35dB.mp3</v>
      </c>
      <c r="G5" t="str">
        <f t="shared" si="1"/>
        <v>1000Hz-28dB.mp3</v>
      </c>
    </row>
    <row r="6" spans="1:7" x14ac:dyDescent="0.4">
      <c r="A6" s="5">
        <v>500</v>
      </c>
      <c r="B6" s="1">
        <v>20</v>
      </c>
      <c r="C6" s="1"/>
      <c r="D6" s="1"/>
    </row>
    <row r="7" spans="1:7" x14ac:dyDescent="0.4">
      <c r="A7" s="6"/>
      <c r="B7" s="1">
        <v>40</v>
      </c>
      <c r="C7" s="1">
        <v>70</v>
      </c>
      <c r="D7" s="1">
        <v>66</v>
      </c>
      <c r="F7" t="str">
        <f>CONCATENATE($A$6,"Hz-", C7, "dB.mp3")</f>
        <v>500Hz-70dB.mp3</v>
      </c>
      <c r="G7" t="str">
        <f>CONCATENATE($A$6,"Hz-", D7, "dB.mp3")</f>
        <v>500Hz-66dB.mp3</v>
      </c>
    </row>
    <row r="8" spans="1:7" x14ac:dyDescent="0.4">
      <c r="A8" s="6"/>
      <c r="B8" s="1">
        <v>60</v>
      </c>
      <c r="C8" s="1">
        <v>53</v>
      </c>
      <c r="D8" s="1">
        <v>49</v>
      </c>
      <c r="F8" t="str">
        <f t="shared" ref="F8:F9" si="2">CONCATENATE($A$6,"Hz-", C8, "dB.mp3")</f>
        <v>500Hz-53dB.mp3</v>
      </c>
      <c r="G8" t="str">
        <f t="shared" ref="G8:G9" si="3">CONCATENATE($A$6,"Hz-", D8, "dB.mp3")</f>
        <v>500Hz-49dB.mp3</v>
      </c>
    </row>
    <row r="9" spans="1:7" x14ac:dyDescent="0.4">
      <c r="A9" s="7"/>
      <c r="B9" s="1">
        <v>80</v>
      </c>
      <c r="C9" s="1">
        <v>32</v>
      </c>
      <c r="D9" s="1">
        <v>27</v>
      </c>
      <c r="F9" t="str">
        <f t="shared" si="2"/>
        <v>500Hz-32dB.mp3</v>
      </c>
      <c r="G9" t="str">
        <f t="shared" si="3"/>
        <v>500Hz-27dB.mp3</v>
      </c>
    </row>
    <row r="10" spans="1:7" x14ac:dyDescent="0.4">
      <c r="A10" s="5">
        <v>2000</v>
      </c>
      <c r="B10" s="1">
        <v>20</v>
      </c>
      <c r="C10" s="1"/>
      <c r="D10" s="1"/>
    </row>
    <row r="11" spans="1:7" x14ac:dyDescent="0.4">
      <c r="A11" s="6"/>
      <c r="B11" s="1">
        <v>40</v>
      </c>
      <c r="C11" s="1">
        <v>66</v>
      </c>
      <c r="D11" s="1">
        <v>67</v>
      </c>
      <c r="F11" t="str">
        <f>CONCATENATE($A$10,"Hz-", C11, "dB.mp3")</f>
        <v>2000Hz-66dB.mp3</v>
      </c>
      <c r="G11" t="str">
        <f>CONCATENATE($A$10,"Hz-", D11, "dB.mp3")</f>
        <v>2000Hz-67dB.mp3</v>
      </c>
    </row>
    <row r="12" spans="1:7" x14ac:dyDescent="0.4">
      <c r="A12" s="6"/>
      <c r="B12" s="1">
        <v>60</v>
      </c>
      <c r="C12" s="1">
        <v>49</v>
      </c>
      <c r="D12" s="1">
        <v>44</v>
      </c>
      <c r="F12" t="str">
        <f t="shared" ref="F12:F13" si="4">CONCATENATE($A$10,"Hz-", C12, "dB.mp3")</f>
        <v>2000Hz-49dB.mp3</v>
      </c>
      <c r="G12" t="str">
        <f t="shared" ref="G12:G13" si="5">CONCATENATE($A$10,"Hz-", D12, "dB.mp3")</f>
        <v>2000Hz-44dB.mp3</v>
      </c>
    </row>
    <row r="13" spans="1:7" x14ac:dyDescent="0.4">
      <c r="A13" s="7"/>
      <c r="B13" s="1">
        <v>80</v>
      </c>
      <c r="C13" s="1">
        <v>29</v>
      </c>
      <c r="D13" s="1">
        <v>25</v>
      </c>
      <c r="F13" t="str">
        <f t="shared" si="4"/>
        <v>2000Hz-29dB.mp3</v>
      </c>
      <c r="G13" t="str">
        <f t="shared" si="5"/>
        <v>2000Hz-25dB.mp3</v>
      </c>
    </row>
    <row r="16" spans="1:7" x14ac:dyDescent="0.4">
      <c r="A16" s="1" t="s">
        <v>0</v>
      </c>
      <c r="B16" s="1" t="s">
        <v>1</v>
      </c>
      <c r="C16" s="1" t="s">
        <v>2</v>
      </c>
      <c r="D16" s="1" t="s">
        <v>3</v>
      </c>
    </row>
    <row r="17" spans="1:7" x14ac:dyDescent="0.4">
      <c r="A17" s="5">
        <v>500</v>
      </c>
      <c r="B17" s="1">
        <v>20</v>
      </c>
      <c r="C17" s="1"/>
      <c r="D17" s="1"/>
    </row>
    <row r="18" spans="1:7" x14ac:dyDescent="0.4">
      <c r="A18" s="6"/>
      <c r="B18" s="1">
        <v>40</v>
      </c>
      <c r="C18" s="1">
        <v>70</v>
      </c>
      <c r="D18" s="1">
        <v>66</v>
      </c>
      <c r="F18" t="str">
        <f>CONCATENATE($A$6,"Hz-", C18, "dB.mp3")</f>
        <v>500Hz-70dB.mp3</v>
      </c>
      <c r="G18" t="str">
        <f>CONCATENATE($A$6,"Hz-", D18, "dB.mp3")</f>
        <v>500Hz-66dB.mp3</v>
      </c>
    </row>
    <row r="19" spans="1:7" x14ac:dyDescent="0.4">
      <c r="A19" s="6"/>
      <c r="B19" s="1">
        <v>60</v>
      </c>
      <c r="C19" s="1">
        <v>53</v>
      </c>
      <c r="D19" s="1">
        <v>49</v>
      </c>
      <c r="F19" t="str">
        <f t="shared" ref="F19:F20" si="6">CONCATENATE($A$6,"Hz-", C19, "dB.mp3")</f>
        <v>500Hz-53dB.mp3</v>
      </c>
      <c r="G19" t="str">
        <f t="shared" ref="G19:G20" si="7">CONCATENATE($A$6,"Hz-", D19, "dB.mp3")</f>
        <v>500Hz-49dB.mp3</v>
      </c>
    </row>
    <row r="20" spans="1:7" x14ac:dyDescent="0.4">
      <c r="A20" s="7"/>
      <c r="B20" s="1">
        <v>80</v>
      </c>
      <c r="C20" s="1">
        <v>32</v>
      </c>
      <c r="D20" s="1">
        <v>27</v>
      </c>
      <c r="F20" t="str">
        <f t="shared" si="6"/>
        <v>500Hz-32dB.mp3</v>
      </c>
      <c r="G20" t="str">
        <f t="shared" si="7"/>
        <v>500Hz-27dB.mp3</v>
      </c>
    </row>
    <row r="21" spans="1:7" x14ac:dyDescent="0.4">
      <c r="A21" s="5">
        <v>1000</v>
      </c>
      <c r="B21" s="1">
        <v>20</v>
      </c>
      <c r="C21" s="1"/>
      <c r="D21" s="1"/>
    </row>
    <row r="22" spans="1:7" x14ac:dyDescent="0.4">
      <c r="A22" s="6"/>
      <c r="B22" s="1">
        <v>40</v>
      </c>
      <c r="C22" s="1">
        <v>74</v>
      </c>
      <c r="D22" s="1">
        <v>76</v>
      </c>
      <c r="F22" t="str">
        <f>CONCATENATE($A$2,"Hz-", C22, "dB.mp3")</f>
        <v>1000Hz-74dB.mp3</v>
      </c>
      <c r="G22" t="str">
        <f>CONCATENATE($A$2,"Hz-", D22, "dB.mp3")</f>
        <v>1000Hz-76dB.mp3</v>
      </c>
    </row>
    <row r="23" spans="1:7" x14ac:dyDescent="0.4">
      <c r="A23" s="6"/>
      <c r="B23" s="1">
        <v>60</v>
      </c>
      <c r="C23" s="1">
        <v>55</v>
      </c>
      <c r="D23" s="1">
        <v>51</v>
      </c>
      <c r="F23" t="str">
        <f t="shared" ref="F23:F24" si="8">CONCATENATE($A$2,"Hz-", C23, "dB.mp3")</f>
        <v>1000Hz-55dB.mp3</v>
      </c>
      <c r="G23" t="str">
        <f t="shared" ref="G23:G24" si="9">CONCATENATE($A$2,"Hz-", D23, "dB.mp3")</f>
        <v>1000Hz-51dB.mp3</v>
      </c>
    </row>
    <row r="24" spans="1:7" x14ac:dyDescent="0.4">
      <c r="A24" s="7"/>
      <c r="B24" s="1">
        <v>80</v>
      </c>
      <c r="C24" s="1">
        <v>35</v>
      </c>
      <c r="D24" s="1">
        <v>28</v>
      </c>
      <c r="F24" t="str">
        <f t="shared" si="8"/>
        <v>1000Hz-35dB.mp3</v>
      </c>
      <c r="G24" t="str">
        <f t="shared" si="9"/>
        <v>1000Hz-28dB.mp3</v>
      </c>
    </row>
    <row r="25" spans="1:7" x14ac:dyDescent="0.4">
      <c r="A25" s="5">
        <v>2000</v>
      </c>
      <c r="B25" s="1">
        <v>20</v>
      </c>
      <c r="C25" s="1"/>
      <c r="D25" s="1"/>
    </row>
    <row r="26" spans="1:7" x14ac:dyDescent="0.4">
      <c r="A26" s="6"/>
      <c r="B26" s="1">
        <v>40</v>
      </c>
      <c r="C26" s="1">
        <v>66</v>
      </c>
      <c r="D26" s="1">
        <v>67</v>
      </c>
      <c r="F26" t="str">
        <f>CONCATENATE($A$10,"Hz-", C26, "dB.mp3")</f>
        <v>2000Hz-66dB.mp3</v>
      </c>
      <c r="G26" t="str">
        <f>CONCATENATE($A$10,"Hz-", D26, "dB.mp3")</f>
        <v>2000Hz-67dB.mp3</v>
      </c>
    </row>
    <row r="27" spans="1:7" x14ac:dyDescent="0.4">
      <c r="A27" s="6"/>
      <c r="B27" s="1">
        <v>60</v>
      </c>
      <c r="C27" s="1">
        <v>49</v>
      </c>
      <c r="D27" s="1">
        <v>44</v>
      </c>
      <c r="F27" t="str">
        <f t="shared" ref="F27:F28" si="10">CONCATENATE($A$10,"Hz-", C27, "dB.mp3")</f>
        <v>2000Hz-49dB.mp3</v>
      </c>
      <c r="G27" t="str">
        <f t="shared" ref="G27:G28" si="11">CONCATENATE($A$10,"Hz-", D27, "dB.mp3")</f>
        <v>2000Hz-44dB.mp3</v>
      </c>
    </row>
    <row r="28" spans="1:7" x14ac:dyDescent="0.4">
      <c r="A28" s="7"/>
      <c r="B28" s="1">
        <v>80</v>
      </c>
      <c r="C28" s="1">
        <v>29</v>
      </c>
      <c r="D28" s="1">
        <v>25</v>
      </c>
      <c r="F28" t="str">
        <f t="shared" si="10"/>
        <v>2000Hz-29dB.mp3</v>
      </c>
      <c r="G28" t="str">
        <f t="shared" si="11"/>
        <v>2000Hz-25dB.mp3</v>
      </c>
    </row>
  </sheetData>
  <mergeCells count="6">
    <mergeCell ref="A17:A20"/>
    <mergeCell ref="A21:A24"/>
    <mergeCell ref="A25:A28"/>
    <mergeCell ref="A2:A5"/>
    <mergeCell ref="A6:A9"/>
    <mergeCell ref="A10: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9FDF-8F57-4685-8595-10A15F793713}">
  <dimension ref="A1:D13"/>
  <sheetViews>
    <sheetView workbookViewId="0">
      <selection activeCell="D18" sqref="D18"/>
    </sheetView>
  </sheetViews>
  <sheetFormatPr defaultRowHeight="17.399999999999999" x14ac:dyDescent="0.4"/>
  <cols>
    <col min="3" max="3" width="25.8984375" bestFit="1" customWidth="1"/>
    <col min="4" max="4" width="24.296875" customWidth="1"/>
  </cols>
  <sheetData>
    <row r="1" spans="1:4" x14ac:dyDescent="0.4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4">
      <c r="A2" s="5">
        <v>500</v>
      </c>
      <c r="B2" s="1">
        <v>20</v>
      </c>
      <c r="C2" s="1"/>
      <c r="D2" s="1"/>
    </row>
    <row r="3" spans="1:4" x14ac:dyDescent="0.4">
      <c r="A3" s="6"/>
      <c r="B3" s="1">
        <v>40</v>
      </c>
      <c r="C3" s="1" t="s">
        <v>10</v>
      </c>
      <c r="D3" s="1" t="s">
        <v>13</v>
      </c>
    </row>
    <row r="4" spans="1:4" x14ac:dyDescent="0.4">
      <c r="A4" s="6"/>
      <c r="B4" s="1">
        <v>60</v>
      </c>
      <c r="C4" s="1" t="s">
        <v>11</v>
      </c>
      <c r="D4" s="1" t="s">
        <v>14</v>
      </c>
    </row>
    <row r="5" spans="1:4" x14ac:dyDescent="0.4">
      <c r="A5" s="7"/>
      <c r="B5" s="1">
        <v>80</v>
      </c>
      <c r="C5" s="1" t="s">
        <v>12</v>
      </c>
      <c r="D5" s="1" t="s">
        <v>15</v>
      </c>
    </row>
    <row r="6" spans="1:4" x14ac:dyDescent="0.4">
      <c r="A6" s="5">
        <v>1000</v>
      </c>
      <c r="B6" s="1">
        <v>20</v>
      </c>
      <c r="C6" s="1"/>
      <c r="D6" s="1"/>
    </row>
    <row r="7" spans="1:4" x14ac:dyDescent="0.4">
      <c r="A7" s="6"/>
      <c r="B7" s="1">
        <v>40</v>
      </c>
      <c r="C7" s="1" t="s">
        <v>4</v>
      </c>
      <c r="D7" s="1" t="s">
        <v>7</v>
      </c>
    </row>
    <row r="8" spans="1:4" x14ac:dyDescent="0.4">
      <c r="A8" s="6"/>
      <c r="B8" s="1">
        <v>60</v>
      </c>
      <c r="C8" s="1" t="s">
        <v>5</v>
      </c>
      <c r="D8" s="1" t="s">
        <v>8</v>
      </c>
    </row>
    <row r="9" spans="1:4" x14ac:dyDescent="0.4">
      <c r="A9" s="7"/>
      <c r="B9" s="1">
        <v>80</v>
      </c>
      <c r="C9" s="1" t="s">
        <v>6</v>
      </c>
      <c r="D9" s="1" t="s">
        <v>9</v>
      </c>
    </row>
    <row r="10" spans="1:4" x14ac:dyDescent="0.4">
      <c r="A10" s="5">
        <v>2000</v>
      </c>
      <c r="B10" s="1">
        <v>20</v>
      </c>
      <c r="C10" s="1"/>
      <c r="D10" s="1"/>
    </row>
    <row r="11" spans="1:4" x14ac:dyDescent="0.4">
      <c r="A11" s="6"/>
      <c r="B11" s="1">
        <v>40</v>
      </c>
      <c r="C11" s="1" t="s">
        <v>17</v>
      </c>
      <c r="D11" s="1" t="s">
        <v>20</v>
      </c>
    </row>
    <row r="12" spans="1:4" x14ac:dyDescent="0.4">
      <c r="A12" s="6"/>
      <c r="B12" s="1">
        <v>60</v>
      </c>
      <c r="C12" s="1" t="s">
        <v>18</v>
      </c>
      <c r="D12" s="1" t="s">
        <v>21</v>
      </c>
    </row>
    <row r="13" spans="1:4" x14ac:dyDescent="0.4">
      <c r="A13" s="7"/>
      <c r="B13" s="1">
        <v>80</v>
      </c>
      <c r="C13" s="1" t="s">
        <v>19</v>
      </c>
      <c r="D13" s="1" t="s">
        <v>22</v>
      </c>
    </row>
  </sheetData>
  <mergeCells count="3">
    <mergeCell ref="A2:A5"/>
    <mergeCell ref="A6:A9"/>
    <mergeCell ref="A10:A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3D9BF-5862-4382-ACE3-18B51490A320}">
  <dimension ref="A1:K20"/>
  <sheetViews>
    <sheetView workbookViewId="0">
      <selection activeCell="J2" sqref="J2"/>
    </sheetView>
  </sheetViews>
  <sheetFormatPr defaultRowHeight="17.399999999999999" x14ac:dyDescent="0.4"/>
  <cols>
    <col min="1" max="1" width="17.09765625" bestFit="1" customWidth="1"/>
  </cols>
  <sheetData>
    <row r="1" spans="1:11" x14ac:dyDescent="0.4">
      <c r="A1" t="s">
        <v>24</v>
      </c>
      <c r="C1" t="s">
        <v>30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11" x14ac:dyDescent="0.4">
      <c r="A2">
        <v>-20</v>
      </c>
      <c r="B2">
        <v>1000</v>
      </c>
      <c r="C2" s="2">
        <v>94.3</v>
      </c>
      <c r="D2" s="2">
        <v>91.1</v>
      </c>
      <c r="E2" s="2">
        <v>89</v>
      </c>
      <c r="F2" s="2">
        <v>90.5</v>
      </c>
      <c r="G2" s="2">
        <v>89.5</v>
      </c>
      <c r="H2" s="2">
        <v>90.9</v>
      </c>
      <c r="I2" s="2"/>
      <c r="J2" s="2"/>
      <c r="K2" s="2"/>
    </row>
    <row r="3" spans="1:11" x14ac:dyDescent="0.4">
      <c r="B3">
        <v>500</v>
      </c>
      <c r="C3" s="2">
        <v>94.8</v>
      </c>
      <c r="D3" s="2">
        <v>92.1</v>
      </c>
      <c r="E3" s="2">
        <v>87</v>
      </c>
      <c r="F3" s="2">
        <v>88.6</v>
      </c>
      <c r="G3" s="2">
        <v>93.7</v>
      </c>
      <c r="H3" s="2">
        <v>92.1</v>
      </c>
      <c r="I3" s="2"/>
      <c r="J3" s="2"/>
      <c r="K3" s="2"/>
    </row>
    <row r="4" spans="1:11" x14ac:dyDescent="0.4">
      <c r="B4">
        <v>2000</v>
      </c>
      <c r="C4" s="2">
        <v>93.8</v>
      </c>
      <c r="D4" s="2">
        <v>93</v>
      </c>
      <c r="E4" s="2">
        <v>87.2</v>
      </c>
      <c r="F4" s="2">
        <v>89.3</v>
      </c>
      <c r="G4" s="2">
        <v>88.2</v>
      </c>
      <c r="H4" s="2">
        <v>90</v>
      </c>
      <c r="I4" s="2"/>
      <c r="J4" s="2"/>
      <c r="K4" s="2"/>
    </row>
    <row r="5" spans="1:11" x14ac:dyDescent="0.4">
      <c r="A5">
        <v>-25</v>
      </c>
      <c r="B5">
        <v>1000</v>
      </c>
      <c r="C5" s="2">
        <v>89.4</v>
      </c>
      <c r="D5" s="2">
        <v>86.2</v>
      </c>
      <c r="E5" s="2">
        <v>84</v>
      </c>
      <c r="F5" s="2">
        <v>85.5</v>
      </c>
      <c r="G5" s="2">
        <v>84.5</v>
      </c>
      <c r="H5" s="2">
        <v>85.8</v>
      </c>
      <c r="I5" s="2"/>
      <c r="J5" s="2"/>
      <c r="K5" s="2"/>
    </row>
    <row r="6" spans="1:11" x14ac:dyDescent="0.4">
      <c r="B6">
        <v>500</v>
      </c>
      <c r="C6" s="2">
        <v>89.8</v>
      </c>
      <c r="D6" s="2">
        <v>87.1</v>
      </c>
      <c r="E6" s="2">
        <v>82</v>
      </c>
      <c r="F6" s="2">
        <v>83.6</v>
      </c>
      <c r="G6" s="2">
        <v>88.7</v>
      </c>
      <c r="H6" s="2">
        <v>87.1</v>
      </c>
      <c r="I6" s="2"/>
      <c r="J6" s="2"/>
      <c r="K6" s="2"/>
    </row>
    <row r="7" spans="1:11" x14ac:dyDescent="0.4">
      <c r="B7">
        <v>2000</v>
      </c>
      <c r="C7" s="2">
        <v>88.8</v>
      </c>
      <c r="D7" s="2">
        <v>88</v>
      </c>
      <c r="E7" s="2">
        <v>82.2</v>
      </c>
      <c r="F7" s="2">
        <v>84.3</v>
      </c>
      <c r="G7" s="2">
        <v>83.3</v>
      </c>
      <c r="H7" s="2">
        <v>85</v>
      </c>
      <c r="I7" s="2"/>
      <c r="J7" s="2"/>
      <c r="K7" s="2"/>
    </row>
    <row r="8" spans="1:11" x14ac:dyDescent="0.4">
      <c r="A8">
        <v>-15</v>
      </c>
      <c r="B8">
        <v>1000</v>
      </c>
      <c r="C8" s="2">
        <v>99.4</v>
      </c>
      <c r="D8" s="2">
        <v>96.2</v>
      </c>
      <c r="E8" s="2">
        <v>94.1</v>
      </c>
      <c r="F8" s="2">
        <v>95.5</v>
      </c>
      <c r="G8" s="2">
        <v>94.63</v>
      </c>
      <c r="H8" s="2">
        <v>95.8</v>
      </c>
      <c r="I8" s="2"/>
      <c r="J8" s="2"/>
      <c r="K8" s="2"/>
    </row>
    <row r="9" spans="1:11" x14ac:dyDescent="0.4">
      <c r="B9">
        <v>500</v>
      </c>
      <c r="C9" s="2">
        <v>99.8</v>
      </c>
      <c r="D9" s="2">
        <v>97.1</v>
      </c>
      <c r="E9" s="2">
        <v>92.1</v>
      </c>
      <c r="F9" s="2">
        <v>93.6</v>
      </c>
      <c r="G9" s="2">
        <v>98.7</v>
      </c>
      <c r="H9" s="2">
        <v>97.1</v>
      </c>
      <c r="I9" s="2"/>
      <c r="J9" s="2"/>
      <c r="K9" s="2"/>
    </row>
    <row r="10" spans="1:11" x14ac:dyDescent="0.4">
      <c r="B10">
        <v>2000</v>
      </c>
      <c r="C10" s="2">
        <v>98.9</v>
      </c>
      <c r="D10" s="2">
        <v>98</v>
      </c>
      <c r="E10" s="2">
        <v>92.2</v>
      </c>
      <c r="F10" s="2">
        <v>94.3</v>
      </c>
      <c r="G10" s="2">
        <v>93.3</v>
      </c>
      <c r="H10" s="2">
        <v>95</v>
      </c>
      <c r="I10" s="2"/>
      <c r="J10" s="2"/>
      <c r="K10" s="2"/>
    </row>
    <row r="11" spans="1:11" x14ac:dyDescent="0.4"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4">
      <c r="A12">
        <v>-30</v>
      </c>
      <c r="B12">
        <v>1000</v>
      </c>
      <c r="C12" s="2">
        <v>84.3</v>
      </c>
      <c r="D12" s="2">
        <v>81.8</v>
      </c>
      <c r="E12" s="2">
        <v>79.2</v>
      </c>
      <c r="F12" s="2">
        <v>80.400000000000006</v>
      </c>
      <c r="G12" s="2">
        <v>77.900000000000006</v>
      </c>
      <c r="H12" s="2">
        <v>82.7</v>
      </c>
    </row>
    <row r="13" spans="1:11" x14ac:dyDescent="0.4">
      <c r="B13">
        <v>500</v>
      </c>
      <c r="C13" s="2">
        <v>84.7</v>
      </c>
      <c r="D13" s="2">
        <v>82.4</v>
      </c>
      <c r="E13" s="2">
        <v>77.099999999999994</v>
      </c>
      <c r="F13" s="2">
        <v>78</v>
      </c>
      <c r="G13" s="2">
        <v>82.9</v>
      </c>
      <c r="H13" s="2">
        <v>86.1</v>
      </c>
    </row>
    <row r="14" spans="1:11" x14ac:dyDescent="0.4">
      <c r="B14">
        <v>2000</v>
      </c>
      <c r="C14" s="2">
        <v>83.7</v>
      </c>
      <c r="D14" s="2">
        <v>83.6</v>
      </c>
      <c r="E14" s="2">
        <v>77.2</v>
      </c>
      <c r="F14" s="2">
        <v>79.2</v>
      </c>
      <c r="G14" s="2">
        <v>77.5</v>
      </c>
      <c r="H14" s="2">
        <v>82.9</v>
      </c>
    </row>
    <row r="15" spans="1:11" x14ac:dyDescent="0.4">
      <c r="A15">
        <v>-50</v>
      </c>
      <c r="B15">
        <v>1000</v>
      </c>
      <c r="C15" s="2">
        <v>64.3</v>
      </c>
      <c r="D15" s="2">
        <v>61.8</v>
      </c>
      <c r="E15" s="2">
        <v>59.2</v>
      </c>
      <c r="F15" s="2">
        <v>60.4</v>
      </c>
      <c r="G15" s="2">
        <v>57.9</v>
      </c>
      <c r="H15" s="2">
        <v>62.7</v>
      </c>
    </row>
    <row r="16" spans="1:11" x14ac:dyDescent="0.4">
      <c r="B16">
        <v>500</v>
      </c>
      <c r="C16" s="2">
        <v>64.7</v>
      </c>
      <c r="D16" s="2">
        <v>62.4</v>
      </c>
      <c r="E16" s="2">
        <v>57.1</v>
      </c>
      <c r="F16" s="2">
        <v>57.9</v>
      </c>
      <c r="G16" s="2">
        <v>63</v>
      </c>
      <c r="H16" s="2">
        <v>66.099999999999994</v>
      </c>
    </row>
    <row r="17" spans="1:8" x14ac:dyDescent="0.4">
      <c r="B17">
        <v>2000</v>
      </c>
      <c r="C17" s="2">
        <v>63.7</v>
      </c>
      <c r="D17" s="2">
        <v>63.6</v>
      </c>
      <c r="E17" s="2">
        <v>57.1</v>
      </c>
      <c r="F17" s="2">
        <v>59.2</v>
      </c>
      <c r="G17" s="2">
        <v>57.5</v>
      </c>
      <c r="H17" s="2">
        <v>62.9</v>
      </c>
    </row>
    <row r="18" spans="1:8" x14ac:dyDescent="0.4">
      <c r="A18">
        <v>-70</v>
      </c>
      <c r="B18">
        <v>1000</v>
      </c>
      <c r="C18" s="2">
        <v>44.3</v>
      </c>
      <c r="D18" s="2">
        <v>41.8</v>
      </c>
      <c r="E18" s="2">
        <v>38.700000000000003</v>
      </c>
      <c r="F18" s="2">
        <v>40.5</v>
      </c>
      <c r="G18" s="2">
        <v>37.9</v>
      </c>
      <c r="H18" s="2">
        <v>42.7</v>
      </c>
    </row>
    <row r="19" spans="1:8" x14ac:dyDescent="0.4">
      <c r="B19">
        <v>500</v>
      </c>
      <c r="C19" s="2">
        <v>44.7</v>
      </c>
      <c r="D19" s="2">
        <v>42.7</v>
      </c>
      <c r="E19" s="2">
        <v>36.4</v>
      </c>
      <c r="F19" s="2">
        <v>38.299999999999997</v>
      </c>
      <c r="G19" s="2">
        <v>44</v>
      </c>
      <c r="H19" s="2">
        <v>46.6</v>
      </c>
    </row>
    <row r="20" spans="1:8" x14ac:dyDescent="0.4">
      <c r="B20">
        <v>2000</v>
      </c>
      <c r="C20" s="2">
        <v>43.6</v>
      </c>
      <c r="D20" s="2">
        <v>43.7</v>
      </c>
      <c r="E20" s="2">
        <v>36.700000000000003</v>
      </c>
      <c r="F20" s="2">
        <v>39.200000000000003</v>
      </c>
      <c r="G20" s="2">
        <v>37.5</v>
      </c>
      <c r="H20" s="2">
        <v>43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81FEE-6AAB-48FE-8602-C5C235F38FD1}">
  <dimension ref="B1:L63"/>
  <sheetViews>
    <sheetView topLeftCell="A36" workbookViewId="0">
      <selection activeCell="D26" sqref="D26"/>
    </sheetView>
  </sheetViews>
  <sheetFormatPr defaultRowHeight="17.399999999999999" x14ac:dyDescent="0.4"/>
  <cols>
    <col min="2" max="2" width="9.3984375" customWidth="1"/>
    <col min="3" max="3" width="17.09765625" bestFit="1" customWidth="1"/>
  </cols>
  <sheetData>
    <row r="1" spans="2:10" x14ac:dyDescent="0.4">
      <c r="B1" t="s">
        <v>24</v>
      </c>
      <c r="C1" t="s">
        <v>0</v>
      </c>
      <c r="D1" t="s">
        <v>30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</row>
    <row r="2" spans="2:10" x14ac:dyDescent="0.4">
      <c r="B2">
        <v>-15</v>
      </c>
      <c r="C2">
        <v>1000</v>
      </c>
      <c r="D2" s="2">
        <v>99.4</v>
      </c>
      <c r="E2" s="2">
        <v>96.2</v>
      </c>
      <c r="F2" s="2">
        <v>94.1</v>
      </c>
      <c r="G2" s="2">
        <v>95.5</v>
      </c>
      <c r="H2" s="2">
        <v>94.63</v>
      </c>
      <c r="I2" s="2">
        <v>95.8</v>
      </c>
      <c r="J2" s="2"/>
    </row>
    <row r="3" spans="2:10" x14ac:dyDescent="0.4">
      <c r="B3">
        <v>-15</v>
      </c>
      <c r="C3">
        <v>500</v>
      </c>
      <c r="D3" s="2">
        <v>99.8</v>
      </c>
      <c r="E3" s="2">
        <v>97.1</v>
      </c>
      <c r="F3" s="2">
        <v>92.1</v>
      </c>
      <c r="G3" s="2">
        <v>93.6</v>
      </c>
      <c r="H3" s="2">
        <v>98.7</v>
      </c>
      <c r="I3" s="2">
        <v>97.1</v>
      </c>
      <c r="J3" s="2"/>
    </row>
    <row r="4" spans="2:10" x14ac:dyDescent="0.4">
      <c r="B4">
        <v>-15</v>
      </c>
      <c r="C4">
        <v>2000</v>
      </c>
      <c r="D4" s="2">
        <v>98.9</v>
      </c>
      <c r="E4" s="2">
        <v>98</v>
      </c>
      <c r="F4" s="2">
        <v>92.2</v>
      </c>
      <c r="G4" s="2">
        <v>94.3</v>
      </c>
      <c r="H4" s="2">
        <v>93.3</v>
      </c>
      <c r="I4" s="2">
        <v>95</v>
      </c>
      <c r="J4" s="2"/>
    </row>
    <row r="5" spans="2:10" x14ac:dyDescent="0.4">
      <c r="B5">
        <v>-20</v>
      </c>
      <c r="C5">
        <v>1000</v>
      </c>
      <c r="D5" s="2">
        <v>94.3</v>
      </c>
      <c r="E5" s="2">
        <v>91.1</v>
      </c>
      <c r="F5" s="2">
        <v>89</v>
      </c>
      <c r="G5" s="2">
        <v>90.5</v>
      </c>
      <c r="H5" s="2">
        <v>89.5</v>
      </c>
      <c r="I5" s="2">
        <v>90.9</v>
      </c>
      <c r="J5" s="2"/>
    </row>
    <row r="6" spans="2:10" x14ac:dyDescent="0.4">
      <c r="B6">
        <v>-20</v>
      </c>
      <c r="C6">
        <v>500</v>
      </c>
      <c r="D6" s="2">
        <v>94.8</v>
      </c>
      <c r="E6" s="2">
        <v>92.1</v>
      </c>
      <c r="F6" s="2">
        <v>87</v>
      </c>
      <c r="G6" s="2">
        <v>88.6</v>
      </c>
      <c r="H6" s="2">
        <v>93.7</v>
      </c>
      <c r="I6" s="2">
        <v>92.1</v>
      </c>
      <c r="J6" s="2"/>
    </row>
    <row r="7" spans="2:10" x14ac:dyDescent="0.4">
      <c r="B7">
        <v>-20</v>
      </c>
      <c r="C7">
        <v>2000</v>
      </c>
      <c r="D7" s="2">
        <v>93.8</v>
      </c>
      <c r="E7" s="2">
        <v>93</v>
      </c>
      <c r="F7" s="2">
        <v>87.2</v>
      </c>
      <c r="G7" s="2">
        <v>89.3</v>
      </c>
      <c r="H7" s="2">
        <v>88.2</v>
      </c>
      <c r="I7" s="2">
        <v>90</v>
      </c>
      <c r="J7" s="2"/>
    </row>
    <row r="8" spans="2:10" x14ac:dyDescent="0.4">
      <c r="B8">
        <v>-25</v>
      </c>
      <c r="C8">
        <v>1000</v>
      </c>
      <c r="D8" s="2">
        <v>89.4</v>
      </c>
      <c r="E8" s="2">
        <v>86.2</v>
      </c>
      <c r="F8" s="2">
        <v>84</v>
      </c>
      <c r="G8" s="2">
        <v>85.5</v>
      </c>
      <c r="H8" s="2">
        <v>84.5</v>
      </c>
      <c r="I8" s="2">
        <v>85.8</v>
      </c>
      <c r="J8" s="2"/>
    </row>
    <row r="9" spans="2:10" x14ac:dyDescent="0.4">
      <c r="B9">
        <v>-25</v>
      </c>
      <c r="C9">
        <v>500</v>
      </c>
      <c r="D9" s="2">
        <v>89.8</v>
      </c>
      <c r="E9" s="2">
        <v>87.1</v>
      </c>
      <c r="F9" s="2">
        <v>82</v>
      </c>
      <c r="G9" s="2">
        <v>83.6</v>
      </c>
      <c r="H9" s="2">
        <v>88.7</v>
      </c>
      <c r="I9" s="2">
        <v>87.1</v>
      </c>
      <c r="J9" s="2"/>
    </row>
    <row r="10" spans="2:10" x14ac:dyDescent="0.4">
      <c r="B10">
        <v>-25</v>
      </c>
      <c r="C10">
        <v>2000</v>
      </c>
      <c r="D10" s="2">
        <v>88.8</v>
      </c>
      <c r="E10" s="2">
        <v>88</v>
      </c>
      <c r="F10" s="2">
        <v>82.2</v>
      </c>
      <c r="G10" s="2">
        <v>84.3</v>
      </c>
      <c r="H10" s="2">
        <v>83.3</v>
      </c>
      <c r="I10" s="2">
        <v>85</v>
      </c>
      <c r="J10" s="2"/>
    </row>
    <row r="11" spans="2:10" x14ac:dyDescent="0.4">
      <c r="B11">
        <v>-30</v>
      </c>
      <c r="C11">
        <v>1000</v>
      </c>
      <c r="D11" s="2">
        <v>84.3</v>
      </c>
      <c r="E11" s="2">
        <v>81.8</v>
      </c>
      <c r="F11" s="2">
        <v>79.2</v>
      </c>
      <c r="G11" s="2">
        <v>80.400000000000006</v>
      </c>
      <c r="H11" s="2">
        <v>77.900000000000006</v>
      </c>
      <c r="I11" s="2">
        <v>82.7</v>
      </c>
    </row>
    <row r="12" spans="2:10" x14ac:dyDescent="0.4">
      <c r="B12">
        <v>-30</v>
      </c>
      <c r="C12">
        <v>500</v>
      </c>
      <c r="D12" s="2">
        <v>84.7</v>
      </c>
      <c r="E12" s="2">
        <v>82.4</v>
      </c>
      <c r="F12" s="2">
        <v>77.099999999999994</v>
      </c>
      <c r="G12" s="2">
        <v>78</v>
      </c>
      <c r="H12" s="2">
        <v>82.9</v>
      </c>
      <c r="I12" s="2">
        <v>86.1</v>
      </c>
    </row>
    <row r="13" spans="2:10" x14ac:dyDescent="0.4">
      <c r="B13">
        <v>-30</v>
      </c>
      <c r="C13">
        <v>2000</v>
      </c>
      <c r="D13" s="2">
        <v>83.7</v>
      </c>
      <c r="E13" s="2">
        <v>83.6</v>
      </c>
      <c r="F13" s="2">
        <v>77.2</v>
      </c>
      <c r="G13" s="2">
        <v>79.2</v>
      </c>
      <c r="H13" s="2">
        <v>77.5</v>
      </c>
      <c r="I13" s="2">
        <v>82.9</v>
      </c>
    </row>
    <row r="14" spans="2:10" x14ac:dyDescent="0.4">
      <c r="B14">
        <v>-50</v>
      </c>
      <c r="C14">
        <v>1000</v>
      </c>
      <c r="D14" s="2">
        <v>64.3</v>
      </c>
      <c r="E14" s="2">
        <v>61.8</v>
      </c>
      <c r="F14" s="2">
        <v>59.2</v>
      </c>
      <c r="G14" s="2">
        <v>60.4</v>
      </c>
      <c r="H14" s="2">
        <v>57.9</v>
      </c>
      <c r="I14" s="2">
        <v>62.7</v>
      </c>
    </row>
    <row r="15" spans="2:10" x14ac:dyDescent="0.4">
      <c r="B15">
        <v>-50</v>
      </c>
      <c r="C15">
        <v>500</v>
      </c>
      <c r="D15" s="2">
        <v>64.7</v>
      </c>
      <c r="E15" s="2">
        <v>62.4</v>
      </c>
      <c r="F15" s="2">
        <v>57.1</v>
      </c>
      <c r="G15" s="2">
        <v>57.9</v>
      </c>
      <c r="H15" s="2">
        <v>63</v>
      </c>
      <c r="I15" s="2">
        <v>66.099999999999994</v>
      </c>
    </row>
    <row r="16" spans="2:10" x14ac:dyDescent="0.4">
      <c r="B16">
        <v>-50</v>
      </c>
      <c r="C16">
        <v>2000</v>
      </c>
      <c r="D16" s="2">
        <v>63.7</v>
      </c>
      <c r="E16" s="2">
        <v>63.6</v>
      </c>
      <c r="F16" s="2">
        <v>57.1</v>
      </c>
      <c r="G16" s="2">
        <v>59.2</v>
      </c>
      <c r="H16" s="2">
        <v>57.5</v>
      </c>
      <c r="I16" s="2">
        <v>62.9</v>
      </c>
    </row>
    <row r="17" spans="2:9" x14ac:dyDescent="0.4">
      <c r="B17">
        <v>-70</v>
      </c>
      <c r="C17">
        <v>1000</v>
      </c>
      <c r="D17" s="2">
        <v>44.3</v>
      </c>
      <c r="E17" s="2">
        <v>41.8</v>
      </c>
      <c r="F17" s="2">
        <v>38.700000000000003</v>
      </c>
      <c r="G17" s="2">
        <v>40.5</v>
      </c>
      <c r="H17" s="2">
        <v>37.9</v>
      </c>
      <c r="I17" s="2">
        <v>42.7</v>
      </c>
    </row>
    <row r="18" spans="2:9" x14ac:dyDescent="0.4">
      <c r="B18">
        <v>-70</v>
      </c>
      <c r="C18">
        <v>500</v>
      </c>
      <c r="D18" s="2">
        <v>44.7</v>
      </c>
      <c r="E18" s="2">
        <v>42.7</v>
      </c>
      <c r="F18" s="2">
        <v>36.4</v>
      </c>
      <c r="G18" s="2">
        <v>38.299999999999997</v>
      </c>
      <c r="H18" s="2">
        <v>44</v>
      </c>
      <c r="I18" s="2">
        <v>46.6</v>
      </c>
    </row>
    <row r="19" spans="2:9" x14ac:dyDescent="0.4">
      <c r="B19">
        <v>-70</v>
      </c>
      <c r="C19">
        <v>2000</v>
      </c>
      <c r="D19" s="2">
        <v>43.6</v>
      </c>
      <c r="E19" s="2">
        <v>43.7</v>
      </c>
      <c r="F19" s="2">
        <v>36.700000000000003</v>
      </c>
      <c r="G19" s="2">
        <v>39.200000000000003</v>
      </c>
      <c r="H19" s="2">
        <v>37.5</v>
      </c>
      <c r="I19" s="2">
        <v>43</v>
      </c>
    </row>
    <row r="24" spans="2:9" x14ac:dyDescent="0.4">
      <c r="B24" t="s">
        <v>0</v>
      </c>
      <c r="C24" t="s">
        <v>24</v>
      </c>
      <c r="D24" t="s">
        <v>30</v>
      </c>
      <c r="E24" t="s">
        <v>25</v>
      </c>
      <c r="F24" t="s">
        <v>26</v>
      </c>
      <c r="G24" t="s">
        <v>27</v>
      </c>
      <c r="H24" t="s">
        <v>28</v>
      </c>
      <c r="I24" t="s">
        <v>29</v>
      </c>
    </row>
    <row r="25" spans="2:9" x14ac:dyDescent="0.4">
      <c r="B25">
        <v>500</v>
      </c>
      <c r="C25">
        <v>-70</v>
      </c>
      <c r="D25" s="2">
        <v>44.7</v>
      </c>
      <c r="E25" s="2">
        <v>42.7</v>
      </c>
      <c r="F25" s="2">
        <v>36.4</v>
      </c>
      <c r="G25" s="2">
        <v>38.299999999999997</v>
      </c>
      <c r="H25" s="2">
        <v>44</v>
      </c>
      <c r="I25" s="2">
        <v>46.6</v>
      </c>
    </row>
    <row r="26" spans="2:9" x14ac:dyDescent="0.4">
      <c r="B26">
        <v>500</v>
      </c>
      <c r="C26">
        <v>-50</v>
      </c>
      <c r="D26" s="2">
        <v>64.7</v>
      </c>
      <c r="E26" s="2">
        <v>62.4</v>
      </c>
      <c r="F26" s="2">
        <v>57.1</v>
      </c>
      <c r="G26" s="2">
        <v>57.9</v>
      </c>
      <c r="H26" s="2">
        <v>63</v>
      </c>
      <c r="I26" s="2">
        <v>66.099999999999994</v>
      </c>
    </row>
    <row r="27" spans="2:9" x14ac:dyDescent="0.4">
      <c r="B27">
        <v>500</v>
      </c>
      <c r="C27">
        <v>-30</v>
      </c>
      <c r="D27" s="2">
        <v>84.7</v>
      </c>
      <c r="E27" s="2">
        <v>82.4</v>
      </c>
      <c r="F27" s="2">
        <v>77.099999999999994</v>
      </c>
      <c r="G27" s="2">
        <v>78</v>
      </c>
      <c r="H27" s="2">
        <v>82.9</v>
      </c>
      <c r="I27" s="2">
        <v>86.1</v>
      </c>
    </row>
    <row r="28" spans="2:9" x14ac:dyDescent="0.4">
      <c r="B28">
        <v>500</v>
      </c>
      <c r="C28">
        <v>-25</v>
      </c>
      <c r="D28" s="2">
        <v>89.8</v>
      </c>
      <c r="E28" s="2">
        <v>87.1</v>
      </c>
      <c r="F28" s="2">
        <v>82</v>
      </c>
      <c r="G28" s="2">
        <v>83.6</v>
      </c>
      <c r="H28" s="2">
        <v>88.7</v>
      </c>
      <c r="I28" s="2">
        <v>87.1</v>
      </c>
    </row>
    <row r="29" spans="2:9" x14ac:dyDescent="0.4">
      <c r="B29">
        <v>500</v>
      </c>
      <c r="C29">
        <v>-20</v>
      </c>
      <c r="D29" s="2">
        <v>94.8</v>
      </c>
      <c r="E29" s="2">
        <v>92.1</v>
      </c>
      <c r="F29" s="2">
        <v>87</v>
      </c>
      <c r="G29" s="2">
        <v>88.6</v>
      </c>
      <c r="H29" s="2">
        <v>93.7</v>
      </c>
      <c r="I29" s="2">
        <v>92.1</v>
      </c>
    </row>
    <row r="30" spans="2:9" x14ac:dyDescent="0.4">
      <c r="B30">
        <v>500</v>
      </c>
      <c r="C30">
        <v>-15</v>
      </c>
      <c r="D30" s="2">
        <v>99.8</v>
      </c>
      <c r="E30" s="2">
        <v>97.1</v>
      </c>
      <c r="F30" s="2">
        <v>92.1</v>
      </c>
      <c r="G30" s="2">
        <v>93.6</v>
      </c>
      <c r="H30" s="2">
        <v>98.7</v>
      </c>
      <c r="I30" s="2">
        <v>97.1</v>
      </c>
    </row>
    <row r="31" spans="2:9" x14ac:dyDescent="0.4">
      <c r="B31">
        <v>1000</v>
      </c>
      <c r="C31">
        <v>-70</v>
      </c>
      <c r="D31" s="2">
        <v>44.3</v>
      </c>
      <c r="E31" s="2">
        <v>41.8</v>
      </c>
      <c r="F31" s="2">
        <v>38.700000000000003</v>
      </c>
      <c r="G31" s="2">
        <v>40.5</v>
      </c>
      <c r="H31" s="2">
        <v>37.9</v>
      </c>
      <c r="I31" s="2">
        <v>42.7</v>
      </c>
    </row>
    <row r="32" spans="2:9" x14ac:dyDescent="0.4">
      <c r="B32">
        <v>1000</v>
      </c>
      <c r="C32">
        <v>-50</v>
      </c>
      <c r="D32" s="2">
        <v>64.3</v>
      </c>
      <c r="E32" s="2">
        <v>61.8</v>
      </c>
      <c r="F32" s="2">
        <v>59.2</v>
      </c>
      <c r="G32" s="2">
        <v>60.4</v>
      </c>
      <c r="H32" s="2">
        <v>57.9</v>
      </c>
      <c r="I32" s="2">
        <v>62.7</v>
      </c>
    </row>
    <row r="33" spans="2:12" x14ac:dyDescent="0.4">
      <c r="B33">
        <v>1000</v>
      </c>
      <c r="C33">
        <v>-30</v>
      </c>
      <c r="D33" s="2">
        <v>84.3</v>
      </c>
      <c r="E33" s="2">
        <v>81.8</v>
      </c>
      <c r="F33" s="2">
        <v>79.2</v>
      </c>
      <c r="G33" s="2">
        <v>80.400000000000006</v>
      </c>
      <c r="H33" s="2">
        <v>77.900000000000006</v>
      </c>
      <c r="I33" s="2">
        <v>82.7</v>
      </c>
    </row>
    <row r="34" spans="2:12" x14ac:dyDescent="0.4">
      <c r="B34">
        <v>1000</v>
      </c>
      <c r="C34">
        <v>-25</v>
      </c>
      <c r="D34" s="2">
        <v>89.4</v>
      </c>
      <c r="E34" s="2">
        <v>86.2</v>
      </c>
      <c r="F34" s="2">
        <v>84</v>
      </c>
      <c r="G34" s="2">
        <v>85.5</v>
      </c>
      <c r="H34" s="2">
        <v>84.5</v>
      </c>
      <c r="I34" s="2">
        <v>85.8</v>
      </c>
    </row>
    <row r="35" spans="2:12" x14ac:dyDescent="0.4">
      <c r="B35">
        <v>1000</v>
      </c>
      <c r="C35">
        <v>-20</v>
      </c>
      <c r="D35" s="2">
        <v>94.3</v>
      </c>
      <c r="E35" s="2">
        <v>91.1</v>
      </c>
      <c r="F35" s="2">
        <v>89</v>
      </c>
      <c r="G35" s="2">
        <v>90.5</v>
      </c>
      <c r="H35" s="2">
        <v>89.5</v>
      </c>
      <c r="I35" s="2">
        <v>90.9</v>
      </c>
    </row>
    <row r="36" spans="2:12" x14ac:dyDescent="0.4">
      <c r="B36">
        <v>1000</v>
      </c>
      <c r="C36">
        <v>-15</v>
      </c>
      <c r="D36" s="2">
        <v>99.4</v>
      </c>
      <c r="E36" s="2">
        <v>96.2</v>
      </c>
      <c r="F36" s="2">
        <v>94.1</v>
      </c>
      <c r="G36" s="2">
        <v>95.5</v>
      </c>
      <c r="H36" s="2">
        <v>94.63</v>
      </c>
      <c r="I36" s="2">
        <v>95.8</v>
      </c>
    </row>
    <row r="37" spans="2:12" x14ac:dyDescent="0.4">
      <c r="B37">
        <v>2000</v>
      </c>
      <c r="C37">
        <v>-70</v>
      </c>
      <c r="D37" s="2">
        <v>43.6</v>
      </c>
      <c r="E37" s="2">
        <v>43.7</v>
      </c>
      <c r="F37" s="2">
        <v>36.700000000000003</v>
      </c>
      <c r="G37" s="2">
        <v>39.200000000000003</v>
      </c>
      <c r="H37" s="2">
        <v>37.5</v>
      </c>
      <c r="I37" s="2">
        <v>43</v>
      </c>
    </row>
    <row r="38" spans="2:12" x14ac:dyDescent="0.4">
      <c r="B38">
        <v>2000</v>
      </c>
      <c r="C38">
        <v>-50</v>
      </c>
      <c r="D38" s="2">
        <v>63.7</v>
      </c>
      <c r="E38" s="2">
        <v>63.6</v>
      </c>
      <c r="F38" s="2">
        <v>57.1</v>
      </c>
      <c r="G38" s="2">
        <v>59.2</v>
      </c>
      <c r="H38" s="2">
        <v>57.5</v>
      </c>
      <c r="I38" s="2">
        <v>62.9</v>
      </c>
    </row>
    <row r="39" spans="2:12" x14ac:dyDescent="0.4">
      <c r="B39">
        <v>2000</v>
      </c>
      <c r="C39">
        <v>-30</v>
      </c>
      <c r="D39" s="2">
        <v>83.7</v>
      </c>
      <c r="E39" s="2">
        <v>83.6</v>
      </c>
      <c r="F39" s="2">
        <v>77.2</v>
      </c>
      <c r="G39" s="2">
        <v>79.2</v>
      </c>
      <c r="H39" s="2">
        <v>77.5</v>
      </c>
      <c r="I39" s="2">
        <v>82.9</v>
      </c>
    </row>
    <row r="40" spans="2:12" x14ac:dyDescent="0.4">
      <c r="B40">
        <v>2000</v>
      </c>
      <c r="C40">
        <v>-25</v>
      </c>
      <c r="D40" s="2">
        <v>88.8</v>
      </c>
      <c r="E40" s="2">
        <v>88</v>
      </c>
      <c r="F40" s="2">
        <v>82.2</v>
      </c>
      <c r="G40" s="2">
        <v>84.3</v>
      </c>
      <c r="H40" s="2">
        <v>83.3</v>
      </c>
      <c r="I40" s="2">
        <v>85</v>
      </c>
    </row>
    <row r="41" spans="2:12" x14ac:dyDescent="0.4">
      <c r="B41">
        <v>2000</v>
      </c>
      <c r="C41">
        <v>-20</v>
      </c>
      <c r="D41" s="2">
        <v>93.8</v>
      </c>
      <c r="E41" s="2">
        <v>93</v>
      </c>
      <c r="F41" s="2">
        <v>87.2</v>
      </c>
      <c r="G41" s="2">
        <v>89.3</v>
      </c>
      <c r="H41" s="2">
        <v>88.2</v>
      </c>
      <c r="I41" s="2">
        <v>90</v>
      </c>
    </row>
    <row r="42" spans="2:12" x14ac:dyDescent="0.4">
      <c r="B42">
        <v>2000</v>
      </c>
      <c r="C42">
        <v>-15</v>
      </c>
      <c r="D42" s="2">
        <v>98.9</v>
      </c>
      <c r="E42" s="2">
        <v>98</v>
      </c>
      <c r="F42" s="2">
        <v>92.2</v>
      </c>
      <c r="G42" s="2">
        <v>94.3</v>
      </c>
      <c r="H42" s="2">
        <v>93.3</v>
      </c>
      <c r="I42" s="2">
        <v>95</v>
      </c>
    </row>
    <row r="44" spans="2:12" x14ac:dyDescent="0.4">
      <c r="C44" s="1"/>
      <c r="D44" s="8" t="s">
        <v>45</v>
      </c>
      <c r="E44" s="8"/>
      <c r="F44" s="8"/>
      <c r="G44" s="8"/>
      <c r="H44" s="8"/>
      <c r="I44" s="8"/>
    </row>
    <row r="45" spans="2:12" x14ac:dyDescent="0.4">
      <c r="C45" s="1" t="s">
        <v>24</v>
      </c>
      <c r="D45" s="1" t="s">
        <v>30</v>
      </c>
      <c r="E45" s="1" t="s">
        <v>25</v>
      </c>
      <c r="F45" s="1" t="s">
        <v>26</v>
      </c>
      <c r="G45" s="1" t="s">
        <v>27</v>
      </c>
      <c r="H45" s="1" t="s">
        <v>28</v>
      </c>
      <c r="I45" s="1" t="s">
        <v>29</v>
      </c>
    </row>
    <row r="46" spans="2:12" x14ac:dyDescent="0.4">
      <c r="C46" s="1" t="s">
        <v>10</v>
      </c>
      <c r="D46" s="3">
        <v>44.7</v>
      </c>
      <c r="E46" s="3">
        <v>42.7</v>
      </c>
      <c r="F46" s="3">
        <v>36.4</v>
      </c>
      <c r="G46" s="3">
        <v>38.299999999999997</v>
      </c>
      <c r="H46" s="3">
        <v>44</v>
      </c>
      <c r="I46" s="3">
        <v>46.6</v>
      </c>
      <c r="K46" s="4">
        <f>$D46-E46</f>
        <v>2</v>
      </c>
      <c r="L46" s="4">
        <f>$D46-F46</f>
        <v>8.3000000000000043</v>
      </c>
    </row>
    <row r="47" spans="2:12" x14ac:dyDescent="0.4">
      <c r="C47" s="1" t="s">
        <v>31</v>
      </c>
      <c r="D47" s="3">
        <v>64.7</v>
      </c>
      <c r="E47" s="3">
        <v>62.4</v>
      </c>
      <c r="F47" s="3">
        <v>57.1</v>
      </c>
      <c r="G47" s="3">
        <v>57.9</v>
      </c>
      <c r="H47" s="3">
        <v>63</v>
      </c>
      <c r="I47" s="3">
        <v>66.099999999999994</v>
      </c>
    </row>
    <row r="48" spans="2:12" x14ac:dyDescent="0.4">
      <c r="C48" s="1" t="s">
        <v>32</v>
      </c>
      <c r="D48" s="3">
        <v>84.7</v>
      </c>
      <c r="E48" s="3">
        <v>82.4</v>
      </c>
      <c r="F48" s="3">
        <v>77.099999999999994</v>
      </c>
      <c r="G48" s="3">
        <v>78</v>
      </c>
      <c r="H48" s="3">
        <v>82.9</v>
      </c>
      <c r="I48" s="3">
        <v>86.1</v>
      </c>
    </row>
    <row r="49" spans="3:9" x14ac:dyDescent="0.4">
      <c r="C49" s="1" t="s">
        <v>33</v>
      </c>
      <c r="D49" s="3">
        <v>89.8</v>
      </c>
      <c r="E49" s="3">
        <v>87.1</v>
      </c>
      <c r="F49" s="3">
        <v>82</v>
      </c>
      <c r="G49" s="3">
        <v>83.6</v>
      </c>
      <c r="H49" s="3">
        <v>88.7</v>
      </c>
      <c r="I49" s="3">
        <v>87.1</v>
      </c>
    </row>
    <row r="50" spans="3:9" x14ac:dyDescent="0.4">
      <c r="C50" s="1" t="s">
        <v>34</v>
      </c>
      <c r="D50" s="3">
        <v>94.8</v>
      </c>
      <c r="E50" s="3">
        <v>92.1</v>
      </c>
      <c r="F50" s="3">
        <v>87</v>
      </c>
      <c r="G50" s="3">
        <v>88.6</v>
      </c>
      <c r="H50" s="3">
        <v>93.7</v>
      </c>
      <c r="I50" s="3">
        <v>92.1</v>
      </c>
    </row>
    <row r="51" spans="3:9" x14ac:dyDescent="0.4">
      <c r="C51" s="1" t="s">
        <v>35</v>
      </c>
      <c r="D51" s="3">
        <v>99.8</v>
      </c>
      <c r="E51" s="3">
        <v>97.1</v>
      </c>
      <c r="F51" s="3">
        <v>92.1</v>
      </c>
      <c r="G51" s="3">
        <v>93.6</v>
      </c>
      <c r="H51" s="3">
        <v>98.7</v>
      </c>
      <c r="I51" s="3">
        <v>97.1</v>
      </c>
    </row>
    <row r="52" spans="3:9" x14ac:dyDescent="0.4">
      <c r="C52" s="1" t="s">
        <v>36</v>
      </c>
      <c r="D52" s="3">
        <v>44.3</v>
      </c>
      <c r="E52" s="3">
        <v>41.8</v>
      </c>
      <c r="F52" s="3">
        <v>38.700000000000003</v>
      </c>
      <c r="G52" s="3">
        <v>40.5</v>
      </c>
      <c r="H52" s="3">
        <v>37.9</v>
      </c>
      <c r="I52" s="3">
        <v>42.7</v>
      </c>
    </row>
    <row r="53" spans="3:9" x14ac:dyDescent="0.4">
      <c r="C53" s="1" t="s">
        <v>37</v>
      </c>
      <c r="D53" s="3">
        <v>64.3</v>
      </c>
      <c r="E53" s="3">
        <v>61.8</v>
      </c>
      <c r="F53" s="3">
        <v>59.2</v>
      </c>
      <c r="G53" s="3">
        <v>60.4</v>
      </c>
      <c r="H53" s="3">
        <v>57.9</v>
      </c>
      <c r="I53" s="3">
        <v>62.7</v>
      </c>
    </row>
    <row r="54" spans="3:9" x14ac:dyDescent="0.4">
      <c r="C54" s="1" t="s">
        <v>23</v>
      </c>
      <c r="D54" s="3">
        <v>84.3</v>
      </c>
      <c r="E54" s="3">
        <v>81.8</v>
      </c>
      <c r="F54" s="3">
        <v>79.2</v>
      </c>
      <c r="G54" s="3">
        <v>80.400000000000006</v>
      </c>
      <c r="H54" s="3">
        <v>77.900000000000006</v>
      </c>
      <c r="I54" s="3">
        <v>82.7</v>
      </c>
    </row>
    <row r="55" spans="3:9" x14ac:dyDescent="0.4">
      <c r="C55" s="1" t="s">
        <v>38</v>
      </c>
      <c r="D55" s="3">
        <v>89.4</v>
      </c>
      <c r="E55" s="3">
        <v>86.2</v>
      </c>
      <c r="F55" s="3">
        <v>84</v>
      </c>
      <c r="G55" s="3">
        <v>85.5</v>
      </c>
      <c r="H55" s="3">
        <v>84.5</v>
      </c>
      <c r="I55" s="3">
        <v>85.8</v>
      </c>
    </row>
    <row r="56" spans="3:9" x14ac:dyDescent="0.4">
      <c r="C56" s="1" t="s">
        <v>39</v>
      </c>
      <c r="D56" s="3">
        <v>94.3</v>
      </c>
      <c r="E56" s="3">
        <v>91.1</v>
      </c>
      <c r="F56" s="3">
        <v>89</v>
      </c>
      <c r="G56" s="3">
        <v>90.5</v>
      </c>
      <c r="H56" s="3">
        <v>89.5</v>
      </c>
      <c r="I56" s="3">
        <v>90.9</v>
      </c>
    </row>
    <row r="57" spans="3:9" x14ac:dyDescent="0.4">
      <c r="C57" s="1" t="s">
        <v>40</v>
      </c>
      <c r="D57" s="3">
        <v>99.4</v>
      </c>
      <c r="E57" s="3">
        <v>96.2</v>
      </c>
      <c r="F57" s="3">
        <v>94.1</v>
      </c>
      <c r="G57" s="3">
        <v>95.5</v>
      </c>
      <c r="H57" s="3">
        <v>94.63</v>
      </c>
      <c r="I57" s="3">
        <v>95.8</v>
      </c>
    </row>
    <row r="58" spans="3:9" x14ac:dyDescent="0.4">
      <c r="C58" s="1" t="s">
        <v>16</v>
      </c>
      <c r="D58" s="3">
        <v>43.6</v>
      </c>
      <c r="E58" s="3">
        <v>43.7</v>
      </c>
      <c r="F58" s="3">
        <v>36.700000000000003</v>
      </c>
      <c r="G58" s="3">
        <v>39.200000000000003</v>
      </c>
      <c r="H58" s="3">
        <v>37.5</v>
      </c>
      <c r="I58" s="3">
        <v>43</v>
      </c>
    </row>
    <row r="59" spans="3:9" x14ac:dyDescent="0.4">
      <c r="C59" s="1" t="s">
        <v>41</v>
      </c>
      <c r="D59" s="3">
        <v>63.7</v>
      </c>
      <c r="E59" s="3">
        <v>63.6</v>
      </c>
      <c r="F59" s="3">
        <v>57.1</v>
      </c>
      <c r="G59" s="3">
        <v>59.2</v>
      </c>
      <c r="H59" s="3">
        <v>57.5</v>
      </c>
      <c r="I59" s="3">
        <v>62.9</v>
      </c>
    </row>
    <row r="60" spans="3:9" x14ac:dyDescent="0.4">
      <c r="C60" s="1" t="s">
        <v>42</v>
      </c>
      <c r="D60" s="3">
        <v>83.7</v>
      </c>
      <c r="E60" s="3">
        <v>83.6</v>
      </c>
      <c r="F60" s="3">
        <v>77.2</v>
      </c>
      <c r="G60" s="3">
        <v>79.2</v>
      </c>
      <c r="H60" s="3">
        <v>77.5</v>
      </c>
      <c r="I60" s="3">
        <v>82.9</v>
      </c>
    </row>
    <row r="61" spans="3:9" x14ac:dyDescent="0.4">
      <c r="C61" s="1" t="s">
        <v>22</v>
      </c>
      <c r="D61" s="3">
        <v>88.8</v>
      </c>
      <c r="E61" s="3">
        <v>88</v>
      </c>
      <c r="F61" s="3">
        <v>82.2</v>
      </c>
      <c r="G61" s="3">
        <v>84.3</v>
      </c>
      <c r="H61" s="3">
        <v>83.3</v>
      </c>
      <c r="I61" s="3">
        <v>85</v>
      </c>
    </row>
    <row r="62" spans="3:9" x14ac:dyDescent="0.4">
      <c r="C62" s="1" t="s">
        <v>43</v>
      </c>
      <c r="D62" s="3">
        <v>93.8</v>
      </c>
      <c r="E62" s="3">
        <v>93</v>
      </c>
      <c r="F62" s="3">
        <v>87.2</v>
      </c>
      <c r="G62" s="3">
        <v>89.3</v>
      </c>
      <c r="H62" s="3">
        <v>88.2</v>
      </c>
      <c r="I62" s="3">
        <v>90</v>
      </c>
    </row>
    <row r="63" spans="3:9" x14ac:dyDescent="0.4">
      <c r="C63" s="1" t="s">
        <v>44</v>
      </c>
      <c r="D63" s="3">
        <v>98.9</v>
      </c>
      <c r="E63" s="3">
        <v>98</v>
      </c>
      <c r="F63" s="3">
        <v>92.2</v>
      </c>
      <c r="G63" s="3">
        <v>94.3</v>
      </c>
      <c r="H63" s="3">
        <v>93.3</v>
      </c>
      <c r="I63" s="3">
        <v>95</v>
      </c>
    </row>
  </sheetData>
  <sortState ref="B25:I42">
    <sortCondition ref="C25:C42"/>
    <sortCondition ref="B25:B42"/>
  </sortState>
  <mergeCells count="1">
    <mergeCell ref="D44:I44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4AA40-E9C8-4587-9F91-835888F7A9F2}">
  <dimension ref="A1:P40"/>
  <sheetViews>
    <sheetView tabSelected="1" topLeftCell="A6" workbookViewId="0">
      <selection activeCell="A21" sqref="A21"/>
    </sheetView>
  </sheetViews>
  <sheetFormatPr defaultRowHeight="17.399999999999999" x14ac:dyDescent="0.4"/>
  <cols>
    <col min="1" max="1" width="17.09765625" bestFit="1" customWidth="1"/>
  </cols>
  <sheetData>
    <row r="1" spans="1:16" x14ac:dyDescent="0.4">
      <c r="A1" t="s">
        <v>0</v>
      </c>
      <c r="B1" t="s">
        <v>46</v>
      </c>
      <c r="C1" t="s">
        <v>30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</row>
    <row r="2" spans="1:16" x14ac:dyDescent="0.4">
      <c r="A2">
        <v>500</v>
      </c>
      <c r="B2">
        <v>-70</v>
      </c>
      <c r="C2" s="2">
        <v>44.7</v>
      </c>
      <c r="D2" s="2">
        <v>42.7</v>
      </c>
      <c r="E2" s="2">
        <v>36.4</v>
      </c>
      <c r="F2" s="2">
        <v>38.299999999999997</v>
      </c>
      <c r="G2" s="2">
        <v>44</v>
      </c>
      <c r="H2" s="2">
        <v>46.6</v>
      </c>
      <c r="K2" s="4">
        <f>$C2-D2</f>
        <v>2</v>
      </c>
      <c r="L2" s="4">
        <f>$C2-E2</f>
        <v>8.3000000000000043</v>
      </c>
      <c r="M2" s="4">
        <f>$C2-F2</f>
        <v>6.4000000000000057</v>
      </c>
      <c r="N2" s="4">
        <f>$C2-G2</f>
        <v>0.70000000000000284</v>
      </c>
      <c r="O2" s="4">
        <f>$C2-H2</f>
        <v>-1.8999999999999986</v>
      </c>
      <c r="P2" s="4"/>
    </row>
    <row r="3" spans="1:16" x14ac:dyDescent="0.4">
      <c r="A3">
        <v>500</v>
      </c>
      <c r="B3">
        <v>-50</v>
      </c>
      <c r="C3" s="2">
        <v>64.7</v>
      </c>
      <c r="D3" s="2">
        <v>62.4</v>
      </c>
      <c r="E3" s="2">
        <v>57.1</v>
      </c>
      <c r="F3" s="2">
        <v>57.9</v>
      </c>
      <c r="G3" s="2">
        <v>63</v>
      </c>
      <c r="H3" s="2">
        <v>66.099999999999994</v>
      </c>
      <c r="K3" s="4">
        <f t="shared" ref="K3:O19" si="0">$C3-D3</f>
        <v>2.3000000000000043</v>
      </c>
      <c r="L3" s="4">
        <f t="shared" si="0"/>
        <v>7.6000000000000014</v>
      </c>
      <c r="M3" s="4">
        <f t="shared" si="0"/>
        <v>6.8000000000000043</v>
      </c>
      <c r="N3" s="4">
        <f t="shared" si="0"/>
        <v>1.7000000000000028</v>
      </c>
      <c r="O3" s="4">
        <f t="shared" si="0"/>
        <v>-1.3999999999999915</v>
      </c>
      <c r="P3" s="4"/>
    </row>
    <row r="4" spans="1:16" x14ac:dyDescent="0.4">
      <c r="A4">
        <v>500</v>
      </c>
      <c r="B4">
        <v>-30</v>
      </c>
      <c r="C4" s="2">
        <v>84.7</v>
      </c>
      <c r="D4" s="2">
        <v>82.4</v>
      </c>
      <c r="E4" s="2">
        <v>77.099999999999994</v>
      </c>
      <c r="F4" s="2">
        <v>78</v>
      </c>
      <c r="G4" s="2">
        <v>82.9</v>
      </c>
      <c r="H4" s="2">
        <v>86.1</v>
      </c>
      <c r="K4" s="4">
        <f t="shared" si="0"/>
        <v>2.2999999999999972</v>
      </c>
      <c r="L4" s="4">
        <f t="shared" si="0"/>
        <v>7.6000000000000085</v>
      </c>
      <c r="M4" s="4">
        <f t="shared" si="0"/>
        <v>6.7000000000000028</v>
      </c>
      <c r="N4" s="4">
        <f t="shared" si="0"/>
        <v>1.7999999999999972</v>
      </c>
      <c r="O4" s="4">
        <f t="shared" si="0"/>
        <v>-1.3999999999999915</v>
      </c>
      <c r="P4" s="4"/>
    </row>
    <row r="5" spans="1:16" x14ac:dyDescent="0.4">
      <c r="A5">
        <v>500</v>
      </c>
      <c r="B5">
        <v>-25</v>
      </c>
      <c r="C5" s="2">
        <v>89.8</v>
      </c>
      <c r="D5" s="2">
        <v>87.1</v>
      </c>
      <c r="E5" s="2">
        <v>82</v>
      </c>
      <c r="F5" s="2">
        <v>83.6</v>
      </c>
      <c r="G5" s="2">
        <v>88.7</v>
      </c>
      <c r="H5" s="2">
        <v>87.1</v>
      </c>
      <c r="I5" s="2"/>
      <c r="J5" s="2"/>
      <c r="K5" s="4">
        <f t="shared" si="0"/>
        <v>2.7000000000000028</v>
      </c>
      <c r="L5" s="4">
        <f t="shared" si="0"/>
        <v>7.7999999999999972</v>
      </c>
      <c r="M5" s="4">
        <f t="shared" si="0"/>
        <v>6.2000000000000028</v>
      </c>
      <c r="N5" s="4">
        <f t="shared" si="0"/>
        <v>1.0999999999999943</v>
      </c>
      <c r="O5" s="4">
        <f t="shared" si="0"/>
        <v>2.7000000000000028</v>
      </c>
      <c r="P5" s="4"/>
    </row>
    <row r="6" spans="1:16" x14ac:dyDescent="0.4">
      <c r="A6">
        <v>500</v>
      </c>
      <c r="B6">
        <v>-20</v>
      </c>
      <c r="C6" s="2">
        <v>94.8</v>
      </c>
      <c r="D6" s="2">
        <v>92.1</v>
      </c>
      <c r="E6" s="2">
        <v>87</v>
      </c>
      <c r="F6" s="2">
        <v>88.6</v>
      </c>
      <c r="G6" s="2">
        <v>93.7</v>
      </c>
      <c r="H6" s="2">
        <v>92.1</v>
      </c>
      <c r="I6" s="2"/>
      <c r="J6" s="2"/>
      <c r="K6" s="4">
        <f t="shared" si="0"/>
        <v>2.7000000000000028</v>
      </c>
      <c r="L6" s="4">
        <f t="shared" si="0"/>
        <v>7.7999999999999972</v>
      </c>
      <c r="M6" s="4">
        <f t="shared" si="0"/>
        <v>6.2000000000000028</v>
      </c>
      <c r="N6" s="4">
        <f t="shared" si="0"/>
        <v>1.0999999999999943</v>
      </c>
      <c r="O6" s="4">
        <f t="shared" si="0"/>
        <v>2.7000000000000028</v>
      </c>
      <c r="P6" s="4"/>
    </row>
    <row r="7" spans="1:16" x14ac:dyDescent="0.4">
      <c r="A7">
        <v>500</v>
      </c>
      <c r="B7">
        <v>-15</v>
      </c>
      <c r="C7" s="2">
        <v>99.8</v>
      </c>
      <c r="D7" s="2">
        <v>97.1</v>
      </c>
      <c r="E7" s="2">
        <v>92.1</v>
      </c>
      <c r="F7" s="2">
        <v>93.6</v>
      </c>
      <c r="G7" s="2">
        <v>98.7</v>
      </c>
      <c r="H7" s="2">
        <v>97.1</v>
      </c>
      <c r="I7" s="2"/>
      <c r="J7" s="2"/>
      <c r="K7" s="4">
        <f t="shared" si="0"/>
        <v>2.7000000000000028</v>
      </c>
      <c r="L7" s="4">
        <f t="shared" si="0"/>
        <v>7.7000000000000028</v>
      </c>
      <c r="M7" s="4">
        <f t="shared" si="0"/>
        <v>6.2000000000000028</v>
      </c>
      <c r="N7" s="4">
        <f t="shared" si="0"/>
        <v>1.0999999999999943</v>
      </c>
      <c r="O7" s="4">
        <f t="shared" si="0"/>
        <v>2.7000000000000028</v>
      </c>
      <c r="P7" s="4"/>
    </row>
    <row r="8" spans="1:16" x14ac:dyDescent="0.4">
      <c r="A8">
        <v>1000</v>
      </c>
      <c r="B8">
        <v>-70</v>
      </c>
      <c r="C8" s="2">
        <v>44.3</v>
      </c>
      <c r="D8" s="2">
        <v>41.8</v>
      </c>
      <c r="E8" s="2">
        <v>38.700000000000003</v>
      </c>
      <c r="F8" s="2">
        <v>40.5</v>
      </c>
      <c r="G8" s="2">
        <v>37.9</v>
      </c>
      <c r="H8" s="2">
        <v>42.7</v>
      </c>
      <c r="K8" s="4">
        <f t="shared" si="0"/>
        <v>2.5</v>
      </c>
      <c r="L8" s="4">
        <f t="shared" si="0"/>
        <v>5.5999999999999943</v>
      </c>
      <c r="M8" s="4">
        <f t="shared" si="0"/>
        <v>3.7999999999999972</v>
      </c>
      <c r="N8" s="4">
        <f t="shared" si="0"/>
        <v>6.3999999999999986</v>
      </c>
      <c r="O8" s="4">
        <f t="shared" si="0"/>
        <v>1.5999999999999943</v>
      </c>
      <c r="P8" s="4"/>
    </row>
    <row r="9" spans="1:16" x14ac:dyDescent="0.4">
      <c r="A9">
        <v>1000</v>
      </c>
      <c r="B9">
        <v>-50</v>
      </c>
      <c r="C9" s="2">
        <v>64.3</v>
      </c>
      <c r="D9" s="2">
        <v>61.8</v>
      </c>
      <c r="E9" s="2">
        <v>59.2</v>
      </c>
      <c r="F9" s="2">
        <v>60.4</v>
      </c>
      <c r="G9" s="2">
        <v>57.9</v>
      </c>
      <c r="H9" s="2">
        <v>62.7</v>
      </c>
      <c r="K9" s="4">
        <f t="shared" si="0"/>
        <v>2.5</v>
      </c>
      <c r="L9" s="4">
        <f t="shared" si="0"/>
        <v>5.0999999999999943</v>
      </c>
      <c r="M9" s="4">
        <f t="shared" si="0"/>
        <v>3.8999999999999986</v>
      </c>
      <c r="N9" s="4">
        <f t="shared" si="0"/>
        <v>6.3999999999999986</v>
      </c>
      <c r="O9" s="4">
        <f t="shared" si="0"/>
        <v>1.5999999999999943</v>
      </c>
      <c r="P9" s="4"/>
    </row>
    <row r="10" spans="1:16" x14ac:dyDescent="0.4">
      <c r="A10">
        <v>1000</v>
      </c>
      <c r="B10">
        <v>-30</v>
      </c>
      <c r="C10" s="2">
        <v>84.3</v>
      </c>
      <c r="D10" s="2">
        <v>81.8</v>
      </c>
      <c r="E10" s="2">
        <v>79.2</v>
      </c>
      <c r="F10" s="2">
        <v>80.400000000000006</v>
      </c>
      <c r="G10" s="2">
        <v>77.900000000000006</v>
      </c>
      <c r="H10" s="2">
        <v>82.7</v>
      </c>
      <c r="K10" s="4">
        <f t="shared" si="0"/>
        <v>2.5</v>
      </c>
      <c r="L10" s="4">
        <f t="shared" si="0"/>
        <v>5.0999999999999943</v>
      </c>
      <c r="M10" s="4">
        <f t="shared" si="0"/>
        <v>3.8999999999999915</v>
      </c>
      <c r="N10" s="4">
        <f t="shared" si="0"/>
        <v>6.3999999999999915</v>
      </c>
      <c r="O10" s="4">
        <f t="shared" si="0"/>
        <v>1.5999999999999943</v>
      </c>
      <c r="P10" s="4"/>
    </row>
    <row r="11" spans="1:16" x14ac:dyDescent="0.4">
      <c r="A11">
        <v>1000</v>
      </c>
      <c r="B11">
        <v>-25</v>
      </c>
      <c r="C11" s="2">
        <v>89.4</v>
      </c>
      <c r="D11" s="2">
        <v>86.2</v>
      </c>
      <c r="E11" s="2">
        <v>84</v>
      </c>
      <c r="F11" s="2">
        <v>85.5</v>
      </c>
      <c r="G11" s="2">
        <v>84.5</v>
      </c>
      <c r="H11" s="2">
        <v>85.8</v>
      </c>
      <c r="I11" s="2"/>
      <c r="J11" s="2"/>
      <c r="K11" s="4">
        <f t="shared" si="0"/>
        <v>3.2000000000000028</v>
      </c>
      <c r="L11" s="4">
        <f t="shared" si="0"/>
        <v>5.4000000000000057</v>
      </c>
      <c r="M11" s="4">
        <f t="shared" si="0"/>
        <v>3.9000000000000057</v>
      </c>
      <c r="N11" s="4">
        <f t="shared" si="0"/>
        <v>4.9000000000000057</v>
      </c>
      <c r="O11" s="4">
        <f t="shared" si="0"/>
        <v>3.6000000000000085</v>
      </c>
      <c r="P11" s="4"/>
    </row>
    <row r="12" spans="1:16" x14ac:dyDescent="0.4">
      <c r="A12">
        <v>1000</v>
      </c>
      <c r="B12">
        <v>-20</v>
      </c>
      <c r="C12" s="2">
        <v>94.3</v>
      </c>
      <c r="D12" s="2">
        <v>91.1</v>
      </c>
      <c r="E12" s="2">
        <v>89</v>
      </c>
      <c r="F12" s="2">
        <v>90.5</v>
      </c>
      <c r="G12" s="2">
        <v>89.5</v>
      </c>
      <c r="H12" s="2">
        <v>90.9</v>
      </c>
      <c r="I12" s="2"/>
      <c r="J12" s="2"/>
      <c r="K12" s="4">
        <f t="shared" si="0"/>
        <v>3.2000000000000028</v>
      </c>
      <c r="L12" s="4">
        <f t="shared" si="0"/>
        <v>5.2999999999999972</v>
      </c>
      <c r="M12" s="4">
        <f t="shared" si="0"/>
        <v>3.7999999999999972</v>
      </c>
      <c r="N12" s="4">
        <f t="shared" si="0"/>
        <v>4.7999999999999972</v>
      </c>
      <c r="O12" s="4">
        <f t="shared" si="0"/>
        <v>3.3999999999999915</v>
      </c>
      <c r="P12" s="4"/>
    </row>
    <row r="13" spans="1:16" x14ac:dyDescent="0.4">
      <c r="A13">
        <v>1000</v>
      </c>
      <c r="B13">
        <v>-15</v>
      </c>
      <c r="C13" s="2">
        <v>99.4</v>
      </c>
      <c r="D13" s="2">
        <v>96.2</v>
      </c>
      <c r="E13" s="2">
        <v>94.1</v>
      </c>
      <c r="F13" s="2">
        <v>95.5</v>
      </c>
      <c r="G13" s="2">
        <v>94.63</v>
      </c>
      <c r="H13" s="2">
        <v>95.8</v>
      </c>
      <c r="I13" s="2"/>
      <c r="J13" s="2"/>
      <c r="K13" s="4">
        <f t="shared" si="0"/>
        <v>3.2000000000000028</v>
      </c>
      <c r="L13" s="4">
        <f t="shared" si="0"/>
        <v>5.3000000000000114</v>
      </c>
      <c r="M13" s="4">
        <f t="shared" si="0"/>
        <v>3.9000000000000057</v>
      </c>
      <c r="N13" s="4">
        <f t="shared" si="0"/>
        <v>4.7700000000000102</v>
      </c>
      <c r="O13" s="4">
        <f t="shared" si="0"/>
        <v>3.6000000000000085</v>
      </c>
      <c r="P13" s="4"/>
    </row>
    <row r="14" spans="1:16" x14ac:dyDescent="0.4">
      <c r="A14">
        <v>2000</v>
      </c>
      <c r="B14">
        <v>-70</v>
      </c>
      <c r="C14" s="2">
        <v>43.6</v>
      </c>
      <c r="D14" s="2">
        <v>43.7</v>
      </c>
      <c r="E14" s="2">
        <v>36.700000000000003</v>
      </c>
      <c r="F14" s="2">
        <v>39.200000000000003</v>
      </c>
      <c r="G14" s="2">
        <v>37.5</v>
      </c>
      <c r="H14" s="2">
        <v>43</v>
      </c>
      <c r="K14" s="4">
        <f t="shared" si="0"/>
        <v>-0.10000000000000142</v>
      </c>
      <c r="L14" s="4">
        <f t="shared" si="0"/>
        <v>6.8999999999999986</v>
      </c>
      <c r="M14" s="4">
        <f t="shared" si="0"/>
        <v>4.3999999999999986</v>
      </c>
      <c r="N14" s="4">
        <f t="shared" si="0"/>
        <v>6.1000000000000014</v>
      </c>
      <c r="O14" s="4">
        <f t="shared" si="0"/>
        <v>0.60000000000000142</v>
      </c>
      <c r="P14" s="4"/>
    </row>
    <row r="15" spans="1:16" x14ac:dyDescent="0.4">
      <c r="A15">
        <v>2000</v>
      </c>
      <c r="B15">
        <v>-50</v>
      </c>
      <c r="C15" s="2">
        <v>63.7</v>
      </c>
      <c r="D15" s="2">
        <v>63.6</v>
      </c>
      <c r="E15" s="2">
        <v>57.1</v>
      </c>
      <c r="F15" s="2">
        <v>59.2</v>
      </c>
      <c r="G15" s="2">
        <v>57.5</v>
      </c>
      <c r="H15" s="2">
        <v>62.9</v>
      </c>
      <c r="K15" s="4">
        <f t="shared" si="0"/>
        <v>0.10000000000000142</v>
      </c>
      <c r="L15" s="4">
        <f t="shared" si="0"/>
        <v>6.6000000000000014</v>
      </c>
      <c r="M15" s="4">
        <f t="shared" si="0"/>
        <v>4.5</v>
      </c>
      <c r="N15" s="4">
        <f t="shared" si="0"/>
        <v>6.2000000000000028</v>
      </c>
      <c r="O15" s="4">
        <f t="shared" si="0"/>
        <v>0.80000000000000426</v>
      </c>
      <c r="P15" s="4"/>
    </row>
    <row r="16" spans="1:16" x14ac:dyDescent="0.4">
      <c r="A16">
        <v>2000</v>
      </c>
      <c r="B16">
        <v>-30</v>
      </c>
      <c r="C16" s="2">
        <v>83.7</v>
      </c>
      <c r="D16" s="2">
        <v>83.6</v>
      </c>
      <c r="E16" s="2">
        <v>77.2</v>
      </c>
      <c r="F16" s="2">
        <v>79.2</v>
      </c>
      <c r="G16" s="2">
        <v>77.5</v>
      </c>
      <c r="H16" s="2">
        <v>82.9</v>
      </c>
      <c r="K16" s="4">
        <f t="shared" si="0"/>
        <v>0.10000000000000853</v>
      </c>
      <c r="L16" s="4">
        <f t="shared" si="0"/>
        <v>6.5</v>
      </c>
      <c r="M16" s="4">
        <f t="shared" si="0"/>
        <v>4.5</v>
      </c>
      <c r="N16" s="4">
        <f t="shared" si="0"/>
        <v>6.2000000000000028</v>
      </c>
      <c r="O16" s="4">
        <f t="shared" si="0"/>
        <v>0.79999999999999716</v>
      </c>
      <c r="P16" s="4"/>
    </row>
    <row r="17" spans="1:16" x14ac:dyDescent="0.4">
      <c r="A17">
        <v>2000</v>
      </c>
      <c r="B17">
        <v>-25</v>
      </c>
      <c r="C17" s="2">
        <v>88.8</v>
      </c>
      <c r="D17" s="2">
        <v>88</v>
      </c>
      <c r="E17" s="2">
        <v>82.2</v>
      </c>
      <c r="F17" s="2">
        <v>84.3</v>
      </c>
      <c r="G17" s="2">
        <v>83.3</v>
      </c>
      <c r="H17" s="2">
        <v>85</v>
      </c>
      <c r="I17" s="2"/>
      <c r="J17" s="2"/>
      <c r="K17" s="4">
        <f t="shared" si="0"/>
        <v>0.79999999999999716</v>
      </c>
      <c r="L17" s="4">
        <f t="shared" si="0"/>
        <v>6.5999999999999943</v>
      </c>
      <c r="M17" s="4">
        <f t="shared" si="0"/>
        <v>4.5</v>
      </c>
      <c r="N17" s="4">
        <f t="shared" si="0"/>
        <v>5.5</v>
      </c>
      <c r="O17" s="4">
        <f t="shared" si="0"/>
        <v>3.7999999999999972</v>
      </c>
      <c r="P17" s="4"/>
    </row>
    <row r="18" spans="1:16" x14ac:dyDescent="0.4">
      <c r="A18">
        <v>2000</v>
      </c>
      <c r="B18">
        <v>-20</v>
      </c>
      <c r="C18" s="2">
        <v>93.8</v>
      </c>
      <c r="D18" s="2">
        <v>93</v>
      </c>
      <c r="E18" s="2">
        <v>87.2</v>
      </c>
      <c r="F18" s="2">
        <v>89.3</v>
      </c>
      <c r="G18" s="2">
        <v>88.2</v>
      </c>
      <c r="H18" s="2">
        <v>90</v>
      </c>
      <c r="I18" s="2"/>
      <c r="J18" s="2"/>
      <c r="K18" s="4">
        <f t="shared" si="0"/>
        <v>0.79999999999999716</v>
      </c>
      <c r="L18" s="4">
        <f t="shared" si="0"/>
        <v>6.5999999999999943</v>
      </c>
      <c r="M18" s="4">
        <f t="shared" si="0"/>
        <v>4.5</v>
      </c>
      <c r="N18" s="4">
        <f t="shared" si="0"/>
        <v>5.5999999999999943</v>
      </c>
      <c r="O18" s="4">
        <f t="shared" si="0"/>
        <v>3.7999999999999972</v>
      </c>
      <c r="P18" s="4"/>
    </row>
    <row r="19" spans="1:16" x14ac:dyDescent="0.4">
      <c r="A19">
        <v>2000</v>
      </c>
      <c r="B19">
        <v>-15</v>
      </c>
      <c r="C19" s="2">
        <v>98.9</v>
      </c>
      <c r="D19" s="2">
        <v>98</v>
      </c>
      <c r="E19" s="2">
        <v>92.2</v>
      </c>
      <c r="F19" s="2">
        <v>94.3</v>
      </c>
      <c r="G19" s="2">
        <v>93.3</v>
      </c>
      <c r="H19" s="2">
        <v>95</v>
      </c>
      <c r="I19" s="2"/>
      <c r="J19" s="2"/>
      <c r="K19" s="4">
        <f t="shared" si="0"/>
        <v>0.90000000000000568</v>
      </c>
      <c r="L19" s="4">
        <f t="shared" si="0"/>
        <v>6.7000000000000028</v>
      </c>
      <c r="M19" s="4">
        <f t="shared" si="0"/>
        <v>4.6000000000000085</v>
      </c>
      <c r="N19" s="4">
        <f t="shared" si="0"/>
        <v>5.6000000000000085</v>
      </c>
      <c r="O19" s="4">
        <f t="shared" si="0"/>
        <v>3.9000000000000057</v>
      </c>
      <c r="P19" s="4"/>
    </row>
    <row r="20" spans="1:16" x14ac:dyDescent="0.4">
      <c r="C20" s="2"/>
      <c r="D20" s="2"/>
      <c r="E20" s="2"/>
      <c r="F20" s="2"/>
      <c r="G20" s="2"/>
      <c r="H20" s="2"/>
      <c r="I20" s="2"/>
      <c r="J20" s="2"/>
      <c r="K20" s="2"/>
    </row>
    <row r="21" spans="1:16" x14ac:dyDescent="0.4">
      <c r="A21" t="s">
        <v>49</v>
      </c>
    </row>
    <row r="22" spans="1:16" x14ac:dyDescent="0.4">
      <c r="F22" t="s">
        <v>47</v>
      </c>
      <c r="G22" t="s">
        <v>48</v>
      </c>
      <c r="H22" s="2">
        <v>7</v>
      </c>
      <c r="N22">
        <v>76</v>
      </c>
      <c r="O22">
        <v>30</v>
      </c>
    </row>
    <row r="23" spans="1:16" x14ac:dyDescent="0.4">
      <c r="A23">
        <v>500</v>
      </c>
      <c r="B23">
        <v>-70</v>
      </c>
      <c r="C23" s="2">
        <v>46.6</v>
      </c>
      <c r="F23">
        <v>1000</v>
      </c>
      <c r="G23">
        <v>-70</v>
      </c>
      <c r="H23" s="2">
        <v>42.7</v>
      </c>
      <c r="I23" s="4">
        <f>H23-7</f>
        <v>35.700000000000003</v>
      </c>
      <c r="K23">
        <v>70</v>
      </c>
      <c r="L23">
        <v>36</v>
      </c>
      <c r="N23">
        <v>56</v>
      </c>
      <c r="O23">
        <v>50</v>
      </c>
    </row>
    <row r="24" spans="1:16" x14ac:dyDescent="0.4">
      <c r="A24">
        <v>500</v>
      </c>
      <c r="B24">
        <v>-50</v>
      </c>
      <c r="C24" s="2">
        <v>66.099999999999994</v>
      </c>
      <c r="F24">
        <v>1000</v>
      </c>
      <c r="G24">
        <v>-50</v>
      </c>
      <c r="H24" s="2">
        <v>62.7</v>
      </c>
      <c r="I24" s="4">
        <f t="shared" ref="I24:I27" si="1">H24-7</f>
        <v>55.7</v>
      </c>
      <c r="K24">
        <v>50</v>
      </c>
      <c r="L24">
        <v>56</v>
      </c>
      <c r="N24">
        <v>36</v>
      </c>
      <c r="O24">
        <v>70</v>
      </c>
    </row>
    <row r="25" spans="1:16" x14ac:dyDescent="0.4">
      <c r="A25">
        <v>500</v>
      </c>
      <c r="B25">
        <v>-30</v>
      </c>
      <c r="C25" s="2">
        <v>86.1</v>
      </c>
      <c r="F25">
        <v>1000</v>
      </c>
      <c r="G25">
        <v>-30</v>
      </c>
      <c r="H25" s="2">
        <v>82.7</v>
      </c>
      <c r="I25" s="4">
        <f t="shared" si="1"/>
        <v>75.7</v>
      </c>
      <c r="K25">
        <v>30</v>
      </c>
      <c r="L25">
        <v>76</v>
      </c>
      <c r="N25">
        <v>15</v>
      </c>
      <c r="O25">
        <v>89</v>
      </c>
    </row>
    <row r="26" spans="1:16" x14ac:dyDescent="0.4">
      <c r="A26">
        <v>500</v>
      </c>
      <c r="B26">
        <v>-25</v>
      </c>
      <c r="C26" s="2">
        <v>87.1</v>
      </c>
      <c r="N26">
        <v>14</v>
      </c>
      <c r="O26">
        <v>90</v>
      </c>
    </row>
    <row r="27" spans="1:16" x14ac:dyDescent="0.4">
      <c r="A27">
        <v>500</v>
      </c>
      <c r="B27">
        <v>-20</v>
      </c>
      <c r="C27" s="2">
        <v>92.1</v>
      </c>
      <c r="F27">
        <v>1000</v>
      </c>
      <c r="G27">
        <v>-15</v>
      </c>
      <c r="H27" s="2">
        <v>95.8</v>
      </c>
      <c r="I27" s="4">
        <f t="shared" si="1"/>
        <v>88.8</v>
      </c>
    </row>
    <row r="28" spans="1:16" x14ac:dyDescent="0.4">
      <c r="A28">
        <v>500</v>
      </c>
      <c r="B28">
        <v>-15</v>
      </c>
      <c r="C28" s="2">
        <v>97.1</v>
      </c>
    </row>
    <row r="29" spans="1:16" x14ac:dyDescent="0.4">
      <c r="A29">
        <v>1000</v>
      </c>
      <c r="B29">
        <v>-70</v>
      </c>
      <c r="C29" s="2">
        <v>42.7</v>
      </c>
      <c r="F29" t="s">
        <v>47</v>
      </c>
      <c r="G29" t="s">
        <v>48</v>
      </c>
      <c r="H29" s="2">
        <v>8.8000000000000007</v>
      </c>
    </row>
    <row r="30" spans="1:16" x14ac:dyDescent="0.4">
      <c r="A30">
        <v>1000</v>
      </c>
      <c r="B30">
        <v>-50</v>
      </c>
      <c r="C30" s="2">
        <v>62.7</v>
      </c>
      <c r="F30">
        <v>2000</v>
      </c>
      <c r="G30">
        <v>-70</v>
      </c>
      <c r="H30" s="2">
        <v>43</v>
      </c>
      <c r="I30" s="4">
        <f>H30-8.8</f>
        <v>34.200000000000003</v>
      </c>
      <c r="K30">
        <v>70</v>
      </c>
      <c r="L30">
        <v>34</v>
      </c>
      <c r="N30">
        <v>74</v>
      </c>
      <c r="O30">
        <v>30</v>
      </c>
    </row>
    <row r="31" spans="1:16" x14ac:dyDescent="0.4">
      <c r="A31">
        <v>1000</v>
      </c>
      <c r="B31">
        <v>-30</v>
      </c>
      <c r="C31" s="2">
        <v>82.7</v>
      </c>
      <c r="F31">
        <v>2000</v>
      </c>
      <c r="G31">
        <v>-50</v>
      </c>
      <c r="H31" s="2">
        <v>62.9</v>
      </c>
      <c r="I31" s="4">
        <f>H31-8.8</f>
        <v>54.099999999999994</v>
      </c>
      <c r="K31">
        <v>50</v>
      </c>
      <c r="L31">
        <v>54</v>
      </c>
      <c r="N31">
        <v>54</v>
      </c>
      <c r="O31">
        <v>50</v>
      </c>
    </row>
    <row r="32" spans="1:16" x14ac:dyDescent="0.4">
      <c r="A32">
        <v>1000</v>
      </c>
      <c r="B32">
        <v>-25</v>
      </c>
      <c r="C32" s="2">
        <v>85.8</v>
      </c>
      <c r="F32">
        <v>2000</v>
      </c>
      <c r="G32">
        <v>-30</v>
      </c>
      <c r="H32" s="2">
        <v>82.9</v>
      </c>
      <c r="I32" s="4">
        <f>H32-8.8</f>
        <v>74.100000000000009</v>
      </c>
      <c r="K32">
        <v>30</v>
      </c>
      <c r="L32">
        <v>74</v>
      </c>
      <c r="N32">
        <v>34</v>
      </c>
      <c r="O32">
        <v>70</v>
      </c>
    </row>
    <row r="33" spans="1:15" x14ac:dyDescent="0.4">
      <c r="A33">
        <v>1000</v>
      </c>
      <c r="B33">
        <v>-20</v>
      </c>
      <c r="C33" s="2">
        <v>90.9</v>
      </c>
      <c r="F33">
        <v>2000</v>
      </c>
      <c r="G33">
        <v>-15</v>
      </c>
      <c r="H33" s="2">
        <v>95</v>
      </c>
      <c r="I33" s="4">
        <f>H33-8.8</f>
        <v>86.2</v>
      </c>
      <c r="K33">
        <v>15</v>
      </c>
      <c r="L33">
        <v>86</v>
      </c>
      <c r="N33">
        <v>16</v>
      </c>
      <c r="O33">
        <v>85</v>
      </c>
    </row>
    <row r="34" spans="1:15" x14ac:dyDescent="0.4">
      <c r="A34">
        <v>1000</v>
      </c>
      <c r="B34">
        <v>-15</v>
      </c>
      <c r="C34" s="2">
        <v>95.8</v>
      </c>
    </row>
    <row r="35" spans="1:15" x14ac:dyDescent="0.4">
      <c r="A35">
        <v>2000</v>
      </c>
      <c r="B35">
        <v>-70</v>
      </c>
      <c r="C35" s="2">
        <v>43</v>
      </c>
      <c r="F35" t="s">
        <v>47</v>
      </c>
      <c r="G35" t="s">
        <v>48</v>
      </c>
      <c r="H35" s="2">
        <v>11.6</v>
      </c>
    </row>
    <row r="36" spans="1:15" x14ac:dyDescent="0.4">
      <c r="A36">
        <v>2000</v>
      </c>
      <c r="B36">
        <v>-50</v>
      </c>
      <c r="C36" s="2">
        <v>62.9</v>
      </c>
      <c r="F36">
        <v>500</v>
      </c>
      <c r="G36">
        <v>-70</v>
      </c>
      <c r="H36" s="2">
        <v>46.6</v>
      </c>
      <c r="I36" s="4">
        <f>H36-11.6</f>
        <v>35</v>
      </c>
      <c r="K36">
        <v>70</v>
      </c>
      <c r="L36">
        <v>35</v>
      </c>
      <c r="N36">
        <v>75</v>
      </c>
      <c r="O36">
        <v>30</v>
      </c>
    </row>
    <row r="37" spans="1:15" x14ac:dyDescent="0.4">
      <c r="A37">
        <v>2000</v>
      </c>
      <c r="B37">
        <v>-30</v>
      </c>
      <c r="C37" s="2">
        <v>82.9</v>
      </c>
      <c r="F37">
        <v>500</v>
      </c>
      <c r="G37">
        <v>-50</v>
      </c>
      <c r="H37" s="2">
        <v>66.099999999999994</v>
      </c>
      <c r="I37" s="4">
        <f t="shared" ref="I37:I39" si="2">H37-11.6</f>
        <v>54.499999999999993</v>
      </c>
      <c r="K37">
        <v>50</v>
      </c>
      <c r="L37">
        <v>55</v>
      </c>
      <c r="N37">
        <v>55</v>
      </c>
      <c r="O37">
        <v>50</v>
      </c>
    </row>
    <row r="38" spans="1:15" x14ac:dyDescent="0.4">
      <c r="A38">
        <v>2000</v>
      </c>
      <c r="B38">
        <v>-25</v>
      </c>
      <c r="C38" s="2">
        <v>85</v>
      </c>
      <c r="F38">
        <v>500</v>
      </c>
      <c r="G38">
        <v>-30</v>
      </c>
      <c r="H38" s="2">
        <v>86.1</v>
      </c>
      <c r="I38" s="4">
        <f t="shared" si="2"/>
        <v>74.5</v>
      </c>
      <c r="K38">
        <v>30</v>
      </c>
      <c r="L38">
        <v>75</v>
      </c>
      <c r="N38">
        <v>35</v>
      </c>
      <c r="O38">
        <v>70</v>
      </c>
    </row>
    <row r="39" spans="1:15" x14ac:dyDescent="0.4">
      <c r="A39">
        <v>2000</v>
      </c>
      <c r="B39">
        <v>-20</v>
      </c>
      <c r="C39" s="2">
        <v>90</v>
      </c>
      <c r="F39">
        <v>500</v>
      </c>
      <c r="G39">
        <v>-15</v>
      </c>
      <c r="H39" s="2">
        <v>97.1</v>
      </c>
      <c r="I39" s="4">
        <f t="shared" si="2"/>
        <v>85.5</v>
      </c>
      <c r="K39">
        <v>15</v>
      </c>
      <c r="L39">
        <v>86</v>
      </c>
      <c r="N39">
        <v>16</v>
      </c>
      <c r="O39">
        <v>85</v>
      </c>
    </row>
    <row r="40" spans="1:15" x14ac:dyDescent="0.4">
      <c r="A40">
        <v>2000</v>
      </c>
      <c r="B40">
        <v>-15</v>
      </c>
      <c r="C40" s="2">
        <v>95</v>
      </c>
    </row>
  </sheetData>
  <sortState ref="A2:L22">
    <sortCondition ref="A2:A22"/>
    <sortCondition ref="B2:B22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dBHL-삼성버즈2</vt:lpstr>
      <vt:lpstr>dBHL-삼성버즈2 (2)</vt:lpstr>
      <vt:lpstr>음원별-dBSPL 측정-1</vt:lpstr>
      <vt:lpstr>음원별-dBSPL 측정-2</vt:lpstr>
      <vt:lpstr>음원별-dBSPL 측정-1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KyoungSu</dc:creator>
  <cp:lastModifiedBy>KyoungSu</cp:lastModifiedBy>
  <dcterms:created xsi:type="dcterms:W3CDTF">2023-10-18T00:48:31Z</dcterms:created>
  <dcterms:modified xsi:type="dcterms:W3CDTF">2023-11-01T02:28:14Z</dcterms:modified>
</cp:coreProperties>
</file>