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hidePivotFieldList="1"/>
  <mc:AlternateContent xmlns:mc="http://schemas.openxmlformats.org/markup-compatibility/2006">
    <mc:Choice Requires="x15">
      <x15ac:absPath xmlns:x15ac="http://schemas.microsoft.com/office/spreadsheetml/2010/11/ac" url="C:\Users\kabir lamin\Documents\smatdata tasks\Excel\"/>
    </mc:Choice>
  </mc:AlternateContent>
  <xr:revisionPtr revIDLastSave="0" documentId="13_ncr:1_{EC9E6189-A4CE-4386-9474-2A47E426AD50}" xr6:coauthVersionLast="47" xr6:coauthVersionMax="47" xr10:uidLastSave="{00000000-0000-0000-0000-000000000000}"/>
  <bookViews>
    <workbookView xWindow="-110" yWindow="-110" windowWidth="25820" windowHeight="13900" firstSheet="1" activeTab="1" xr2:uid="{00000000-000D-0000-FFFF-FFFF00000000}"/>
  </bookViews>
  <sheets>
    <sheet name="revenue&amp;variance_calc" sheetId="5" r:id="rId1"/>
    <sheet name="Dashboard" sheetId="8" r:id="rId2"/>
    <sheet name="time_analysis" sheetId="6" r:id="rId3"/>
    <sheet name="Actual_Data" sheetId="3" r:id="rId4"/>
    <sheet name="Variance_Analysis" sheetId="4" r:id="rId5"/>
    <sheet name="Budget_Forecast" sheetId="1" r:id="rId6"/>
  </sheets>
  <definedNames>
    <definedName name="Slicer_Department">#N/A</definedName>
    <definedName name="Slicer_Years__Date">#N/A</definedName>
  </definedNames>
  <calcPr calcId="191029"/>
  <pivotCaches>
    <pivotCache cacheId="12" r:id="rId7"/>
    <pivotCache cacheId="7"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4" i="4" l="1"/>
  <c r="A75" i="4" s="1"/>
  <c r="A76" i="4" s="1"/>
  <c r="A77" i="4" s="1"/>
  <c r="A78" i="4" s="1"/>
  <c r="A79" i="4" s="1"/>
  <c r="A80" i="4" s="1"/>
  <c r="A81" i="4" s="1"/>
  <c r="A82" i="4" s="1"/>
  <c r="A83" i="4" s="1"/>
  <c r="A84" i="4" s="1"/>
  <c r="A85" i="4" s="1"/>
  <c r="A86" i="4" s="1"/>
  <c r="A87" i="4" s="1"/>
  <c r="A88" i="4" s="1"/>
  <c r="A89" i="4" s="1"/>
  <c r="A90" i="4" s="1"/>
  <c r="A91" i="4" s="1"/>
  <c r="A92" i="4" s="1"/>
  <c r="A93" i="4" s="1"/>
  <c r="A94" i="4" s="1"/>
  <c r="A95" i="4" s="1"/>
  <c r="A96" i="4" s="1"/>
  <c r="A97" i="4" s="1"/>
  <c r="A50" i="4"/>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26" i="4"/>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2" i="4"/>
  <c r="A3" i="4" s="1"/>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D26"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2" i="1"/>
  <c r="D3" i="1"/>
  <c r="D4" i="1"/>
  <c r="D5" i="1"/>
  <c r="D6" i="1"/>
  <c r="D7" i="1"/>
  <c r="D8" i="1"/>
  <c r="D9" i="1"/>
  <c r="D10" i="1"/>
  <c r="D11" i="1"/>
  <c r="D12" i="1"/>
  <c r="D13" i="1"/>
  <c r="D14" i="1"/>
  <c r="D15" i="1"/>
  <c r="D16" i="1"/>
  <c r="D17" i="1"/>
  <c r="D18" i="1"/>
  <c r="D19" i="1"/>
  <c r="D20" i="1"/>
  <c r="D21" i="1"/>
  <c r="E21" i="1" s="1"/>
  <c r="D22" i="1"/>
  <c r="D23" i="1"/>
  <c r="D24" i="1"/>
  <c r="D25" i="1"/>
  <c r="D27" i="1"/>
  <c r="D28" i="1"/>
  <c r="D29" i="1"/>
  <c r="D30" i="1"/>
  <c r="D31" i="1"/>
  <c r="D32" i="1"/>
  <c r="D33" i="1"/>
  <c r="D34" i="1"/>
  <c r="D35" i="1"/>
  <c r="D35" i="4" s="1" a="1"/>
  <c r="D35" i="4" s="1"/>
  <c r="D36" i="1"/>
  <c r="D37" i="1"/>
  <c r="D38" i="1"/>
  <c r="D39" i="1"/>
  <c r="D40" i="1"/>
  <c r="D41" i="1"/>
  <c r="D42" i="1"/>
  <c r="D43" i="1"/>
  <c r="D44" i="1"/>
  <c r="D45" i="1"/>
  <c r="D46" i="1"/>
  <c r="D47" i="1"/>
  <c r="D48" i="1"/>
  <c r="D49" i="1"/>
  <c r="D50" i="1"/>
  <c r="D51" i="1"/>
  <c r="D51" i="4" s="1" a="1"/>
  <c r="D51" i="4" s="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2" i="1"/>
  <c r="C3" i="3"/>
  <c r="C4" i="3"/>
  <c r="C5" i="3"/>
  <c r="C6" i="3"/>
  <c r="C7" i="3"/>
  <c r="C8" i="3"/>
  <c r="C9" i="3"/>
  <c r="C10" i="3"/>
  <c r="C11" i="3"/>
  <c r="C12" i="3"/>
  <c r="C13" i="3"/>
  <c r="C14" i="3"/>
  <c r="C14" i="4" s="1" a="1"/>
  <c r="C14" i="4" s="1"/>
  <c r="C15" i="3"/>
  <c r="C16" i="3"/>
  <c r="C17" i="3"/>
  <c r="C18" i="3"/>
  <c r="C19" i="3"/>
  <c r="C20" i="3"/>
  <c r="C21" i="3"/>
  <c r="C22" i="3"/>
  <c r="C23" i="3"/>
  <c r="C24" i="3"/>
  <c r="C24" i="4" s="1" a="1"/>
  <c r="C24" i="4" s="1"/>
  <c r="C25" i="3"/>
  <c r="C26" i="3"/>
  <c r="C27" i="3"/>
  <c r="C28" i="3"/>
  <c r="C29" i="3"/>
  <c r="C30" i="3"/>
  <c r="C30" i="4" s="1" a="1"/>
  <c r="C30" i="4" s="1"/>
  <c r="C31" i="3"/>
  <c r="C32" i="3"/>
  <c r="C33" i="3"/>
  <c r="C34" i="3"/>
  <c r="C35" i="3"/>
  <c r="C36" i="3"/>
  <c r="C37" i="3"/>
  <c r="C38" i="3"/>
  <c r="C39" i="3"/>
  <c r="C40" i="3"/>
  <c r="C40" i="4" s="1" a="1"/>
  <c r="C40" i="4" s="1"/>
  <c r="C41" i="3"/>
  <c r="C42" i="3"/>
  <c r="C43" i="3"/>
  <c r="C44" i="3"/>
  <c r="C45" i="3"/>
  <c r="C46" i="3"/>
  <c r="C46" i="4" s="1" a="1"/>
  <c r="C46" i="4" s="1"/>
  <c r="C47" i="3"/>
  <c r="C48" i="3"/>
  <c r="C49" i="3"/>
  <c r="C50" i="3"/>
  <c r="C51" i="3"/>
  <c r="C51" i="4" s="1" a="1"/>
  <c r="C51" i="4" s="1"/>
  <c r="C52" i="3"/>
  <c r="C53" i="3"/>
  <c r="C53" i="4" s="1" a="1"/>
  <c r="C53" i="4" s="1"/>
  <c r="C54" i="3"/>
  <c r="C55" i="3"/>
  <c r="C56" i="3"/>
  <c r="C56" i="4" s="1" a="1"/>
  <c r="C56" i="4" s="1"/>
  <c r="C57" i="3"/>
  <c r="C58" i="3"/>
  <c r="C59" i="3"/>
  <c r="C60" i="3"/>
  <c r="C61" i="3"/>
  <c r="C62" i="3"/>
  <c r="C62" i="4" s="1" a="1"/>
  <c r="C62" i="4" s="1"/>
  <c r="C63" i="3"/>
  <c r="C64" i="3"/>
  <c r="C65" i="3"/>
  <c r="C66" i="3"/>
  <c r="C67" i="3"/>
  <c r="C68" i="3"/>
  <c r="C69" i="3"/>
  <c r="C70" i="3"/>
  <c r="C71" i="3"/>
  <c r="C72" i="3"/>
  <c r="C72" i="4" s="1" a="1"/>
  <c r="C72" i="4" s="1"/>
  <c r="C73" i="3"/>
  <c r="C74" i="3"/>
  <c r="C75" i="3"/>
  <c r="C76" i="3"/>
  <c r="C77" i="3"/>
  <c r="C78" i="3"/>
  <c r="C78" i="4" s="1" a="1"/>
  <c r="C78" i="4" s="1"/>
  <c r="C79" i="3"/>
  <c r="C80" i="3"/>
  <c r="C81" i="3"/>
  <c r="C81" i="4" s="1" a="1"/>
  <c r="C81" i="4" s="1"/>
  <c r="C82" i="3"/>
  <c r="C83" i="3"/>
  <c r="C83" i="4" s="1" a="1"/>
  <c r="C83" i="4" s="1"/>
  <c r="C84" i="3"/>
  <c r="C84" i="4" s="1" a="1"/>
  <c r="C84" i="4" s="1"/>
  <c r="C85" i="3"/>
  <c r="C85" i="4" s="1" a="1"/>
  <c r="C85" i="4" s="1"/>
  <c r="C86" i="3"/>
  <c r="C86" i="4" s="1" a="1"/>
  <c r="C86" i="4" s="1"/>
  <c r="C87" i="3"/>
  <c r="C88" i="3"/>
  <c r="C88" i="4" s="1" a="1"/>
  <c r="C88" i="4" s="1"/>
  <c r="C89" i="3"/>
  <c r="C90" i="3"/>
  <c r="C91" i="3"/>
  <c r="C92" i="3"/>
  <c r="C93" i="3"/>
  <c r="C94" i="3"/>
  <c r="C94" i="4" s="1" a="1"/>
  <c r="C94" i="4" s="1"/>
  <c r="C95" i="3"/>
  <c r="C96" i="3"/>
  <c r="C96" i="4" s="1" a="1"/>
  <c r="C96" i="4" s="1"/>
  <c r="C97" i="3"/>
  <c r="D2" i="3"/>
  <c r="D2" i="4" s="1" a="1"/>
  <c r="D2" i="4" s="1"/>
  <c r="A74" i="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50" i="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26" i="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2" i="1"/>
  <c r="A3" i="1" s="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D3" i="3"/>
  <c r="D4" i="3"/>
  <c r="D4" i="4" s="1" a="1"/>
  <c r="D4" i="4" s="1"/>
  <c r="D5" i="3"/>
  <c r="D6" i="3"/>
  <c r="D6" i="4" s="1" a="1"/>
  <c r="D6" i="4" s="1"/>
  <c r="D7" i="3"/>
  <c r="D8" i="3"/>
  <c r="D9" i="3"/>
  <c r="D10" i="3"/>
  <c r="D10" i="4" s="1" a="1"/>
  <c r="D10" i="4" s="1"/>
  <c r="D11" i="3"/>
  <c r="D12" i="3"/>
  <c r="D13" i="3"/>
  <c r="D14" i="3"/>
  <c r="D14" i="4" s="1" a="1"/>
  <c r="D14" i="4" s="1"/>
  <c r="D15" i="3"/>
  <c r="D15" i="4" s="1" a="1"/>
  <c r="D15" i="4" s="1"/>
  <c r="D16" i="3"/>
  <c r="D16" i="4" s="1" a="1"/>
  <c r="D16" i="4" s="1"/>
  <c r="D17" i="3"/>
  <c r="D18" i="3"/>
  <c r="D18" i="4" s="1" a="1"/>
  <c r="D18" i="4" s="1"/>
  <c r="D19" i="3"/>
  <c r="D20" i="3"/>
  <c r="D20" i="4" s="1" a="1"/>
  <c r="D20" i="4" s="1"/>
  <c r="D21" i="3"/>
  <c r="D22" i="3"/>
  <c r="D22" i="4" s="1" a="1"/>
  <c r="D22" i="4" s="1"/>
  <c r="D23" i="3"/>
  <c r="D24" i="3"/>
  <c r="D25" i="3"/>
  <c r="D26" i="3"/>
  <c r="D26" i="4" s="1" a="1"/>
  <c r="D26" i="4" s="1"/>
  <c r="D27" i="3"/>
  <c r="D28" i="3"/>
  <c r="D29" i="3"/>
  <c r="D30" i="3"/>
  <c r="D31" i="3"/>
  <c r="D31" i="4" s="1" a="1"/>
  <c r="D31" i="4" s="1"/>
  <c r="D32" i="3"/>
  <c r="D32" i="4" s="1" a="1"/>
  <c r="D32" i="4" s="1"/>
  <c r="D33" i="3"/>
  <c r="D33" i="4" s="1" a="1"/>
  <c r="D33" i="4" s="1"/>
  <c r="D34" i="3"/>
  <c r="D34" i="4" s="1" a="1"/>
  <c r="D34" i="4" s="1"/>
  <c r="D35" i="3"/>
  <c r="D36" i="3"/>
  <c r="D36" i="4" s="1" a="1"/>
  <c r="D36" i="4" s="1"/>
  <c r="D37" i="3"/>
  <c r="D37" i="4" s="1" a="1"/>
  <c r="D37" i="4" s="1"/>
  <c r="D38" i="3"/>
  <c r="D38" i="4" s="1" a="1"/>
  <c r="D38" i="4" s="1"/>
  <c r="D39" i="3"/>
  <c r="D39" i="4" s="1" a="1"/>
  <c r="D39" i="4" s="1"/>
  <c r="D40" i="3"/>
  <c r="D40" i="4" s="1" a="1"/>
  <c r="D40" i="4" s="1"/>
  <c r="D41" i="3"/>
  <c r="D41" i="4" s="1" a="1"/>
  <c r="D41" i="4" s="1"/>
  <c r="D42" i="3"/>
  <c r="D42" i="4" s="1" a="1"/>
  <c r="D42" i="4" s="1"/>
  <c r="D43" i="3"/>
  <c r="D44" i="3"/>
  <c r="D45" i="3"/>
  <c r="D46" i="3"/>
  <c r="D47" i="3"/>
  <c r="D47" i="4" s="1" a="1"/>
  <c r="D47" i="4" s="1"/>
  <c r="D48" i="3"/>
  <c r="D48" i="4" s="1" a="1"/>
  <c r="D48" i="4" s="1"/>
  <c r="D49" i="3"/>
  <c r="D49" i="4" s="1" a="1"/>
  <c r="D49" i="4" s="1"/>
  <c r="D50" i="3"/>
  <c r="D50" i="4" s="1" a="1"/>
  <c r="D50" i="4" s="1"/>
  <c r="D51" i="3"/>
  <c r="D52" i="3"/>
  <c r="D52" i="4" s="1" a="1"/>
  <c r="D52" i="4" s="1"/>
  <c r="D53" i="3"/>
  <c r="D53" i="4" s="1" a="1"/>
  <c r="D53" i="4" s="1"/>
  <c r="D54" i="3"/>
  <c r="D54" i="4" s="1" a="1"/>
  <c r="D54" i="4" s="1"/>
  <c r="D55" i="3"/>
  <c r="D55" i="4" s="1" a="1"/>
  <c r="D55" i="4" s="1"/>
  <c r="D56" i="3"/>
  <c r="D56" i="4" s="1" a="1"/>
  <c r="D56" i="4" s="1"/>
  <c r="D57" i="3"/>
  <c r="D57" i="4" s="1" a="1"/>
  <c r="D57" i="4" s="1"/>
  <c r="D58" i="3"/>
  <c r="D58" i="4" s="1" a="1"/>
  <c r="D58" i="4" s="1"/>
  <c r="D59" i="3"/>
  <c r="D60" i="3"/>
  <c r="D61" i="3"/>
  <c r="D62" i="3"/>
  <c r="D63" i="3"/>
  <c r="D63" i="4" s="1" a="1"/>
  <c r="D63" i="4" s="1"/>
  <c r="D64" i="3"/>
  <c r="D64" i="4" s="1" a="1"/>
  <c r="D64" i="4" s="1"/>
  <c r="D65" i="3"/>
  <c r="D65" i="4" s="1" a="1"/>
  <c r="D65" i="4" s="1"/>
  <c r="D66" i="3"/>
  <c r="D66" i="4" s="1" a="1"/>
  <c r="D66" i="4" s="1"/>
  <c r="D67" i="3"/>
  <c r="D68" i="3"/>
  <c r="D68" i="4" s="1" a="1"/>
  <c r="D68" i="4" s="1"/>
  <c r="D69" i="3"/>
  <c r="D69" i="4" s="1" a="1"/>
  <c r="D69" i="4" s="1"/>
  <c r="D70" i="3"/>
  <c r="D70" i="4" s="1" a="1"/>
  <c r="D70" i="4" s="1"/>
  <c r="D71" i="3"/>
  <c r="D71" i="4" s="1" a="1"/>
  <c r="D71" i="4" s="1"/>
  <c r="D72" i="3"/>
  <c r="D72" i="4" s="1" a="1"/>
  <c r="D72" i="4" s="1"/>
  <c r="D73" i="3"/>
  <c r="D73" i="4" s="1" a="1"/>
  <c r="D73" i="4" s="1"/>
  <c r="D74" i="3"/>
  <c r="D74" i="4" s="1" a="1"/>
  <c r="D74" i="4" s="1"/>
  <c r="D75" i="3"/>
  <c r="D76" i="3"/>
  <c r="D77" i="3"/>
  <c r="D78" i="3"/>
  <c r="D79" i="3"/>
  <c r="D79" i="4" s="1" a="1"/>
  <c r="D79" i="4" s="1"/>
  <c r="D80" i="3"/>
  <c r="D80" i="4" s="1" a="1"/>
  <c r="D80" i="4" s="1"/>
  <c r="D81" i="3"/>
  <c r="D81" i="4" s="1" a="1"/>
  <c r="D81" i="4" s="1"/>
  <c r="D82" i="3"/>
  <c r="D82" i="4" s="1" a="1"/>
  <c r="D82" i="4" s="1"/>
  <c r="D83" i="3"/>
  <c r="D84" i="3"/>
  <c r="D84" i="4" s="1" a="1"/>
  <c r="D84" i="4" s="1"/>
  <c r="D85" i="3"/>
  <c r="D85" i="4" s="1" a="1"/>
  <c r="D85" i="4" s="1"/>
  <c r="D86" i="3"/>
  <c r="D86" i="4" s="1" a="1"/>
  <c r="D86" i="4" s="1"/>
  <c r="D87" i="3"/>
  <c r="D87" i="4" s="1" a="1"/>
  <c r="D87" i="4" s="1"/>
  <c r="D88" i="3"/>
  <c r="D88" i="4" s="1" a="1"/>
  <c r="D88" i="4" s="1"/>
  <c r="D89" i="3"/>
  <c r="D89" i="4" s="1" a="1"/>
  <c r="D89" i="4" s="1"/>
  <c r="D90" i="3"/>
  <c r="D90" i="4" s="1" a="1"/>
  <c r="D90" i="4" s="1"/>
  <c r="D91" i="3"/>
  <c r="D92" i="3"/>
  <c r="D93" i="3"/>
  <c r="D94" i="3"/>
  <c r="D95" i="3"/>
  <c r="D95" i="4" s="1" a="1"/>
  <c r="D95" i="4" s="1"/>
  <c r="D96" i="3"/>
  <c r="D96" i="4" s="1" a="1"/>
  <c r="D96" i="4" s="1"/>
  <c r="D97" i="3"/>
  <c r="D97" i="4" s="1" a="1"/>
  <c r="D97" i="4" s="1"/>
  <c r="C2" i="3"/>
  <c r="C2" i="4" s="1" a="1"/>
  <c r="C2" i="4" s="1"/>
  <c r="A74" i="3"/>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50" i="3"/>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26" i="3"/>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2" i="3"/>
  <c r="A3" i="3" s="1"/>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D25" i="4" l="1" a="1"/>
  <c r="D25" i="4" s="1"/>
  <c r="D9" i="4" a="1"/>
  <c r="D9" i="4" s="1"/>
  <c r="C73" i="4" a="1"/>
  <c r="C73" i="4" s="1"/>
  <c r="D77" i="4" a="1"/>
  <c r="D77" i="4" s="1"/>
  <c r="D93" i="4" a="1"/>
  <c r="D93" i="4" s="1"/>
  <c r="D61" i="4" a="1"/>
  <c r="D61" i="4" s="1"/>
  <c r="D45" i="4" a="1"/>
  <c r="D45" i="4" s="1"/>
  <c r="D29" i="4" a="1"/>
  <c r="D29" i="4" s="1"/>
  <c r="C90" i="4" a="1"/>
  <c r="C90" i="4" s="1"/>
  <c r="C74" i="4" a="1"/>
  <c r="C74" i="4" s="1"/>
  <c r="D92" i="4" a="1"/>
  <c r="D92" i="4" s="1"/>
  <c r="D76" i="4" a="1"/>
  <c r="D76" i="4" s="1"/>
  <c r="D60" i="4" a="1"/>
  <c r="D60" i="4" s="1"/>
  <c r="D91" i="4" a="1"/>
  <c r="D91" i="4" s="1"/>
  <c r="D75" i="4" a="1"/>
  <c r="D75" i="4" s="1"/>
  <c r="D59" i="4" a="1"/>
  <c r="D59" i="4" s="1"/>
  <c r="D43" i="4" a="1"/>
  <c r="D43" i="4" s="1"/>
  <c r="D27" i="4" a="1"/>
  <c r="D27" i="4" s="1"/>
  <c r="D94" i="4" a="1"/>
  <c r="D94" i="4" s="1"/>
  <c r="D78" i="4" a="1"/>
  <c r="D78" i="4" s="1"/>
  <c r="D62" i="4" a="1"/>
  <c r="D62" i="4" s="1"/>
  <c r="D44" i="4" a="1"/>
  <c r="D44" i="4" s="1"/>
  <c r="D28" i="4" a="1"/>
  <c r="D28" i="4" s="1"/>
  <c r="D13" i="4" a="1"/>
  <c r="D13" i="4" s="1"/>
  <c r="D24" i="4" a="1"/>
  <c r="D24" i="4" s="1"/>
  <c r="D8" i="4" a="1"/>
  <c r="D8" i="4" s="1"/>
  <c r="C75" i="4" a="1"/>
  <c r="C75" i="4" s="1"/>
  <c r="C59" i="4" a="1"/>
  <c r="C59" i="4" s="1"/>
  <c r="C43" i="4" a="1"/>
  <c r="C43" i="4" s="1"/>
  <c r="C27" i="4" a="1"/>
  <c r="C27" i="4" s="1"/>
  <c r="C11" i="4" a="1"/>
  <c r="C11" i="4" s="1"/>
  <c r="C58" i="4" a="1"/>
  <c r="C58" i="4" s="1"/>
  <c r="C42" i="4" a="1"/>
  <c r="C42" i="4" s="1"/>
  <c r="C26" i="4" a="1"/>
  <c r="C26" i="4" s="1"/>
  <c r="C10" i="4" a="1"/>
  <c r="C10" i="4" s="1"/>
  <c r="C89" i="4" a="1"/>
  <c r="C89" i="4" s="1"/>
  <c r="C41" i="4" a="1"/>
  <c r="C41" i="4" s="1"/>
  <c r="C25" i="4" a="1"/>
  <c r="C25" i="4" s="1"/>
  <c r="C8" i="4" a="1"/>
  <c r="C8" i="4" s="1"/>
  <c r="D23" i="4" a="1"/>
  <c r="D23" i="4" s="1"/>
  <c r="C87" i="4" a="1"/>
  <c r="C87" i="4" s="1"/>
  <c r="C71" i="4" a="1"/>
  <c r="C71" i="4" s="1"/>
  <c r="C55" i="4" a="1"/>
  <c r="C55" i="4" s="1"/>
  <c r="C39" i="4" a="1"/>
  <c r="C39" i="4" s="1"/>
  <c r="C23" i="4" a="1"/>
  <c r="C23" i="4" s="1"/>
  <c r="C7" i="4" a="1"/>
  <c r="C7" i="4" s="1"/>
  <c r="D83" i="4" a="1"/>
  <c r="D83" i="4" s="1"/>
  <c r="D67" i="4" a="1"/>
  <c r="D67" i="4" s="1"/>
  <c r="C70" i="4" a="1"/>
  <c r="C70" i="4" s="1"/>
  <c r="C54" i="4" a="1"/>
  <c r="C54" i="4" s="1"/>
  <c r="C38" i="4" a="1"/>
  <c r="C38" i="4" s="1"/>
  <c r="C22" i="4" a="1"/>
  <c r="C22" i="4" s="1"/>
  <c r="C6" i="4" a="1"/>
  <c r="C6" i="4" s="1"/>
  <c r="C37" i="4" a="1"/>
  <c r="C37" i="4" s="1"/>
  <c r="C21" i="4" a="1"/>
  <c r="C21" i="4" s="1"/>
  <c r="C5" i="4" a="1"/>
  <c r="C5" i="4" s="1"/>
  <c r="C68" i="4" a="1"/>
  <c r="C68" i="4" s="1"/>
  <c r="C52" i="4" a="1"/>
  <c r="C52" i="4" s="1"/>
  <c r="C36" i="4" a="1"/>
  <c r="C36" i="4" s="1"/>
  <c r="C20" i="4" a="1"/>
  <c r="C20" i="4" s="1"/>
  <c r="C4" i="4" a="1"/>
  <c r="C4" i="4" s="1"/>
  <c r="D19" i="4" a="1"/>
  <c r="D19" i="4" s="1"/>
  <c r="D46" i="4" a="1"/>
  <c r="D46" i="4" s="1"/>
  <c r="D30" i="4" a="1"/>
  <c r="D30" i="4" s="1"/>
  <c r="C82" i="4" a="1"/>
  <c r="C82" i="4" s="1"/>
  <c r="C50" i="4" a="1"/>
  <c r="C50" i="4" s="1"/>
  <c r="D17" i="4" a="1"/>
  <c r="D17" i="4" s="1"/>
  <c r="C97" i="4" a="1"/>
  <c r="C97" i="4" s="1"/>
  <c r="C49" i="4" a="1"/>
  <c r="C49" i="4" s="1"/>
  <c r="C33" i="4" a="1"/>
  <c r="C33" i="4" s="1"/>
  <c r="C17" i="4" a="1"/>
  <c r="C17" i="4" s="1"/>
  <c r="C80" i="4" a="1"/>
  <c r="C80" i="4" s="1"/>
  <c r="C64" i="4" a="1"/>
  <c r="C64" i="4" s="1"/>
  <c r="C48" i="4" a="1"/>
  <c r="C48" i="4" s="1"/>
  <c r="C32" i="4" a="1"/>
  <c r="C32" i="4" s="1"/>
  <c r="C16" i="4" a="1"/>
  <c r="C16" i="4" s="1"/>
  <c r="C76" i="4" a="1"/>
  <c r="C76" i="4" s="1"/>
  <c r="C28" i="4" a="1"/>
  <c r="C28" i="4" s="1"/>
  <c r="C92" i="4" a="1"/>
  <c r="C92" i="4" s="1"/>
  <c r="C60" i="4" a="1"/>
  <c r="C60" i="4" s="1"/>
  <c r="C44" i="4" a="1"/>
  <c r="C44" i="4" s="1"/>
  <c r="C12" i="4" a="1"/>
  <c r="C12" i="4" s="1"/>
  <c r="D7" i="4" a="1"/>
  <c r="D7" i="4" s="1"/>
  <c r="C91" i="4" a="1"/>
  <c r="C91" i="4" s="1"/>
  <c r="C9" i="4" a="1"/>
  <c r="C9" i="4" s="1"/>
  <c r="D21" i="4" a="1"/>
  <c r="D21" i="4" s="1"/>
  <c r="D5" i="4" a="1"/>
  <c r="D5" i="4" s="1"/>
  <c r="C57" i="4" a="1"/>
  <c r="C57" i="4" s="1"/>
  <c r="D3" i="4" a="1"/>
  <c r="D3" i="4" s="1"/>
  <c r="C69" i="4" a="1"/>
  <c r="C69" i="4" s="1"/>
  <c r="C67" i="4" a="1"/>
  <c r="C67" i="4" s="1"/>
  <c r="C35" i="4" a="1"/>
  <c r="C35" i="4" s="1"/>
  <c r="C19" i="4" a="1"/>
  <c r="C19" i="4" s="1"/>
  <c r="C3" i="4" a="1"/>
  <c r="C3" i="4" s="1"/>
  <c r="C66" i="4" a="1"/>
  <c r="C66" i="4" s="1"/>
  <c r="C65" i="4" a="1"/>
  <c r="C65" i="4" s="1"/>
  <c r="D12" i="4" a="1"/>
  <c r="D12" i="4" s="1"/>
  <c r="D11" i="4" a="1"/>
  <c r="D11" i="4" s="1"/>
  <c r="C93" i="4" a="1"/>
  <c r="C93" i="4" s="1"/>
  <c r="C77" i="4" a="1"/>
  <c r="C77" i="4" s="1"/>
  <c r="C34" i="4" a="1"/>
  <c r="C34" i="4" s="1"/>
  <c r="C18" i="4" a="1"/>
  <c r="C18" i="4" s="1"/>
  <c r="C95" i="4" a="1"/>
  <c r="C95" i="4" s="1"/>
  <c r="C79" i="4" a="1"/>
  <c r="C79" i="4" s="1"/>
  <c r="C63" i="4" a="1"/>
  <c r="C63" i="4" s="1"/>
  <c r="C47" i="4" a="1"/>
  <c r="C47" i="4" s="1"/>
  <c r="C31" i="4" a="1"/>
  <c r="C31" i="4" s="1"/>
  <c r="C15" i="4" a="1"/>
  <c r="C15" i="4" s="1"/>
  <c r="C61" i="4" a="1"/>
  <c r="C61" i="4" s="1"/>
  <c r="C45" i="4" a="1"/>
  <c r="C45" i="4" s="1"/>
  <c r="C29" i="4" a="1"/>
  <c r="C29" i="4" s="1"/>
  <c r="C13" i="4" a="1"/>
  <c r="C13" i="4" s="1"/>
  <c r="E26" i="1"/>
  <c r="E16" i="1"/>
  <c r="E13" i="1"/>
  <c r="E23" i="1"/>
  <c r="E10" i="1"/>
  <c r="E19" i="1"/>
  <c r="E25" i="1"/>
  <c r="E24" i="1"/>
  <c r="E96" i="1"/>
  <c r="E80" i="1"/>
  <c r="E64" i="1"/>
  <c r="E48" i="1"/>
  <c r="E20" i="1"/>
  <c r="E18" i="1"/>
  <c r="E82" i="1"/>
  <c r="E66" i="1"/>
  <c r="E50" i="1"/>
  <c r="E34" i="1"/>
  <c r="E69" i="1"/>
  <c r="E37" i="1"/>
  <c r="E85" i="1"/>
  <c r="E97" i="1"/>
  <c r="E81" i="1"/>
  <c r="E65" i="1"/>
  <c r="E49" i="1"/>
  <c r="E29" i="1"/>
  <c r="E75" i="1"/>
  <c r="E73" i="1"/>
  <c r="E95" i="1"/>
  <c r="E94" i="1"/>
  <c r="E77" i="1"/>
  <c r="E76" i="1"/>
  <c r="E90" i="1"/>
  <c r="E89" i="1"/>
  <c r="E72" i="1"/>
  <c r="E87" i="1"/>
  <c r="E71" i="1"/>
  <c r="E39" i="1"/>
  <c r="E86" i="1"/>
  <c r="E31" i="1"/>
  <c r="E92" i="1"/>
  <c r="E47" i="1"/>
  <c r="E93" i="1"/>
  <c r="E43" i="1"/>
  <c r="E52" i="1"/>
  <c r="E36" i="1"/>
  <c r="E30" i="1"/>
  <c r="E58" i="1"/>
  <c r="E57" i="1"/>
  <c r="E88" i="1"/>
  <c r="E83" i="1"/>
  <c r="E67" i="1"/>
  <c r="E51" i="1"/>
  <c r="E35" i="1"/>
  <c r="E46" i="1"/>
  <c r="E61" i="1"/>
  <c r="E44" i="1"/>
  <c r="E78" i="1"/>
  <c r="E45" i="1"/>
  <c r="E28" i="1"/>
  <c r="E33" i="1"/>
  <c r="E70" i="1"/>
  <c r="E63" i="1"/>
  <c r="E41" i="1"/>
  <c r="E12" i="1"/>
  <c r="E84" i="1"/>
  <c r="E17" i="1"/>
  <c r="E42" i="1"/>
  <c r="E11" i="1"/>
  <c r="E15" i="1"/>
  <c r="E59" i="1"/>
  <c r="E68" i="1"/>
  <c r="E14" i="1"/>
  <c r="E22" i="1"/>
  <c r="E91" i="1"/>
  <c r="E74" i="1"/>
  <c r="E9" i="1"/>
  <c r="E38" i="1"/>
  <c r="E40" i="1"/>
  <c r="E79" i="1"/>
  <c r="E56" i="1"/>
  <c r="E55" i="1"/>
  <c r="E97" i="3"/>
  <c r="E65" i="3"/>
  <c r="E33" i="3"/>
  <c r="E17" i="3"/>
  <c r="E80" i="3"/>
  <c r="E64" i="3"/>
  <c r="E32" i="3"/>
  <c r="E95" i="3"/>
  <c r="E79" i="3"/>
  <c r="E63" i="3"/>
  <c r="E47" i="3"/>
  <c r="E31" i="3"/>
  <c r="E15" i="3"/>
  <c r="E62" i="1"/>
  <c r="E81" i="3"/>
  <c r="E49" i="3"/>
  <c r="E96" i="3"/>
  <c r="E48" i="3"/>
  <c r="E16" i="3"/>
  <c r="E62" i="3"/>
  <c r="E14" i="3"/>
  <c r="E93" i="3"/>
  <c r="E77" i="3"/>
  <c r="E61" i="3"/>
  <c r="E45" i="3"/>
  <c r="E45" i="4" s="1" a="1"/>
  <c r="E45" i="4" s="1"/>
  <c r="E29" i="3"/>
  <c r="E13" i="3"/>
  <c r="E94" i="3"/>
  <c r="E94" i="4" s="1" a="1"/>
  <c r="E94" i="4" s="1"/>
  <c r="E46" i="3"/>
  <c r="E78" i="3"/>
  <c r="E30" i="3"/>
  <c r="E60" i="1"/>
  <c r="E82" i="3"/>
  <c r="E66" i="3"/>
  <c r="E50" i="3"/>
  <c r="E34" i="3"/>
  <c r="E18" i="3"/>
  <c r="E27" i="1"/>
  <c r="E87" i="3"/>
  <c r="E39" i="3"/>
  <c r="E54" i="3"/>
  <c r="E6" i="3"/>
  <c r="E92" i="3"/>
  <c r="E44" i="3"/>
  <c r="E59" i="3"/>
  <c r="E71" i="3"/>
  <c r="E23" i="3"/>
  <c r="E86" i="3"/>
  <c r="E38" i="3"/>
  <c r="E60" i="3"/>
  <c r="E12" i="3"/>
  <c r="E91" i="3"/>
  <c r="E75" i="3"/>
  <c r="E43" i="3"/>
  <c r="E27" i="3"/>
  <c r="E11" i="3"/>
  <c r="E90" i="3"/>
  <c r="E74" i="3"/>
  <c r="E74" i="4" s="1" a="1"/>
  <c r="E74" i="4" s="1"/>
  <c r="E58" i="3"/>
  <c r="E42" i="3"/>
  <c r="E26" i="3"/>
  <c r="E26" i="4" s="1" a="1"/>
  <c r="E26" i="4" s="1"/>
  <c r="E10" i="3"/>
  <c r="E55" i="3"/>
  <c r="E7" i="3"/>
  <c r="E70" i="3"/>
  <c r="E22" i="3"/>
  <c r="E76" i="3"/>
  <c r="E28" i="3"/>
  <c r="E37" i="3"/>
  <c r="E84" i="3"/>
  <c r="E4" i="3"/>
  <c r="E19" i="3"/>
  <c r="E32" i="1"/>
  <c r="E54" i="1"/>
  <c r="E85" i="3"/>
  <c r="E5" i="3"/>
  <c r="E53" i="1"/>
  <c r="E36" i="3"/>
  <c r="E67" i="3"/>
  <c r="E89" i="3"/>
  <c r="E89" i="4" s="1" a="1"/>
  <c r="E89" i="4" s="1"/>
  <c r="E73" i="3"/>
  <c r="E57" i="3"/>
  <c r="E41" i="3"/>
  <c r="E25" i="3"/>
  <c r="E9" i="3"/>
  <c r="E69" i="3"/>
  <c r="E68" i="3"/>
  <c r="E83" i="3"/>
  <c r="E3" i="3"/>
  <c r="E88" i="3"/>
  <c r="E21" i="3"/>
  <c r="E21" i="4" s="1" a="1"/>
  <c r="E21" i="4" s="1"/>
  <c r="E20" i="3"/>
  <c r="E20" i="4" s="1" a="1"/>
  <c r="E20" i="4" s="1"/>
  <c r="E51" i="3"/>
  <c r="E72" i="3"/>
  <c r="E40" i="3"/>
  <c r="E24" i="3"/>
  <c r="E53" i="3"/>
  <c r="E52" i="3"/>
  <c r="E35" i="3"/>
  <c r="E35" i="4" s="1" a="1"/>
  <c r="E35" i="4" s="1"/>
  <c r="E56" i="3"/>
  <c r="E8" i="3"/>
  <c r="E2" i="3"/>
  <c r="E3" i="1"/>
  <c r="E8" i="1"/>
  <c r="E7" i="1"/>
  <c r="E6" i="1"/>
  <c r="E5" i="1"/>
  <c r="E4" i="1"/>
  <c r="E2" i="1"/>
  <c r="E42" i="4" l="1" a="1"/>
  <c r="E42" i="4" s="1"/>
  <c r="E56" i="4" a="1"/>
  <c r="E56" i="4" s="1"/>
  <c r="E90" i="4" a="1"/>
  <c r="E90" i="4" s="1"/>
  <c r="E88" i="4" a="1"/>
  <c r="E88" i="4" s="1"/>
  <c r="E87" i="4" a="1"/>
  <c r="E87" i="4" s="1"/>
  <c r="E83" i="4" a="1"/>
  <c r="E83" i="4" s="1"/>
  <c r="E69" i="4" a="1"/>
  <c r="E69" i="4" s="1"/>
  <c r="E85" i="4" a="1"/>
  <c r="E85" i="4" s="1"/>
  <c r="E11" i="4" a="1"/>
  <c r="E11" i="4" s="1"/>
  <c r="E84" i="4" a="1"/>
  <c r="E84" i="4" s="1"/>
  <c r="E57" i="4" a="1"/>
  <c r="E57" i="4" s="1"/>
  <c r="E60" i="4" a="1"/>
  <c r="E60" i="4" s="1"/>
  <c r="E29" i="4" a="1"/>
  <c r="E29" i="4" s="1"/>
  <c r="E13" i="4" a="1"/>
  <c r="E13" i="4" s="1"/>
  <c r="E63" i="4" a="1"/>
  <c r="E63" i="4" s="1"/>
  <c r="E8" i="4" a="1"/>
  <c r="E8" i="4" s="1"/>
  <c r="E37" i="4" a="1"/>
  <c r="E37" i="4" s="1"/>
  <c r="E41" i="4" a="1"/>
  <c r="E41" i="4" s="1"/>
  <c r="E58" i="4" a="1"/>
  <c r="E58" i="4" s="1"/>
  <c r="E43" i="4" a="1"/>
  <c r="E43" i="4" s="1"/>
  <c r="E52" i="4" a="1"/>
  <c r="E52" i="4" s="1"/>
  <c r="E9" i="4" a="1"/>
  <c r="E9" i="4" s="1"/>
  <c r="E93" i="4" a="1"/>
  <c r="E93" i="4" s="1"/>
  <c r="E64" i="4" a="1"/>
  <c r="E64" i="4" s="1"/>
  <c r="E75" i="4" a="1"/>
  <c r="E75" i="4" s="1"/>
  <c r="E40" i="4" a="1"/>
  <c r="E40" i="4" s="1"/>
  <c r="E67" i="4" a="1"/>
  <c r="E67" i="4" s="1"/>
  <c r="E72" i="4" a="1"/>
  <c r="E72" i="4" s="1"/>
  <c r="E76" i="4" a="1"/>
  <c r="E76" i="4" s="1"/>
  <c r="E18" i="4" a="1"/>
  <c r="E18" i="4" s="1"/>
  <c r="E10" i="4" a="1"/>
  <c r="E10" i="4" s="1"/>
  <c r="E71" i="4" a="1"/>
  <c r="E71" i="4" s="1"/>
  <c r="E51" i="4" a="1"/>
  <c r="E51" i="4" s="1"/>
  <c r="E91" i="4" a="1"/>
  <c r="E91" i="4" s="1"/>
  <c r="E12" i="4" a="1"/>
  <c r="E12" i="4" s="1"/>
  <c r="E50" i="4" a="1"/>
  <c r="E50" i="4" s="1"/>
  <c r="E73" i="4" a="1"/>
  <c r="E73" i="4" s="1"/>
  <c r="E38" i="4" a="1"/>
  <c r="E38" i="4" s="1"/>
  <c r="E82" i="4" a="1"/>
  <c r="E82" i="4" s="1"/>
  <c r="E53" i="4" a="1"/>
  <c r="E53" i="4" s="1"/>
  <c r="E70" i="4" a="1"/>
  <c r="E70" i="4" s="1"/>
  <c r="E36" i="4" a="1"/>
  <c r="E36" i="4" s="1"/>
  <c r="E77" i="4" a="1"/>
  <c r="E77" i="4" s="1"/>
  <c r="E28" i="4" a="1"/>
  <c r="E28" i="4" s="1"/>
  <c r="E14" i="4" a="1"/>
  <c r="E14" i="4" s="1"/>
  <c r="E80" i="4" a="1"/>
  <c r="E80" i="4" s="1"/>
  <c r="E34" i="4" a="1"/>
  <c r="E34" i="4" s="1"/>
  <c r="E22" i="4" a="1"/>
  <c r="E22" i="4" s="1"/>
  <c r="E66" i="4" a="1"/>
  <c r="E66" i="4" s="1"/>
  <c r="E96" i="4" a="1"/>
  <c r="E96" i="4" s="1"/>
  <c r="E49" i="4" a="1"/>
  <c r="E49" i="4" s="1"/>
  <c r="E44" i="4" a="1"/>
  <c r="E44" i="4" s="1"/>
  <c r="E92" i="4" a="1"/>
  <c r="E92" i="4" s="1"/>
  <c r="E48" i="4" a="1"/>
  <c r="E48" i="4" s="1"/>
  <c r="E78" i="4" a="1"/>
  <c r="E78" i="4" s="1"/>
  <c r="E47" i="4" a="1"/>
  <c r="E47" i="4" s="1"/>
  <c r="E55" i="4" a="1"/>
  <c r="E55" i="4" s="1"/>
  <c r="E23" i="4" a="1"/>
  <c r="E23" i="4" s="1"/>
  <c r="E79" i="4" a="1"/>
  <c r="E79" i="4" s="1"/>
  <c r="E95" i="4" a="1"/>
  <c r="E95" i="4" s="1"/>
  <c r="E62" i="4" a="1"/>
  <c r="E62" i="4" s="1"/>
  <c r="E16" i="4" a="1"/>
  <c r="E16" i="4" s="1"/>
  <c r="E97" i="4" a="1"/>
  <c r="E97" i="4" s="1"/>
  <c r="E30" i="4" a="1"/>
  <c r="E30" i="4" s="1"/>
  <c r="E15" i="4" a="1"/>
  <c r="E15" i="4" s="1"/>
  <c r="E39" i="4" a="1"/>
  <c r="E39" i="4" s="1"/>
  <c r="E19" i="4" a="1"/>
  <c r="E19" i="4" s="1"/>
  <c r="E4" i="4" a="1"/>
  <c r="E4" i="4" s="1"/>
  <c r="E25" i="4" a="1"/>
  <c r="E25" i="4" s="1"/>
  <c r="E17" i="4" a="1"/>
  <c r="E17" i="4" s="1"/>
  <c r="E33" i="4" a="1"/>
  <c r="E33" i="4" s="1"/>
  <c r="E65" i="4" a="1"/>
  <c r="E65" i="4" s="1"/>
  <c r="E24" i="4" a="1"/>
  <c r="E24" i="4" s="1"/>
  <c r="E7" i="4" a="1"/>
  <c r="E7" i="4" s="1"/>
  <c r="E86" i="4" a="1"/>
  <c r="E86" i="4" s="1"/>
  <c r="E81" i="4" a="1"/>
  <c r="E81" i="4" s="1"/>
  <c r="E59" i="4" a="1"/>
  <c r="E59" i="4" s="1"/>
  <c r="E46" i="4" a="1"/>
  <c r="E46" i="4" s="1"/>
  <c r="E5" i="4" a="1"/>
  <c r="E5" i="4" s="1"/>
  <c r="E31" i="4" a="1"/>
  <c r="E31" i="4" s="1"/>
  <c r="E6" i="4" a="1"/>
  <c r="E6" i="4" s="1"/>
  <c r="E3" i="4" a="1"/>
  <c r="E3" i="4" s="1"/>
  <c r="E54" i="4" a="1"/>
  <c r="E54" i="4" s="1"/>
  <c r="E61" i="4" a="1"/>
  <c r="E61" i="4" s="1"/>
  <c r="E68" i="4" a="1"/>
  <c r="E68" i="4" s="1"/>
  <c r="E27" i="4" a="1"/>
  <c r="E27" i="4" s="1"/>
  <c r="E32" i="4" a="1"/>
  <c r="E32" i="4" s="1"/>
  <c r="E2" i="4" a="1"/>
  <c r="E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<sst xmlns="http://schemas.openxmlformats.org/spreadsheetml/2006/main" count="356" uniqueCount="45">
  <si>
    <t>Department</t>
  </si>
  <si>
    <t>Forecast amount</t>
  </si>
  <si>
    <t>Actual amount</t>
  </si>
  <si>
    <t>Date</t>
  </si>
  <si>
    <t>HR</t>
  </si>
  <si>
    <t>IT</t>
  </si>
  <si>
    <t>Marketing</t>
  </si>
  <si>
    <t>Sales</t>
  </si>
  <si>
    <t>Revenue</t>
  </si>
  <si>
    <t>Expenses</t>
  </si>
  <si>
    <t>Net Profit</t>
  </si>
  <si>
    <t xml:space="preserve">Net Profit Forecast </t>
  </si>
  <si>
    <t>Revenue Variance</t>
  </si>
  <si>
    <t>Expense Variance</t>
  </si>
  <si>
    <t>Net Profit Variance</t>
  </si>
  <si>
    <t>Row Labels</t>
  </si>
  <si>
    <t>Grand Total</t>
  </si>
  <si>
    <t>Sum of Revenue</t>
  </si>
  <si>
    <t>Sum of Expenses</t>
  </si>
  <si>
    <t>Sum of Net Profit</t>
  </si>
  <si>
    <t>Sum of Revenue Variance</t>
  </si>
  <si>
    <t>Sum of Expense Variance</t>
  </si>
  <si>
    <t>Sum of Net Profit Variance</t>
  </si>
  <si>
    <t>Jan</t>
  </si>
  <si>
    <t>Feb</t>
  </si>
  <si>
    <t>Mar</t>
  </si>
  <si>
    <t>Apr</t>
  </si>
  <si>
    <t>May</t>
  </si>
  <si>
    <t>Jun</t>
  </si>
  <si>
    <t>Jul</t>
  </si>
  <si>
    <t>Aug</t>
  </si>
  <si>
    <t>Sep</t>
  </si>
  <si>
    <t>Oct</t>
  </si>
  <si>
    <t>Nov</t>
  </si>
  <si>
    <t>Dec</t>
  </si>
  <si>
    <t>Column Labels</t>
  </si>
  <si>
    <t>Total Sum of Revenue</t>
  </si>
  <si>
    <t>Total Sum of Expenses</t>
  </si>
  <si>
    <t>Total Sum of Net Profit</t>
  </si>
  <si>
    <t>Departments</t>
  </si>
  <si>
    <t>BUDGET DASHBOARD</t>
  </si>
  <si>
    <t>Qtr1</t>
  </si>
  <si>
    <t>Qtr2</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</si>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</sst>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b/>
      <sz val="72"/>
      <color theme="1"/>
      <name val="Calibri"/>
      <family val="2"/>
      <scheme val="minor"/>
    </font>
    <font>
      <sz val="7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64" fontId="0" fillId="0" borderId="0" xfId="0" pivotButton="1" applyNumberFormat="1"/>
    <xf numFmtId="164" fontId="0" fillId="0" borderId="0" xfId="0" applyNumberFormat="1" applyAlignment="1">
      <alignment horizontal="left"/>
    </xf>
    <xf numFmtId="0" fontId="0" fillId="2" borderId="0" xfId="0" applyFill="1"/>
    <xf numFmtId="0" fontId="0" fillId="2" borderId="0" xfId="0" applyFill="1" applyAlignment="1">
      <alignment horizontal="center"/>
    </xf>
    <xf numFmtId="0" fontId="0" fillId="0" borderId="0" xfId="0" applyAlignment="1">
      <alignment horizontal="center"/>
    </xf>
    <xf numFmtId="0" fontId="0" fillId="0" borderId="0" xfId="0" applyAlignment="1">
      <alignment horizontal="left" indent="1"/>
    </xf>
    <xf numFmtId="0" fontId="1" fillId="2" borderId="0" xfId="0" applyFont="1" applyFill="1" applyAlignment="1"/>
    <xf numFmtId="0" fontId="2" fillId="2" borderId="0" xfId="0" applyFont="1" applyFill="1"/>
  </cellXfs>
  <cellStyles count="1">
    <cellStyle name="Normal" xfId="0" builtinId="0"/>
  </cellStyles>
  <dxfs count="16">
    <dxf>
      <fill>
        <patternFill>
          <bgColor rgb="FFFF0000"/>
        </patternFill>
      </fill>
    </dxf>
    <dxf>
      <fill>
        <patternFill>
          <bgColor rgb="FF00B050"/>
        </patternFill>
      </fill>
    </dxf>
    <dxf>
      <fill>
        <patternFill>
          <bgColor rgb="FF00B050"/>
        </patternFill>
      </fill>
    </dxf>
    <dxf>
      <fill>
        <patternFill>
          <bgColor rgb="FFFF0000"/>
        </patternFill>
      </fill>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[budget_forecast.xlsx]revenue&amp;variance_calc!PivotTable1</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'revenue&amp;variance_calc'!$B$3</c:f>
              <c:strCache>
                <c:ptCount val="1"/>
                <c:pt idx="0">
                  <c:v>Sum of Revenue</c:v>
                </c:pt>
              </c:strCache>
            </c:strRef>
          </c:tx>
          <c:spPr>
            <a:solidFill>
              <a:schemeClr val="accent1"/>
            </a:solidFill>
            <a:ln>
              <a:noFill/>
            </a:ln>
            <a:effectLst/>
          </c:spPr>
          <c:invertIfNegative val="0"/>
          <c:cat>
            <c:strRef>
              <c:f>'revenue&amp;variance_calc'!$A$4:$A$8</c:f>
              <c:strCache>
                <c:ptCount val="4"/>
                <c:pt idx="0">
                  <c:v>HR</c:v>
                </c:pt>
                <c:pt idx="1">
                  <c:v>IT</c:v>
                </c:pt>
                <c:pt idx="2">
                  <c:v>Marketing</c:v>
                </c:pt>
                <c:pt idx="3">
                  <c:v>Sales</c:v>
                </c:pt>
              </c:strCache>
            </c:strRef>
          </c:cat>
          <c:val>
            <c:numRef>
              <c:f>'revenue&amp;variance_calc'!$B$4:$B$8</c:f>
              <c:numCache>
                <c:formatCode>"₦"#,##0.00</c:formatCode>
                <c:ptCount val="4"/>
                <c:pt idx="0">
                  <c:v>2887400</c:v>
                </c:pt>
                <c:pt idx="1">
                  <c:v>3022574</c:v>
                </c:pt>
                <c:pt idx="2">
                  <c:v>3229197</c:v>
                </c:pt>
                <c:pt idx="3">
                  <c:v>3103198</c:v>
                </c:pt>
              </c:numCache>
            </c:numRef>
          </c:val>
          <c:extLst>
            <c:ext xmlns:c16="http://schemas.microsoft.com/office/drawing/2014/chart" uri="{C3380CC4-5D6E-409C-BE32-E72D297353CC}">
              <c16:uniqueId val="{00000000-6640-4742-B040-6137BAFF771E}"/>
            </c:ext>
          </c:extLst>
        </c:ser>
        <c:ser>
          <c:idx val="1"/>
          <c:order val="1"/>
          <c:tx>
            <c:strRef>
              <c:f>'revenue&amp;variance_calc'!$C$3</c:f>
              <c:strCache>
                <c:ptCount val="1"/>
                <c:pt idx="0">
                  <c:v>Sum of Expenses</c:v>
                </c:pt>
              </c:strCache>
            </c:strRef>
          </c:tx>
          <c:spPr>
            <a:solidFill>
              <a:schemeClr val="accent2"/>
            </a:solidFill>
            <a:ln>
              <a:noFill/>
            </a:ln>
            <a:effectLst/>
          </c:spPr>
          <c:invertIfNegative val="0"/>
          <c:cat>
            <c:strRef>
              <c:f>'revenue&amp;variance_calc'!$A$4:$A$8</c:f>
              <c:strCache>
                <c:ptCount val="4"/>
                <c:pt idx="0">
                  <c:v>HR</c:v>
                </c:pt>
                <c:pt idx="1">
                  <c:v>IT</c:v>
                </c:pt>
                <c:pt idx="2">
                  <c:v>Marketing</c:v>
                </c:pt>
                <c:pt idx="3">
                  <c:v>Sales</c:v>
                </c:pt>
              </c:strCache>
            </c:strRef>
          </c:cat>
          <c:val>
            <c:numRef>
              <c:f>'revenue&amp;variance_calc'!$C$4:$C$8</c:f>
              <c:numCache>
                <c:formatCode>"₦"#,##0.00</c:formatCode>
                <c:ptCount val="4"/>
                <c:pt idx="0">
                  <c:v>2516945</c:v>
                </c:pt>
                <c:pt idx="1">
                  <c:v>2007600</c:v>
                </c:pt>
                <c:pt idx="2">
                  <c:v>2689022</c:v>
                </c:pt>
                <c:pt idx="3">
                  <c:v>2223716</c:v>
                </c:pt>
              </c:numCache>
            </c:numRef>
          </c:val>
          <c:extLst>
            <c:ext xmlns:c16="http://schemas.microsoft.com/office/drawing/2014/chart" uri="{C3380CC4-5D6E-409C-BE32-E72D297353CC}">
              <c16:uniqueId val="{00000001-6640-4742-B040-6137BAFF771E}"/>
            </c:ext>
          </c:extLst>
        </c:ser>
        <c:ser>
          <c:idx val="2"/>
          <c:order val="2"/>
          <c:tx>
            <c:strRef>
              <c:f>'revenue&amp;variance_calc'!$D$3</c:f>
              <c:strCache>
                <c:ptCount val="1"/>
                <c:pt idx="0">
                  <c:v>Sum of Net Profit</c:v>
                </c:pt>
              </c:strCache>
            </c:strRef>
          </c:tx>
          <c:spPr>
            <a:solidFill>
              <a:schemeClr val="accent3"/>
            </a:solidFill>
            <a:ln>
              <a:noFill/>
            </a:ln>
            <a:effectLst/>
          </c:spPr>
          <c:invertIfNegative val="0"/>
          <c:cat>
            <c:strRef>
              <c:f>'revenue&amp;variance_calc'!$A$4:$A$8</c:f>
              <c:strCache>
                <c:ptCount val="4"/>
                <c:pt idx="0">
                  <c:v>HR</c:v>
                </c:pt>
                <c:pt idx="1">
                  <c:v>IT</c:v>
                </c:pt>
                <c:pt idx="2">
                  <c:v>Marketing</c:v>
                </c:pt>
                <c:pt idx="3">
                  <c:v>Sales</c:v>
                </c:pt>
              </c:strCache>
            </c:strRef>
          </c:cat>
          <c:val>
            <c:numRef>
              <c:f>'revenue&amp;variance_calc'!$D$4:$D$8</c:f>
              <c:numCache>
                <c:formatCode>"₦"#,##0.00</c:formatCode>
                <c:ptCount val="4"/>
                <c:pt idx="0">
                  <c:v>370455</c:v>
                </c:pt>
                <c:pt idx="1">
                  <c:v>1014974</c:v>
                </c:pt>
                <c:pt idx="2">
                  <c:v>540175</c:v>
                </c:pt>
                <c:pt idx="3">
                  <c:v>879482</c:v>
                </c:pt>
              </c:numCache>
            </c:numRef>
          </c:val>
          <c:extLst>
            <c:ext xmlns:c16="http://schemas.microsoft.com/office/drawing/2014/chart" uri="{C3380CC4-5D6E-409C-BE32-E72D297353CC}">
              <c16:uniqueId val="{00000002-6640-4742-B040-6137BAFF771E}"/>
            </c:ext>
          </c:extLst>
        </c:ser>
        <c:dLbls>
          <c:showLegendKey val="0"/>
          <c:showVal val="0"/>
          <c:showCatName val="0"/>
          <c:showSerName val="0"/>
          <c:showPercent val="0"/>
          <c:showBubbleSize val="0"/>
        </c:dLbls>
        <c:gapWidth val="219"/>
        <c:overlap val="-27"/>
        <c:axId val="1007656047"/>
        <c:axId val="1007659407"/>
      </c:barChart>
      <c:catAx>
        <c:axId val="100765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07659407"/>
        <c:crosses val="autoZero"/>
        <c:auto val="1"/>
        <c:lblAlgn val="ctr"/>
        <c:lblOffset val="100"/>
        <c:noMultiLvlLbl val="0"/>
      </c:catAx>
      <c:valAx>
        <c:axId val="10076594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07656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[budget_forecast.xlsx]revenue&amp;variance_calc!PivotTable2</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'revenue&amp;variance_calc'!$G$1</c:f>
              <c:strCache>
                <c:ptCount val="1"/>
                <c:pt idx="0">
                  <c:v>Sum of Revenue Variance</c:v>
                </c:pt>
              </c:strCache>
            </c:strRef>
          </c:tx>
          <c:spPr>
            <a:solidFill>
              <a:schemeClr val="accent1"/>
            </a:solidFill>
            <a:ln>
              <a:noFill/>
            </a:ln>
            <a:effectLst/>
          </c:spPr>
          <c:invertIfNegative val="0"/>
          <c:cat>
            <c:strRef>
              <c:f>'revenue&amp;variance_calc'!$F$2:$F$6</c:f>
              <c:strCache>
                <c:ptCount val="4"/>
                <c:pt idx="0">
                  <c:v>HR</c:v>
                </c:pt>
                <c:pt idx="1">
                  <c:v>IT</c:v>
                </c:pt>
                <c:pt idx="2">
                  <c:v>Marketing</c:v>
                </c:pt>
                <c:pt idx="3">
                  <c:v>Sales</c:v>
                </c:pt>
              </c:strCache>
            </c:strRef>
          </c:cat>
          <c:val>
            <c:numRef>
              <c:f>'revenue&amp;variance_calc'!$G$2:$G$6</c:f>
              <c:numCache>
                <c:formatCode>"₦"#,##0.00</c:formatCode>
                <c:ptCount val="4"/>
                <c:pt idx="0">
                  <c:v>-210591</c:v>
                </c:pt>
                <c:pt idx="1">
                  <c:v>-20483</c:v>
                </c:pt>
                <c:pt idx="2">
                  <c:v>190991</c:v>
                </c:pt>
                <c:pt idx="3">
                  <c:v>-146923</c:v>
                </c:pt>
              </c:numCache>
            </c:numRef>
          </c:val>
          <c:extLst>
            <c:ext xmlns:c16="http://schemas.microsoft.com/office/drawing/2014/chart" uri="{C3380CC4-5D6E-409C-BE32-E72D297353CC}">
              <c16:uniqueId val="{00000000-FF29-4683-ACB8-ACFCB4C9FB69}"/>
            </c:ext>
          </c:extLst>
        </c:ser>
        <c:ser>
          <c:idx val="1"/>
          <c:order val="1"/>
          <c:tx>
            <c:strRef>
              <c:f>'revenue&amp;variance_calc'!$H$1</c:f>
              <c:strCache>
                <c:ptCount val="1"/>
                <c:pt idx="0">
                  <c:v>Sum of Expense Variance</c:v>
                </c:pt>
              </c:strCache>
            </c:strRef>
          </c:tx>
          <c:spPr>
            <a:solidFill>
              <a:schemeClr val="accent2"/>
            </a:solidFill>
            <a:ln>
              <a:noFill/>
            </a:ln>
            <a:effectLst/>
          </c:spPr>
          <c:invertIfNegative val="0"/>
          <c:cat>
            <c:strRef>
              <c:f>'revenue&amp;variance_calc'!$F$2:$F$6</c:f>
              <c:strCache>
                <c:ptCount val="4"/>
                <c:pt idx="0">
                  <c:v>HR</c:v>
                </c:pt>
                <c:pt idx="1">
                  <c:v>IT</c:v>
                </c:pt>
                <c:pt idx="2">
                  <c:v>Marketing</c:v>
                </c:pt>
                <c:pt idx="3">
                  <c:v>Sales</c:v>
                </c:pt>
              </c:strCache>
            </c:strRef>
          </c:cat>
          <c:val>
            <c:numRef>
              <c:f>'revenue&amp;variance_calc'!$H$2:$H$6</c:f>
              <c:numCache>
                <c:formatCode>"₦"#,##0.00</c:formatCode>
                <c:ptCount val="4"/>
                <c:pt idx="0">
                  <c:v>341207</c:v>
                </c:pt>
                <c:pt idx="1">
                  <c:v>198925</c:v>
                </c:pt>
                <c:pt idx="2">
                  <c:v>237474</c:v>
                </c:pt>
                <c:pt idx="3">
                  <c:v>340471</c:v>
                </c:pt>
              </c:numCache>
            </c:numRef>
          </c:val>
          <c:extLst>
            <c:ext xmlns:c16="http://schemas.microsoft.com/office/drawing/2014/chart" uri="{C3380CC4-5D6E-409C-BE32-E72D297353CC}">
              <c16:uniqueId val="{00000001-FF29-4683-ACB8-ACFCB4C9FB69}"/>
            </c:ext>
          </c:extLst>
        </c:ser>
        <c:ser>
          <c:idx val="2"/>
          <c:order val="2"/>
          <c:tx>
            <c:strRef>
              <c:f>'revenue&amp;variance_calc'!$I$1</c:f>
              <c:strCache>
                <c:ptCount val="1"/>
                <c:pt idx="0">
                  <c:v>Sum of Net Profit Variance</c:v>
                </c:pt>
              </c:strCache>
            </c:strRef>
          </c:tx>
          <c:spPr>
            <a:solidFill>
              <a:schemeClr val="accent3"/>
            </a:solidFill>
            <a:ln>
              <a:noFill/>
            </a:ln>
            <a:effectLst/>
          </c:spPr>
          <c:invertIfNegative val="0"/>
          <c:cat>
            <c:strRef>
              <c:f>'revenue&amp;variance_calc'!$F$2:$F$6</c:f>
              <c:strCache>
                <c:ptCount val="4"/>
                <c:pt idx="0">
                  <c:v>HR</c:v>
                </c:pt>
                <c:pt idx="1">
                  <c:v>IT</c:v>
                </c:pt>
                <c:pt idx="2">
                  <c:v>Marketing</c:v>
                </c:pt>
                <c:pt idx="3">
                  <c:v>Sales</c:v>
                </c:pt>
              </c:strCache>
            </c:strRef>
          </c:cat>
          <c:val>
            <c:numRef>
              <c:f>'revenue&amp;variance_calc'!$I$2:$I$6</c:f>
              <c:numCache>
                <c:formatCode>"₦"#,##0.00</c:formatCode>
                <c:ptCount val="4"/>
                <c:pt idx="0">
                  <c:v>1331482</c:v>
                </c:pt>
                <c:pt idx="1">
                  <c:v>1019152</c:v>
                </c:pt>
                <c:pt idx="2">
                  <c:v>1862583</c:v>
                </c:pt>
                <c:pt idx="3">
                  <c:v>469412</c:v>
                </c:pt>
              </c:numCache>
            </c:numRef>
          </c:val>
          <c:extLst>
            <c:ext xmlns:c16="http://schemas.microsoft.com/office/drawing/2014/chart" uri="{C3380CC4-5D6E-409C-BE32-E72D297353CC}">
              <c16:uniqueId val="{00000002-FF29-4683-ACB8-ACFCB4C9FB69}"/>
            </c:ext>
          </c:extLst>
        </c:ser>
        <c:dLbls>
          <c:showLegendKey val="0"/>
          <c:showVal val="0"/>
          <c:showCatName val="0"/>
          <c:showSerName val="0"/>
          <c:showPercent val="0"/>
          <c:showBubbleSize val="0"/>
        </c:dLbls>
        <c:gapWidth val="219"/>
        <c:overlap val="-27"/>
        <c:axId val="1023235567"/>
        <c:axId val="1023237007"/>
      </c:barChart>
      <c:catAx>
        <c:axId val="102323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23237007"/>
        <c:crosses val="autoZero"/>
        <c:auto val="1"/>
        <c:lblAlgn val="ctr"/>
        <c:lblOffset val="100"/>
        <c:noMultiLvlLbl val="0"/>
      </c:catAx>
      <c:valAx>
        <c:axId val="10232370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23235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[budget_forecast.xlsx]time_analysis!PivotTable4</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s>
    <c:plotArea>
      <c:layout/>
      <c:pieChart>
        <c:varyColors val="1"/>
        <c:ser>
          <c:idx val="0"/>
          <c:order val="0"/>
          <c:tx>
            <c:strRef>
              <c:f>time_analysis!$B$3:$B$5</c:f>
              <c:strCache>
                <c:ptCount val="1"/>
                <c:pt idx="0">
                  <c:v>IT - Sum of Revenue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30-4B83-8BFB-4FE079C9BA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30-4B83-8BFB-4FE079C9BA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E30-4B83-8BFB-4FE079C9BA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E30-4B83-8BFB-4FE079C9BA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E30-4B83-8BFB-4FE079C9BAD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E30-4B83-8BFB-4FE079C9BAD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E30-4B83-8BFB-4FE079C9BAD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E30-4B83-8BFB-4FE079C9BAD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E30-4B83-8BFB-4FE079C9BAD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E30-4B83-8BFB-4FE079C9BAD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E30-4B83-8BFB-4FE079C9BAD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E30-4B83-8BFB-4FE079C9BAD1}"/>
              </c:ext>
            </c:extLst>
          </c:dPt>
          <c:cat>
            <c:multiLvlStrRef>
              <c:f>time_analysis!$A$6:$A$30</c:f>
              <c:multiLvlStrCache>
                <c:ptCount val="12"/>
                <c:lvl>
                  <c:pt idx="0">
                    <c:v>Qtr1</c:v>
                  </c:pt>
                  <c:pt idx="1">
                    <c:v>Qtr1</c:v>
                  </c:pt>
                  <c:pt idx="2">
                    <c:v>Qtr1</c:v>
                  </c:pt>
                  <c:pt idx="3">
                    <c:v>Qtr2</c:v>
                  </c:pt>
                  <c:pt idx="4">
                    <c:v>Qtr2</c:v>
                  </c:pt>
                  <c:pt idx="5">
                    <c:v>Qtr2</c:v>
                  </c:pt>
                  <c:pt idx="6">
                    <c:v>Qtr3</c:v>
                  </c:pt>
                  <c:pt idx="7">
                    <c:v>Qtr3</c:v>
                  </c:pt>
                  <c:pt idx="8">
                    <c:v>Qtr3</c:v>
                  </c:pt>
                  <c:pt idx="9">
                    <c:v>Qtr4</c:v>
                  </c:pt>
                  <c:pt idx="10">
                    <c:v>Qtr4</c:v>
                  </c:pt>
                  <c:pt idx="11">
                    <c:v>Qtr4</c:v>
                  </c:pt>
                </c:lvl>
                <c:lvl>
                  <c:pt idx="0">
                    <c:v>Jan</c:v>
                  </c:pt>
                  <c:pt idx="1">
                    <c:v>Feb</c:v>
                  </c:pt>
                  <c:pt idx="2">
                    <c:v>Mar</c:v>
                  </c:pt>
                  <c:pt idx="3">
                    <c:v>Apr</c:v>
                  </c:pt>
                  <c:pt idx="4">
                    <c:v>May</c:v>
                  </c:pt>
                  <c:pt idx="5">
                    <c:v>Jun</c:v>
                  </c:pt>
                  <c:pt idx="6">
                    <c:v>Jul</c:v>
                  </c:pt>
                  <c:pt idx="7">
                    <c:v>Aug</c:v>
                  </c:pt>
                  <c:pt idx="8">
                    <c:v>Sep</c:v>
                  </c:pt>
                  <c:pt idx="9">
                    <c:v>Oct</c:v>
                  </c:pt>
                  <c:pt idx="10">
                    <c:v>Nov</c:v>
                  </c:pt>
                  <c:pt idx="11">
                    <c:v>Dec</c:v>
                  </c:pt>
                </c:lvl>
              </c:multiLvlStrCache>
            </c:multiLvlStrRef>
          </c:cat>
          <c:val>
            <c:numRef>
              <c:f>time_analysis!$B$6:$B$30</c:f>
              <c:numCache>
                <c:formatCode>General</c:formatCode>
                <c:ptCount val="12"/>
                <c:pt idx="0">
                  <c:v>163069</c:v>
                </c:pt>
                <c:pt idx="1">
                  <c:v>123874</c:v>
                </c:pt>
                <c:pt idx="2">
                  <c:v>60394</c:v>
                </c:pt>
                <c:pt idx="3">
                  <c:v>142721</c:v>
                </c:pt>
                <c:pt idx="4">
                  <c:v>54042</c:v>
                </c:pt>
                <c:pt idx="5">
                  <c:v>157812</c:v>
                </c:pt>
                <c:pt idx="6">
                  <c:v>164464</c:v>
                </c:pt>
                <c:pt idx="7">
                  <c:v>178728</c:v>
                </c:pt>
                <c:pt idx="8">
                  <c:v>142210</c:v>
                </c:pt>
                <c:pt idx="9">
                  <c:v>93537</c:v>
                </c:pt>
                <c:pt idx="10">
                  <c:v>181742</c:v>
                </c:pt>
                <c:pt idx="11">
                  <c:v>100872</c:v>
                </c:pt>
              </c:numCache>
            </c:numRef>
          </c:val>
          <c:extLst>
            <c:ext xmlns:c16="http://schemas.microsoft.com/office/drawing/2014/chart" uri="{C3380CC4-5D6E-409C-BE32-E72D297353CC}">
              <c16:uniqueId val="{00000018-9E30-4B83-8BFB-4FE079C9BAD1}"/>
            </c:ext>
          </c:extLst>
        </c:ser>
        <c:ser>
          <c:idx val="1"/>
          <c:order val="1"/>
          <c:tx>
            <c:strRef>
              <c:f>time_analysis!$C$3:$C$5</c:f>
              <c:strCache>
                <c:ptCount val="1"/>
                <c:pt idx="0">
                  <c:v>IT - Sum of Expenses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A-9E30-4B83-8BFB-4FE079C9BA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C-9E30-4B83-8BFB-4FE079C9BA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E-9E30-4B83-8BFB-4FE079C9BA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0-9E30-4B83-8BFB-4FE079C9BA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2-9E30-4B83-8BFB-4FE079C9BAD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4-9E30-4B83-8BFB-4FE079C9BAD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6-9E30-4B83-8BFB-4FE079C9BAD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8-9E30-4B83-8BFB-4FE079C9BAD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A-9E30-4B83-8BFB-4FE079C9BAD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C-9E30-4B83-8BFB-4FE079C9BAD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E-9E30-4B83-8BFB-4FE079C9BAD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0-9E30-4B83-8BFB-4FE079C9BAD1}"/>
              </c:ext>
            </c:extLst>
          </c:dPt>
          <c:cat>
            <c:multiLvlStrRef>
              <c:f>time_analysis!$A$6:$A$30</c:f>
              <c:multiLvlStrCache>
                <c:ptCount val="12"/>
                <c:lvl>
                  <c:pt idx="0">
                    <c:v>Qtr1</c:v>
                  </c:pt>
                  <c:pt idx="1">
                    <c:v>Qtr1</c:v>
                  </c:pt>
                  <c:pt idx="2">
                    <c:v>Qtr1</c:v>
                  </c:pt>
                  <c:pt idx="3">
                    <c:v>Qtr2</c:v>
                  </c:pt>
                  <c:pt idx="4">
                    <c:v>Qtr2</c:v>
                  </c:pt>
                  <c:pt idx="5">
                    <c:v>Qtr2</c:v>
                  </c:pt>
                  <c:pt idx="6">
                    <c:v>Qtr3</c:v>
                  </c:pt>
                  <c:pt idx="7">
                    <c:v>Qtr3</c:v>
                  </c:pt>
                  <c:pt idx="8">
                    <c:v>Qtr3</c:v>
                  </c:pt>
                  <c:pt idx="9">
                    <c:v>Qtr4</c:v>
                  </c:pt>
                  <c:pt idx="10">
                    <c:v>Qtr4</c:v>
                  </c:pt>
                  <c:pt idx="11">
                    <c:v>Qtr4</c:v>
                  </c:pt>
                </c:lvl>
                <c:lvl>
                  <c:pt idx="0">
                    <c:v>Jan</c:v>
                  </c:pt>
                  <c:pt idx="1">
                    <c:v>Feb</c:v>
                  </c:pt>
                  <c:pt idx="2">
                    <c:v>Mar</c:v>
                  </c:pt>
                  <c:pt idx="3">
                    <c:v>Apr</c:v>
                  </c:pt>
                  <c:pt idx="4">
                    <c:v>May</c:v>
                  </c:pt>
                  <c:pt idx="5">
                    <c:v>Jun</c:v>
                  </c:pt>
                  <c:pt idx="6">
                    <c:v>Jul</c:v>
                  </c:pt>
                  <c:pt idx="7">
                    <c:v>Aug</c:v>
                  </c:pt>
                  <c:pt idx="8">
                    <c:v>Sep</c:v>
                  </c:pt>
                  <c:pt idx="9">
                    <c:v>Oct</c:v>
                  </c:pt>
                  <c:pt idx="10">
                    <c:v>Nov</c:v>
                  </c:pt>
                  <c:pt idx="11">
                    <c:v>Dec</c:v>
                  </c:pt>
                </c:lvl>
              </c:multiLvlStrCache>
            </c:multiLvlStrRef>
          </c:cat>
          <c:val>
            <c:numRef>
              <c:f>time_analysis!$C$6:$C$30</c:f>
              <c:numCache>
                <c:formatCode>General</c:formatCode>
                <c:ptCount val="12"/>
                <c:pt idx="0">
                  <c:v>57953</c:v>
                </c:pt>
                <c:pt idx="1">
                  <c:v>31460</c:v>
                </c:pt>
                <c:pt idx="2">
                  <c:v>98225</c:v>
                </c:pt>
                <c:pt idx="3">
                  <c:v>99375</c:v>
                </c:pt>
                <c:pt idx="4">
                  <c:v>30101</c:v>
                </c:pt>
                <c:pt idx="5">
                  <c:v>93741</c:v>
                </c:pt>
                <c:pt idx="6">
                  <c:v>42097</c:v>
                </c:pt>
                <c:pt idx="7">
                  <c:v>111556</c:v>
                </c:pt>
                <c:pt idx="8">
                  <c:v>156912</c:v>
                </c:pt>
                <c:pt idx="9">
                  <c:v>141090</c:v>
                </c:pt>
                <c:pt idx="10">
                  <c:v>47724</c:v>
                </c:pt>
                <c:pt idx="11">
                  <c:v>110173</c:v>
                </c:pt>
              </c:numCache>
            </c:numRef>
          </c:val>
          <c:extLst>
            <c:ext xmlns:c16="http://schemas.microsoft.com/office/drawing/2014/chart" uri="{C3380CC4-5D6E-409C-BE32-E72D297353CC}">
              <c16:uniqueId val="{00000031-9E30-4B83-8BFB-4FE079C9BAD1}"/>
            </c:ext>
          </c:extLst>
        </c:ser>
        <c:ser>
          <c:idx val="2"/>
          <c:order val="2"/>
          <c:tx>
            <c:strRef>
              <c:f>time_analysis!$D$3:$D$5</c:f>
              <c:strCache>
                <c:ptCount val="1"/>
                <c:pt idx="0">
                  <c:v>IT - Sum of Net Profit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3-9E30-4B83-8BFB-4FE079C9BA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5-9E30-4B83-8BFB-4FE079C9BA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7-9E30-4B83-8BFB-4FE079C9BA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9-9E30-4B83-8BFB-4FE079C9BA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B-9E30-4B83-8BFB-4FE079C9BAD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D-9E30-4B83-8BFB-4FE079C9BAD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F-9E30-4B83-8BFB-4FE079C9BAD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1-9E30-4B83-8BFB-4FE079C9BAD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3-9E30-4B83-8BFB-4FE079C9BAD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5-9E30-4B83-8BFB-4FE079C9BAD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7-9E30-4B83-8BFB-4FE079C9BAD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49-9E30-4B83-8BFB-4FE079C9BAD1}"/>
              </c:ext>
            </c:extLst>
          </c:dPt>
          <c:cat>
            <c:multiLvlStrRef>
              <c:f>time_analysis!$A$6:$A$30</c:f>
              <c:multiLvlStrCache>
                <c:ptCount val="12"/>
                <c:lvl>
                  <c:pt idx="0">
                    <c:v>Qtr1</c:v>
                  </c:pt>
                  <c:pt idx="1">
                    <c:v>Qtr1</c:v>
                  </c:pt>
                  <c:pt idx="2">
                    <c:v>Qtr1</c:v>
                  </c:pt>
                  <c:pt idx="3">
                    <c:v>Qtr2</c:v>
                  </c:pt>
                  <c:pt idx="4">
                    <c:v>Qtr2</c:v>
                  </c:pt>
                  <c:pt idx="5">
                    <c:v>Qtr2</c:v>
                  </c:pt>
                  <c:pt idx="6">
                    <c:v>Qtr3</c:v>
                  </c:pt>
                  <c:pt idx="7">
                    <c:v>Qtr3</c:v>
                  </c:pt>
                  <c:pt idx="8">
                    <c:v>Qtr3</c:v>
                  </c:pt>
                  <c:pt idx="9">
                    <c:v>Qtr4</c:v>
                  </c:pt>
                  <c:pt idx="10">
                    <c:v>Qtr4</c:v>
                  </c:pt>
                  <c:pt idx="11">
                    <c:v>Qtr4</c:v>
                  </c:pt>
                </c:lvl>
                <c:lvl>
                  <c:pt idx="0">
                    <c:v>Jan</c:v>
                  </c:pt>
                  <c:pt idx="1">
                    <c:v>Feb</c:v>
                  </c:pt>
                  <c:pt idx="2">
                    <c:v>Mar</c:v>
                  </c:pt>
                  <c:pt idx="3">
                    <c:v>Apr</c:v>
                  </c:pt>
                  <c:pt idx="4">
                    <c:v>May</c:v>
                  </c:pt>
                  <c:pt idx="5">
                    <c:v>Jun</c:v>
                  </c:pt>
                  <c:pt idx="6">
                    <c:v>Jul</c:v>
                  </c:pt>
                  <c:pt idx="7">
                    <c:v>Aug</c:v>
                  </c:pt>
                  <c:pt idx="8">
                    <c:v>Sep</c:v>
                  </c:pt>
                  <c:pt idx="9">
                    <c:v>Oct</c:v>
                  </c:pt>
                  <c:pt idx="10">
                    <c:v>Nov</c:v>
                  </c:pt>
                  <c:pt idx="11">
                    <c:v>Dec</c:v>
                  </c:pt>
                </c:lvl>
              </c:multiLvlStrCache>
            </c:multiLvlStrRef>
          </c:cat>
          <c:val>
            <c:numRef>
              <c:f>time_analysis!$D$6:$D$30</c:f>
              <c:numCache>
                <c:formatCode>General</c:formatCode>
                <c:ptCount val="12"/>
                <c:pt idx="0">
                  <c:v>105116</c:v>
                </c:pt>
                <c:pt idx="1">
                  <c:v>92414</c:v>
                </c:pt>
                <c:pt idx="2">
                  <c:v>-37831</c:v>
                </c:pt>
                <c:pt idx="3">
                  <c:v>43346</c:v>
                </c:pt>
                <c:pt idx="4">
                  <c:v>23941</c:v>
                </c:pt>
                <c:pt idx="5">
                  <c:v>64071</c:v>
                </c:pt>
                <c:pt idx="6">
                  <c:v>122367</c:v>
                </c:pt>
                <c:pt idx="7">
                  <c:v>67172</c:v>
                </c:pt>
                <c:pt idx="8">
                  <c:v>-14702</c:v>
                </c:pt>
                <c:pt idx="9">
                  <c:v>-47553</c:v>
                </c:pt>
                <c:pt idx="10">
                  <c:v>134018</c:v>
                </c:pt>
                <c:pt idx="11">
                  <c:v>-9301</c:v>
                </c:pt>
              </c:numCache>
            </c:numRef>
          </c:val>
          <c:extLst>
            <c:ext xmlns:c16="http://schemas.microsoft.com/office/drawing/2014/chart" uri="{C3380CC4-5D6E-409C-BE32-E72D297353CC}">
              <c16:uniqueId val="{0000004A-9E30-4B83-8BFB-4FE079C9BAD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7025060630557804"/>
          <c:y val="1.2376786235053935E-2"/>
          <c:w val="0.12004850444624091"/>
          <c:h val="0.95251494604841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596900</xdr:colOff>
      <xdr:row>7</xdr:row>
      <xdr:rowOff>19050</xdr:rowOff>
    </xdr:from>
    <xdr:to>
      <xdr:col>7</xdr:col>
      <xdr:colOff>393700</xdr:colOff>
      <xdr:row>19</xdr:row>
      <xdr:rowOff>146050</xdr:rowOff>
    </xdr:to>
    <xdr:graphicFrame macro="">
      <xdr:nvGraphicFramePr>
        <xdr:cNvPr id="6" name="Chart 5">
          <a:extLst>
            <a:ext uri="{FF2B5EF4-FFF2-40B4-BE49-F238E27FC236}">
              <a16:creationId xmlns:a16="http://schemas.microsoft.com/office/drawing/2014/main" id="{3C47F9DA-707A-42A5-BD1B-635A5C76E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419100</xdr:colOff>
      <xdr:row>7</xdr:row>
      <xdr:rowOff>12700</xdr:rowOff>
    </xdr:from>
    <xdr:to>
      <xdr:col>14</xdr:col>
      <xdr:colOff>0</xdr:colOff>
      <xdr:row>19</xdr:row>
      <xdr:rowOff>146050</xdr:rowOff>
    </xdr:to>
    <xdr:graphicFrame macro="">
      <xdr:nvGraphicFramePr>
        <xdr:cNvPr id="8" name="Chart 7">
          <a:extLst>
            <a:ext uri="{FF2B5EF4-FFF2-40B4-BE49-F238E27FC236}">
              <a16:creationId xmlns:a16="http://schemas.microsoft.com/office/drawing/2014/main" id="{4D4446E2-B474-482C-A75A-E8FF8FD29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158750</xdr:rowOff>
    </xdr:from>
    <xdr:to>
      <xdr:col>13</xdr:col>
      <xdr:colOff>590550</xdr:colOff>
      <xdr:row>34</xdr:row>
      <xdr:rowOff>139700</xdr:rowOff>
    </xdr:to>
    <xdr:graphicFrame macro="">
      <xdr:nvGraphicFramePr>
        <xdr:cNvPr id="11" name="Chart 10">
          <a:extLst>
            <a:ext uri="{FF2B5EF4-FFF2-40B4-BE49-F238E27FC236}">
              <a16:creationId xmlns:a16="http://schemas.microsoft.com/office/drawing/2014/main" id="{4D65184A-0A8D-4B22-B5BC-272302E34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19051</xdr:rowOff>
    </xdr:from>
    <xdr:to>
      <xdr:col>2</xdr:col>
      <xdr:colOff>584200</xdr:colOff>
      <xdr:row>19</xdr:row>
      <xdr:rowOff>133351</xdr:rowOff>
    </xdr:to>
    <mc:AlternateContent xmlns:mc="http://schemas.openxmlformats.org/markup-compatibility/2006">
      <mc:Choice xmlns:a14="http://schemas.microsoft.com/office/drawing/2010/main" Requires="a14">
        <xdr:graphicFrame macro="">
          <xdr:nvGraphicFramePr>
            <xdr:cNvPr id="13" name="Department">
              <a:extLst>
                <a:ext uri="{FF2B5EF4-FFF2-40B4-BE49-F238E27FC236}">
                  <a16:creationId xmlns:a16="http://schemas.microsoft.com/office/drawing/2014/main" id="{8B788BDE-C6BD-74F8-1F13-38B081D5A94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0" y="2292351"/>
              <a:ext cx="1803400" cy="23241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21</xdr:row>
      <xdr:rowOff>95250</xdr:rowOff>
    </xdr:from>
    <xdr:to>
      <xdr:col>2</xdr:col>
      <xdr:colOff>412750</xdr:colOff>
      <xdr:row>33</xdr:row>
      <xdr:rowOff>19049</xdr:rowOff>
    </xdr:to>
    <mc:AlternateContent xmlns:mc="http://schemas.openxmlformats.org/markup-compatibility/2006">
      <mc:Choice xmlns:a14="http://schemas.microsoft.com/office/drawing/2010/main" Requires="a14">
        <xdr:graphicFrame macro="">
          <xdr:nvGraphicFramePr>
            <xdr:cNvPr id="15" name="Years (Date)">
              <a:extLst>
                <a:ext uri="{FF2B5EF4-FFF2-40B4-BE49-F238E27FC236}">
                  <a16:creationId xmlns:a16="http://schemas.microsoft.com/office/drawing/2014/main" id="{DCB1020F-1820-8EF7-1FFD-23A61EDD4126}"/>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19050" y="4946650"/>
              <a:ext cx="1612900" cy="213359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bir lamin" refreshedDate="45588.487784606485" createdVersion="8" refreshedVersion="8" minRefreshableVersion="3" recordCount="96" xr:uid="{4A6F94A3-6E4A-4D83-8BAD-C7DD909C01ED}">
  <cacheSource type="worksheet">
    <worksheetSource ref="A1:E97" sheet="Actual_Data"/>
  </cacheSource>
  <cacheFields count="8">
    <cacheField name="Date" numFmtId="14">
      <sharedItems containsSemiMixedTypes="0" containsNonDate="0" containsDate="1" containsString="0" minDate="2022-01-01T00:00:00" maxDate="2023-12-02T00:00:00" count="24">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sharedItems>
      <fieldGroup par="7"/>
    </cacheField>
    <cacheField name="Department" numFmtId="0">
      <sharedItems count="4">
        <s v="Sales"/>
        <s v="Marketing"/>
        <s v="HR"/>
        <s v="IT"/>
      </sharedItems>
    </cacheField>
    <cacheField name="Revenue" numFmtId="164">
      <sharedItems containsSemiMixedTypes="0" containsString="0" containsNumber="1" containsInteger="1" minValue="50108" maxValue="199626" count="96">
        <n v="86807"/>
        <n v="119169"/>
        <n v="199626"/>
        <n v="94848"/>
        <n v="115429"/>
        <n v="142814"/>
        <n v="90277"/>
        <n v="62830"/>
        <n v="143872"/>
        <n v="166481"/>
        <n v="129549"/>
        <n v="125483"/>
        <n v="61616"/>
        <n v="128945"/>
        <n v="88184"/>
        <n v="139540"/>
        <n v="164850"/>
        <n v="141229"/>
        <n v="114478"/>
        <n v="182712"/>
        <n v="134756"/>
        <n v="193148"/>
        <n v="138405"/>
        <n v="138150"/>
        <n v="172669"/>
        <n v="79079"/>
        <n v="90772"/>
        <n v="78646"/>
        <n v="189162"/>
        <n v="178521"/>
        <n v="115862"/>
        <n v="76471"/>
        <n v="104274"/>
        <n v="180787"/>
        <n v="195777"/>
        <n v="138916"/>
        <n v="65576"/>
        <n v="185860"/>
        <n v="164974"/>
        <n v="179060"/>
        <n v="90670"/>
        <n v="145617"/>
        <n v="72956"/>
        <n v="127736"/>
        <n v="63877"/>
        <n v="193202"/>
        <n v="145175"/>
        <n v="193558"/>
        <n v="117015"/>
        <n v="62384"/>
        <n v="188927"/>
        <n v="51022"/>
        <n v="105295"/>
        <n v="127878"/>
        <n v="137868"/>
        <n v="89404"/>
        <n v="60821"/>
        <n v="192122"/>
        <n v="183620"/>
        <n v="148345"/>
        <n v="101437"/>
        <n v="181379"/>
        <n v="170028"/>
        <n v="50108"/>
        <n v="64918"/>
        <n v="137438"/>
        <n v="67197"/>
        <n v="148543"/>
        <n v="142425"/>
        <n v="69854"/>
        <n v="137584"/>
        <n v="151788"/>
        <n v="65418"/>
        <n v="115057"/>
        <n v="66293"/>
        <n v="104230"/>
        <n v="128736"/>
        <n v="89876"/>
        <n v="178292"/>
        <n v="140311"/>
        <n v="106275"/>
        <n v="192938"/>
        <n v="192079"/>
        <n v="79604"/>
        <n v="163069"/>
        <n v="123874"/>
        <n v="60394"/>
        <n v="142721"/>
        <n v="54042"/>
        <n v="157812"/>
        <n v="164464"/>
        <n v="178728"/>
        <n v="142210"/>
        <n v="93537"/>
        <n v="181742"/>
        <n v="100872"/>
      </sharedItems>
    </cacheField>
    <cacheField name="Expenses" numFmtId="164">
      <sharedItems containsSemiMixedTypes="0" containsString="0" containsNumber="1" containsInteger="1" minValue="30101" maxValue="169441" count="96">
        <n v="67093"/>
        <n v="87759"/>
        <n v="81952"/>
        <n v="97181"/>
        <n v="37122"/>
        <n v="84382"/>
        <n v="83288"/>
        <n v="44194"/>
        <n v="148046"/>
        <n v="88054"/>
        <n v="160170"/>
        <n v="113280"/>
        <n v="163287"/>
        <n v="35510"/>
        <n v="100259"/>
        <n v="42913"/>
        <n v="161680"/>
        <n v="151290"/>
        <n v="62643"/>
        <n v="124072"/>
        <n v="53347"/>
        <n v="61905"/>
        <n v="134961"/>
        <n v="39328"/>
        <n v="52868"/>
        <n v="88962"/>
        <n v="166500"/>
        <n v="165412"/>
        <n v="111880"/>
        <n v="169151"/>
        <n v="115749"/>
        <n v="60707"/>
        <n v="86411"/>
        <n v="143902"/>
        <n v="151238"/>
        <n v="119787"/>
        <n v="65278"/>
        <n v="156346"/>
        <n v="80641"/>
        <n v="156742"/>
        <n v="32897"/>
        <n v="34475"/>
        <n v="140481"/>
        <n v="78294"/>
        <n v="159449"/>
        <n v="105704"/>
        <n v="97718"/>
        <n v="148430"/>
        <n v="53352"/>
        <n v="88162"/>
        <n v="114243"/>
        <n v="63705"/>
        <n v="99295"/>
        <n v="57729"/>
        <n v="125379"/>
        <n v="75321"/>
        <n v="169320"/>
        <n v="82833"/>
        <n v="113092"/>
        <n v="127746"/>
        <n v="125464"/>
        <n v="45766"/>
        <n v="169441"/>
        <n v="95750"/>
        <n v="104924"/>
        <n v="120140"/>
        <n v="148069"/>
        <n v="76012"/>
        <n v="118429"/>
        <n v="91625"/>
        <n v="147124"/>
        <n v="104024"/>
        <n v="95222"/>
        <n v="35752"/>
        <n v="78508"/>
        <n v="82024"/>
        <n v="45581"/>
        <n v="148392"/>
        <n v="163129"/>
        <n v="46486"/>
        <n v="71338"/>
        <n v="85243"/>
        <n v="80817"/>
        <n v="54701"/>
        <n v="57953"/>
        <n v="31460"/>
        <n v="98225"/>
        <n v="99375"/>
        <n v="30101"/>
        <n v="93741"/>
        <n v="42097"/>
        <n v="111556"/>
        <n v="156912"/>
        <n v="141090"/>
        <n v="47724"/>
        <n v="110173"/>
      </sharedItems>
    </cacheField>
    <cacheField name="Net Profit" numFmtId="164">
      <sharedItems containsSemiMixedTypes="0" containsString="0" containsNumber="1" containsInteger="1" minValue="-108499" maxValue="135613"/>
    </cacheField>
    <cacheField name="Months (Date)" numFmtId="0" databaseField="0">
      <fieldGroup base="0">
        <rangePr groupBy="months" startDate="2022-01-01T00:00:00" endDate="2023-12-02T00:00:00"/>
        <groupItems count="14">
          <s v="&lt;01/01/2022"/>
          <s v="Jan"/>
          <s v="Feb"/>
          <s v="Mar"/>
          <s v="Apr"/>
          <s v="May"/>
          <s v="Jun"/>
          <s v="Jul"/>
          <s v="Aug"/>
          <s v="Sep"/>
          <s v="Oct"/>
          <s v="Nov"/>
          <s v="Dec"/>
          <s v="&gt;02/12/2023"/>
        </groupItems>
      </fieldGroup>
    </cacheField>
    <cacheField name="Quarters (Date)" numFmtId="0" databaseField="0">
      <fieldGroup base="0">
        <rangePr groupBy="quarters" startDate="2022-01-01T00:00:00" endDate="2023-12-02T00:00:00"/>
        <groupItems count="6">
          <s v="&lt;01/01/2022"/>
          <s v="Qtr1"/>
          <s v="Qtr2"/>
          <s v="Qtr3"/>
          <s v="Qtr4"/>
          <s v="&gt;02/12/2023"/>
        </groupItems>
      </fieldGroup>
    </cacheField>
    <cacheField name="Years (Date)" numFmtId="0" databaseField="0">
      <fieldGroup base="0">
        <rangePr groupBy="years" startDate="2022-01-01T00:00:00" endDate="2023-12-02T00:00:00"/>
        <groupItems count="4">
          <s v="&lt;01/01/2022"/>
          <s v="2022"/>
          <s v="2023"/>
          <s v="&gt;02/12/2023"/>
        </groupItems>
      </fieldGroup>
    </cacheField>
  </cacheFields>
  <extLst>
    <ext xmlns:x14="http://schemas.microsoft.com/office/spreadsheetml/2009/9/main" uri="{725AE2AE-9491-48be-B2B4-4EB974FC3084}">
      <x14:pivotCacheDefinition pivotCacheId="18176113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bir lamin" refreshedDate="45588.488673032407" createdVersion="8" refreshedVersion="8" minRefreshableVersion="3" recordCount="96" xr:uid="{95F22D1D-A2F5-4B24-A3D6-78B3C0E5F145}">
  <cacheSource type="worksheet">
    <worksheetSource ref="A1:E97" sheet="Variance_Analysis"/>
  </cacheSource>
  <cacheFields count="5">
    <cacheField name="Date" numFmtId="14">
      <sharedItems containsSemiMixedTypes="0" containsNonDate="0" containsDate="1" containsString="0" minDate="2022-01-01T00:00:00" maxDate="2023-12-02T00:00:00"/>
    </cacheField>
    <cacheField name="Department" numFmtId="0">
      <sharedItems count="4">
        <s v="Sales"/>
        <s v="Marketing"/>
        <s v="HR"/>
        <s v="IT"/>
      </sharedItems>
    </cacheField>
    <cacheField name="Revenue Variance" numFmtId="164">
      <sharedItems containsSemiMixedTypes="0" containsString="0" containsNumber="1" containsInteger="1" minValue="-142333" maxValue="138842"/>
    </cacheField>
    <cacheField name="Expense Variance" numFmtId="164">
      <sharedItems containsSemiMixedTypes="0" containsString="0" containsNumber="1" containsInteger="1" minValue="-109513" maxValue="110353"/>
    </cacheField>
    <cacheField name="Net Profit Variance" numFmtId="164">
      <sharedItems containsSemiMixedTypes="0" containsString="0" containsNumber="1" containsInteger="1" minValue="-123534" maxValue="2758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x v="0"/>
    <x v="0"/>
    <x v="0"/>
    <x v="0"/>
    <n v="19714"/>
  </r>
  <r>
    <x v="1"/>
    <x v="0"/>
    <x v="1"/>
    <x v="1"/>
    <n v="31410"/>
  </r>
  <r>
    <x v="2"/>
    <x v="0"/>
    <x v="2"/>
    <x v="2"/>
    <n v="117674"/>
  </r>
  <r>
    <x v="3"/>
    <x v="0"/>
    <x v="3"/>
    <x v="3"/>
    <n v="-2333"/>
  </r>
  <r>
    <x v="4"/>
    <x v="0"/>
    <x v="4"/>
    <x v="4"/>
    <n v="78307"/>
  </r>
  <r>
    <x v="5"/>
    <x v="0"/>
    <x v="5"/>
    <x v="5"/>
    <n v="58432"/>
  </r>
  <r>
    <x v="6"/>
    <x v="0"/>
    <x v="6"/>
    <x v="6"/>
    <n v="6989"/>
  </r>
  <r>
    <x v="7"/>
    <x v="0"/>
    <x v="7"/>
    <x v="7"/>
    <n v="18636"/>
  </r>
  <r>
    <x v="8"/>
    <x v="0"/>
    <x v="8"/>
    <x v="8"/>
    <n v="-4174"/>
  </r>
  <r>
    <x v="9"/>
    <x v="0"/>
    <x v="9"/>
    <x v="9"/>
    <n v="78427"/>
  </r>
  <r>
    <x v="10"/>
    <x v="0"/>
    <x v="10"/>
    <x v="10"/>
    <n v="-30621"/>
  </r>
  <r>
    <x v="11"/>
    <x v="0"/>
    <x v="11"/>
    <x v="11"/>
    <n v="12203"/>
  </r>
  <r>
    <x v="12"/>
    <x v="0"/>
    <x v="12"/>
    <x v="12"/>
    <n v="-101671"/>
  </r>
  <r>
    <x v="13"/>
    <x v="0"/>
    <x v="13"/>
    <x v="13"/>
    <n v="93435"/>
  </r>
  <r>
    <x v="14"/>
    <x v="0"/>
    <x v="14"/>
    <x v="14"/>
    <n v="-12075"/>
  </r>
  <r>
    <x v="15"/>
    <x v="0"/>
    <x v="15"/>
    <x v="15"/>
    <n v="96627"/>
  </r>
  <r>
    <x v="16"/>
    <x v="0"/>
    <x v="16"/>
    <x v="16"/>
    <n v="3170"/>
  </r>
  <r>
    <x v="17"/>
    <x v="0"/>
    <x v="17"/>
    <x v="17"/>
    <n v="-10061"/>
  </r>
  <r>
    <x v="18"/>
    <x v="0"/>
    <x v="18"/>
    <x v="18"/>
    <n v="51835"/>
  </r>
  <r>
    <x v="19"/>
    <x v="0"/>
    <x v="19"/>
    <x v="19"/>
    <n v="58640"/>
  </r>
  <r>
    <x v="20"/>
    <x v="0"/>
    <x v="20"/>
    <x v="20"/>
    <n v="81409"/>
  </r>
  <r>
    <x v="21"/>
    <x v="0"/>
    <x v="21"/>
    <x v="21"/>
    <n v="131243"/>
  </r>
  <r>
    <x v="22"/>
    <x v="0"/>
    <x v="22"/>
    <x v="22"/>
    <n v="3444"/>
  </r>
  <r>
    <x v="23"/>
    <x v="0"/>
    <x v="23"/>
    <x v="23"/>
    <n v="98822"/>
  </r>
  <r>
    <x v="0"/>
    <x v="1"/>
    <x v="24"/>
    <x v="24"/>
    <n v="119801"/>
  </r>
  <r>
    <x v="1"/>
    <x v="1"/>
    <x v="25"/>
    <x v="25"/>
    <n v="-9883"/>
  </r>
  <r>
    <x v="2"/>
    <x v="1"/>
    <x v="26"/>
    <x v="26"/>
    <n v="-75728"/>
  </r>
  <r>
    <x v="3"/>
    <x v="1"/>
    <x v="27"/>
    <x v="27"/>
    <n v="-86766"/>
  </r>
  <r>
    <x v="4"/>
    <x v="1"/>
    <x v="28"/>
    <x v="28"/>
    <n v="77282"/>
  </r>
  <r>
    <x v="5"/>
    <x v="1"/>
    <x v="29"/>
    <x v="29"/>
    <n v="9370"/>
  </r>
  <r>
    <x v="6"/>
    <x v="1"/>
    <x v="30"/>
    <x v="30"/>
    <n v="113"/>
  </r>
  <r>
    <x v="7"/>
    <x v="1"/>
    <x v="31"/>
    <x v="31"/>
    <n v="15764"/>
  </r>
  <r>
    <x v="8"/>
    <x v="1"/>
    <x v="32"/>
    <x v="32"/>
    <n v="17863"/>
  </r>
  <r>
    <x v="9"/>
    <x v="1"/>
    <x v="33"/>
    <x v="33"/>
    <n v="36885"/>
  </r>
  <r>
    <x v="10"/>
    <x v="1"/>
    <x v="34"/>
    <x v="34"/>
    <n v="44539"/>
  </r>
  <r>
    <x v="11"/>
    <x v="1"/>
    <x v="35"/>
    <x v="35"/>
    <n v="19129"/>
  </r>
  <r>
    <x v="12"/>
    <x v="1"/>
    <x v="36"/>
    <x v="36"/>
    <n v="298"/>
  </r>
  <r>
    <x v="13"/>
    <x v="1"/>
    <x v="37"/>
    <x v="37"/>
    <n v="29514"/>
  </r>
  <r>
    <x v="14"/>
    <x v="1"/>
    <x v="38"/>
    <x v="38"/>
    <n v="84333"/>
  </r>
  <r>
    <x v="15"/>
    <x v="1"/>
    <x v="39"/>
    <x v="39"/>
    <n v="22318"/>
  </r>
  <r>
    <x v="16"/>
    <x v="1"/>
    <x v="40"/>
    <x v="40"/>
    <n v="57773"/>
  </r>
  <r>
    <x v="17"/>
    <x v="1"/>
    <x v="41"/>
    <x v="41"/>
    <n v="111142"/>
  </r>
  <r>
    <x v="18"/>
    <x v="1"/>
    <x v="42"/>
    <x v="42"/>
    <n v="-67525"/>
  </r>
  <r>
    <x v="19"/>
    <x v="1"/>
    <x v="43"/>
    <x v="43"/>
    <n v="49442"/>
  </r>
  <r>
    <x v="20"/>
    <x v="1"/>
    <x v="44"/>
    <x v="44"/>
    <n v="-95572"/>
  </r>
  <r>
    <x v="21"/>
    <x v="1"/>
    <x v="45"/>
    <x v="45"/>
    <n v="87498"/>
  </r>
  <r>
    <x v="22"/>
    <x v="1"/>
    <x v="46"/>
    <x v="46"/>
    <n v="47457"/>
  </r>
  <r>
    <x v="23"/>
    <x v="1"/>
    <x v="47"/>
    <x v="47"/>
    <n v="45128"/>
  </r>
  <r>
    <x v="0"/>
    <x v="2"/>
    <x v="48"/>
    <x v="48"/>
    <n v="63663"/>
  </r>
  <r>
    <x v="1"/>
    <x v="2"/>
    <x v="49"/>
    <x v="49"/>
    <n v="-25778"/>
  </r>
  <r>
    <x v="2"/>
    <x v="2"/>
    <x v="50"/>
    <x v="50"/>
    <n v="74684"/>
  </r>
  <r>
    <x v="3"/>
    <x v="2"/>
    <x v="51"/>
    <x v="51"/>
    <n v="-12683"/>
  </r>
  <r>
    <x v="4"/>
    <x v="2"/>
    <x v="52"/>
    <x v="52"/>
    <n v="6000"/>
  </r>
  <r>
    <x v="5"/>
    <x v="2"/>
    <x v="53"/>
    <x v="53"/>
    <n v="70149"/>
  </r>
  <r>
    <x v="6"/>
    <x v="2"/>
    <x v="54"/>
    <x v="54"/>
    <n v="12489"/>
  </r>
  <r>
    <x v="7"/>
    <x v="2"/>
    <x v="55"/>
    <x v="55"/>
    <n v="14083"/>
  </r>
  <r>
    <x v="8"/>
    <x v="2"/>
    <x v="56"/>
    <x v="56"/>
    <n v="-108499"/>
  </r>
  <r>
    <x v="9"/>
    <x v="2"/>
    <x v="57"/>
    <x v="57"/>
    <n v="109289"/>
  </r>
  <r>
    <x v="10"/>
    <x v="2"/>
    <x v="58"/>
    <x v="58"/>
    <n v="70528"/>
  </r>
  <r>
    <x v="11"/>
    <x v="2"/>
    <x v="59"/>
    <x v="59"/>
    <n v="20599"/>
  </r>
  <r>
    <x v="12"/>
    <x v="2"/>
    <x v="60"/>
    <x v="60"/>
    <n v="-24027"/>
  </r>
  <r>
    <x v="13"/>
    <x v="2"/>
    <x v="61"/>
    <x v="61"/>
    <n v="135613"/>
  </r>
  <r>
    <x v="14"/>
    <x v="2"/>
    <x v="62"/>
    <x v="62"/>
    <n v="587"/>
  </r>
  <r>
    <x v="15"/>
    <x v="2"/>
    <x v="63"/>
    <x v="63"/>
    <n v="-45642"/>
  </r>
  <r>
    <x v="16"/>
    <x v="2"/>
    <x v="64"/>
    <x v="64"/>
    <n v="-40006"/>
  </r>
  <r>
    <x v="17"/>
    <x v="2"/>
    <x v="65"/>
    <x v="65"/>
    <n v="17298"/>
  </r>
  <r>
    <x v="18"/>
    <x v="2"/>
    <x v="66"/>
    <x v="66"/>
    <n v="-80872"/>
  </r>
  <r>
    <x v="19"/>
    <x v="2"/>
    <x v="67"/>
    <x v="67"/>
    <n v="72531"/>
  </r>
  <r>
    <x v="20"/>
    <x v="2"/>
    <x v="68"/>
    <x v="68"/>
    <n v="23996"/>
  </r>
  <r>
    <x v="21"/>
    <x v="2"/>
    <x v="69"/>
    <x v="69"/>
    <n v="-21771"/>
  </r>
  <r>
    <x v="22"/>
    <x v="2"/>
    <x v="70"/>
    <x v="70"/>
    <n v="-9540"/>
  </r>
  <r>
    <x v="23"/>
    <x v="2"/>
    <x v="71"/>
    <x v="71"/>
    <n v="47764"/>
  </r>
  <r>
    <x v="0"/>
    <x v="3"/>
    <x v="72"/>
    <x v="72"/>
    <n v="-29804"/>
  </r>
  <r>
    <x v="1"/>
    <x v="3"/>
    <x v="73"/>
    <x v="73"/>
    <n v="79305"/>
  </r>
  <r>
    <x v="2"/>
    <x v="3"/>
    <x v="74"/>
    <x v="74"/>
    <n v="-12215"/>
  </r>
  <r>
    <x v="3"/>
    <x v="3"/>
    <x v="75"/>
    <x v="75"/>
    <n v="22206"/>
  </r>
  <r>
    <x v="4"/>
    <x v="3"/>
    <x v="76"/>
    <x v="76"/>
    <n v="83155"/>
  </r>
  <r>
    <x v="5"/>
    <x v="3"/>
    <x v="77"/>
    <x v="77"/>
    <n v="-58516"/>
  </r>
  <r>
    <x v="6"/>
    <x v="3"/>
    <x v="78"/>
    <x v="78"/>
    <n v="15163"/>
  </r>
  <r>
    <x v="7"/>
    <x v="3"/>
    <x v="79"/>
    <x v="79"/>
    <n v="93825"/>
  </r>
  <r>
    <x v="8"/>
    <x v="3"/>
    <x v="80"/>
    <x v="80"/>
    <n v="34937"/>
  </r>
  <r>
    <x v="9"/>
    <x v="3"/>
    <x v="81"/>
    <x v="81"/>
    <n v="107695"/>
  </r>
  <r>
    <x v="10"/>
    <x v="3"/>
    <x v="82"/>
    <x v="82"/>
    <n v="111262"/>
  </r>
  <r>
    <x v="11"/>
    <x v="3"/>
    <x v="83"/>
    <x v="83"/>
    <n v="24903"/>
  </r>
  <r>
    <x v="12"/>
    <x v="3"/>
    <x v="84"/>
    <x v="84"/>
    <n v="105116"/>
  </r>
  <r>
    <x v="13"/>
    <x v="3"/>
    <x v="85"/>
    <x v="85"/>
    <n v="92414"/>
  </r>
  <r>
    <x v="14"/>
    <x v="3"/>
    <x v="86"/>
    <x v="86"/>
    <n v="-37831"/>
  </r>
  <r>
    <x v="15"/>
    <x v="3"/>
    <x v="87"/>
    <x v="87"/>
    <n v="43346"/>
  </r>
  <r>
    <x v="16"/>
    <x v="3"/>
    <x v="88"/>
    <x v="88"/>
    <n v="23941"/>
  </r>
  <r>
    <x v="17"/>
    <x v="3"/>
    <x v="89"/>
    <x v="89"/>
    <n v="64071"/>
  </r>
  <r>
    <x v="18"/>
    <x v="3"/>
    <x v="90"/>
    <x v="90"/>
    <n v="122367"/>
  </r>
  <r>
    <x v="19"/>
    <x v="3"/>
    <x v="91"/>
    <x v="91"/>
    <n v="67172"/>
  </r>
  <r>
    <x v="20"/>
    <x v="3"/>
    <x v="92"/>
    <x v="92"/>
    <n v="-14702"/>
  </r>
  <r>
    <x v="21"/>
    <x v="3"/>
    <x v="93"/>
    <x v="93"/>
    <n v="-47553"/>
  </r>
  <r>
    <x v="22"/>
    <x v="3"/>
    <x v="94"/>
    <x v="94"/>
    <n v="134018"/>
  </r>
  <r>
    <x v="23"/>
    <x v="3"/>
    <x v="95"/>
    <x v="95"/>
    <n v="-930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d v="2022-01-01T00:00:00"/>
    <x v="0"/>
    <n v="-23491"/>
    <n v="65202"/>
    <n v="-11873"/>
  </r>
  <r>
    <d v="2022-02-01T00:00:00"/>
    <x v="0"/>
    <n v="-42524"/>
    <n v="13568"/>
    <n v="-93352"/>
  </r>
  <r>
    <d v="2022-03-01T00:00:00"/>
    <x v="0"/>
    <n v="-14325"/>
    <n v="-29916"/>
    <n v="-63405"/>
  </r>
  <r>
    <d v="2022-04-01T00:00:00"/>
    <x v="0"/>
    <n v="-2930"/>
    <n v="43708"/>
    <n v="-118678"/>
  </r>
  <r>
    <d v="2022-05-01T00:00:00"/>
    <x v="0"/>
    <n v="-90404"/>
    <n v="-32966"/>
    <n v="123714"/>
  </r>
  <r>
    <d v="2022-06-01T00:00:00"/>
    <x v="0"/>
    <n v="-2745"/>
    <n v="-74077"/>
    <n v="110338"/>
  </r>
  <r>
    <d v="2022-07-01T00:00:00"/>
    <x v="0"/>
    <n v="-32139"/>
    <n v="-26891"/>
    <n v="-30062"/>
  </r>
  <r>
    <d v="2022-08-01T00:00:00"/>
    <x v="0"/>
    <n v="-14466"/>
    <n v="-13041"/>
    <n v="38773"/>
  </r>
  <r>
    <d v="2022-09-01T00:00:00"/>
    <x v="0"/>
    <n v="-24199"/>
    <n v="85203"/>
    <n v="-107210"/>
  </r>
  <r>
    <d v="2022-10-01T00:00:00"/>
    <x v="0"/>
    <n v="39537"/>
    <n v="22773"/>
    <n v="-92568"/>
  </r>
  <r>
    <d v="2022-11-01T00:00:00"/>
    <x v="0"/>
    <n v="15651"/>
    <n v="7613"/>
    <n v="275872"/>
  </r>
  <r>
    <d v="2022-12-01T00:00:00"/>
    <x v="0"/>
    <n v="-43735"/>
    <n v="13232"/>
    <n v="143339"/>
  </r>
  <r>
    <d v="2023-01-01T00:00:00"/>
    <x v="0"/>
    <n v="-6660"/>
    <n v="6515"/>
    <n v="-71967"/>
  </r>
  <r>
    <d v="2023-02-01T00:00:00"/>
    <x v="0"/>
    <n v="-3375"/>
    <n v="-19456"/>
    <n v="-66815"/>
  </r>
  <r>
    <d v="2023-03-01T00:00:00"/>
    <x v="0"/>
    <n v="83124"/>
    <n v="71911"/>
    <n v="38115"/>
  </r>
  <r>
    <d v="2023-04-01T00:00:00"/>
    <x v="0"/>
    <n v="17579"/>
    <n v="94157"/>
    <n v="260"/>
  </r>
  <r>
    <d v="2023-05-01T00:00:00"/>
    <x v="0"/>
    <n v="-65192"/>
    <n v="3199"/>
    <n v="189547"/>
  </r>
  <r>
    <d v="2023-06-01T00:00:00"/>
    <x v="0"/>
    <n v="138842"/>
    <n v="4668"/>
    <n v="-26470"/>
  </r>
  <r>
    <d v="2023-07-01T00:00:00"/>
    <x v="0"/>
    <n v="-13602"/>
    <n v="35710"/>
    <n v="32598"/>
  </r>
  <r>
    <d v="2023-08-01T00:00:00"/>
    <x v="0"/>
    <n v="34473"/>
    <n v="46651"/>
    <n v="25306"/>
  </r>
  <r>
    <d v="2023-09-01T00:00:00"/>
    <x v="0"/>
    <n v="68602"/>
    <n v="-20027"/>
    <n v="-11077"/>
  </r>
  <r>
    <d v="2023-10-01T00:00:00"/>
    <x v="0"/>
    <n v="-130833"/>
    <n v="-8574"/>
    <n v="-13611"/>
  </r>
  <r>
    <d v="2023-11-01T00:00:00"/>
    <x v="0"/>
    <n v="-27775"/>
    <n v="50657"/>
    <n v="50300"/>
  </r>
  <r>
    <d v="2023-12-01T00:00:00"/>
    <x v="0"/>
    <n v="-6336"/>
    <n v="652"/>
    <n v="148338"/>
  </r>
  <r>
    <d v="2022-01-01T00:00:00"/>
    <x v="1"/>
    <n v="-65441"/>
    <n v="13098"/>
    <n v="53137"/>
  </r>
  <r>
    <d v="2022-02-01T00:00:00"/>
    <x v="1"/>
    <n v="37260"/>
    <n v="12909"/>
    <n v="121357"/>
  </r>
  <r>
    <d v="2022-03-01T00:00:00"/>
    <x v="1"/>
    <n v="98833"/>
    <n v="15192"/>
    <n v="156633"/>
  </r>
  <r>
    <d v="2022-04-01T00:00:00"/>
    <x v="1"/>
    <n v="78164"/>
    <n v="110353"/>
    <n v="26899"/>
  </r>
  <r>
    <d v="2022-05-01T00:00:00"/>
    <x v="1"/>
    <n v="81422"/>
    <n v="17151"/>
    <n v="90661"/>
  </r>
  <r>
    <d v="2022-06-01T00:00:00"/>
    <x v="1"/>
    <n v="-10231"/>
    <n v="-34561"/>
    <n v="110164"/>
  </r>
  <r>
    <d v="2022-07-01T00:00:00"/>
    <x v="1"/>
    <n v="57173"/>
    <n v="-49800"/>
    <n v="102325"/>
  </r>
  <r>
    <d v="2022-08-01T00:00:00"/>
    <x v="1"/>
    <n v="59995"/>
    <n v="65324"/>
    <n v="42459"/>
  </r>
  <r>
    <d v="2022-09-01T00:00:00"/>
    <x v="1"/>
    <n v="-13772"/>
    <n v="11156"/>
    <n v="-123534"/>
  </r>
  <r>
    <d v="2022-10-01T00:00:00"/>
    <x v="1"/>
    <n v="-4805"/>
    <n v="52828"/>
    <n v="-7273"/>
  </r>
  <r>
    <d v="2022-11-01T00:00:00"/>
    <x v="1"/>
    <n v="-91676"/>
    <n v="77290"/>
    <n v="129848"/>
  </r>
  <r>
    <d v="2022-12-01T00:00:00"/>
    <x v="1"/>
    <n v="-107767"/>
    <n v="-7933"/>
    <n v="115816"/>
  </r>
  <r>
    <d v="2023-01-01T00:00:00"/>
    <x v="1"/>
    <n v="6606"/>
    <n v="-27851"/>
    <n v="108639"/>
  </r>
  <r>
    <d v="2023-02-01T00:00:00"/>
    <x v="1"/>
    <n v="8714"/>
    <n v="-6503"/>
    <n v="181759"/>
  </r>
  <r>
    <d v="2023-03-01T00:00:00"/>
    <x v="1"/>
    <n v="88163"/>
    <n v="81450"/>
    <n v="4669"/>
  </r>
  <r>
    <d v="2023-04-01T00:00:00"/>
    <x v="1"/>
    <n v="-37266"/>
    <n v="-15965"/>
    <n v="89789"/>
  </r>
  <r>
    <d v="2023-05-01T00:00:00"/>
    <x v="1"/>
    <n v="-117315"/>
    <n v="-109513"/>
    <n v="57334"/>
  </r>
  <r>
    <d v="2023-06-01T00:00:00"/>
    <x v="1"/>
    <n v="-2548"/>
    <n v="45746"/>
    <n v="249142"/>
  </r>
  <r>
    <d v="2023-07-01T00:00:00"/>
    <x v="1"/>
    <n v="-60644"/>
    <n v="-11683"/>
    <n v="232797"/>
  </r>
  <r>
    <d v="2023-08-01T00:00:00"/>
    <x v="1"/>
    <n v="51892"/>
    <n v="98582"/>
    <n v="-51950"/>
  </r>
  <r>
    <d v="2023-09-01T00:00:00"/>
    <x v="1"/>
    <n v="110301"/>
    <n v="-8672"/>
    <n v="-25765"/>
  </r>
  <r>
    <d v="2023-10-01T00:00:00"/>
    <x v="1"/>
    <n v="-66871"/>
    <n v="77788"/>
    <n v="-40675"/>
  </r>
  <r>
    <d v="2023-11-01T00:00:00"/>
    <x v="1"/>
    <n v="-13305"/>
    <n v="-105874"/>
    <n v="150667"/>
  </r>
  <r>
    <d v="2023-12-01T00:00:00"/>
    <x v="1"/>
    <n v="104109"/>
    <n v="-63038"/>
    <n v="87685"/>
  </r>
  <r>
    <d v="2022-01-01T00:00:00"/>
    <x v="2"/>
    <n v="-2447"/>
    <n v="-17982"/>
    <n v="117573"/>
  </r>
  <r>
    <d v="2022-02-01T00:00:00"/>
    <x v="2"/>
    <n v="16366"/>
    <n v="74181"/>
    <n v="155331"/>
  </r>
  <r>
    <d v="2022-03-01T00:00:00"/>
    <x v="2"/>
    <n v="-136959"/>
    <n v="-15380"/>
    <n v="-13579"/>
  </r>
  <r>
    <d v="2022-04-01T00:00:00"/>
    <x v="2"/>
    <n v="1061"/>
    <n v="64152"/>
    <n v="75557"/>
  </r>
  <r>
    <d v="2022-05-01T00:00:00"/>
    <x v="2"/>
    <n v="122146"/>
    <n v="63103"/>
    <n v="30493"/>
  </r>
  <r>
    <d v="2022-06-01T00:00:00"/>
    <x v="2"/>
    <n v="-52600"/>
    <n v="-46322"/>
    <n v="5340"/>
  </r>
  <r>
    <d v="2022-07-01T00:00:00"/>
    <x v="2"/>
    <n v="11688"/>
    <n v="-99455"/>
    <n v="135627"/>
  </r>
  <r>
    <d v="2022-08-01T00:00:00"/>
    <x v="2"/>
    <n v="41851"/>
    <n v="43958"/>
    <n v="11691"/>
  </r>
  <r>
    <d v="2022-09-01T00:00:00"/>
    <x v="2"/>
    <n v="101658"/>
    <n v="-49397"/>
    <n v="6007"/>
  </r>
  <r>
    <d v="2022-10-01T00:00:00"/>
    <x v="2"/>
    <n v="-73222"/>
    <n v="61216"/>
    <n v="-23732"/>
  </r>
  <r>
    <d v="2022-11-01T00:00:00"/>
    <x v="2"/>
    <n v="-142333"/>
    <n v="-22212"/>
    <n v="20635"/>
  </r>
  <r>
    <d v="2022-12-01T00:00:00"/>
    <x v="2"/>
    <n v="-93863"/>
    <n v="13788"/>
    <n v="-16161"/>
  </r>
  <r>
    <d v="2023-01-01T00:00:00"/>
    <x v="2"/>
    <n v="-15180"/>
    <n v="54177"/>
    <n v="173817"/>
  </r>
  <r>
    <d v="2023-02-01T00:00:00"/>
    <x v="2"/>
    <n v="22287"/>
    <n v="-58036"/>
    <n v="107975"/>
  </r>
  <r>
    <d v="2023-03-01T00:00:00"/>
    <x v="2"/>
    <n v="-50518"/>
    <n v="-93612"/>
    <n v="135414"/>
  </r>
  <r>
    <d v="2023-04-01T00:00:00"/>
    <x v="2"/>
    <n v="75569"/>
    <n v="47464"/>
    <n v="95901"/>
  </r>
  <r>
    <d v="2023-05-01T00:00:00"/>
    <x v="2"/>
    <n v="62112"/>
    <n v="47868"/>
    <n v="149816"/>
  </r>
  <r>
    <d v="2023-06-01T00:00:00"/>
    <x v="2"/>
    <n v="-28997"/>
    <n v="99968"/>
    <n v="17211"/>
  </r>
  <r>
    <d v="2023-07-01T00:00:00"/>
    <x v="2"/>
    <n v="99442"/>
    <n v="80473"/>
    <n v="124481"/>
  </r>
  <r>
    <d v="2023-08-01T00:00:00"/>
    <x v="2"/>
    <n v="-88537"/>
    <n v="70295"/>
    <n v="51610"/>
  </r>
  <r>
    <d v="2023-09-01T00:00:00"/>
    <x v="2"/>
    <n v="10667"/>
    <n v="61857"/>
    <n v="-108476"/>
  </r>
  <r>
    <d v="2023-10-01T00:00:00"/>
    <x v="2"/>
    <n v="-47573"/>
    <n v="80736"/>
    <n v="122403"/>
  </r>
  <r>
    <d v="2023-11-01T00:00:00"/>
    <x v="2"/>
    <n v="-50257"/>
    <n v="-19996"/>
    <n v="40141"/>
  </r>
  <r>
    <d v="2023-12-01T00:00:00"/>
    <x v="2"/>
    <n v="7048"/>
    <n v="-99637"/>
    <n v="-83593"/>
  </r>
  <r>
    <d v="2022-01-01T00:00:00"/>
    <x v="3"/>
    <n v="49632"/>
    <n v="-16759"/>
    <n v="12149"/>
  </r>
  <r>
    <d v="2022-02-01T00:00:00"/>
    <x v="3"/>
    <n v="-87652"/>
    <n v="49378"/>
    <n v="-33766"/>
  </r>
  <r>
    <d v="2022-03-01T00:00:00"/>
    <x v="3"/>
    <n v="-35877"/>
    <n v="49020"/>
    <n v="106785"/>
  </r>
  <r>
    <d v="2022-04-01T00:00:00"/>
    <x v="3"/>
    <n v="61724"/>
    <n v="-31844"/>
    <n v="80698"/>
  </r>
  <r>
    <d v="2022-05-01T00:00:00"/>
    <x v="3"/>
    <n v="-22323"/>
    <n v="-6180"/>
    <n v="-85357"/>
  </r>
  <r>
    <d v="2022-06-01T00:00:00"/>
    <x v="3"/>
    <n v="77923"/>
    <n v="53903"/>
    <n v="55210"/>
  </r>
  <r>
    <d v="2022-07-01T00:00:00"/>
    <x v="3"/>
    <n v="-127747"/>
    <n v="61393"/>
    <n v="67686"/>
  </r>
  <r>
    <d v="2022-08-01T00:00:00"/>
    <x v="3"/>
    <n v="26192"/>
    <n v="-551"/>
    <n v="258545"/>
  </r>
  <r>
    <d v="2022-09-01T00:00:00"/>
    <x v="3"/>
    <n v="13860"/>
    <n v="-22775"/>
    <n v="154167"/>
  </r>
  <r>
    <d v="2022-10-01T00:00:00"/>
    <x v="3"/>
    <n v="-6648"/>
    <n v="65924"/>
    <n v="-32806"/>
  </r>
  <r>
    <d v="2022-11-01T00:00:00"/>
    <x v="3"/>
    <n v="11178"/>
    <n v="-50540"/>
    <n v="4004"/>
  </r>
  <r>
    <d v="2022-12-01T00:00:00"/>
    <x v="3"/>
    <n v="39348"/>
    <n v="-78913"/>
    <n v="134815"/>
  </r>
  <r>
    <d v="2023-01-01T00:00:00"/>
    <x v="3"/>
    <n v="-17639"/>
    <n v="87089"/>
    <n v="-37222"/>
  </r>
  <r>
    <d v="2023-02-01T00:00:00"/>
    <x v="3"/>
    <n v="66319"/>
    <n v="-46706"/>
    <n v="-59087"/>
  </r>
  <r>
    <d v="2023-03-01T00:00:00"/>
    <x v="3"/>
    <n v="-33266"/>
    <n v="16222"/>
    <n v="-73080"/>
  </r>
  <r>
    <d v="2023-04-01T00:00:00"/>
    <x v="3"/>
    <n v="-90989"/>
    <n v="-84297"/>
    <n v="9010"/>
  </r>
  <r>
    <d v="2023-05-01T00:00:00"/>
    <x v="3"/>
    <n v="-11085"/>
    <n v="50757"/>
    <n v="-78704"/>
  </r>
  <r>
    <d v="2023-06-01T00:00:00"/>
    <x v="3"/>
    <n v="-4178"/>
    <n v="-21243"/>
    <n v="162469"/>
  </r>
  <r>
    <d v="2023-07-01T00:00:00"/>
    <x v="3"/>
    <n v="-34830"/>
    <n v="27003"/>
    <n v="45223"/>
  </r>
  <r>
    <d v="2023-08-01T00:00:00"/>
    <x v="3"/>
    <n v="-61133"/>
    <n v="35688"/>
    <n v="79953"/>
  </r>
  <r>
    <d v="2023-09-01T00:00:00"/>
    <x v="3"/>
    <n v="63282"/>
    <n v="-6130"/>
    <n v="85624"/>
  </r>
  <r>
    <d v="2023-10-01T00:00:00"/>
    <x v="3"/>
    <n v="29592"/>
    <n v="-6708"/>
    <n v="211288"/>
  </r>
  <r>
    <d v="2023-11-01T00:00:00"/>
    <x v="3"/>
    <n v="68494"/>
    <n v="50732"/>
    <n v="-4570"/>
  </r>
  <r>
    <d v="2023-12-01T00:00:00"/>
    <x v="3"/>
    <n v="5340"/>
    <n v="24462"/>
    <n v="-438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06B4BE-63EB-41DF-868B-404F4F77A175}"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Departments">
  <location ref="F1:I6" firstHeaderRow="0" firstDataRow="1" firstDataCol="1"/>
  <pivotFields count="5">
    <pivotField numFmtId="14" showAll="0"/>
    <pivotField axis="axisRow" showAll="0">
      <items count="5">
        <item x="2"/>
        <item x="3"/>
        <item x="1"/>
        <item x="0"/>
        <item t="default"/>
      </items>
    </pivotField>
    <pivotField dataField="1" numFmtId="164" showAll="0"/>
    <pivotField dataField="1" numFmtId="164" showAll="0"/>
    <pivotField dataField="1" numFmtId="164" showAll="0"/>
  </pivotFields>
  <rowFields count="1">
    <field x="1"/>
  </rowFields>
  <rowItems count="5">
    <i>
      <x/>
    </i>
    <i>
      <x v="1"/>
    </i>
    <i>
      <x v="2"/>
    </i>
    <i>
      <x v="3"/>
    </i>
    <i t="grand">
      <x/>
    </i>
  </rowItems>
  <colFields count="1">
    <field x="-2"/>
  </colFields>
  <colItems count="3">
    <i>
      <x/>
    </i>
    <i i="1">
      <x v="1"/>
    </i>
    <i i="2">
      <x v="2"/>
    </i>
  </colItems>
  <dataFields count="3">
    <dataField name="Sum of Revenue Variance" fld="2" baseField="0" baseItem="0"/>
    <dataField name="Sum of Expense Variance" fld="3" baseField="0" baseItem="0"/>
    <dataField name="Sum of Net Profit Variance" fld="4" baseField="0" baseItem="0"/>
  </dataFields>
  <formats count="6">
    <format dxfId="9">
      <pivotArea type="all" dataOnly="0" outline="0" fieldPosition="0"/>
    </format>
    <format dxfId="8">
      <pivotArea outline="0" collapsedLevelsAreSubtotals="1" fieldPosition="0"/>
    </format>
    <format dxfId="7">
      <pivotArea field="1" type="button" dataOnly="0" labelOnly="1" outline="0" axis="axisRow" fieldPosition="0"/>
    </format>
    <format dxfId="6">
      <pivotArea dataOnly="0" labelOnly="1" fieldPosition="0">
        <references count="1">
          <reference field="1" count="0"/>
        </references>
      </pivotArea>
    </format>
    <format dxfId="5">
      <pivotArea dataOnly="0" labelOnly="1" grandRow="1" outline="0" fieldPosition="0"/>
    </format>
    <format dxfId="4">
      <pivotArea dataOnly="0" labelOnly="1" outline="0" fieldPosition="0">
        <references count="1">
          <reference field="4294967294" count="3">
            <x v="0"/>
            <x v="1"/>
            <x v="2"/>
          </reference>
        </references>
      </pivotArea>
    </format>
  </formats>
  <chartFormats count="6">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4" format="6"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1"/>
          </reference>
        </references>
      </pivotArea>
    </chartFormat>
    <chartFormat chart="1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6699D8-192E-4F23-BCD7-17B75C0CF437}"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Departments">
  <location ref="A3:D8" firstHeaderRow="0" firstDataRow="1" firstDataCol="1"/>
  <pivotFields count="8">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Row" showAll="0">
      <items count="5">
        <item x="2"/>
        <item x="3"/>
        <item x="1"/>
        <item x="0"/>
        <item t="default"/>
      </items>
    </pivotField>
    <pivotField dataField="1" numFmtId="164" showAll="0"/>
    <pivotField dataField="1"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5">
    <i>
      <x/>
    </i>
    <i>
      <x v="1"/>
    </i>
    <i>
      <x v="2"/>
    </i>
    <i>
      <x v="3"/>
    </i>
    <i t="grand">
      <x/>
    </i>
  </rowItems>
  <colFields count="1">
    <field x="-2"/>
  </colFields>
  <colItems count="3">
    <i>
      <x/>
    </i>
    <i i="1">
      <x v="1"/>
    </i>
    <i i="2">
      <x v="2"/>
    </i>
  </colItems>
  <dataFields count="3">
    <dataField name="Sum of Revenue" fld="2" baseField="0" baseItem="0"/>
    <dataField name="Sum of Expenses" fld="3" baseField="0" baseItem="0"/>
    <dataField name="Sum of Net Profit" fld="4" baseField="0" baseItem="0"/>
  </dataFields>
  <formats count="6">
    <format dxfId="15">
      <pivotArea type="all" dataOnly="0" outline="0" fieldPosition="0"/>
    </format>
    <format dxfId="14">
      <pivotArea outline="0" collapsedLevelsAreSubtotals="1" fieldPosition="0"/>
    </format>
    <format dxfId="13">
      <pivotArea field="1" type="button" dataOnly="0" labelOnly="1" outline="0" axis="axisRow" fieldPosition="0"/>
    </format>
    <format dxfId="12">
      <pivotArea dataOnly="0" labelOnly="1" fieldPosition="0">
        <references count="1">
          <reference field="1" count="0"/>
        </references>
      </pivotArea>
    </format>
    <format dxfId="11">
      <pivotArea dataOnly="0" labelOnly="1" grandRow="1" outline="0" fieldPosition="0"/>
    </format>
    <format dxfId="10">
      <pivotArea dataOnly="0" labelOnly="1" outline="0" fieldPosition="0">
        <references count="1">
          <reference field="4294967294" count="3">
            <x v="0"/>
            <x v="1"/>
            <x v="2"/>
          </reference>
        </references>
      </pivotArea>
    </format>
  </formats>
  <chartFormats count="6">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5251A6-7F26-420B-A7B6-4CDC41233680}"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G30" firstHeaderRow="1" firstDataRow="3" firstDataCol="1"/>
  <pivotFields count="8">
    <pivotField axis="axisRow"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Col" showAll="0">
      <items count="5">
        <item h="1" x="2"/>
        <item x="3"/>
        <item h="1" x="1"/>
        <item h="1" x="0"/>
        <item t="default"/>
      </items>
    </pivotField>
    <pivotField dataField="1" numFmtId="164" showAll="0">
      <items count="97">
        <item h="1" x="63"/>
        <item h="1" x="51"/>
        <item h="1" x="88"/>
        <item h="1" x="86"/>
        <item h="1" x="56"/>
        <item h="1" x="12"/>
        <item x="49"/>
        <item h="1" x="7"/>
        <item h="1" x="44"/>
        <item h="1" x="64"/>
        <item h="1" x="72"/>
        <item h="1" x="36"/>
        <item h="1" x="74"/>
        <item h="1" x="66"/>
        <item h="1" x="69"/>
        <item h="1" x="42"/>
        <item h="1" x="31"/>
        <item h="1" x="27"/>
        <item h="1" x="25"/>
        <item h="1" x="83"/>
        <item h="1" x="0"/>
        <item h="1" x="14"/>
        <item h="1" x="55"/>
        <item h="1" x="77"/>
        <item h="1" x="6"/>
        <item h="1" x="40"/>
        <item h="1" x="26"/>
        <item h="1" x="93"/>
        <item h="1" x="3"/>
        <item h="1" x="95"/>
        <item h="1" x="60"/>
        <item h="1" x="75"/>
        <item h="1" x="32"/>
        <item h="1" x="52"/>
        <item h="1" x="80"/>
        <item h="1" x="18"/>
        <item h="1" x="73"/>
        <item h="1" x="4"/>
        <item h="1" x="30"/>
        <item h="1" x="48"/>
        <item h="1" x="1"/>
        <item h="1" x="85"/>
        <item h="1" x="11"/>
        <item h="1" x="43"/>
        <item h="1" x="53"/>
        <item h="1" x="76"/>
        <item h="1" x="13"/>
        <item h="1" x="10"/>
        <item h="1" x="20"/>
        <item h="1" x="65"/>
        <item h="1" x="70"/>
        <item h="1" x="54"/>
        <item h="1" x="23"/>
        <item h="1" x="22"/>
        <item h="1" x="35"/>
        <item h="1" x="15"/>
        <item h="1" x="79"/>
        <item h="1" x="17"/>
        <item h="1" x="92"/>
        <item h="1" x="68"/>
        <item h="1" x="87"/>
        <item h="1" x="5"/>
        <item h="1" x="8"/>
        <item h="1" x="46"/>
        <item h="1" x="41"/>
        <item h="1" x="59"/>
        <item h="1" x="67"/>
        <item h="1" x="71"/>
        <item h="1" x="89"/>
        <item h="1" x="84"/>
        <item h="1" x="90"/>
        <item h="1" x="16"/>
        <item h="1" x="38"/>
        <item h="1" x="9"/>
        <item h="1" x="62"/>
        <item h="1" x="24"/>
        <item h="1" x="78"/>
        <item h="1" x="29"/>
        <item h="1" x="91"/>
        <item h="1" x="39"/>
        <item h="1" x="33"/>
        <item h="1" x="61"/>
        <item h="1" x="94"/>
        <item h="1" x="19"/>
        <item h="1" x="58"/>
        <item h="1" x="37"/>
        <item h="1" x="50"/>
        <item h="1" x="28"/>
        <item h="1" x="82"/>
        <item h="1" x="57"/>
        <item h="1" x="81"/>
        <item h="1" x="21"/>
        <item h="1" x="45"/>
        <item h="1" x="47"/>
        <item h="1" x="34"/>
        <item h="1" x="2"/>
        <item t="default"/>
      </items>
    </pivotField>
    <pivotField dataField="1" numFmtId="164" showAll="0">
      <items count="97">
        <item h="1" x="88"/>
        <item x="85"/>
        <item h="1" x="40"/>
        <item h="1" x="41"/>
        <item h="1" x="13"/>
        <item h="1" x="73"/>
        <item h="1" x="4"/>
        <item h="1" x="23"/>
        <item h="1" x="90"/>
        <item h="1" x="15"/>
        <item h="1" x="7"/>
        <item h="1" x="76"/>
        <item h="1" x="61"/>
        <item h="1" x="79"/>
        <item h="1" x="94"/>
        <item h="1" x="24"/>
        <item h="1" x="20"/>
        <item h="1" x="48"/>
        <item h="1" x="83"/>
        <item h="1" x="53"/>
        <item h="1" x="84"/>
        <item h="1" x="31"/>
        <item h="1" x="21"/>
        <item h="1" x="18"/>
        <item h="1" x="51"/>
        <item h="1" x="36"/>
        <item h="1" x="0"/>
        <item h="1" x="80"/>
        <item h="1" x="55"/>
        <item h="1" x="67"/>
        <item h="1" x="43"/>
        <item h="1" x="74"/>
        <item h="1" x="38"/>
        <item h="1" x="82"/>
        <item h="1" x="2"/>
        <item h="1" x="75"/>
        <item h="1" x="57"/>
        <item h="1" x="6"/>
        <item h="1" x="5"/>
        <item h="1" x="81"/>
        <item h="1" x="32"/>
        <item h="1" x="1"/>
        <item h="1" x="9"/>
        <item h="1" x="49"/>
        <item h="1" x="25"/>
        <item h="1" x="69"/>
        <item h="1" x="89"/>
        <item h="1" x="72"/>
        <item h="1" x="63"/>
        <item h="1" x="3"/>
        <item h="1" x="46"/>
        <item h="1" x="86"/>
        <item h="1" x="52"/>
        <item h="1" x="87"/>
        <item h="1" x="14"/>
        <item h="1" x="71"/>
        <item h="1" x="64"/>
        <item h="1" x="45"/>
        <item h="1" x="95"/>
        <item h="1" x="91"/>
        <item h="1" x="28"/>
        <item h="1" x="58"/>
        <item h="1" x="11"/>
        <item h="1" x="50"/>
        <item h="1" x="30"/>
        <item h="1" x="68"/>
        <item h="1" x="35"/>
        <item h="1" x="65"/>
        <item h="1" x="19"/>
        <item h="1" x="54"/>
        <item h="1" x="60"/>
        <item h="1" x="59"/>
        <item h="1" x="22"/>
        <item h="1" x="42"/>
        <item h="1" x="93"/>
        <item h="1" x="33"/>
        <item h="1" x="70"/>
        <item h="1" x="8"/>
        <item h="1" x="66"/>
        <item h="1" x="77"/>
        <item h="1" x="47"/>
        <item h="1" x="34"/>
        <item h="1" x="17"/>
        <item h="1" x="37"/>
        <item h="1" x="39"/>
        <item h="1" x="92"/>
        <item h="1" x="44"/>
        <item h="1" x="10"/>
        <item h="1" x="16"/>
        <item h="1" x="78"/>
        <item h="1" x="12"/>
        <item h="1" x="27"/>
        <item h="1" x="26"/>
        <item h="1" x="29"/>
        <item h="1" x="56"/>
        <item h="1" x="62"/>
        <item t="default"/>
      </items>
    </pivotField>
    <pivotField dataField="1" numFmtId="164" showAll="0"/>
    <pivotField axis="axisRow" showAll="0">
      <items count="15">
        <item x="0"/>
        <item x="1"/>
        <item x="2"/>
        <item x="3"/>
        <item x="4"/>
        <item x="5"/>
        <item x="6"/>
        <item x="7"/>
        <item x="8"/>
        <item x="9"/>
        <item x="10"/>
        <item x="11"/>
        <item x="12"/>
        <item x="13"/>
        <item t="default"/>
      </items>
    </pivotField>
    <pivotField axis="axisRow" showAll="0">
      <items count="7">
        <item sd="0" x="0"/>
        <item sd="0" x="1"/>
        <item sd="0" x="2"/>
        <item sd="0" x="3"/>
        <item sd="0" x="4"/>
        <item sd="0" x="5"/>
        <item t="default"/>
      </items>
    </pivotField>
    <pivotField axis="axisRow" showAll="0">
      <items count="5">
        <item h="1" sd="0" x="0"/>
        <item h="1" sd="0" x="1"/>
        <item sd="0" x="2"/>
        <item h="1" sd="0" x="3"/>
        <item t="default"/>
      </items>
    </pivotField>
  </pivotFields>
  <rowFields count="4">
    <field x="5"/>
    <field x="6"/>
    <field x="7"/>
    <field x="0"/>
  </rowFields>
  <rowItems count="25">
    <i>
      <x v="1"/>
    </i>
    <i r="1">
      <x v="1"/>
    </i>
    <i>
      <x v="2"/>
    </i>
    <i r="1">
      <x v="1"/>
    </i>
    <i>
      <x v="3"/>
    </i>
    <i r="1">
      <x v="1"/>
    </i>
    <i>
      <x v="4"/>
    </i>
    <i r="1">
      <x v="2"/>
    </i>
    <i>
      <x v="5"/>
    </i>
    <i r="1">
      <x v="2"/>
    </i>
    <i>
      <x v="6"/>
    </i>
    <i r="1">
      <x v="2"/>
    </i>
    <i>
      <x v="7"/>
    </i>
    <i r="1">
      <x v="3"/>
    </i>
    <i>
      <x v="8"/>
    </i>
    <i r="1">
      <x v="3"/>
    </i>
    <i>
      <x v="9"/>
    </i>
    <i r="1">
      <x v="3"/>
    </i>
    <i>
      <x v="10"/>
    </i>
    <i r="1">
      <x v="4"/>
    </i>
    <i>
      <x v="11"/>
    </i>
    <i r="1">
      <x v="4"/>
    </i>
    <i>
      <x v="12"/>
    </i>
    <i r="1">
      <x v="4"/>
    </i>
    <i t="grand">
      <x/>
    </i>
  </rowItems>
  <colFields count="2">
    <field x="1"/>
    <field x="-2"/>
  </colFields>
  <colItems count="6">
    <i>
      <x v="1"/>
      <x/>
    </i>
    <i r="1" i="1">
      <x v="1"/>
    </i>
    <i r="1" i="2">
      <x v="2"/>
    </i>
    <i t="grand">
      <x/>
    </i>
    <i t="grand" i="1">
      <x/>
    </i>
    <i t="grand" i="2">
      <x/>
    </i>
  </colItems>
  <dataFields count="3">
    <dataField name="Sum of Revenue" fld="2" baseField="0" baseItem="0"/>
    <dataField name="Sum of Expenses" fld="3" baseField="0" baseItem="0"/>
    <dataField name="Sum of Net Profit" fld="4" baseField="0" baseItem="0"/>
  </dataFields>
  <chartFormats count="180">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1"/>
          </reference>
          <reference field="1" count="1" selected="0">
            <x v="0"/>
          </reference>
        </references>
      </pivotArea>
    </chartFormat>
    <chartFormat chart="2" format="2" series="1">
      <pivotArea type="data" outline="0" fieldPosition="0">
        <references count="2">
          <reference field="4294967294" count="1" selected="0">
            <x v="2"/>
          </reference>
          <reference field="1" count="1" selected="0">
            <x v="0"/>
          </reference>
        </references>
      </pivotArea>
    </chartFormat>
    <chartFormat chart="2" format="3"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1"/>
          </reference>
          <reference field="1" count="1" selected="0">
            <x v="1"/>
          </reference>
        </references>
      </pivotArea>
    </chartFormat>
    <chartFormat chart="2" format="5" series="1">
      <pivotArea type="data" outline="0" fieldPosition="0">
        <references count="2">
          <reference field="4294967294" count="1" selected="0">
            <x v="2"/>
          </reference>
          <reference field="1" count="1" selected="0">
            <x v="1"/>
          </reference>
        </references>
      </pivotArea>
    </chartFormat>
    <chartFormat chart="2" format="6" series="1">
      <pivotArea type="data" outline="0" fieldPosition="0">
        <references count="2">
          <reference field="4294967294" count="1" selected="0">
            <x v="0"/>
          </reference>
          <reference field="1" count="1" selected="0">
            <x v="2"/>
          </reference>
        </references>
      </pivotArea>
    </chartFormat>
    <chartFormat chart="2" format="7" series="1">
      <pivotArea type="data" outline="0" fieldPosition="0">
        <references count="2">
          <reference field="4294967294" count="1" selected="0">
            <x v="1"/>
          </reference>
          <reference field="1" count="1" selected="0">
            <x v="2"/>
          </reference>
        </references>
      </pivotArea>
    </chartFormat>
    <chartFormat chart="2" format="8" series="1">
      <pivotArea type="data" outline="0" fieldPosition="0">
        <references count="2">
          <reference field="4294967294" count="1" selected="0">
            <x v="2"/>
          </reference>
          <reference field="1" count="1" selected="0">
            <x v="2"/>
          </reference>
        </references>
      </pivotArea>
    </chartFormat>
    <chartFormat chart="2" format="9" series="1">
      <pivotArea type="data" outline="0" fieldPosition="0">
        <references count="2">
          <reference field="4294967294" count="1" selected="0">
            <x v="0"/>
          </reference>
          <reference field="1" count="1" selected="0">
            <x v="3"/>
          </reference>
        </references>
      </pivotArea>
    </chartFormat>
    <chartFormat chart="2" format="10" series="1">
      <pivotArea type="data" outline="0" fieldPosition="0">
        <references count="2">
          <reference field="4294967294" count="1" selected="0">
            <x v="1"/>
          </reference>
          <reference field="1" count="1" selected="0">
            <x v="3"/>
          </reference>
        </references>
      </pivotArea>
    </chartFormat>
    <chartFormat chart="2" format="11" series="1">
      <pivotArea type="data" outline="0" fieldPosition="0">
        <references count="2">
          <reference field="4294967294" count="1" selected="0">
            <x v="2"/>
          </reference>
          <reference field="1" count="1" selected="0">
            <x v="3"/>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1"/>
          </reference>
          <reference field="1" count="1" selected="0">
            <x v="0"/>
          </reference>
        </references>
      </pivotArea>
    </chartFormat>
    <chartFormat chart="5" format="2" series="1">
      <pivotArea type="data" outline="0" fieldPosition="0">
        <references count="2">
          <reference field="4294967294" count="1" selected="0">
            <x v="2"/>
          </reference>
          <reference field="1" count="1" selected="0">
            <x v="0"/>
          </reference>
        </references>
      </pivotArea>
    </chartFormat>
    <chartFormat chart="5" format="3" series="1">
      <pivotArea type="data" outline="0" fieldPosition="0">
        <references count="2">
          <reference field="4294967294" count="1" selected="0">
            <x v="0"/>
          </reference>
          <reference field="1" count="1" selected="0">
            <x v="1"/>
          </reference>
        </references>
      </pivotArea>
    </chartFormat>
    <chartFormat chart="5" format="4" series="1">
      <pivotArea type="data" outline="0" fieldPosition="0">
        <references count="2">
          <reference field="4294967294" count="1" selected="0">
            <x v="1"/>
          </reference>
          <reference field="1" count="1" selected="0">
            <x v="1"/>
          </reference>
        </references>
      </pivotArea>
    </chartFormat>
    <chartFormat chart="5" format="5" series="1">
      <pivotArea type="data" outline="0" fieldPosition="0">
        <references count="2">
          <reference field="4294967294" count="1" selected="0">
            <x v="2"/>
          </reference>
          <reference field="1" count="1" selected="0">
            <x v="1"/>
          </reference>
        </references>
      </pivotArea>
    </chartFormat>
    <chartFormat chart="5" format="6" series="1">
      <pivotArea type="data" outline="0" fieldPosition="0">
        <references count="2">
          <reference field="4294967294" count="1" selected="0">
            <x v="0"/>
          </reference>
          <reference field="1" count="1" selected="0">
            <x v="2"/>
          </reference>
        </references>
      </pivotArea>
    </chartFormat>
    <chartFormat chart="5" format="7" series="1">
      <pivotArea type="data" outline="0" fieldPosition="0">
        <references count="2">
          <reference field="4294967294" count="1" selected="0">
            <x v="1"/>
          </reference>
          <reference field="1" count="1" selected="0">
            <x v="2"/>
          </reference>
        </references>
      </pivotArea>
    </chartFormat>
    <chartFormat chart="5" format="8" series="1">
      <pivotArea type="data" outline="0" fieldPosition="0">
        <references count="2">
          <reference field="4294967294" count="1" selected="0">
            <x v="2"/>
          </reference>
          <reference field="1" count="1" selected="0">
            <x v="2"/>
          </reference>
        </references>
      </pivotArea>
    </chartFormat>
    <chartFormat chart="5" format="9" series="1">
      <pivotArea type="data" outline="0" fieldPosition="0">
        <references count="2">
          <reference field="4294967294" count="1" selected="0">
            <x v="0"/>
          </reference>
          <reference field="1" count="1" selected="0">
            <x v="3"/>
          </reference>
        </references>
      </pivotArea>
    </chartFormat>
    <chartFormat chart="5" format="10" series="1">
      <pivotArea type="data" outline="0" fieldPosition="0">
        <references count="2">
          <reference field="4294967294" count="1" selected="0">
            <x v="1"/>
          </reference>
          <reference field="1" count="1" selected="0">
            <x v="3"/>
          </reference>
        </references>
      </pivotArea>
    </chartFormat>
    <chartFormat chart="5" format="11" series="1">
      <pivotArea type="data" outline="0" fieldPosition="0">
        <references count="2">
          <reference field="4294967294" count="1" selected="0">
            <x v="2"/>
          </reference>
          <reference field="1" count="1" selected="0">
            <x v="3"/>
          </reference>
        </references>
      </pivotArea>
    </chartFormat>
    <chartFormat chart="9" format="168" series="1">
      <pivotArea type="data" outline="0" fieldPosition="0">
        <references count="2">
          <reference field="4294967294" count="1" selected="0">
            <x v="0"/>
          </reference>
          <reference field="1" count="1" selected="0">
            <x v="0"/>
          </reference>
        </references>
      </pivotArea>
    </chartFormat>
    <chartFormat chart="9" format="169">
      <pivotArea type="data" outline="0" fieldPosition="0">
        <references count="3">
          <reference field="4294967294" count="1" selected="0">
            <x v="0"/>
          </reference>
          <reference field="1" count="1" selected="0">
            <x v="0"/>
          </reference>
          <reference field="5" count="1" selected="0">
            <x v="1"/>
          </reference>
        </references>
      </pivotArea>
    </chartFormat>
    <chartFormat chart="9" format="170">
      <pivotArea type="data" outline="0" fieldPosition="0">
        <references count="3">
          <reference field="4294967294" count="1" selected="0">
            <x v="0"/>
          </reference>
          <reference field="1" count="1" selected="0">
            <x v="0"/>
          </reference>
          <reference field="5" count="1" selected="0">
            <x v="2"/>
          </reference>
        </references>
      </pivotArea>
    </chartFormat>
    <chartFormat chart="9" format="171">
      <pivotArea type="data" outline="0" fieldPosition="0">
        <references count="3">
          <reference field="4294967294" count="1" selected="0">
            <x v="0"/>
          </reference>
          <reference field="1" count="1" selected="0">
            <x v="0"/>
          </reference>
          <reference field="5" count="1" selected="0">
            <x v="3"/>
          </reference>
        </references>
      </pivotArea>
    </chartFormat>
    <chartFormat chart="9" format="172">
      <pivotArea type="data" outline="0" fieldPosition="0">
        <references count="3">
          <reference field="4294967294" count="1" selected="0">
            <x v="0"/>
          </reference>
          <reference field="1" count="1" selected="0">
            <x v="0"/>
          </reference>
          <reference field="5" count="1" selected="0">
            <x v="4"/>
          </reference>
        </references>
      </pivotArea>
    </chartFormat>
    <chartFormat chart="9" format="173">
      <pivotArea type="data" outline="0" fieldPosition="0">
        <references count="3">
          <reference field="4294967294" count="1" selected="0">
            <x v="0"/>
          </reference>
          <reference field="1" count="1" selected="0">
            <x v="0"/>
          </reference>
          <reference field="5" count="1" selected="0">
            <x v="5"/>
          </reference>
        </references>
      </pivotArea>
    </chartFormat>
    <chartFormat chart="9" format="174">
      <pivotArea type="data" outline="0" fieldPosition="0">
        <references count="3">
          <reference field="4294967294" count="1" selected="0">
            <x v="0"/>
          </reference>
          <reference field="1" count="1" selected="0">
            <x v="0"/>
          </reference>
          <reference field="5" count="1" selected="0">
            <x v="6"/>
          </reference>
        </references>
      </pivotArea>
    </chartFormat>
    <chartFormat chart="9" format="175">
      <pivotArea type="data" outline="0" fieldPosition="0">
        <references count="3">
          <reference field="4294967294" count="1" selected="0">
            <x v="0"/>
          </reference>
          <reference field="1" count="1" selected="0">
            <x v="0"/>
          </reference>
          <reference field="5" count="1" selected="0">
            <x v="7"/>
          </reference>
        </references>
      </pivotArea>
    </chartFormat>
    <chartFormat chart="9" format="176">
      <pivotArea type="data" outline="0" fieldPosition="0">
        <references count="3">
          <reference field="4294967294" count="1" selected="0">
            <x v="0"/>
          </reference>
          <reference field="1" count="1" selected="0">
            <x v="0"/>
          </reference>
          <reference field="5" count="1" selected="0">
            <x v="8"/>
          </reference>
        </references>
      </pivotArea>
    </chartFormat>
    <chartFormat chart="9" format="177">
      <pivotArea type="data" outline="0" fieldPosition="0">
        <references count="3">
          <reference field="4294967294" count="1" selected="0">
            <x v="0"/>
          </reference>
          <reference field="1" count="1" selected="0">
            <x v="0"/>
          </reference>
          <reference field="5" count="1" selected="0">
            <x v="9"/>
          </reference>
        </references>
      </pivotArea>
    </chartFormat>
    <chartFormat chart="9" format="178">
      <pivotArea type="data" outline="0" fieldPosition="0">
        <references count="3">
          <reference field="4294967294" count="1" selected="0">
            <x v="0"/>
          </reference>
          <reference field="1" count="1" selected="0">
            <x v="0"/>
          </reference>
          <reference field="5" count="1" selected="0">
            <x v="10"/>
          </reference>
        </references>
      </pivotArea>
    </chartFormat>
    <chartFormat chart="9" format="179">
      <pivotArea type="data" outline="0" fieldPosition="0">
        <references count="3">
          <reference field="4294967294" count="1" selected="0">
            <x v="0"/>
          </reference>
          <reference field="1" count="1" selected="0">
            <x v="0"/>
          </reference>
          <reference field="5" count="1" selected="0">
            <x v="11"/>
          </reference>
        </references>
      </pivotArea>
    </chartFormat>
    <chartFormat chart="9" format="180">
      <pivotArea type="data" outline="0" fieldPosition="0">
        <references count="3">
          <reference field="4294967294" count="1" selected="0">
            <x v="0"/>
          </reference>
          <reference field="1" count="1" selected="0">
            <x v="0"/>
          </reference>
          <reference field="5" count="1" selected="0">
            <x v="12"/>
          </reference>
        </references>
      </pivotArea>
    </chartFormat>
    <chartFormat chart="9" format="181" series="1">
      <pivotArea type="data" outline="0" fieldPosition="0">
        <references count="2">
          <reference field="4294967294" count="1" selected="0">
            <x v="1"/>
          </reference>
          <reference field="1" count="1" selected="0">
            <x v="0"/>
          </reference>
        </references>
      </pivotArea>
    </chartFormat>
    <chartFormat chart="9" format="182">
      <pivotArea type="data" outline="0" fieldPosition="0">
        <references count="3">
          <reference field="4294967294" count="1" selected="0">
            <x v="1"/>
          </reference>
          <reference field="1" count="1" selected="0">
            <x v="0"/>
          </reference>
          <reference field="5" count="1" selected="0">
            <x v="1"/>
          </reference>
        </references>
      </pivotArea>
    </chartFormat>
    <chartFormat chart="9" format="183">
      <pivotArea type="data" outline="0" fieldPosition="0">
        <references count="3">
          <reference field="4294967294" count="1" selected="0">
            <x v="1"/>
          </reference>
          <reference field="1" count="1" selected="0">
            <x v="0"/>
          </reference>
          <reference field="5" count="1" selected="0">
            <x v="2"/>
          </reference>
        </references>
      </pivotArea>
    </chartFormat>
    <chartFormat chart="9" format="184">
      <pivotArea type="data" outline="0" fieldPosition="0">
        <references count="3">
          <reference field="4294967294" count="1" selected="0">
            <x v="1"/>
          </reference>
          <reference field="1" count="1" selected="0">
            <x v="0"/>
          </reference>
          <reference field="5" count="1" selected="0">
            <x v="3"/>
          </reference>
        </references>
      </pivotArea>
    </chartFormat>
    <chartFormat chart="9" format="185">
      <pivotArea type="data" outline="0" fieldPosition="0">
        <references count="3">
          <reference field="4294967294" count="1" selected="0">
            <x v="1"/>
          </reference>
          <reference field="1" count="1" selected="0">
            <x v="0"/>
          </reference>
          <reference field="5" count="1" selected="0">
            <x v="4"/>
          </reference>
        </references>
      </pivotArea>
    </chartFormat>
    <chartFormat chart="9" format="186">
      <pivotArea type="data" outline="0" fieldPosition="0">
        <references count="3">
          <reference field="4294967294" count="1" selected="0">
            <x v="1"/>
          </reference>
          <reference field="1" count="1" selected="0">
            <x v="0"/>
          </reference>
          <reference field="5" count="1" selected="0">
            <x v="5"/>
          </reference>
        </references>
      </pivotArea>
    </chartFormat>
    <chartFormat chart="9" format="187">
      <pivotArea type="data" outline="0" fieldPosition="0">
        <references count="3">
          <reference field="4294967294" count="1" selected="0">
            <x v="1"/>
          </reference>
          <reference field="1" count="1" selected="0">
            <x v="0"/>
          </reference>
          <reference field="5" count="1" selected="0">
            <x v="6"/>
          </reference>
        </references>
      </pivotArea>
    </chartFormat>
    <chartFormat chart="9" format="188">
      <pivotArea type="data" outline="0" fieldPosition="0">
        <references count="3">
          <reference field="4294967294" count="1" selected="0">
            <x v="1"/>
          </reference>
          <reference field="1" count="1" selected="0">
            <x v="0"/>
          </reference>
          <reference field="5" count="1" selected="0">
            <x v="7"/>
          </reference>
        </references>
      </pivotArea>
    </chartFormat>
    <chartFormat chart="9" format="189">
      <pivotArea type="data" outline="0" fieldPosition="0">
        <references count="3">
          <reference field="4294967294" count="1" selected="0">
            <x v="1"/>
          </reference>
          <reference field="1" count="1" selected="0">
            <x v="0"/>
          </reference>
          <reference field="5" count="1" selected="0">
            <x v="8"/>
          </reference>
        </references>
      </pivotArea>
    </chartFormat>
    <chartFormat chart="9" format="190">
      <pivotArea type="data" outline="0" fieldPosition="0">
        <references count="3">
          <reference field="4294967294" count="1" selected="0">
            <x v="1"/>
          </reference>
          <reference field="1" count="1" selected="0">
            <x v="0"/>
          </reference>
          <reference field="5" count="1" selected="0">
            <x v="9"/>
          </reference>
        </references>
      </pivotArea>
    </chartFormat>
    <chartFormat chart="9" format="191">
      <pivotArea type="data" outline="0" fieldPosition="0">
        <references count="3">
          <reference field="4294967294" count="1" selected="0">
            <x v="1"/>
          </reference>
          <reference field="1" count="1" selected="0">
            <x v="0"/>
          </reference>
          <reference field="5" count="1" selected="0">
            <x v="10"/>
          </reference>
        </references>
      </pivotArea>
    </chartFormat>
    <chartFormat chart="9" format="192">
      <pivotArea type="data" outline="0" fieldPosition="0">
        <references count="3">
          <reference field="4294967294" count="1" selected="0">
            <x v="1"/>
          </reference>
          <reference field="1" count="1" selected="0">
            <x v="0"/>
          </reference>
          <reference field="5" count="1" selected="0">
            <x v="11"/>
          </reference>
        </references>
      </pivotArea>
    </chartFormat>
    <chartFormat chart="9" format="193">
      <pivotArea type="data" outline="0" fieldPosition="0">
        <references count="3">
          <reference field="4294967294" count="1" selected="0">
            <x v="1"/>
          </reference>
          <reference field="1" count="1" selected="0">
            <x v="0"/>
          </reference>
          <reference field="5" count="1" selected="0">
            <x v="12"/>
          </reference>
        </references>
      </pivotArea>
    </chartFormat>
    <chartFormat chart="9" format="194" series="1">
      <pivotArea type="data" outline="0" fieldPosition="0">
        <references count="2">
          <reference field="4294967294" count="1" selected="0">
            <x v="2"/>
          </reference>
          <reference field="1" count="1" selected="0">
            <x v="0"/>
          </reference>
        </references>
      </pivotArea>
    </chartFormat>
    <chartFormat chart="9" format="195">
      <pivotArea type="data" outline="0" fieldPosition="0">
        <references count="3">
          <reference field="4294967294" count="1" selected="0">
            <x v="2"/>
          </reference>
          <reference field="1" count="1" selected="0">
            <x v="0"/>
          </reference>
          <reference field="5" count="1" selected="0">
            <x v="1"/>
          </reference>
        </references>
      </pivotArea>
    </chartFormat>
    <chartFormat chart="9" format="196">
      <pivotArea type="data" outline="0" fieldPosition="0">
        <references count="3">
          <reference field="4294967294" count="1" selected="0">
            <x v="2"/>
          </reference>
          <reference field="1" count="1" selected="0">
            <x v="0"/>
          </reference>
          <reference field="5" count="1" selected="0">
            <x v="2"/>
          </reference>
        </references>
      </pivotArea>
    </chartFormat>
    <chartFormat chart="9" format="197">
      <pivotArea type="data" outline="0" fieldPosition="0">
        <references count="3">
          <reference field="4294967294" count="1" selected="0">
            <x v="2"/>
          </reference>
          <reference field="1" count="1" selected="0">
            <x v="0"/>
          </reference>
          <reference field="5" count="1" selected="0">
            <x v="3"/>
          </reference>
        </references>
      </pivotArea>
    </chartFormat>
    <chartFormat chart="9" format="198">
      <pivotArea type="data" outline="0" fieldPosition="0">
        <references count="3">
          <reference field="4294967294" count="1" selected="0">
            <x v="2"/>
          </reference>
          <reference field="1" count="1" selected="0">
            <x v="0"/>
          </reference>
          <reference field="5" count="1" selected="0">
            <x v="4"/>
          </reference>
        </references>
      </pivotArea>
    </chartFormat>
    <chartFormat chart="9" format="199">
      <pivotArea type="data" outline="0" fieldPosition="0">
        <references count="3">
          <reference field="4294967294" count="1" selected="0">
            <x v="2"/>
          </reference>
          <reference field="1" count="1" selected="0">
            <x v="0"/>
          </reference>
          <reference field="5" count="1" selected="0">
            <x v="5"/>
          </reference>
        </references>
      </pivotArea>
    </chartFormat>
    <chartFormat chart="9" format="200">
      <pivotArea type="data" outline="0" fieldPosition="0">
        <references count="3">
          <reference field="4294967294" count="1" selected="0">
            <x v="2"/>
          </reference>
          <reference field="1" count="1" selected="0">
            <x v="0"/>
          </reference>
          <reference field="5" count="1" selected="0">
            <x v="6"/>
          </reference>
        </references>
      </pivotArea>
    </chartFormat>
    <chartFormat chart="9" format="201">
      <pivotArea type="data" outline="0" fieldPosition="0">
        <references count="3">
          <reference field="4294967294" count="1" selected="0">
            <x v="2"/>
          </reference>
          <reference field="1" count="1" selected="0">
            <x v="0"/>
          </reference>
          <reference field="5" count="1" selected="0">
            <x v="7"/>
          </reference>
        </references>
      </pivotArea>
    </chartFormat>
    <chartFormat chart="9" format="202">
      <pivotArea type="data" outline="0" fieldPosition="0">
        <references count="3">
          <reference field="4294967294" count="1" selected="0">
            <x v="2"/>
          </reference>
          <reference field="1" count="1" selected="0">
            <x v="0"/>
          </reference>
          <reference field="5" count="1" selected="0">
            <x v="8"/>
          </reference>
        </references>
      </pivotArea>
    </chartFormat>
    <chartFormat chart="9" format="203">
      <pivotArea type="data" outline="0" fieldPosition="0">
        <references count="3">
          <reference field="4294967294" count="1" selected="0">
            <x v="2"/>
          </reference>
          <reference field="1" count="1" selected="0">
            <x v="0"/>
          </reference>
          <reference field="5" count="1" selected="0">
            <x v="9"/>
          </reference>
        </references>
      </pivotArea>
    </chartFormat>
    <chartFormat chart="9" format="204">
      <pivotArea type="data" outline="0" fieldPosition="0">
        <references count="3">
          <reference field="4294967294" count="1" selected="0">
            <x v="2"/>
          </reference>
          <reference field="1" count="1" selected="0">
            <x v="0"/>
          </reference>
          <reference field="5" count="1" selected="0">
            <x v="10"/>
          </reference>
        </references>
      </pivotArea>
    </chartFormat>
    <chartFormat chart="9" format="205">
      <pivotArea type="data" outline="0" fieldPosition="0">
        <references count="3">
          <reference field="4294967294" count="1" selected="0">
            <x v="2"/>
          </reference>
          <reference field="1" count="1" selected="0">
            <x v="0"/>
          </reference>
          <reference field="5" count="1" selected="0">
            <x v="11"/>
          </reference>
        </references>
      </pivotArea>
    </chartFormat>
    <chartFormat chart="9" format="206">
      <pivotArea type="data" outline="0" fieldPosition="0">
        <references count="3">
          <reference field="4294967294" count="1" selected="0">
            <x v="2"/>
          </reference>
          <reference field="1" count="1" selected="0">
            <x v="0"/>
          </reference>
          <reference field="5" count="1" selected="0">
            <x v="12"/>
          </reference>
        </references>
      </pivotArea>
    </chartFormat>
    <chartFormat chart="9" format="207" series="1">
      <pivotArea type="data" outline="0" fieldPosition="0">
        <references count="2">
          <reference field="4294967294" count="1" selected="0">
            <x v="0"/>
          </reference>
          <reference field="1" count="1" selected="0">
            <x v="1"/>
          </reference>
        </references>
      </pivotArea>
    </chartFormat>
    <chartFormat chart="9" format="208">
      <pivotArea type="data" outline="0" fieldPosition="0">
        <references count="3">
          <reference field="4294967294" count="1" selected="0">
            <x v="0"/>
          </reference>
          <reference field="1" count="1" selected="0">
            <x v="1"/>
          </reference>
          <reference field="5" count="1" selected="0">
            <x v="1"/>
          </reference>
        </references>
      </pivotArea>
    </chartFormat>
    <chartFormat chart="9" format="209">
      <pivotArea type="data" outline="0" fieldPosition="0">
        <references count="3">
          <reference field="4294967294" count="1" selected="0">
            <x v="0"/>
          </reference>
          <reference field="1" count="1" selected="0">
            <x v="1"/>
          </reference>
          <reference field="5" count="1" selected="0">
            <x v="2"/>
          </reference>
        </references>
      </pivotArea>
    </chartFormat>
    <chartFormat chart="9" format="210">
      <pivotArea type="data" outline="0" fieldPosition="0">
        <references count="3">
          <reference field="4294967294" count="1" selected="0">
            <x v="0"/>
          </reference>
          <reference field="1" count="1" selected="0">
            <x v="1"/>
          </reference>
          <reference field="5" count="1" selected="0">
            <x v="3"/>
          </reference>
        </references>
      </pivotArea>
    </chartFormat>
    <chartFormat chart="9" format="211">
      <pivotArea type="data" outline="0" fieldPosition="0">
        <references count="3">
          <reference field="4294967294" count="1" selected="0">
            <x v="0"/>
          </reference>
          <reference field="1" count="1" selected="0">
            <x v="1"/>
          </reference>
          <reference field="5" count="1" selected="0">
            <x v="4"/>
          </reference>
        </references>
      </pivotArea>
    </chartFormat>
    <chartFormat chart="9" format="212">
      <pivotArea type="data" outline="0" fieldPosition="0">
        <references count="3">
          <reference field="4294967294" count="1" selected="0">
            <x v="0"/>
          </reference>
          <reference field="1" count="1" selected="0">
            <x v="1"/>
          </reference>
          <reference field="5" count="1" selected="0">
            <x v="5"/>
          </reference>
        </references>
      </pivotArea>
    </chartFormat>
    <chartFormat chart="9" format="213">
      <pivotArea type="data" outline="0" fieldPosition="0">
        <references count="3">
          <reference field="4294967294" count="1" selected="0">
            <x v="0"/>
          </reference>
          <reference field="1" count="1" selected="0">
            <x v="1"/>
          </reference>
          <reference field="5" count="1" selected="0">
            <x v="6"/>
          </reference>
        </references>
      </pivotArea>
    </chartFormat>
    <chartFormat chart="9" format="214">
      <pivotArea type="data" outline="0" fieldPosition="0">
        <references count="3">
          <reference field="4294967294" count="1" selected="0">
            <x v="0"/>
          </reference>
          <reference field="1" count="1" selected="0">
            <x v="1"/>
          </reference>
          <reference field="5" count="1" selected="0">
            <x v="7"/>
          </reference>
        </references>
      </pivotArea>
    </chartFormat>
    <chartFormat chart="9" format="215">
      <pivotArea type="data" outline="0" fieldPosition="0">
        <references count="3">
          <reference field="4294967294" count="1" selected="0">
            <x v="0"/>
          </reference>
          <reference field="1" count="1" selected="0">
            <x v="1"/>
          </reference>
          <reference field="5" count="1" selected="0">
            <x v="8"/>
          </reference>
        </references>
      </pivotArea>
    </chartFormat>
    <chartFormat chart="9" format="216">
      <pivotArea type="data" outline="0" fieldPosition="0">
        <references count="3">
          <reference field="4294967294" count="1" selected="0">
            <x v="0"/>
          </reference>
          <reference field="1" count="1" selected="0">
            <x v="1"/>
          </reference>
          <reference field="5" count="1" selected="0">
            <x v="9"/>
          </reference>
        </references>
      </pivotArea>
    </chartFormat>
    <chartFormat chart="9" format="217">
      <pivotArea type="data" outline="0" fieldPosition="0">
        <references count="3">
          <reference field="4294967294" count="1" selected="0">
            <x v="0"/>
          </reference>
          <reference field="1" count="1" selected="0">
            <x v="1"/>
          </reference>
          <reference field="5" count="1" selected="0">
            <x v="10"/>
          </reference>
        </references>
      </pivotArea>
    </chartFormat>
    <chartFormat chart="9" format="218">
      <pivotArea type="data" outline="0" fieldPosition="0">
        <references count="3">
          <reference field="4294967294" count="1" selected="0">
            <x v="0"/>
          </reference>
          <reference field="1" count="1" selected="0">
            <x v="1"/>
          </reference>
          <reference field="5" count="1" selected="0">
            <x v="11"/>
          </reference>
        </references>
      </pivotArea>
    </chartFormat>
    <chartFormat chart="9" format="219">
      <pivotArea type="data" outline="0" fieldPosition="0">
        <references count="3">
          <reference field="4294967294" count="1" selected="0">
            <x v="0"/>
          </reference>
          <reference field="1" count="1" selected="0">
            <x v="1"/>
          </reference>
          <reference field="5" count="1" selected="0">
            <x v="12"/>
          </reference>
        </references>
      </pivotArea>
    </chartFormat>
    <chartFormat chart="9" format="220" series="1">
      <pivotArea type="data" outline="0" fieldPosition="0">
        <references count="2">
          <reference field="4294967294" count="1" selected="0">
            <x v="1"/>
          </reference>
          <reference field="1" count="1" selected="0">
            <x v="1"/>
          </reference>
        </references>
      </pivotArea>
    </chartFormat>
    <chartFormat chart="9" format="221">
      <pivotArea type="data" outline="0" fieldPosition="0">
        <references count="3">
          <reference field="4294967294" count="1" selected="0">
            <x v="1"/>
          </reference>
          <reference field="1" count="1" selected="0">
            <x v="1"/>
          </reference>
          <reference field="5" count="1" selected="0">
            <x v="1"/>
          </reference>
        </references>
      </pivotArea>
    </chartFormat>
    <chartFormat chart="9" format="222">
      <pivotArea type="data" outline="0" fieldPosition="0">
        <references count="3">
          <reference field="4294967294" count="1" selected="0">
            <x v="1"/>
          </reference>
          <reference field="1" count="1" selected="0">
            <x v="1"/>
          </reference>
          <reference field="5" count="1" selected="0">
            <x v="2"/>
          </reference>
        </references>
      </pivotArea>
    </chartFormat>
    <chartFormat chart="9" format="223">
      <pivotArea type="data" outline="0" fieldPosition="0">
        <references count="3">
          <reference field="4294967294" count="1" selected="0">
            <x v="1"/>
          </reference>
          <reference field="1" count="1" selected="0">
            <x v="1"/>
          </reference>
          <reference field="5" count="1" selected="0">
            <x v="3"/>
          </reference>
        </references>
      </pivotArea>
    </chartFormat>
    <chartFormat chart="9" format="224">
      <pivotArea type="data" outline="0" fieldPosition="0">
        <references count="3">
          <reference field="4294967294" count="1" selected="0">
            <x v="1"/>
          </reference>
          <reference field="1" count="1" selected="0">
            <x v="1"/>
          </reference>
          <reference field="5" count="1" selected="0">
            <x v="4"/>
          </reference>
        </references>
      </pivotArea>
    </chartFormat>
    <chartFormat chart="9" format="225">
      <pivotArea type="data" outline="0" fieldPosition="0">
        <references count="3">
          <reference field="4294967294" count="1" selected="0">
            <x v="1"/>
          </reference>
          <reference field="1" count="1" selected="0">
            <x v="1"/>
          </reference>
          <reference field="5" count="1" selected="0">
            <x v="5"/>
          </reference>
        </references>
      </pivotArea>
    </chartFormat>
    <chartFormat chart="9" format="226">
      <pivotArea type="data" outline="0" fieldPosition="0">
        <references count="3">
          <reference field="4294967294" count="1" selected="0">
            <x v="1"/>
          </reference>
          <reference field="1" count="1" selected="0">
            <x v="1"/>
          </reference>
          <reference field="5" count="1" selected="0">
            <x v="6"/>
          </reference>
        </references>
      </pivotArea>
    </chartFormat>
    <chartFormat chart="9" format="227">
      <pivotArea type="data" outline="0" fieldPosition="0">
        <references count="3">
          <reference field="4294967294" count="1" selected="0">
            <x v="1"/>
          </reference>
          <reference field="1" count="1" selected="0">
            <x v="1"/>
          </reference>
          <reference field="5" count="1" selected="0">
            <x v="7"/>
          </reference>
        </references>
      </pivotArea>
    </chartFormat>
    <chartFormat chart="9" format="228">
      <pivotArea type="data" outline="0" fieldPosition="0">
        <references count="3">
          <reference field="4294967294" count="1" selected="0">
            <x v="1"/>
          </reference>
          <reference field="1" count="1" selected="0">
            <x v="1"/>
          </reference>
          <reference field="5" count="1" selected="0">
            <x v="8"/>
          </reference>
        </references>
      </pivotArea>
    </chartFormat>
    <chartFormat chart="9" format="229">
      <pivotArea type="data" outline="0" fieldPosition="0">
        <references count="3">
          <reference field="4294967294" count="1" selected="0">
            <x v="1"/>
          </reference>
          <reference field="1" count="1" selected="0">
            <x v="1"/>
          </reference>
          <reference field="5" count="1" selected="0">
            <x v="9"/>
          </reference>
        </references>
      </pivotArea>
    </chartFormat>
    <chartFormat chart="9" format="230">
      <pivotArea type="data" outline="0" fieldPosition="0">
        <references count="3">
          <reference field="4294967294" count="1" selected="0">
            <x v="1"/>
          </reference>
          <reference field="1" count="1" selected="0">
            <x v="1"/>
          </reference>
          <reference field="5" count="1" selected="0">
            <x v="10"/>
          </reference>
        </references>
      </pivotArea>
    </chartFormat>
    <chartFormat chart="9" format="231">
      <pivotArea type="data" outline="0" fieldPosition="0">
        <references count="3">
          <reference field="4294967294" count="1" selected="0">
            <x v="1"/>
          </reference>
          <reference field="1" count="1" selected="0">
            <x v="1"/>
          </reference>
          <reference field="5" count="1" selected="0">
            <x v="11"/>
          </reference>
        </references>
      </pivotArea>
    </chartFormat>
    <chartFormat chart="9" format="232">
      <pivotArea type="data" outline="0" fieldPosition="0">
        <references count="3">
          <reference field="4294967294" count="1" selected="0">
            <x v="1"/>
          </reference>
          <reference field="1" count="1" selected="0">
            <x v="1"/>
          </reference>
          <reference field="5" count="1" selected="0">
            <x v="12"/>
          </reference>
        </references>
      </pivotArea>
    </chartFormat>
    <chartFormat chart="9" format="233" series="1">
      <pivotArea type="data" outline="0" fieldPosition="0">
        <references count="2">
          <reference field="4294967294" count="1" selected="0">
            <x v="2"/>
          </reference>
          <reference field="1" count="1" selected="0">
            <x v="1"/>
          </reference>
        </references>
      </pivotArea>
    </chartFormat>
    <chartFormat chart="9" format="234">
      <pivotArea type="data" outline="0" fieldPosition="0">
        <references count="3">
          <reference field="4294967294" count="1" selected="0">
            <x v="2"/>
          </reference>
          <reference field="1" count="1" selected="0">
            <x v="1"/>
          </reference>
          <reference field="5" count="1" selected="0">
            <x v="1"/>
          </reference>
        </references>
      </pivotArea>
    </chartFormat>
    <chartFormat chart="9" format="235">
      <pivotArea type="data" outline="0" fieldPosition="0">
        <references count="3">
          <reference field="4294967294" count="1" selected="0">
            <x v="2"/>
          </reference>
          <reference field="1" count="1" selected="0">
            <x v="1"/>
          </reference>
          <reference field="5" count="1" selected="0">
            <x v="2"/>
          </reference>
        </references>
      </pivotArea>
    </chartFormat>
    <chartFormat chart="9" format="236">
      <pivotArea type="data" outline="0" fieldPosition="0">
        <references count="3">
          <reference field="4294967294" count="1" selected="0">
            <x v="2"/>
          </reference>
          <reference field="1" count="1" selected="0">
            <x v="1"/>
          </reference>
          <reference field="5" count="1" selected="0">
            <x v="3"/>
          </reference>
        </references>
      </pivotArea>
    </chartFormat>
    <chartFormat chart="9" format="237">
      <pivotArea type="data" outline="0" fieldPosition="0">
        <references count="3">
          <reference field="4294967294" count="1" selected="0">
            <x v="2"/>
          </reference>
          <reference field="1" count="1" selected="0">
            <x v="1"/>
          </reference>
          <reference field="5" count="1" selected="0">
            <x v="4"/>
          </reference>
        </references>
      </pivotArea>
    </chartFormat>
    <chartFormat chart="9" format="238">
      <pivotArea type="data" outline="0" fieldPosition="0">
        <references count="3">
          <reference field="4294967294" count="1" selected="0">
            <x v="2"/>
          </reference>
          <reference field="1" count="1" selected="0">
            <x v="1"/>
          </reference>
          <reference field="5" count="1" selected="0">
            <x v="5"/>
          </reference>
        </references>
      </pivotArea>
    </chartFormat>
    <chartFormat chart="9" format="239">
      <pivotArea type="data" outline="0" fieldPosition="0">
        <references count="3">
          <reference field="4294967294" count="1" selected="0">
            <x v="2"/>
          </reference>
          <reference field="1" count="1" selected="0">
            <x v="1"/>
          </reference>
          <reference field="5" count="1" selected="0">
            <x v="6"/>
          </reference>
        </references>
      </pivotArea>
    </chartFormat>
    <chartFormat chart="9" format="240">
      <pivotArea type="data" outline="0" fieldPosition="0">
        <references count="3">
          <reference field="4294967294" count="1" selected="0">
            <x v="2"/>
          </reference>
          <reference field="1" count="1" selected="0">
            <x v="1"/>
          </reference>
          <reference field="5" count="1" selected="0">
            <x v="7"/>
          </reference>
        </references>
      </pivotArea>
    </chartFormat>
    <chartFormat chart="9" format="241">
      <pivotArea type="data" outline="0" fieldPosition="0">
        <references count="3">
          <reference field="4294967294" count="1" selected="0">
            <x v="2"/>
          </reference>
          <reference field="1" count="1" selected="0">
            <x v="1"/>
          </reference>
          <reference field="5" count="1" selected="0">
            <x v="8"/>
          </reference>
        </references>
      </pivotArea>
    </chartFormat>
    <chartFormat chart="9" format="242">
      <pivotArea type="data" outline="0" fieldPosition="0">
        <references count="3">
          <reference field="4294967294" count="1" selected="0">
            <x v="2"/>
          </reference>
          <reference field="1" count="1" selected="0">
            <x v="1"/>
          </reference>
          <reference field="5" count="1" selected="0">
            <x v="9"/>
          </reference>
        </references>
      </pivotArea>
    </chartFormat>
    <chartFormat chart="9" format="243">
      <pivotArea type="data" outline="0" fieldPosition="0">
        <references count="3">
          <reference field="4294967294" count="1" selected="0">
            <x v="2"/>
          </reference>
          <reference field="1" count="1" selected="0">
            <x v="1"/>
          </reference>
          <reference field="5" count="1" selected="0">
            <x v="10"/>
          </reference>
        </references>
      </pivotArea>
    </chartFormat>
    <chartFormat chart="9" format="244">
      <pivotArea type="data" outline="0" fieldPosition="0">
        <references count="3">
          <reference field="4294967294" count="1" selected="0">
            <x v="2"/>
          </reference>
          <reference field="1" count="1" selected="0">
            <x v="1"/>
          </reference>
          <reference field="5" count="1" selected="0">
            <x v="11"/>
          </reference>
        </references>
      </pivotArea>
    </chartFormat>
    <chartFormat chart="9" format="245">
      <pivotArea type="data" outline="0" fieldPosition="0">
        <references count="3">
          <reference field="4294967294" count="1" selected="0">
            <x v="2"/>
          </reference>
          <reference field="1" count="1" selected="0">
            <x v="1"/>
          </reference>
          <reference field="5" count="1" selected="0">
            <x v="12"/>
          </reference>
        </references>
      </pivotArea>
    </chartFormat>
    <chartFormat chart="9" format="246" series="1">
      <pivotArea type="data" outline="0" fieldPosition="0">
        <references count="2">
          <reference field="4294967294" count="1" selected="0">
            <x v="0"/>
          </reference>
          <reference field="1" count="1" selected="0">
            <x v="2"/>
          </reference>
        </references>
      </pivotArea>
    </chartFormat>
    <chartFormat chart="9" format="247">
      <pivotArea type="data" outline="0" fieldPosition="0">
        <references count="3">
          <reference field="4294967294" count="1" selected="0">
            <x v="0"/>
          </reference>
          <reference field="1" count="1" selected="0">
            <x v="2"/>
          </reference>
          <reference field="5" count="1" selected="0">
            <x v="1"/>
          </reference>
        </references>
      </pivotArea>
    </chartFormat>
    <chartFormat chart="9" format="248">
      <pivotArea type="data" outline="0" fieldPosition="0">
        <references count="3">
          <reference field="4294967294" count="1" selected="0">
            <x v="0"/>
          </reference>
          <reference field="1" count="1" selected="0">
            <x v="2"/>
          </reference>
          <reference field="5" count="1" selected="0">
            <x v="2"/>
          </reference>
        </references>
      </pivotArea>
    </chartFormat>
    <chartFormat chart="9" format="249">
      <pivotArea type="data" outline="0" fieldPosition="0">
        <references count="3">
          <reference field="4294967294" count="1" selected="0">
            <x v="0"/>
          </reference>
          <reference field="1" count="1" selected="0">
            <x v="2"/>
          </reference>
          <reference field="5" count="1" selected="0">
            <x v="3"/>
          </reference>
        </references>
      </pivotArea>
    </chartFormat>
    <chartFormat chart="9" format="250">
      <pivotArea type="data" outline="0" fieldPosition="0">
        <references count="3">
          <reference field="4294967294" count="1" selected="0">
            <x v="0"/>
          </reference>
          <reference field="1" count="1" selected="0">
            <x v="2"/>
          </reference>
          <reference field="5" count="1" selected="0">
            <x v="4"/>
          </reference>
        </references>
      </pivotArea>
    </chartFormat>
    <chartFormat chart="9" format="251">
      <pivotArea type="data" outline="0" fieldPosition="0">
        <references count="3">
          <reference field="4294967294" count="1" selected="0">
            <x v="0"/>
          </reference>
          <reference field="1" count="1" selected="0">
            <x v="2"/>
          </reference>
          <reference field="5" count="1" selected="0">
            <x v="5"/>
          </reference>
        </references>
      </pivotArea>
    </chartFormat>
    <chartFormat chart="9" format="252">
      <pivotArea type="data" outline="0" fieldPosition="0">
        <references count="3">
          <reference field="4294967294" count="1" selected="0">
            <x v="0"/>
          </reference>
          <reference field="1" count="1" selected="0">
            <x v="2"/>
          </reference>
          <reference field="5" count="1" selected="0">
            <x v="6"/>
          </reference>
        </references>
      </pivotArea>
    </chartFormat>
    <chartFormat chart="9" format="253">
      <pivotArea type="data" outline="0" fieldPosition="0">
        <references count="3">
          <reference field="4294967294" count="1" selected="0">
            <x v="0"/>
          </reference>
          <reference field="1" count="1" selected="0">
            <x v="2"/>
          </reference>
          <reference field="5" count="1" selected="0">
            <x v="7"/>
          </reference>
        </references>
      </pivotArea>
    </chartFormat>
    <chartFormat chart="9" format="254">
      <pivotArea type="data" outline="0" fieldPosition="0">
        <references count="3">
          <reference field="4294967294" count="1" selected="0">
            <x v="0"/>
          </reference>
          <reference field="1" count="1" selected="0">
            <x v="2"/>
          </reference>
          <reference field="5" count="1" selected="0">
            <x v="8"/>
          </reference>
        </references>
      </pivotArea>
    </chartFormat>
    <chartFormat chart="9" format="255">
      <pivotArea type="data" outline="0" fieldPosition="0">
        <references count="3">
          <reference field="4294967294" count="1" selected="0">
            <x v="0"/>
          </reference>
          <reference field="1" count="1" selected="0">
            <x v="2"/>
          </reference>
          <reference field="5" count="1" selected="0">
            <x v="9"/>
          </reference>
        </references>
      </pivotArea>
    </chartFormat>
    <chartFormat chart="9" format="256">
      <pivotArea type="data" outline="0" fieldPosition="0">
        <references count="3">
          <reference field="4294967294" count="1" selected="0">
            <x v="0"/>
          </reference>
          <reference field="1" count="1" selected="0">
            <x v="2"/>
          </reference>
          <reference field="5" count="1" selected="0">
            <x v="10"/>
          </reference>
        </references>
      </pivotArea>
    </chartFormat>
    <chartFormat chart="9" format="257">
      <pivotArea type="data" outline="0" fieldPosition="0">
        <references count="3">
          <reference field="4294967294" count="1" selected="0">
            <x v="0"/>
          </reference>
          <reference field="1" count="1" selected="0">
            <x v="2"/>
          </reference>
          <reference field="5" count="1" selected="0">
            <x v="11"/>
          </reference>
        </references>
      </pivotArea>
    </chartFormat>
    <chartFormat chart="9" format="258">
      <pivotArea type="data" outline="0" fieldPosition="0">
        <references count="3">
          <reference field="4294967294" count="1" selected="0">
            <x v="0"/>
          </reference>
          <reference field="1" count="1" selected="0">
            <x v="2"/>
          </reference>
          <reference field="5" count="1" selected="0">
            <x v="12"/>
          </reference>
        </references>
      </pivotArea>
    </chartFormat>
    <chartFormat chart="9" format="259" series="1">
      <pivotArea type="data" outline="0" fieldPosition="0">
        <references count="2">
          <reference field="4294967294" count="1" selected="0">
            <x v="1"/>
          </reference>
          <reference field="1" count="1" selected="0">
            <x v="2"/>
          </reference>
        </references>
      </pivotArea>
    </chartFormat>
    <chartFormat chart="9" format="260">
      <pivotArea type="data" outline="0" fieldPosition="0">
        <references count="3">
          <reference field="4294967294" count="1" selected="0">
            <x v="1"/>
          </reference>
          <reference field="1" count="1" selected="0">
            <x v="2"/>
          </reference>
          <reference field="5" count="1" selected="0">
            <x v="1"/>
          </reference>
        </references>
      </pivotArea>
    </chartFormat>
    <chartFormat chart="9" format="261">
      <pivotArea type="data" outline="0" fieldPosition="0">
        <references count="3">
          <reference field="4294967294" count="1" selected="0">
            <x v="1"/>
          </reference>
          <reference field="1" count="1" selected="0">
            <x v="2"/>
          </reference>
          <reference field="5" count="1" selected="0">
            <x v="2"/>
          </reference>
        </references>
      </pivotArea>
    </chartFormat>
    <chartFormat chart="9" format="262">
      <pivotArea type="data" outline="0" fieldPosition="0">
        <references count="3">
          <reference field="4294967294" count="1" selected="0">
            <x v="1"/>
          </reference>
          <reference field="1" count="1" selected="0">
            <x v="2"/>
          </reference>
          <reference field="5" count="1" selected="0">
            <x v="3"/>
          </reference>
        </references>
      </pivotArea>
    </chartFormat>
    <chartFormat chart="9" format="263">
      <pivotArea type="data" outline="0" fieldPosition="0">
        <references count="3">
          <reference field="4294967294" count="1" selected="0">
            <x v="1"/>
          </reference>
          <reference field="1" count="1" selected="0">
            <x v="2"/>
          </reference>
          <reference field="5" count="1" selected="0">
            <x v="4"/>
          </reference>
        </references>
      </pivotArea>
    </chartFormat>
    <chartFormat chart="9" format="264">
      <pivotArea type="data" outline="0" fieldPosition="0">
        <references count="3">
          <reference field="4294967294" count="1" selected="0">
            <x v="1"/>
          </reference>
          <reference field="1" count="1" selected="0">
            <x v="2"/>
          </reference>
          <reference field="5" count="1" selected="0">
            <x v="5"/>
          </reference>
        </references>
      </pivotArea>
    </chartFormat>
    <chartFormat chart="9" format="265">
      <pivotArea type="data" outline="0" fieldPosition="0">
        <references count="3">
          <reference field="4294967294" count="1" selected="0">
            <x v="1"/>
          </reference>
          <reference field="1" count="1" selected="0">
            <x v="2"/>
          </reference>
          <reference field="5" count="1" selected="0">
            <x v="6"/>
          </reference>
        </references>
      </pivotArea>
    </chartFormat>
    <chartFormat chart="9" format="266">
      <pivotArea type="data" outline="0" fieldPosition="0">
        <references count="3">
          <reference field="4294967294" count="1" selected="0">
            <x v="1"/>
          </reference>
          <reference field="1" count="1" selected="0">
            <x v="2"/>
          </reference>
          <reference field="5" count="1" selected="0">
            <x v="7"/>
          </reference>
        </references>
      </pivotArea>
    </chartFormat>
    <chartFormat chart="9" format="267">
      <pivotArea type="data" outline="0" fieldPosition="0">
        <references count="3">
          <reference field="4294967294" count="1" selected="0">
            <x v="1"/>
          </reference>
          <reference field="1" count="1" selected="0">
            <x v="2"/>
          </reference>
          <reference field="5" count="1" selected="0">
            <x v="8"/>
          </reference>
        </references>
      </pivotArea>
    </chartFormat>
    <chartFormat chart="9" format="268">
      <pivotArea type="data" outline="0" fieldPosition="0">
        <references count="3">
          <reference field="4294967294" count="1" selected="0">
            <x v="1"/>
          </reference>
          <reference field="1" count="1" selected="0">
            <x v="2"/>
          </reference>
          <reference field="5" count="1" selected="0">
            <x v="9"/>
          </reference>
        </references>
      </pivotArea>
    </chartFormat>
    <chartFormat chart="9" format="269">
      <pivotArea type="data" outline="0" fieldPosition="0">
        <references count="3">
          <reference field="4294967294" count="1" selected="0">
            <x v="1"/>
          </reference>
          <reference field="1" count="1" selected="0">
            <x v="2"/>
          </reference>
          <reference field="5" count="1" selected="0">
            <x v="10"/>
          </reference>
        </references>
      </pivotArea>
    </chartFormat>
    <chartFormat chart="9" format="270">
      <pivotArea type="data" outline="0" fieldPosition="0">
        <references count="3">
          <reference field="4294967294" count="1" selected="0">
            <x v="1"/>
          </reference>
          <reference field="1" count="1" selected="0">
            <x v="2"/>
          </reference>
          <reference field="5" count="1" selected="0">
            <x v="11"/>
          </reference>
        </references>
      </pivotArea>
    </chartFormat>
    <chartFormat chart="9" format="271">
      <pivotArea type="data" outline="0" fieldPosition="0">
        <references count="3">
          <reference field="4294967294" count="1" selected="0">
            <x v="1"/>
          </reference>
          <reference field="1" count="1" selected="0">
            <x v="2"/>
          </reference>
          <reference field="5" count="1" selected="0">
            <x v="12"/>
          </reference>
        </references>
      </pivotArea>
    </chartFormat>
    <chartFormat chart="9" format="272" series="1">
      <pivotArea type="data" outline="0" fieldPosition="0">
        <references count="2">
          <reference field="4294967294" count="1" selected="0">
            <x v="2"/>
          </reference>
          <reference field="1" count="1" selected="0">
            <x v="2"/>
          </reference>
        </references>
      </pivotArea>
    </chartFormat>
    <chartFormat chart="9" format="273">
      <pivotArea type="data" outline="0" fieldPosition="0">
        <references count="3">
          <reference field="4294967294" count="1" selected="0">
            <x v="2"/>
          </reference>
          <reference field="1" count="1" selected="0">
            <x v="2"/>
          </reference>
          <reference field="5" count="1" selected="0">
            <x v="1"/>
          </reference>
        </references>
      </pivotArea>
    </chartFormat>
    <chartFormat chart="9" format="274">
      <pivotArea type="data" outline="0" fieldPosition="0">
        <references count="3">
          <reference field="4294967294" count="1" selected="0">
            <x v="2"/>
          </reference>
          <reference field="1" count="1" selected="0">
            <x v="2"/>
          </reference>
          <reference field="5" count="1" selected="0">
            <x v="2"/>
          </reference>
        </references>
      </pivotArea>
    </chartFormat>
    <chartFormat chart="9" format="275">
      <pivotArea type="data" outline="0" fieldPosition="0">
        <references count="3">
          <reference field="4294967294" count="1" selected="0">
            <x v="2"/>
          </reference>
          <reference field="1" count="1" selected="0">
            <x v="2"/>
          </reference>
          <reference field="5" count="1" selected="0">
            <x v="3"/>
          </reference>
        </references>
      </pivotArea>
    </chartFormat>
    <chartFormat chart="9" format="276">
      <pivotArea type="data" outline="0" fieldPosition="0">
        <references count="3">
          <reference field="4294967294" count="1" selected="0">
            <x v="2"/>
          </reference>
          <reference field="1" count="1" selected="0">
            <x v="2"/>
          </reference>
          <reference field="5" count="1" selected="0">
            <x v="4"/>
          </reference>
        </references>
      </pivotArea>
    </chartFormat>
    <chartFormat chart="9" format="277">
      <pivotArea type="data" outline="0" fieldPosition="0">
        <references count="3">
          <reference field="4294967294" count="1" selected="0">
            <x v="2"/>
          </reference>
          <reference field="1" count="1" selected="0">
            <x v="2"/>
          </reference>
          <reference field="5" count="1" selected="0">
            <x v="5"/>
          </reference>
        </references>
      </pivotArea>
    </chartFormat>
    <chartFormat chart="9" format="278">
      <pivotArea type="data" outline="0" fieldPosition="0">
        <references count="3">
          <reference field="4294967294" count="1" selected="0">
            <x v="2"/>
          </reference>
          <reference field="1" count="1" selected="0">
            <x v="2"/>
          </reference>
          <reference field="5" count="1" selected="0">
            <x v="6"/>
          </reference>
        </references>
      </pivotArea>
    </chartFormat>
    <chartFormat chart="9" format="279">
      <pivotArea type="data" outline="0" fieldPosition="0">
        <references count="3">
          <reference field="4294967294" count="1" selected="0">
            <x v="2"/>
          </reference>
          <reference field="1" count="1" selected="0">
            <x v="2"/>
          </reference>
          <reference field="5" count="1" selected="0">
            <x v="7"/>
          </reference>
        </references>
      </pivotArea>
    </chartFormat>
    <chartFormat chart="9" format="280">
      <pivotArea type="data" outline="0" fieldPosition="0">
        <references count="3">
          <reference field="4294967294" count="1" selected="0">
            <x v="2"/>
          </reference>
          <reference field="1" count="1" selected="0">
            <x v="2"/>
          </reference>
          <reference field="5" count="1" selected="0">
            <x v="8"/>
          </reference>
        </references>
      </pivotArea>
    </chartFormat>
    <chartFormat chart="9" format="281">
      <pivotArea type="data" outline="0" fieldPosition="0">
        <references count="3">
          <reference field="4294967294" count="1" selected="0">
            <x v="2"/>
          </reference>
          <reference field="1" count="1" selected="0">
            <x v="2"/>
          </reference>
          <reference field="5" count="1" selected="0">
            <x v="9"/>
          </reference>
        </references>
      </pivotArea>
    </chartFormat>
    <chartFormat chart="9" format="282">
      <pivotArea type="data" outline="0" fieldPosition="0">
        <references count="3">
          <reference field="4294967294" count="1" selected="0">
            <x v="2"/>
          </reference>
          <reference field="1" count="1" selected="0">
            <x v="2"/>
          </reference>
          <reference field="5" count="1" selected="0">
            <x v="10"/>
          </reference>
        </references>
      </pivotArea>
    </chartFormat>
    <chartFormat chart="9" format="283">
      <pivotArea type="data" outline="0" fieldPosition="0">
        <references count="3">
          <reference field="4294967294" count="1" selected="0">
            <x v="2"/>
          </reference>
          <reference field="1" count="1" selected="0">
            <x v="2"/>
          </reference>
          <reference field="5" count="1" selected="0">
            <x v="11"/>
          </reference>
        </references>
      </pivotArea>
    </chartFormat>
    <chartFormat chart="9" format="284">
      <pivotArea type="data" outline="0" fieldPosition="0">
        <references count="3">
          <reference field="4294967294" count="1" selected="0">
            <x v="2"/>
          </reference>
          <reference field="1" count="1" selected="0">
            <x v="2"/>
          </reference>
          <reference field="5" count="1" selected="0">
            <x v="12"/>
          </reference>
        </references>
      </pivotArea>
    </chartFormat>
    <chartFormat chart="9" format="285" series="1">
      <pivotArea type="data" outline="0" fieldPosition="0">
        <references count="2">
          <reference field="4294967294" count="1" selected="0">
            <x v="0"/>
          </reference>
          <reference field="1" count="1" selected="0">
            <x v="3"/>
          </reference>
        </references>
      </pivotArea>
    </chartFormat>
    <chartFormat chart="9" format="286">
      <pivotArea type="data" outline="0" fieldPosition="0">
        <references count="3">
          <reference field="4294967294" count="1" selected="0">
            <x v="0"/>
          </reference>
          <reference field="1" count="1" selected="0">
            <x v="3"/>
          </reference>
          <reference field="5" count="1" selected="0">
            <x v="1"/>
          </reference>
        </references>
      </pivotArea>
    </chartFormat>
    <chartFormat chart="9" format="287">
      <pivotArea type="data" outline="0" fieldPosition="0">
        <references count="3">
          <reference field="4294967294" count="1" selected="0">
            <x v="0"/>
          </reference>
          <reference field="1" count="1" selected="0">
            <x v="3"/>
          </reference>
          <reference field="5" count="1" selected="0">
            <x v="2"/>
          </reference>
        </references>
      </pivotArea>
    </chartFormat>
    <chartFormat chart="9" format="288">
      <pivotArea type="data" outline="0" fieldPosition="0">
        <references count="3">
          <reference field="4294967294" count="1" selected="0">
            <x v="0"/>
          </reference>
          <reference field="1" count="1" selected="0">
            <x v="3"/>
          </reference>
          <reference field="5" count="1" selected="0">
            <x v="3"/>
          </reference>
        </references>
      </pivotArea>
    </chartFormat>
    <chartFormat chart="9" format="289">
      <pivotArea type="data" outline="0" fieldPosition="0">
        <references count="3">
          <reference field="4294967294" count="1" selected="0">
            <x v="0"/>
          </reference>
          <reference field="1" count="1" selected="0">
            <x v="3"/>
          </reference>
          <reference field="5" count="1" selected="0">
            <x v="4"/>
          </reference>
        </references>
      </pivotArea>
    </chartFormat>
    <chartFormat chart="9" format="290">
      <pivotArea type="data" outline="0" fieldPosition="0">
        <references count="3">
          <reference field="4294967294" count="1" selected="0">
            <x v="0"/>
          </reference>
          <reference field="1" count="1" selected="0">
            <x v="3"/>
          </reference>
          <reference field="5" count="1" selected="0">
            <x v="5"/>
          </reference>
        </references>
      </pivotArea>
    </chartFormat>
    <chartFormat chart="9" format="291">
      <pivotArea type="data" outline="0" fieldPosition="0">
        <references count="3">
          <reference field="4294967294" count="1" selected="0">
            <x v="0"/>
          </reference>
          <reference field="1" count="1" selected="0">
            <x v="3"/>
          </reference>
          <reference field="5" count="1" selected="0">
            <x v="6"/>
          </reference>
        </references>
      </pivotArea>
    </chartFormat>
    <chartFormat chart="9" format="292">
      <pivotArea type="data" outline="0" fieldPosition="0">
        <references count="3">
          <reference field="4294967294" count="1" selected="0">
            <x v="0"/>
          </reference>
          <reference field="1" count="1" selected="0">
            <x v="3"/>
          </reference>
          <reference field="5" count="1" selected="0">
            <x v="7"/>
          </reference>
        </references>
      </pivotArea>
    </chartFormat>
    <chartFormat chart="9" format="293">
      <pivotArea type="data" outline="0" fieldPosition="0">
        <references count="3">
          <reference field="4294967294" count="1" selected="0">
            <x v="0"/>
          </reference>
          <reference field="1" count="1" selected="0">
            <x v="3"/>
          </reference>
          <reference field="5" count="1" selected="0">
            <x v="8"/>
          </reference>
        </references>
      </pivotArea>
    </chartFormat>
    <chartFormat chart="9" format="294">
      <pivotArea type="data" outline="0" fieldPosition="0">
        <references count="3">
          <reference field="4294967294" count="1" selected="0">
            <x v="0"/>
          </reference>
          <reference field="1" count="1" selected="0">
            <x v="3"/>
          </reference>
          <reference field="5" count="1" selected="0">
            <x v="9"/>
          </reference>
        </references>
      </pivotArea>
    </chartFormat>
    <chartFormat chart="9" format="295">
      <pivotArea type="data" outline="0" fieldPosition="0">
        <references count="3">
          <reference field="4294967294" count="1" selected="0">
            <x v="0"/>
          </reference>
          <reference field="1" count="1" selected="0">
            <x v="3"/>
          </reference>
          <reference field="5" count="1" selected="0">
            <x v="10"/>
          </reference>
        </references>
      </pivotArea>
    </chartFormat>
    <chartFormat chart="9" format="296">
      <pivotArea type="data" outline="0" fieldPosition="0">
        <references count="3">
          <reference field="4294967294" count="1" selected="0">
            <x v="0"/>
          </reference>
          <reference field="1" count="1" selected="0">
            <x v="3"/>
          </reference>
          <reference field="5" count="1" selected="0">
            <x v="11"/>
          </reference>
        </references>
      </pivotArea>
    </chartFormat>
    <chartFormat chart="9" format="297">
      <pivotArea type="data" outline="0" fieldPosition="0">
        <references count="3">
          <reference field="4294967294" count="1" selected="0">
            <x v="0"/>
          </reference>
          <reference field="1" count="1" selected="0">
            <x v="3"/>
          </reference>
          <reference field="5" count="1" selected="0">
            <x v="12"/>
          </reference>
        </references>
      </pivotArea>
    </chartFormat>
    <chartFormat chart="9" format="298" series="1">
      <pivotArea type="data" outline="0" fieldPosition="0">
        <references count="2">
          <reference field="4294967294" count="1" selected="0">
            <x v="1"/>
          </reference>
          <reference field="1" count="1" selected="0">
            <x v="3"/>
          </reference>
        </references>
      </pivotArea>
    </chartFormat>
    <chartFormat chart="9" format="299">
      <pivotArea type="data" outline="0" fieldPosition="0">
        <references count="3">
          <reference field="4294967294" count="1" selected="0">
            <x v="1"/>
          </reference>
          <reference field="1" count="1" selected="0">
            <x v="3"/>
          </reference>
          <reference field="5" count="1" selected="0">
            <x v="1"/>
          </reference>
        </references>
      </pivotArea>
    </chartFormat>
    <chartFormat chart="9" format="300">
      <pivotArea type="data" outline="0" fieldPosition="0">
        <references count="3">
          <reference field="4294967294" count="1" selected="0">
            <x v="1"/>
          </reference>
          <reference field="1" count="1" selected="0">
            <x v="3"/>
          </reference>
          <reference field="5" count="1" selected="0">
            <x v="2"/>
          </reference>
        </references>
      </pivotArea>
    </chartFormat>
    <chartFormat chart="9" format="301">
      <pivotArea type="data" outline="0" fieldPosition="0">
        <references count="3">
          <reference field="4294967294" count="1" selected="0">
            <x v="1"/>
          </reference>
          <reference field="1" count="1" selected="0">
            <x v="3"/>
          </reference>
          <reference field="5" count="1" selected="0">
            <x v="3"/>
          </reference>
        </references>
      </pivotArea>
    </chartFormat>
    <chartFormat chart="9" format="302">
      <pivotArea type="data" outline="0" fieldPosition="0">
        <references count="3">
          <reference field="4294967294" count="1" selected="0">
            <x v="1"/>
          </reference>
          <reference field="1" count="1" selected="0">
            <x v="3"/>
          </reference>
          <reference field="5" count="1" selected="0">
            <x v="4"/>
          </reference>
        </references>
      </pivotArea>
    </chartFormat>
    <chartFormat chart="9" format="303">
      <pivotArea type="data" outline="0" fieldPosition="0">
        <references count="3">
          <reference field="4294967294" count="1" selected="0">
            <x v="1"/>
          </reference>
          <reference field="1" count="1" selected="0">
            <x v="3"/>
          </reference>
          <reference field="5" count="1" selected="0">
            <x v="5"/>
          </reference>
        </references>
      </pivotArea>
    </chartFormat>
    <chartFormat chart="9" format="304">
      <pivotArea type="data" outline="0" fieldPosition="0">
        <references count="3">
          <reference field="4294967294" count="1" selected="0">
            <x v="1"/>
          </reference>
          <reference field="1" count="1" selected="0">
            <x v="3"/>
          </reference>
          <reference field="5" count="1" selected="0">
            <x v="6"/>
          </reference>
        </references>
      </pivotArea>
    </chartFormat>
    <chartFormat chart="9" format="305">
      <pivotArea type="data" outline="0" fieldPosition="0">
        <references count="3">
          <reference field="4294967294" count="1" selected="0">
            <x v="1"/>
          </reference>
          <reference field="1" count="1" selected="0">
            <x v="3"/>
          </reference>
          <reference field="5" count="1" selected="0">
            <x v="7"/>
          </reference>
        </references>
      </pivotArea>
    </chartFormat>
    <chartFormat chart="9" format="306">
      <pivotArea type="data" outline="0" fieldPosition="0">
        <references count="3">
          <reference field="4294967294" count="1" selected="0">
            <x v="1"/>
          </reference>
          <reference field="1" count="1" selected="0">
            <x v="3"/>
          </reference>
          <reference field="5" count="1" selected="0">
            <x v="8"/>
          </reference>
        </references>
      </pivotArea>
    </chartFormat>
    <chartFormat chart="9" format="307">
      <pivotArea type="data" outline="0" fieldPosition="0">
        <references count="3">
          <reference field="4294967294" count="1" selected="0">
            <x v="1"/>
          </reference>
          <reference field="1" count="1" selected="0">
            <x v="3"/>
          </reference>
          <reference field="5" count="1" selected="0">
            <x v="9"/>
          </reference>
        </references>
      </pivotArea>
    </chartFormat>
    <chartFormat chart="9" format="308">
      <pivotArea type="data" outline="0" fieldPosition="0">
        <references count="3">
          <reference field="4294967294" count="1" selected="0">
            <x v="1"/>
          </reference>
          <reference field="1" count="1" selected="0">
            <x v="3"/>
          </reference>
          <reference field="5" count="1" selected="0">
            <x v="10"/>
          </reference>
        </references>
      </pivotArea>
    </chartFormat>
    <chartFormat chart="9" format="309">
      <pivotArea type="data" outline="0" fieldPosition="0">
        <references count="3">
          <reference field="4294967294" count="1" selected="0">
            <x v="1"/>
          </reference>
          <reference field="1" count="1" selected="0">
            <x v="3"/>
          </reference>
          <reference field="5" count="1" selected="0">
            <x v="11"/>
          </reference>
        </references>
      </pivotArea>
    </chartFormat>
    <chartFormat chart="9" format="310">
      <pivotArea type="data" outline="0" fieldPosition="0">
        <references count="3">
          <reference field="4294967294" count="1" selected="0">
            <x v="1"/>
          </reference>
          <reference field="1" count="1" selected="0">
            <x v="3"/>
          </reference>
          <reference field="5" count="1" selected="0">
            <x v="12"/>
          </reference>
        </references>
      </pivotArea>
    </chartFormat>
    <chartFormat chart="9" format="311" series="1">
      <pivotArea type="data" outline="0" fieldPosition="0">
        <references count="2">
          <reference field="4294967294" count="1" selected="0">
            <x v="2"/>
          </reference>
          <reference field="1" count="1" selected="0">
            <x v="3"/>
          </reference>
        </references>
      </pivotArea>
    </chartFormat>
    <chartFormat chart="9" format="312">
      <pivotArea type="data" outline="0" fieldPosition="0">
        <references count="3">
          <reference field="4294967294" count="1" selected="0">
            <x v="2"/>
          </reference>
          <reference field="1" count="1" selected="0">
            <x v="3"/>
          </reference>
          <reference field="5" count="1" selected="0">
            <x v="1"/>
          </reference>
        </references>
      </pivotArea>
    </chartFormat>
    <chartFormat chart="9" format="313">
      <pivotArea type="data" outline="0" fieldPosition="0">
        <references count="3">
          <reference field="4294967294" count="1" selected="0">
            <x v="2"/>
          </reference>
          <reference field="1" count="1" selected="0">
            <x v="3"/>
          </reference>
          <reference field="5" count="1" selected="0">
            <x v="2"/>
          </reference>
        </references>
      </pivotArea>
    </chartFormat>
    <chartFormat chart="9" format="314">
      <pivotArea type="data" outline="0" fieldPosition="0">
        <references count="3">
          <reference field="4294967294" count="1" selected="0">
            <x v="2"/>
          </reference>
          <reference field="1" count="1" selected="0">
            <x v="3"/>
          </reference>
          <reference field="5" count="1" selected="0">
            <x v="3"/>
          </reference>
        </references>
      </pivotArea>
    </chartFormat>
    <chartFormat chart="9" format="315">
      <pivotArea type="data" outline="0" fieldPosition="0">
        <references count="3">
          <reference field="4294967294" count="1" selected="0">
            <x v="2"/>
          </reference>
          <reference field="1" count="1" selected="0">
            <x v="3"/>
          </reference>
          <reference field="5" count="1" selected="0">
            <x v="4"/>
          </reference>
        </references>
      </pivotArea>
    </chartFormat>
    <chartFormat chart="9" format="316">
      <pivotArea type="data" outline="0" fieldPosition="0">
        <references count="3">
          <reference field="4294967294" count="1" selected="0">
            <x v="2"/>
          </reference>
          <reference field="1" count="1" selected="0">
            <x v="3"/>
          </reference>
          <reference field="5" count="1" selected="0">
            <x v="5"/>
          </reference>
        </references>
      </pivotArea>
    </chartFormat>
    <chartFormat chart="9" format="317">
      <pivotArea type="data" outline="0" fieldPosition="0">
        <references count="3">
          <reference field="4294967294" count="1" selected="0">
            <x v="2"/>
          </reference>
          <reference field="1" count="1" selected="0">
            <x v="3"/>
          </reference>
          <reference field="5" count="1" selected="0">
            <x v="6"/>
          </reference>
        </references>
      </pivotArea>
    </chartFormat>
    <chartFormat chart="9" format="318">
      <pivotArea type="data" outline="0" fieldPosition="0">
        <references count="3">
          <reference field="4294967294" count="1" selected="0">
            <x v="2"/>
          </reference>
          <reference field="1" count="1" selected="0">
            <x v="3"/>
          </reference>
          <reference field="5" count="1" selected="0">
            <x v="7"/>
          </reference>
        </references>
      </pivotArea>
    </chartFormat>
    <chartFormat chart="9" format="319">
      <pivotArea type="data" outline="0" fieldPosition="0">
        <references count="3">
          <reference field="4294967294" count="1" selected="0">
            <x v="2"/>
          </reference>
          <reference field="1" count="1" selected="0">
            <x v="3"/>
          </reference>
          <reference field="5" count="1" selected="0">
            <x v="8"/>
          </reference>
        </references>
      </pivotArea>
    </chartFormat>
    <chartFormat chart="9" format="320">
      <pivotArea type="data" outline="0" fieldPosition="0">
        <references count="3">
          <reference field="4294967294" count="1" selected="0">
            <x v="2"/>
          </reference>
          <reference field="1" count="1" selected="0">
            <x v="3"/>
          </reference>
          <reference field="5" count="1" selected="0">
            <x v="9"/>
          </reference>
        </references>
      </pivotArea>
    </chartFormat>
    <chartFormat chart="9" format="321">
      <pivotArea type="data" outline="0" fieldPosition="0">
        <references count="3">
          <reference field="4294967294" count="1" selected="0">
            <x v="2"/>
          </reference>
          <reference field="1" count="1" selected="0">
            <x v="3"/>
          </reference>
          <reference field="5" count="1" selected="0">
            <x v="10"/>
          </reference>
        </references>
      </pivotArea>
    </chartFormat>
    <chartFormat chart="9" format="322">
      <pivotArea type="data" outline="0" fieldPosition="0">
        <references count="3">
          <reference field="4294967294" count="1" selected="0">
            <x v="2"/>
          </reference>
          <reference field="1" count="1" selected="0">
            <x v="3"/>
          </reference>
          <reference field="5" count="1" selected="0">
            <x v="11"/>
          </reference>
        </references>
      </pivotArea>
    </chartFormat>
    <chartFormat chart="9" format="323">
      <pivotArea type="data" outline="0" fieldPosition="0">
        <references count="3">
          <reference field="4294967294" count="1" selected="0">
            <x v="2"/>
          </reference>
          <reference field="1" count="1" selected="0">
            <x v="3"/>
          </reference>
          <reference field="5"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C531B4B-8838-48ED-9985-3B9F0BD81935}" sourceName="Department">
  <pivotTables>
    <pivotTable tabId="6" name="PivotTable4"/>
  </pivotTables>
  <data>
    <tabular pivotCacheId="1817611319">
      <items count="4">
        <i x="2"/>
        <i x="3"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EB2A3D4F-8905-4391-9C86-0CE8133DCEA2}" sourceName="Years (Date)">
  <pivotTables>
    <pivotTable tabId="6" name="PivotTable4"/>
  </pivotTables>
  <data>
    <tabular pivotCacheId="1817611319">
      <items count="4">
        <i x="1"/>
        <i x="2" s="1"/>
        <i x="0"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A0B5C25-2FAD-4B9D-9C25-7DE7BE0BDBA2}" cache="Slicer_Department" caption="Department" rowHeight="241300"/>
  <slicer name="Years (Date)" xr10:uid="{365E1423-B596-4FE9-A311-5DFB48479111}" cache="Slicer_Years__Date" caption="Years (Dat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1487F-5E4B-4F7B-8157-3882E1FCDBE9}">
  <dimension ref="A1:J8"/>
  <sheetViews>
    <sheetView workbookViewId="0">
      <selection activeCell="F4" sqref="F2:F5"/>
    </sheetView>
  </sheetViews>
  <sheetFormatPr defaultRowHeight="14.5" x14ac:dyDescent="0.35"/>
  <cols>
    <col min="1" max="1" width="12.36328125" bestFit="1" customWidth="1"/>
    <col min="2" max="2" width="14.36328125" bestFit="1" customWidth="1"/>
    <col min="3" max="3" width="14.90625" bestFit="1" customWidth="1"/>
    <col min="4" max="4" width="15.36328125" bestFit="1" customWidth="1"/>
    <col min="6" max="6" width="12.36328125" bestFit="1" customWidth="1"/>
    <col min="7" max="7" width="22.26953125" bestFit="1" customWidth="1"/>
    <col min="8" max="8" width="22" bestFit="1" customWidth="1"/>
    <col min="9" max="9" width="23.26953125" bestFit="1" customWidth="1"/>
  </cols>
  <sheetData>
    <row r="1" spans="1:10" x14ac:dyDescent="0.35">
      <c r="F1" s="6" t="s">
        <v>39</v>
      </c>
      <c r="G1" s="1" t="s">
        <v>20</v>
      </c>
      <c r="H1" s="1" t="s">
        <v>21</v>
      </c>
      <c r="I1" s="1" t="s">
        <v>22</v>
      </c>
      <c r="J1" s="1"/>
    </row>
    <row r="2" spans="1:10" x14ac:dyDescent="0.35">
      <c r="F2" s="7" t="s">
        <v>4</v>
      </c>
      <c r="G2" s="1">
        <v>-210591</v>
      </c>
      <c r="H2" s="1">
        <v>341207</v>
      </c>
      <c r="I2" s="1">
        <v>1331482</v>
      </c>
      <c r="J2" s="1"/>
    </row>
    <row r="3" spans="1:10" x14ac:dyDescent="0.35">
      <c r="A3" s="6" t="s">
        <v>39</v>
      </c>
      <c r="B3" s="1" t="s">
        <v>17</v>
      </c>
      <c r="C3" s="1" t="s">
        <v>18</v>
      </c>
      <c r="D3" s="1" t="s">
        <v>19</v>
      </c>
      <c r="E3" s="1"/>
      <c r="F3" s="7" t="s">
        <v>5</v>
      </c>
      <c r="G3" s="1">
        <v>-20483</v>
      </c>
      <c r="H3" s="1">
        <v>198925</v>
      </c>
      <c r="I3" s="1">
        <v>1019152</v>
      </c>
      <c r="J3" s="1"/>
    </row>
    <row r="4" spans="1:10" x14ac:dyDescent="0.35">
      <c r="A4" s="7" t="s">
        <v>4</v>
      </c>
      <c r="B4" s="1">
        <v>2887400</v>
      </c>
      <c r="C4" s="1">
        <v>2516945</v>
      </c>
      <c r="D4" s="1">
        <v>370455</v>
      </c>
      <c r="E4" s="1"/>
      <c r="F4" s="7" t="s">
        <v>6</v>
      </c>
      <c r="G4" s="1">
        <v>190991</v>
      </c>
      <c r="H4" s="1">
        <v>237474</v>
      </c>
      <c r="I4" s="1">
        <v>1862583</v>
      </c>
      <c r="J4" s="1"/>
    </row>
    <row r="5" spans="1:10" x14ac:dyDescent="0.35">
      <c r="A5" s="7" t="s">
        <v>5</v>
      </c>
      <c r="B5" s="1">
        <v>3022574</v>
      </c>
      <c r="C5" s="1">
        <v>2007600</v>
      </c>
      <c r="D5" s="1">
        <v>1014974</v>
      </c>
      <c r="E5" s="1"/>
      <c r="F5" s="7" t="s">
        <v>7</v>
      </c>
      <c r="G5" s="1">
        <v>-146923</v>
      </c>
      <c r="H5" s="1">
        <v>340471</v>
      </c>
      <c r="I5" s="1">
        <v>469412</v>
      </c>
      <c r="J5" s="1"/>
    </row>
    <row r="6" spans="1:10" x14ac:dyDescent="0.35">
      <c r="A6" s="7" t="s">
        <v>6</v>
      </c>
      <c r="B6" s="1">
        <v>3229197</v>
      </c>
      <c r="C6" s="1">
        <v>2689022</v>
      </c>
      <c r="D6" s="1">
        <v>540175</v>
      </c>
      <c r="E6" s="1"/>
      <c r="F6" s="7" t="s">
        <v>16</v>
      </c>
      <c r="G6" s="1">
        <v>-187006</v>
      </c>
      <c r="H6" s="1">
        <v>1118077</v>
      </c>
      <c r="I6" s="1">
        <v>4682629</v>
      </c>
      <c r="J6" s="1"/>
    </row>
    <row r="7" spans="1:10" x14ac:dyDescent="0.35">
      <c r="A7" s="7" t="s">
        <v>7</v>
      </c>
      <c r="B7" s="1">
        <v>3103198</v>
      </c>
      <c r="C7" s="1">
        <v>2223716</v>
      </c>
      <c r="D7" s="1">
        <v>879482</v>
      </c>
      <c r="E7" s="1"/>
    </row>
    <row r="8" spans="1:10" x14ac:dyDescent="0.35">
      <c r="A8" s="7" t="s">
        <v>16</v>
      </c>
      <c r="B8" s="1">
        <v>12242369</v>
      </c>
      <c r="C8" s="1">
        <v>9437283</v>
      </c>
      <c r="D8" s="1">
        <v>2805086</v>
      </c>
      <c r="E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3CDA8-23A7-43B0-81BE-D989F952DAFB}">
  <dimension ref="A1:N36"/>
  <sheetViews>
    <sheetView showGridLines="0" tabSelected="1" topLeftCell="A4" workbookViewId="0">
      <selection activeCell="S21" sqref="S21"/>
    </sheetView>
  </sheetViews>
  <sheetFormatPr defaultRowHeight="14.5" x14ac:dyDescent="0.35"/>
  <cols>
    <col min="9" max="9" width="25.26953125" customWidth="1"/>
    <col min="11" max="11" width="9.36328125" customWidth="1"/>
  </cols>
  <sheetData>
    <row r="1" spans="1:14" x14ac:dyDescent="0.35">
      <c r="A1" s="8"/>
      <c r="B1" s="8"/>
      <c r="C1" s="8"/>
      <c r="D1" s="8"/>
      <c r="E1" s="8"/>
      <c r="F1" s="8"/>
      <c r="G1" s="8"/>
      <c r="H1" s="8"/>
      <c r="I1" s="8"/>
      <c r="J1" s="8"/>
      <c r="K1" s="8"/>
      <c r="L1" s="8"/>
      <c r="M1" s="8"/>
      <c r="N1" s="8"/>
    </row>
    <row r="2" spans="1:14" x14ac:dyDescent="0.35">
      <c r="A2" s="8"/>
      <c r="B2" s="8"/>
      <c r="C2" s="8"/>
      <c r="D2" s="8"/>
      <c r="E2" s="8"/>
      <c r="F2" s="8"/>
      <c r="G2" s="8"/>
      <c r="H2" s="8"/>
      <c r="I2" s="8"/>
      <c r="J2" s="8"/>
      <c r="K2" s="8"/>
      <c r="L2" s="8"/>
      <c r="M2" s="8"/>
      <c r="N2" s="8"/>
    </row>
    <row r="3" spans="1:14" x14ac:dyDescent="0.35">
      <c r="A3" s="8"/>
      <c r="B3" s="8"/>
      <c r="C3" s="8"/>
      <c r="D3" s="8"/>
      <c r="E3" s="8"/>
      <c r="F3" s="8"/>
      <c r="G3" s="8"/>
      <c r="H3" s="8"/>
      <c r="I3" s="8"/>
      <c r="J3" s="8"/>
      <c r="K3" s="8"/>
      <c r="L3" s="8"/>
      <c r="M3" s="8"/>
      <c r="N3" s="8"/>
    </row>
    <row r="4" spans="1:14" ht="92" x14ac:dyDescent="2">
      <c r="A4" s="8"/>
      <c r="B4" s="8"/>
      <c r="C4" s="12" t="s">
        <v>40</v>
      </c>
      <c r="D4" s="12"/>
      <c r="E4" s="12"/>
      <c r="F4" s="12"/>
      <c r="G4" s="12"/>
      <c r="H4" s="12"/>
      <c r="I4" s="13"/>
      <c r="J4" s="13"/>
      <c r="K4" s="13"/>
      <c r="L4" s="8"/>
      <c r="M4" s="8"/>
      <c r="N4" s="8"/>
    </row>
    <row r="5" spans="1:14" x14ac:dyDescent="0.35">
      <c r="A5" s="8"/>
      <c r="B5" s="8"/>
      <c r="C5" s="8"/>
      <c r="D5" s="8"/>
      <c r="E5" s="8"/>
      <c r="F5" s="8"/>
      <c r="G5" s="8"/>
      <c r="H5" s="8"/>
      <c r="I5" s="8"/>
      <c r="J5" s="8"/>
      <c r="K5" s="8"/>
      <c r="L5" s="8"/>
      <c r="M5" s="8"/>
      <c r="N5" s="8"/>
    </row>
    <row r="6" spans="1:14" x14ac:dyDescent="0.35">
      <c r="A6" s="8"/>
      <c r="B6" s="8"/>
      <c r="C6" s="8"/>
      <c r="D6" s="8"/>
      <c r="E6" s="8"/>
      <c r="F6" s="8"/>
      <c r="G6" s="8"/>
      <c r="H6" s="8"/>
      <c r="I6" s="8"/>
      <c r="J6" s="8"/>
      <c r="K6" s="8"/>
      <c r="L6" s="8"/>
      <c r="M6" s="8"/>
      <c r="N6" s="8"/>
    </row>
    <row r="7" spans="1:14" x14ac:dyDescent="0.35">
      <c r="A7" s="9"/>
      <c r="B7" s="9"/>
      <c r="C7" s="9"/>
      <c r="D7" s="9"/>
      <c r="E7" s="9"/>
      <c r="F7" s="9"/>
      <c r="G7" s="9"/>
      <c r="H7" s="9"/>
      <c r="I7" s="9"/>
      <c r="J7" s="9"/>
      <c r="K7" s="9"/>
      <c r="L7" s="9"/>
      <c r="M7" s="9"/>
      <c r="N7" s="8"/>
    </row>
    <row r="8" spans="1:14" x14ac:dyDescent="0.35">
      <c r="A8" s="10"/>
      <c r="B8" s="10"/>
      <c r="C8" s="10"/>
      <c r="D8" s="10"/>
      <c r="E8" s="10"/>
      <c r="F8" s="10"/>
      <c r="G8" s="10"/>
      <c r="H8" s="10"/>
      <c r="I8" s="10"/>
      <c r="J8" s="10"/>
      <c r="K8" s="10"/>
      <c r="L8" s="10"/>
      <c r="M8" s="10"/>
    </row>
    <row r="9" spans="1:14" x14ac:dyDescent="0.35">
      <c r="A9" s="10"/>
      <c r="B9" s="10"/>
      <c r="C9" s="10"/>
      <c r="D9" s="10"/>
      <c r="E9" s="10"/>
      <c r="F9" s="10"/>
      <c r="G9" s="10"/>
      <c r="H9" s="10"/>
      <c r="I9" s="10"/>
      <c r="J9" s="10"/>
      <c r="K9" s="10"/>
      <c r="L9" s="10"/>
      <c r="M9" s="10"/>
    </row>
    <row r="10" spans="1:14" x14ac:dyDescent="0.35">
      <c r="A10" s="10"/>
      <c r="B10" s="10"/>
      <c r="C10" s="10"/>
      <c r="D10" s="10"/>
      <c r="E10" s="10"/>
      <c r="F10" s="10"/>
      <c r="G10" s="10"/>
      <c r="H10" s="10"/>
      <c r="I10" s="10"/>
      <c r="J10" s="10"/>
      <c r="K10" s="10"/>
      <c r="L10" s="10"/>
      <c r="M10" s="10"/>
    </row>
    <row r="11" spans="1:14" x14ac:dyDescent="0.35">
      <c r="A11" s="10"/>
      <c r="B11" s="10"/>
      <c r="C11" s="10"/>
      <c r="D11" s="10"/>
      <c r="E11" s="10"/>
      <c r="F11" s="10"/>
      <c r="G11" s="10"/>
      <c r="H11" s="10"/>
      <c r="I11" s="10"/>
      <c r="J11" s="10"/>
      <c r="K11" s="10"/>
      <c r="L11" s="10"/>
      <c r="M11" s="10"/>
    </row>
    <row r="12" spans="1:14" x14ac:dyDescent="0.35">
      <c r="A12" s="10"/>
      <c r="B12" s="10"/>
      <c r="C12" s="10"/>
      <c r="D12" s="10"/>
      <c r="E12" s="10"/>
      <c r="F12" s="10"/>
      <c r="G12" s="10"/>
      <c r="H12" s="10"/>
      <c r="I12" s="10"/>
      <c r="J12" s="10"/>
      <c r="K12" s="10"/>
      <c r="L12" s="10"/>
      <c r="M12" s="10"/>
    </row>
    <row r="13" spans="1:14" x14ac:dyDescent="0.35">
      <c r="A13" s="10"/>
      <c r="B13" s="10"/>
      <c r="C13" s="10"/>
      <c r="D13" s="10"/>
      <c r="E13" s="10"/>
      <c r="F13" s="10"/>
      <c r="G13" s="10"/>
      <c r="H13" s="10"/>
      <c r="I13" s="10"/>
      <c r="J13" s="10"/>
      <c r="K13" s="10"/>
      <c r="L13" s="10"/>
      <c r="M13" s="10"/>
    </row>
    <row r="14" spans="1:14" x14ac:dyDescent="0.35">
      <c r="A14" s="10"/>
      <c r="B14" s="10"/>
      <c r="C14" s="10"/>
      <c r="D14" s="10"/>
      <c r="E14" s="10"/>
      <c r="F14" s="10"/>
      <c r="G14" s="10"/>
      <c r="H14" s="10"/>
      <c r="I14" s="10"/>
      <c r="J14" s="10"/>
      <c r="K14" s="10"/>
      <c r="L14" s="10"/>
      <c r="M14" s="10"/>
    </row>
    <row r="15" spans="1:14" x14ac:dyDescent="0.35">
      <c r="A15" s="10"/>
      <c r="B15" s="10"/>
      <c r="C15" s="10"/>
      <c r="D15" s="10"/>
      <c r="E15" s="10"/>
      <c r="F15" s="10"/>
      <c r="G15" s="10"/>
      <c r="H15" s="10"/>
      <c r="I15" s="10"/>
      <c r="J15" s="10"/>
      <c r="K15" s="10"/>
      <c r="L15" s="10"/>
      <c r="M15" s="10"/>
    </row>
    <row r="16" spans="1:14" x14ac:dyDescent="0.35">
      <c r="A16" s="10"/>
      <c r="B16" s="10"/>
      <c r="C16" s="10"/>
      <c r="D16" s="10"/>
      <c r="E16" s="10"/>
      <c r="F16" s="10"/>
      <c r="G16" s="10"/>
      <c r="H16" s="10"/>
      <c r="I16" s="10"/>
      <c r="J16" s="10"/>
      <c r="K16" s="10"/>
      <c r="L16" s="10"/>
      <c r="M16" s="10"/>
    </row>
    <row r="17" spans="1:13" x14ac:dyDescent="0.35">
      <c r="A17" s="10"/>
      <c r="B17" s="10"/>
      <c r="C17" s="10"/>
      <c r="D17" s="10"/>
      <c r="E17" s="10"/>
      <c r="F17" s="10"/>
      <c r="G17" s="10"/>
      <c r="H17" s="10"/>
      <c r="I17" s="10"/>
      <c r="J17" s="10"/>
      <c r="K17" s="10"/>
      <c r="L17" s="10"/>
      <c r="M17" s="10"/>
    </row>
    <row r="18" spans="1:13" x14ac:dyDescent="0.35">
      <c r="A18" s="10"/>
      <c r="B18" s="10"/>
      <c r="C18" s="10"/>
      <c r="D18" s="10"/>
      <c r="E18" s="10"/>
      <c r="F18" s="10"/>
      <c r="G18" s="10"/>
      <c r="H18" s="10"/>
      <c r="I18" s="10"/>
      <c r="J18" s="10"/>
      <c r="K18" s="10"/>
      <c r="L18" s="10"/>
      <c r="M18" s="10"/>
    </row>
    <row r="19" spans="1:13" x14ac:dyDescent="0.35">
      <c r="A19" s="10"/>
      <c r="B19" s="10"/>
      <c r="C19" s="10"/>
      <c r="D19" s="10"/>
      <c r="E19" s="10"/>
      <c r="F19" s="10"/>
      <c r="G19" s="10"/>
      <c r="H19" s="10"/>
      <c r="I19" s="10"/>
      <c r="J19" s="10"/>
      <c r="K19" s="10"/>
      <c r="L19" s="10"/>
      <c r="M19" s="10"/>
    </row>
    <row r="20" spans="1:13" x14ac:dyDescent="0.35">
      <c r="A20" s="10"/>
      <c r="B20" s="10"/>
      <c r="C20" s="10"/>
      <c r="D20" s="10"/>
      <c r="E20" s="10"/>
      <c r="F20" s="10"/>
      <c r="G20" s="10"/>
      <c r="H20" s="10"/>
      <c r="I20" s="10"/>
      <c r="J20" s="10"/>
      <c r="K20" s="10"/>
      <c r="L20" s="10"/>
      <c r="M20" s="10"/>
    </row>
    <row r="21" spans="1:13" x14ac:dyDescent="0.35">
      <c r="A21" s="10"/>
      <c r="B21" s="10"/>
      <c r="C21" s="10"/>
      <c r="D21" s="10"/>
      <c r="E21" s="10"/>
      <c r="F21" s="10"/>
      <c r="G21" s="10"/>
      <c r="H21" s="10"/>
      <c r="I21" s="10"/>
      <c r="J21" s="10"/>
      <c r="K21" s="10"/>
      <c r="L21" s="10"/>
      <c r="M21" s="10"/>
    </row>
    <row r="22" spans="1:13" x14ac:dyDescent="0.35">
      <c r="A22" s="10"/>
      <c r="B22" s="10"/>
      <c r="C22" s="10"/>
      <c r="D22" s="10"/>
      <c r="E22" s="10"/>
      <c r="F22" s="10"/>
      <c r="G22" s="10"/>
      <c r="H22" s="10"/>
      <c r="I22" s="10"/>
      <c r="J22" s="10"/>
      <c r="K22" s="10"/>
      <c r="L22" s="10"/>
      <c r="M22" s="10"/>
    </row>
    <row r="23" spans="1:13" x14ac:dyDescent="0.35">
      <c r="A23" s="10"/>
      <c r="B23" s="10"/>
      <c r="C23" s="10"/>
      <c r="D23" s="10"/>
      <c r="E23" s="10"/>
      <c r="F23" s="10"/>
      <c r="G23" s="10"/>
      <c r="H23" s="10"/>
      <c r="I23" s="10"/>
      <c r="J23" s="10"/>
      <c r="K23" s="10"/>
      <c r="L23" s="10"/>
      <c r="M23" s="10"/>
    </row>
    <row r="24" spans="1:13" x14ac:dyDescent="0.35">
      <c r="A24" s="10"/>
      <c r="B24" s="10"/>
      <c r="C24" s="10"/>
      <c r="D24" s="10"/>
      <c r="E24" s="10"/>
      <c r="F24" s="10"/>
      <c r="G24" s="10"/>
      <c r="H24" s="10"/>
      <c r="I24" s="10"/>
      <c r="J24" s="10"/>
      <c r="K24" s="10"/>
      <c r="L24" s="10"/>
      <c r="M24" s="10"/>
    </row>
    <row r="25" spans="1:13" x14ac:dyDescent="0.35">
      <c r="A25" s="10"/>
      <c r="B25" s="10"/>
      <c r="C25" s="10"/>
      <c r="D25" s="10"/>
      <c r="E25" s="10"/>
      <c r="F25" s="10"/>
      <c r="G25" s="10"/>
      <c r="H25" s="10"/>
      <c r="I25" s="10"/>
      <c r="J25" s="10"/>
      <c r="K25" s="10"/>
      <c r="L25" s="10"/>
      <c r="M25" s="10"/>
    </row>
    <row r="26" spans="1:13" x14ac:dyDescent="0.35">
      <c r="A26" s="10"/>
      <c r="B26" s="10"/>
      <c r="C26" s="10"/>
      <c r="D26" s="10"/>
      <c r="E26" s="10"/>
      <c r="F26" s="10"/>
      <c r="G26" s="10"/>
      <c r="H26" s="10"/>
      <c r="I26" s="10"/>
      <c r="J26" s="10"/>
      <c r="K26" s="10"/>
      <c r="L26" s="10"/>
      <c r="M26" s="10"/>
    </row>
    <row r="27" spans="1:13" x14ac:dyDescent="0.35">
      <c r="A27" s="10"/>
      <c r="B27" s="10"/>
      <c r="C27" s="10"/>
      <c r="D27" s="10"/>
      <c r="E27" s="10"/>
      <c r="F27" s="10"/>
      <c r="G27" s="10"/>
      <c r="H27" s="10"/>
      <c r="I27" s="10"/>
      <c r="J27" s="10"/>
      <c r="K27" s="10"/>
      <c r="L27" s="10"/>
      <c r="M27" s="10"/>
    </row>
    <row r="28" spans="1:13" x14ac:dyDescent="0.35">
      <c r="A28" s="10"/>
      <c r="B28" s="10"/>
      <c r="C28" s="10"/>
      <c r="D28" s="10"/>
      <c r="E28" s="10"/>
      <c r="F28" s="10"/>
      <c r="G28" s="10"/>
      <c r="H28" s="10"/>
      <c r="I28" s="10"/>
      <c r="J28" s="10"/>
      <c r="K28" s="10"/>
      <c r="L28" s="10"/>
      <c r="M28" s="10"/>
    </row>
    <row r="29" spans="1:13" x14ac:dyDescent="0.35">
      <c r="A29" s="10"/>
      <c r="B29" s="10"/>
      <c r="C29" s="10"/>
      <c r="D29" s="10"/>
      <c r="E29" s="10"/>
      <c r="F29" s="10"/>
      <c r="G29" s="10"/>
      <c r="H29" s="10"/>
      <c r="I29" s="10"/>
      <c r="J29" s="10"/>
      <c r="K29" s="10"/>
      <c r="L29" s="10"/>
      <c r="M29" s="10"/>
    </row>
    <row r="30" spans="1:13" x14ac:dyDescent="0.35">
      <c r="A30" s="10"/>
      <c r="B30" s="10"/>
      <c r="C30" s="10"/>
      <c r="D30" s="10"/>
      <c r="E30" s="10"/>
      <c r="F30" s="10"/>
      <c r="G30" s="10"/>
      <c r="H30" s="10"/>
      <c r="I30" s="10"/>
      <c r="J30" s="10"/>
      <c r="K30" s="10"/>
      <c r="L30" s="10"/>
      <c r="M30" s="10"/>
    </row>
    <row r="31" spans="1:13" x14ac:dyDescent="0.35">
      <c r="A31" s="10"/>
      <c r="B31" s="10"/>
      <c r="C31" s="10"/>
      <c r="D31" s="10"/>
      <c r="E31" s="10"/>
      <c r="F31" s="10"/>
      <c r="G31" s="10"/>
      <c r="H31" s="10"/>
      <c r="I31" s="10"/>
      <c r="J31" s="10"/>
      <c r="K31" s="10"/>
      <c r="L31" s="10"/>
      <c r="M31" s="10"/>
    </row>
    <row r="32" spans="1:13" x14ac:dyDescent="0.35">
      <c r="A32" s="10"/>
      <c r="B32" s="10"/>
      <c r="C32" s="10"/>
      <c r="D32" s="10"/>
      <c r="E32" s="10"/>
      <c r="F32" s="10"/>
      <c r="G32" s="10"/>
      <c r="H32" s="10"/>
      <c r="I32" s="10"/>
      <c r="J32" s="10"/>
      <c r="K32" s="10"/>
      <c r="L32" s="10"/>
      <c r="M32" s="10"/>
    </row>
    <row r="33" spans="1:13" x14ac:dyDescent="0.35">
      <c r="A33" s="10"/>
      <c r="B33" s="10"/>
      <c r="C33" s="10"/>
      <c r="D33" s="10"/>
      <c r="E33" s="10"/>
      <c r="F33" s="10"/>
      <c r="G33" s="10"/>
      <c r="H33" s="10"/>
      <c r="I33" s="10"/>
      <c r="J33" s="10"/>
      <c r="K33" s="10"/>
      <c r="L33" s="10"/>
      <c r="M33" s="10"/>
    </row>
    <row r="34" spans="1:13" x14ac:dyDescent="0.35">
      <c r="A34" s="10"/>
      <c r="B34" s="10"/>
      <c r="C34" s="10"/>
      <c r="D34" s="10"/>
      <c r="E34" s="10"/>
      <c r="F34" s="10"/>
      <c r="G34" s="10"/>
      <c r="H34" s="10"/>
      <c r="I34" s="10"/>
      <c r="J34" s="10"/>
      <c r="K34" s="10"/>
      <c r="L34" s="10"/>
      <c r="M34" s="10"/>
    </row>
    <row r="35" spans="1:13" x14ac:dyDescent="0.35">
      <c r="A35" s="10"/>
      <c r="B35" s="10"/>
      <c r="C35" s="10"/>
      <c r="D35" s="10"/>
      <c r="E35" s="10"/>
      <c r="F35" s="10"/>
      <c r="G35" s="10"/>
      <c r="H35" s="10"/>
      <c r="I35" s="10"/>
      <c r="J35" s="10"/>
      <c r="K35" s="10"/>
      <c r="L35" s="10"/>
      <c r="M35" s="10"/>
    </row>
    <row r="36" spans="1:13" x14ac:dyDescent="0.35">
      <c r="A36" s="10"/>
      <c r="B36" s="10"/>
      <c r="C36" s="10"/>
      <c r="D36" s="10"/>
      <c r="E36" s="10"/>
      <c r="F36" s="10"/>
      <c r="G36" s="10"/>
      <c r="H36" s="10"/>
      <c r="I36" s="10"/>
      <c r="J36" s="10"/>
      <c r="K36" s="10"/>
      <c r="L36" s="10"/>
      <c r="M36"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BAAA-6A9C-4675-A019-72687A29576D}">
  <dimension ref="A3:G30"/>
  <sheetViews>
    <sheetView workbookViewId="0">
      <selection activeCell="D13" sqref="D13"/>
    </sheetView>
  </sheetViews>
  <sheetFormatPr defaultRowHeight="14.5" x14ac:dyDescent="0.35"/>
  <cols>
    <col min="1" max="1" width="12.36328125" bestFit="1" customWidth="1"/>
    <col min="2" max="2" width="15.26953125" bestFit="1" customWidth="1"/>
    <col min="3" max="3" width="14.90625" bestFit="1" customWidth="1"/>
    <col min="4" max="4" width="15.36328125" bestFit="1" customWidth="1"/>
    <col min="5" max="5" width="19.1796875" bestFit="1" customWidth="1"/>
    <col min="6" max="6" width="19.7265625" bestFit="1" customWidth="1"/>
    <col min="7" max="7" width="20.1796875" bestFit="1" customWidth="1"/>
    <col min="8" max="8" width="14.36328125" bestFit="1" customWidth="1"/>
    <col min="9" max="9" width="14.90625" bestFit="1" customWidth="1"/>
    <col min="10" max="10" width="15.36328125" bestFit="1" customWidth="1"/>
    <col min="11" max="11" width="14.36328125" bestFit="1" customWidth="1"/>
    <col min="12" max="12" width="14.90625" bestFit="1" customWidth="1"/>
    <col min="13" max="13" width="15.36328125" bestFit="1" customWidth="1"/>
    <col min="14" max="14" width="19.1796875" bestFit="1" customWidth="1"/>
    <col min="15" max="15" width="19.7265625" bestFit="1" customWidth="1"/>
    <col min="16" max="16" width="20.1796875" bestFit="1" customWidth="1"/>
  </cols>
  <sheetData>
    <row r="3" spans="1:7" x14ac:dyDescent="0.35">
      <c r="B3" s="3" t="s">
        <v>35</v>
      </c>
    </row>
    <row r="4" spans="1:7" x14ac:dyDescent="0.35">
      <c r="B4" t="s">
        <v>5</v>
      </c>
      <c r="E4" t="s">
        <v>36</v>
      </c>
      <c r="F4" t="s">
        <v>37</v>
      </c>
      <c r="G4" t="s">
        <v>38</v>
      </c>
    </row>
    <row r="5" spans="1:7" x14ac:dyDescent="0.35">
      <c r="A5" s="3" t="s">
        <v>15</v>
      </c>
      <c r="B5" t="s">
        <v>17</v>
      </c>
      <c r="C5" t="s">
        <v>18</v>
      </c>
      <c r="D5" t="s">
        <v>19</v>
      </c>
    </row>
    <row r="6" spans="1:7" x14ac:dyDescent="0.35">
      <c r="A6" s="4" t="s">
        <v>23</v>
      </c>
      <c r="B6" s="5">
        <v>163069</v>
      </c>
      <c r="C6" s="5">
        <v>57953</v>
      </c>
      <c r="D6" s="5">
        <v>105116</v>
      </c>
      <c r="E6" s="5">
        <v>163069</v>
      </c>
      <c r="F6" s="5">
        <v>57953</v>
      </c>
      <c r="G6" s="5">
        <v>105116</v>
      </c>
    </row>
    <row r="7" spans="1:7" x14ac:dyDescent="0.35">
      <c r="A7" s="11" t="s">
        <v>41</v>
      </c>
      <c r="B7" s="5">
        <v>163069</v>
      </c>
      <c r="C7" s="5">
        <v>57953</v>
      </c>
      <c r="D7" s="5">
        <v>105116</v>
      </c>
      <c r="E7" s="5">
        <v>163069</v>
      </c>
      <c r="F7" s="5">
        <v>57953</v>
      </c>
      <c r="G7" s="5">
        <v>105116</v>
      </c>
    </row>
    <row r="8" spans="1:7" x14ac:dyDescent="0.35">
      <c r="A8" s="4" t="s">
        <v>24</v>
      </c>
      <c r="B8" s="5">
        <v>123874</v>
      </c>
      <c r="C8" s="5">
        <v>31460</v>
      </c>
      <c r="D8" s="5">
        <v>92414</v>
      </c>
      <c r="E8" s="5">
        <v>123874</v>
      </c>
      <c r="F8" s="5">
        <v>31460</v>
      </c>
      <c r="G8" s="5">
        <v>92414</v>
      </c>
    </row>
    <row r="9" spans="1:7" x14ac:dyDescent="0.35">
      <c r="A9" s="11" t="s">
        <v>41</v>
      </c>
      <c r="B9" s="5">
        <v>123874</v>
      </c>
      <c r="C9" s="5">
        <v>31460</v>
      </c>
      <c r="D9" s="5">
        <v>92414</v>
      </c>
      <c r="E9" s="5">
        <v>123874</v>
      </c>
      <c r="F9" s="5">
        <v>31460</v>
      </c>
      <c r="G9" s="5">
        <v>92414</v>
      </c>
    </row>
    <row r="10" spans="1:7" x14ac:dyDescent="0.35">
      <c r="A10" s="4" t="s">
        <v>25</v>
      </c>
      <c r="B10" s="5">
        <v>60394</v>
      </c>
      <c r="C10" s="5">
        <v>98225</v>
      </c>
      <c r="D10" s="5">
        <v>-37831</v>
      </c>
      <c r="E10" s="5">
        <v>60394</v>
      </c>
      <c r="F10" s="5">
        <v>98225</v>
      </c>
      <c r="G10" s="5">
        <v>-37831</v>
      </c>
    </row>
    <row r="11" spans="1:7" x14ac:dyDescent="0.35">
      <c r="A11" s="11" t="s">
        <v>41</v>
      </c>
      <c r="B11" s="5">
        <v>60394</v>
      </c>
      <c r="C11" s="5">
        <v>98225</v>
      </c>
      <c r="D11" s="5">
        <v>-37831</v>
      </c>
      <c r="E11" s="5">
        <v>60394</v>
      </c>
      <c r="F11" s="5">
        <v>98225</v>
      </c>
      <c r="G11" s="5">
        <v>-37831</v>
      </c>
    </row>
    <row r="12" spans="1:7" x14ac:dyDescent="0.35">
      <c r="A12" s="4" t="s">
        <v>26</v>
      </c>
      <c r="B12" s="5">
        <v>142721</v>
      </c>
      <c r="C12" s="5">
        <v>99375</v>
      </c>
      <c r="D12" s="5">
        <v>43346</v>
      </c>
      <c r="E12" s="5">
        <v>142721</v>
      </c>
      <c r="F12" s="5">
        <v>99375</v>
      </c>
      <c r="G12" s="5">
        <v>43346</v>
      </c>
    </row>
    <row r="13" spans="1:7" x14ac:dyDescent="0.35">
      <c r="A13" s="11" t="s">
        <v>42</v>
      </c>
      <c r="B13" s="5">
        <v>142721</v>
      </c>
      <c r="C13" s="5">
        <v>99375</v>
      </c>
      <c r="D13" s="5">
        <v>43346</v>
      </c>
      <c r="E13" s="5">
        <v>142721</v>
      </c>
      <c r="F13" s="5">
        <v>99375</v>
      </c>
      <c r="G13" s="5">
        <v>43346</v>
      </c>
    </row>
    <row r="14" spans="1:7" x14ac:dyDescent="0.35">
      <c r="A14" s="4" t="s">
        <v>27</v>
      </c>
      <c r="B14" s="5">
        <v>54042</v>
      </c>
      <c r="C14" s="5">
        <v>30101</v>
      </c>
      <c r="D14" s="5">
        <v>23941</v>
      </c>
      <c r="E14" s="5">
        <v>54042</v>
      </c>
      <c r="F14" s="5">
        <v>30101</v>
      </c>
      <c r="G14" s="5">
        <v>23941</v>
      </c>
    </row>
    <row r="15" spans="1:7" x14ac:dyDescent="0.35">
      <c r="A15" s="11" t="s">
        <v>42</v>
      </c>
      <c r="B15" s="5">
        <v>54042</v>
      </c>
      <c r="C15" s="5">
        <v>30101</v>
      </c>
      <c r="D15" s="5">
        <v>23941</v>
      </c>
      <c r="E15" s="5">
        <v>54042</v>
      </c>
      <c r="F15" s="5">
        <v>30101</v>
      </c>
      <c r="G15" s="5">
        <v>23941</v>
      </c>
    </row>
    <row r="16" spans="1:7" x14ac:dyDescent="0.35">
      <c r="A16" s="4" t="s">
        <v>28</v>
      </c>
      <c r="B16" s="5">
        <v>157812</v>
      </c>
      <c r="C16" s="5">
        <v>93741</v>
      </c>
      <c r="D16" s="5">
        <v>64071</v>
      </c>
      <c r="E16" s="5">
        <v>157812</v>
      </c>
      <c r="F16" s="5">
        <v>93741</v>
      </c>
      <c r="G16" s="5">
        <v>64071</v>
      </c>
    </row>
    <row r="17" spans="1:7" x14ac:dyDescent="0.35">
      <c r="A17" s="11" t="s">
        <v>42</v>
      </c>
      <c r="B17" s="5">
        <v>157812</v>
      </c>
      <c r="C17" s="5">
        <v>93741</v>
      </c>
      <c r="D17" s="5">
        <v>64071</v>
      </c>
      <c r="E17" s="5">
        <v>157812</v>
      </c>
      <c r="F17" s="5">
        <v>93741</v>
      </c>
      <c r="G17" s="5">
        <v>64071</v>
      </c>
    </row>
    <row r="18" spans="1:7" x14ac:dyDescent="0.35">
      <c r="A18" s="4" t="s">
        <v>29</v>
      </c>
      <c r="B18" s="5">
        <v>164464</v>
      </c>
      <c r="C18" s="5">
        <v>42097</v>
      </c>
      <c r="D18" s="5">
        <v>122367</v>
      </c>
      <c r="E18" s="5">
        <v>164464</v>
      </c>
      <c r="F18" s="5">
        <v>42097</v>
      </c>
      <c r="G18" s="5">
        <v>122367</v>
      </c>
    </row>
    <row r="19" spans="1:7" x14ac:dyDescent="0.35">
      <c r="A19" s="11" t="s">
        <v>43</v>
      </c>
      <c r="B19" s="5">
        <v>164464</v>
      </c>
      <c r="C19" s="5">
        <v>42097</v>
      </c>
      <c r="D19" s="5">
        <v>122367</v>
      </c>
      <c r="E19" s="5">
        <v>164464</v>
      </c>
      <c r="F19" s="5">
        <v>42097</v>
      </c>
      <c r="G19" s="5">
        <v>122367</v>
      </c>
    </row>
    <row r="20" spans="1:7" x14ac:dyDescent="0.35">
      <c r="A20" s="4" t="s">
        <v>30</v>
      </c>
      <c r="B20" s="5">
        <v>178728</v>
      </c>
      <c r="C20" s="5">
        <v>111556</v>
      </c>
      <c r="D20" s="5">
        <v>67172</v>
      </c>
      <c r="E20" s="5">
        <v>178728</v>
      </c>
      <c r="F20" s="5">
        <v>111556</v>
      </c>
      <c r="G20" s="5">
        <v>67172</v>
      </c>
    </row>
    <row r="21" spans="1:7" x14ac:dyDescent="0.35">
      <c r="A21" s="11" t="s">
        <v>43</v>
      </c>
      <c r="B21" s="5">
        <v>178728</v>
      </c>
      <c r="C21" s="5">
        <v>111556</v>
      </c>
      <c r="D21" s="5">
        <v>67172</v>
      </c>
      <c r="E21" s="5">
        <v>178728</v>
      </c>
      <c r="F21" s="5">
        <v>111556</v>
      </c>
      <c r="G21" s="5">
        <v>67172</v>
      </c>
    </row>
    <row r="22" spans="1:7" x14ac:dyDescent="0.35">
      <c r="A22" s="4" t="s">
        <v>31</v>
      </c>
      <c r="B22" s="5">
        <v>142210</v>
      </c>
      <c r="C22" s="5">
        <v>156912</v>
      </c>
      <c r="D22" s="5">
        <v>-14702</v>
      </c>
      <c r="E22" s="5">
        <v>142210</v>
      </c>
      <c r="F22" s="5">
        <v>156912</v>
      </c>
      <c r="G22" s="5">
        <v>-14702</v>
      </c>
    </row>
    <row r="23" spans="1:7" x14ac:dyDescent="0.35">
      <c r="A23" s="11" t="s">
        <v>43</v>
      </c>
      <c r="B23" s="5">
        <v>142210</v>
      </c>
      <c r="C23" s="5">
        <v>156912</v>
      </c>
      <c r="D23" s="5">
        <v>-14702</v>
      </c>
      <c r="E23" s="5">
        <v>142210</v>
      </c>
      <c r="F23" s="5">
        <v>156912</v>
      </c>
      <c r="G23" s="5">
        <v>-14702</v>
      </c>
    </row>
    <row r="24" spans="1:7" x14ac:dyDescent="0.35">
      <c r="A24" s="4" t="s">
        <v>32</v>
      </c>
      <c r="B24" s="5">
        <v>93537</v>
      </c>
      <c r="C24" s="5">
        <v>141090</v>
      </c>
      <c r="D24" s="5">
        <v>-47553</v>
      </c>
      <c r="E24" s="5">
        <v>93537</v>
      </c>
      <c r="F24" s="5">
        <v>141090</v>
      </c>
      <c r="G24" s="5">
        <v>-47553</v>
      </c>
    </row>
    <row r="25" spans="1:7" x14ac:dyDescent="0.35">
      <c r="A25" s="11" t="s">
        <v>44</v>
      </c>
      <c r="B25" s="5">
        <v>93537</v>
      </c>
      <c r="C25" s="5">
        <v>141090</v>
      </c>
      <c r="D25" s="5">
        <v>-47553</v>
      </c>
      <c r="E25" s="5">
        <v>93537</v>
      </c>
      <c r="F25" s="5">
        <v>141090</v>
      </c>
      <c r="G25" s="5">
        <v>-47553</v>
      </c>
    </row>
    <row r="26" spans="1:7" x14ac:dyDescent="0.35">
      <c r="A26" s="4" t="s">
        <v>33</v>
      </c>
      <c r="B26" s="5">
        <v>181742</v>
      </c>
      <c r="C26" s="5">
        <v>47724</v>
      </c>
      <c r="D26" s="5">
        <v>134018</v>
      </c>
      <c r="E26" s="5">
        <v>181742</v>
      </c>
      <c r="F26" s="5">
        <v>47724</v>
      </c>
      <c r="G26" s="5">
        <v>134018</v>
      </c>
    </row>
    <row r="27" spans="1:7" x14ac:dyDescent="0.35">
      <c r="A27" s="11" t="s">
        <v>44</v>
      </c>
      <c r="B27" s="5">
        <v>181742</v>
      </c>
      <c r="C27" s="5">
        <v>47724</v>
      </c>
      <c r="D27" s="5">
        <v>134018</v>
      </c>
      <c r="E27" s="5">
        <v>181742</v>
      </c>
      <c r="F27" s="5">
        <v>47724</v>
      </c>
      <c r="G27" s="5">
        <v>134018</v>
      </c>
    </row>
    <row r="28" spans="1:7" x14ac:dyDescent="0.35">
      <c r="A28" s="4" t="s">
        <v>34</v>
      </c>
      <c r="B28" s="5">
        <v>100872</v>
      </c>
      <c r="C28" s="5">
        <v>110173</v>
      </c>
      <c r="D28" s="5">
        <v>-9301</v>
      </c>
      <c r="E28" s="5">
        <v>100872</v>
      </c>
      <c r="F28" s="5">
        <v>110173</v>
      </c>
      <c r="G28" s="5">
        <v>-9301</v>
      </c>
    </row>
    <row r="29" spans="1:7" x14ac:dyDescent="0.35">
      <c r="A29" s="11" t="s">
        <v>44</v>
      </c>
      <c r="B29" s="5">
        <v>100872</v>
      </c>
      <c r="C29" s="5">
        <v>110173</v>
      </c>
      <c r="D29" s="5">
        <v>-9301</v>
      </c>
      <c r="E29" s="5">
        <v>100872</v>
      </c>
      <c r="F29" s="5">
        <v>110173</v>
      </c>
      <c r="G29" s="5">
        <v>-9301</v>
      </c>
    </row>
    <row r="30" spans="1:7" x14ac:dyDescent="0.35">
      <c r="A30" s="4" t="s">
        <v>16</v>
      </c>
      <c r="B30" s="5">
        <v>1563465</v>
      </c>
      <c r="C30" s="5">
        <v>1020407</v>
      </c>
      <c r="D30" s="5">
        <v>543058</v>
      </c>
      <c r="E30" s="5">
        <v>1563465</v>
      </c>
      <c r="F30" s="5">
        <v>1020407</v>
      </c>
      <c r="G30" s="5">
        <v>543058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
  <sheetViews>
    <sheetView workbookViewId="0">
      <selection activeCell="D14" sqref="A1:E97"/>
    </sheetView>
  </sheetViews>
  <sheetFormatPr defaultRowHeight="14.5" x14ac:dyDescent="0.35"/>
  <cols>
    <col min="1" max="1" width="10.453125" bestFit="1" customWidth="1"/>
    <col min="2" max="2" width="11.1796875" customWidth="1"/>
    <col min="3" max="4" width="11.08984375" bestFit="1" customWidth="1"/>
    <col min="5" max="5" width="11.08984375" customWidth="1"/>
  </cols>
  <sheetData>
    <row r="1" spans="1:5" x14ac:dyDescent="0.35">
      <c r="A1" t="s">
        <v>3</v>
      </c>
      <c r="B1" t="s">
        <v>0</v>
      </c>
      <c r="C1" t="s">
        <v>8</v>
      </c>
      <c r="D1" t="s">
        <v>9</v>
      </c>
      <c r="E1" t="s">
        <v>10</v>
      </c>
    </row>
    <row r="2" spans="1:5" x14ac:dyDescent="0.35">
      <c r="A2" s="2">
        <f>DATE(2022,1,1)</f>
        <v>44562</v>
      </c>
      <c r="B2" t="s">
        <v>7</v>
      </c>
      <c r="C2" s="1">
        <f ca="1">RANDBETWEEN(50000,200000)</f>
        <v>148682</v>
      </c>
      <c r="D2" s="1">
        <f ca="1">RANDBETWEEN(30000,170000)</f>
        <v>156699</v>
      </c>
      <c r="E2" s="1">
        <f ca="1">C2 - D2</f>
        <v>-8017</v>
      </c>
    </row>
    <row r="3" spans="1:5" x14ac:dyDescent="0.35">
      <c r="A3" s="2">
        <f>EDATE(A2,1)</f>
        <v>44593</v>
      </c>
      <c r="B3" t="s">
        <v>7</v>
      </c>
      <c r="C3" s="1">
        <f t="shared" ref="C3:C66" ca="1" si="0">RANDBETWEEN(50000,200000)</f>
        <v>53158</v>
      </c>
      <c r="D3" s="1">
        <f t="shared" ref="D3:D66" ca="1" si="1">RANDBETWEEN(30000,170000)</f>
        <v>66205</v>
      </c>
      <c r="E3" s="1">
        <f t="shared" ref="E3:E66" ca="1" si="2">C3 - D3</f>
        <v>-13047</v>
      </c>
    </row>
    <row r="4" spans="1:5" x14ac:dyDescent="0.35">
      <c r="A4" s="2">
        <f t="shared" ref="A4:A25" si="3">EDATE(A3,1)</f>
        <v>44621</v>
      </c>
      <c r="B4" t="s">
        <v>7</v>
      </c>
      <c r="C4" s="1">
        <f t="shared" ca="1" si="0"/>
        <v>161491</v>
      </c>
      <c r="D4" s="1">
        <f t="shared" ca="1" si="1"/>
        <v>135380</v>
      </c>
      <c r="E4" s="1">
        <f t="shared" ca="1" si="2"/>
        <v>26111</v>
      </c>
    </row>
    <row r="5" spans="1:5" x14ac:dyDescent="0.35">
      <c r="A5" s="2">
        <f t="shared" si="3"/>
        <v>44652</v>
      </c>
      <c r="B5" t="s">
        <v>7</v>
      </c>
      <c r="C5" s="1">
        <f t="shared" ca="1" si="0"/>
        <v>114162</v>
      </c>
      <c r="D5" s="1">
        <f t="shared" ca="1" si="1"/>
        <v>155943</v>
      </c>
      <c r="E5" s="1">
        <f t="shared" ca="1" si="2"/>
        <v>-41781</v>
      </c>
    </row>
    <row r="6" spans="1:5" x14ac:dyDescent="0.35">
      <c r="A6" s="2">
        <f t="shared" si="3"/>
        <v>44682</v>
      </c>
      <c r="B6" t="s">
        <v>7</v>
      </c>
      <c r="C6" s="1">
        <f t="shared" ca="1" si="0"/>
        <v>118052</v>
      </c>
      <c r="D6" s="1">
        <f t="shared" ca="1" si="1"/>
        <v>67802</v>
      </c>
      <c r="E6" s="1">
        <f t="shared" ca="1" si="2"/>
        <v>50250</v>
      </c>
    </row>
    <row r="7" spans="1:5" x14ac:dyDescent="0.35">
      <c r="A7" s="2">
        <f t="shared" si="3"/>
        <v>44713</v>
      </c>
      <c r="B7" t="s">
        <v>7</v>
      </c>
      <c r="C7" s="1">
        <f t="shared" ca="1" si="0"/>
        <v>60371</v>
      </c>
      <c r="D7" s="1">
        <f t="shared" ca="1" si="1"/>
        <v>169861</v>
      </c>
      <c r="E7" s="1">
        <f t="shared" ca="1" si="2"/>
        <v>-109490</v>
      </c>
    </row>
    <row r="8" spans="1:5" x14ac:dyDescent="0.35">
      <c r="A8" s="2">
        <f t="shared" si="3"/>
        <v>44743</v>
      </c>
      <c r="B8" t="s">
        <v>7</v>
      </c>
      <c r="C8" s="1">
        <f t="shared" ca="1" si="0"/>
        <v>135537</v>
      </c>
      <c r="D8" s="1">
        <f t="shared" ca="1" si="1"/>
        <v>138610</v>
      </c>
      <c r="E8" s="1">
        <f t="shared" ca="1" si="2"/>
        <v>-3073</v>
      </c>
    </row>
    <row r="9" spans="1:5" x14ac:dyDescent="0.35">
      <c r="A9" s="2">
        <f t="shared" si="3"/>
        <v>44774</v>
      </c>
      <c r="B9" t="s">
        <v>7</v>
      </c>
      <c r="C9" s="1">
        <f t="shared" ca="1" si="0"/>
        <v>141236</v>
      </c>
      <c r="D9" s="1">
        <f t="shared" ca="1" si="1"/>
        <v>78394</v>
      </c>
      <c r="E9" s="1">
        <f t="shared" ca="1" si="2"/>
        <v>62842</v>
      </c>
    </row>
    <row r="10" spans="1:5" x14ac:dyDescent="0.35">
      <c r="A10" s="2">
        <f t="shared" si="3"/>
        <v>44805</v>
      </c>
      <c r="B10" t="s">
        <v>7</v>
      </c>
      <c r="C10" s="1">
        <f t="shared" ca="1" si="0"/>
        <v>145621</v>
      </c>
      <c r="D10" s="1">
        <f t="shared" ca="1" si="1"/>
        <v>109056</v>
      </c>
      <c r="E10" s="1">
        <f t="shared" ca="1" si="2"/>
        <v>36565</v>
      </c>
    </row>
    <row r="11" spans="1:5" x14ac:dyDescent="0.35">
      <c r="A11" s="2">
        <f t="shared" si="3"/>
        <v>44835</v>
      </c>
      <c r="B11" t="s">
        <v>7</v>
      </c>
      <c r="C11" s="1">
        <f t="shared" ca="1" si="0"/>
        <v>138633</v>
      </c>
      <c r="D11" s="1">
        <f t="shared" ca="1" si="1"/>
        <v>147736</v>
      </c>
      <c r="E11" s="1">
        <f t="shared" ca="1" si="2"/>
        <v>-9103</v>
      </c>
    </row>
    <row r="12" spans="1:5" x14ac:dyDescent="0.35">
      <c r="A12" s="2">
        <f t="shared" si="3"/>
        <v>44866</v>
      </c>
      <c r="B12" t="s">
        <v>7</v>
      </c>
      <c r="C12" s="1">
        <f t="shared" ca="1" si="0"/>
        <v>85328</v>
      </c>
      <c r="D12" s="1">
        <f t="shared" ca="1" si="1"/>
        <v>102339</v>
      </c>
      <c r="E12" s="1">
        <f t="shared" ca="1" si="2"/>
        <v>-17011</v>
      </c>
    </row>
    <row r="13" spans="1:5" x14ac:dyDescent="0.35">
      <c r="A13" s="2">
        <f t="shared" si="3"/>
        <v>44896</v>
      </c>
      <c r="B13" t="s">
        <v>7</v>
      </c>
      <c r="C13" s="1">
        <f t="shared" ca="1" si="0"/>
        <v>160698</v>
      </c>
      <c r="D13" s="1">
        <f t="shared" ca="1" si="1"/>
        <v>80887</v>
      </c>
      <c r="E13" s="1">
        <f t="shared" ca="1" si="2"/>
        <v>79811</v>
      </c>
    </row>
    <row r="14" spans="1:5" x14ac:dyDescent="0.35">
      <c r="A14" s="2">
        <f t="shared" si="3"/>
        <v>44927</v>
      </c>
      <c r="B14" t="s">
        <v>7</v>
      </c>
      <c r="C14" s="1">
        <f t="shared" ca="1" si="0"/>
        <v>154557</v>
      </c>
      <c r="D14" s="1">
        <f t="shared" ca="1" si="1"/>
        <v>44250</v>
      </c>
      <c r="E14" s="1">
        <f t="shared" ca="1" si="2"/>
        <v>110307</v>
      </c>
    </row>
    <row r="15" spans="1:5" x14ac:dyDescent="0.35">
      <c r="A15" s="2">
        <f t="shared" si="3"/>
        <v>44958</v>
      </c>
      <c r="B15" t="s">
        <v>7</v>
      </c>
      <c r="C15" s="1">
        <f t="shared" ca="1" si="0"/>
        <v>115360</v>
      </c>
      <c r="D15" s="1">
        <f t="shared" ca="1" si="1"/>
        <v>168350</v>
      </c>
      <c r="E15" s="1">
        <f t="shared" ca="1" si="2"/>
        <v>-52990</v>
      </c>
    </row>
    <row r="16" spans="1:5" x14ac:dyDescent="0.35">
      <c r="A16" s="2">
        <f t="shared" si="3"/>
        <v>44986</v>
      </c>
      <c r="B16" t="s">
        <v>7</v>
      </c>
      <c r="C16" s="1">
        <f t="shared" ca="1" si="0"/>
        <v>73124</v>
      </c>
      <c r="D16" s="1">
        <f t="shared" ca="1" si="1"/>
        <v>155164</v>
      </c>
      <c r="E16" s="1">
        <f t="shared" ca="1" si="2"/>
        <v>-82040</v>
      </c>
    </row>
    <row r="17" spans="1:5" x14ac:dyDescent="0.35">
      <c r="A17" s="2">
        <f t="shared" si="3"/>
        <v>45017</v>
      </c>
      <c r="B17" t="s">
        <v>7</v>
      </c>
      <c r="C17" s="1">
        <f t="shared" ca="1" si="0"/>
        <v>167891</v>
      </c>
      <c r="D17" s="1">
        <f t="shared" ca="1" si="1"/>
        <v>130575</v>
      </c>
      <c r="E17" s="1">
        <f t="shared" ca="1" si="2"/>
        <v>37316</v>
      </c>
    </row>
    <row r="18" spans="1:5" x14ac:dyDescent="0.35">
      <c r="A18" s="2">
        <f t="shared" si="3"/>
        <v>45047</v>
      </c>
      <c r="B18" t="s">
        <v>7</v>
      </c>
      <c r="C18" s="1">
        <f t="shared" ca="1" si="0"/>
        <v>75776</v>
      </c>
      <c r="D18" s="1">
        <f t="shared" ca="1" si="1"/>
        <v>169465</v>
      </c>
      <c r="E18" s="1">
        <f t="shared" ca="1" si="2"/>
        <v>-93689</v>
      </c>
    </row>
    <row r="19" spans="1:5" x14ac:dyDescent="0.35">
      <c r="A19" s="2">
        <f t="shared" si="3"/>
        <v>45078</v>
      </c>
      <c r="B19" t="s">
        <v>7</v>
      </c>
      <c r="C19" s="1">
        <f t="shared" ca="1" si="0"/>
        <v>191328</v>
      </c>
      <c r="D19" s="1">
        <f t="shared" ca="1" si="1"/>
        <v>50740</v>
      </c>
      <c r="E19" s="1">
        <f t="shared" ca="1" si="2"/>
        <v>140588</v>
      </c>
    </row>
    <row r="20" spans="1:5" x14ac:dyDescent="0.35">
      <c r="A20" s="2">
        <f t="shared" si="3"/>
        <v>45108</v>
      </c>
      <c r="B20" t="s">
        <v>7</v>
      </c>
      <c r="C20" s="1">
        <f t="shared" ca="1" si="0"/>
        <v>183639</v>
      </c>
      <c r="D20" s="1">
        <f t="shared" ca="1" si="1"/>
        <v>85706</v>
      </c>
      <c r="E20" s="1">
        <f t="shared" ca="1" si="2"/>
        <v>97933</v>
      </c>
    </row>
    <row r="21" spans="1:5" x14ac:dyDescent="0.35">
      <c r="A21" s="2">
        <f t="shared" si="3"/>
        <v>45139</v>
      </c>
      <c r="B21" t="s">
        <v>7</v>
      </c>
      <c r="C21" s="1">
        <f t="shared" ca="1" si="0"/>
        <v>55675</v>
      </c>
      <c r="D21" s="1">
        <f t="shared" ca="1" si="1"/>
        <v>69667</v>
      </c>
      <c r="E21" s="1">
        <f t="shared" ca="1" si="2"/>
        <v>-13992</v>
      </c>
    </row>
    <row r="22" spans="1:5" x14ac:dyDescent="0.35">
      <c r="A22" s="2">
        <f t="shared" si="3"/>
        <v>45170</v>
      </c>
      <c r="B22" t="s">
        <v>7</v>
      </c>
      <c r="C22" s="1">
        <f t="shared" ca="1" si="0"/>
        <v>185260</v>
      </c>
      <c r="D22" s="1">
        <f t="shared" ca="1" si="1"/>
        <v>40722</v>
      </c>
      <c r="E22" s="1">
        <f t="shared" ca="1" si="2"/>
        <v>144538</v>
      </c>
    </row>
    <row r="23" spans="1:5" x14ac:dyDescent="0.35">
      <c r="A23" s="2">
        <f t="shared" si="3"/>
        <v>45200</v>
      </c>
      <c r="B23" t="s">
        <v>7</v>
      </c>
      <c r="C23" s="1">
        <f t="shared" ca="1" si="0"/>
        <v>79257</v>
      </c>
      <c r="D23" s="1">
        <f t="shared" ca="1" si="1"/>
        <v>113249</v>
      </c>
      <c r="E23" s="1">
        <f t="shared" ca="1" si="2"/>
        <v>-33992</v>
      </c>
    </row>
    <row r="24" spans="1:5" x14ac:dyDescent="0.35">
      <c r="A24" s="2">
        <f t="shared" si="3"/>
        <v>45231</v>
      </c>
      <c r="B24" t="s">
        <v>7</v>
      </c>
      <c r="C24" s="1">
        <f t="shared" ca="1" si="0"/>
        <v>134752</v>
      </c>
      <c r="D24" s="1">
        <f t="shared" ca="1" si="1"/>
        <v>110877</v>
      </c>
      <c r="E24" s="1">
        <f t="shared" ca="1" si="2"/>
        <v>23875</v>
      </c>
    </row>
    <row r="25" spans="1:5" x14ac:dyDescent="0.35">
      <c r="A25" s="2">
        <f t="shared" si="3"/>
        <v>45261</v>
      </c>
      <c r="B25" t="s">
        <v>7</v>
      </c>
      <c r="C25" s="1">
        <f t="shared" ca="1" si="0"/>
        <v>180583</v>
      </c>
      <c r="D25" s="1">
        <f t="shared" ca="1" si="1"/>
        <v>93297</v>
      </c>
      <c r="E25" s="1">
        <f t="shared" ca="1" si="2"/>
        <v>87286</v>
      </c>
    </row>
    <row r="26" spans="1:5" x14ac:dyDescent="0.35">
      <c r="A26" s="2">
        <f>DATE(2022,1,1)</f>
        <v>44562</v>
      </c>
      <c r="B26" t="s">
        <v>6</v>
      </c>
      <c r="C26" s="1">
        <f t="shared" ca="1" si="0"/>
        <v>55762</v>
      </c>
      <c r="D26" s="1">
        <f t="shared" ca="1" si="1"/>
        <v>61112</v>
      </c>
      <c r="E26" s="1">
        <f t="shared" ca="1" si="2"/>
        <v>-5350</v>
      </c>
    </row>
    <row r="27" spans="1:5" x14ac:dyDescent="0.35">
      <c r="A27" s="2">
        <f>EDATE(A26,1)</f>
        <v>44593</v>
      </c>
      <c r="B27" t="s">
        <v>6</v>
      </c>
      <c r="C27" s="1">
        <f t="shared" ca="1" si="0"/>
        <v>78738</v>
      </c>
      <c r="D27" s="1">
        <f t="shared" ca="1" si="1"/>
        <v>168890</v>
      </c>
      <c r="E27" s="1">
        <f t="shared" ca="1" si="2"/>
        <v>-90152</v>
      </c>
    </row>
    <row r="28" spans="1:5" x14ac:dyDescent="0.35">
      <c r="A28" s="2">
        <f t="shared" ref="A28:A49" si="4">EDATE(A27,1)</f>
        <v>44621</v>
      </c>
      <c r="B28" t="s">
        <v>6</v>
      </c>
      <c r="C28" s="1">
        <f t="shared" ca="1" si="0"/>
        <v>75300</v>
      </c>
      <c r="D28" s="1">
        <f t="shared" ca="1" si="1"/>
        <v>143652</v>
      </c>
      <c r="E28" s="1">
        <f t="shared" ca="1" si="2"/>
        <v>-68352</v>
      </c>
    </row>
    <row r="29" spans="1:5" x14ac:dyDescent="0.35">
      <c r="A29" s="2">
        <f t="shared" si="4"/>
        <v>44652</v>
      </c>
      <c r="B29" t="s">
        <v>6</v>
      </c>
      <c r="C29" s="1">
        <f t="shared" ca="1" si="0"/>
        <v>181608</v>
      </c>
      <c r="D29" s="1">
        <f t="shared" ca="1" si="1"/>
        <v>147435</v>
      </c>
      <c r="E29" s="1">
        <f t="shared" ca="1" si="2"/>
        <v>34173</v>
      </c>
    </row>
    <row r="30" spans="1:5" x14ac:dyDescent="0.35">
      <c r="A30" s="2">
        <f t="shared" si="4"/>
        <v>44682</v>
      </c>
      <c r="B30" t="s">
        <v>6</v>
      </c>
      <c r="C30" s="1">
        <f t="shared" ca="1" si="0"/>
        <v>55334</v>
      </c>
      <c r="D30" s="1">
        <f t="shared" ca="1" si="1"/>
        <v>160479</v>
      </c>
      <c r="E30" s="1">
        <f t="shared" ca="1" si="2"/>
        <v>-105145</v>
      </c>
    </row>
    <row r="31" spans="1:5" x14ac:dyDescent="0.35">
      <c r="A31" s="2">
        <f t="shared" si="4"/>
        <v>44713</v>
      </c>
      <c r="B31" t="s">
        <v>6</v>
      </c>
      <c r="C31" s="1">
        <f t="shared" ca="1" si="0"/>
        <v>172560</v>
      </c>
      <c r="D31" s="1">
        <f t="shared" ca="1" si="1"/>
        <v>112604</v>
      </c>
      <c r="E31" s="1">
        <f t="shared" ca="1" si="2"/>
        <v>59956</v>
      </c>
    </row>
    <row r="32" spans="1:5" x14ac:dyDescent="0.35">
      <c r="A32" s="2">
        <f t="shared" si="4"/>
        <v>44743</v>
      </c>
      <c r="B32" t="s">
        <v>6</v>
      </c>
      <c r="C32" s="1">
        <f t="shared" ca="1" si="0"/>
        <v>198662</v>
      </c>
      <c r="D32" s="1">
        <f t="shared" ca="1" si="1"/>
        <v>129342</v>
      </c>
      <c r="E32" s="1">
        <f t="shared" ca="1" si="2"/>
        <v>69320</v>
      </c>
    </row>
    <row r="33" spans="1:5" x14ac:dyDescent="0.35">
      <c r="A33" s="2">
        <f t="shared" si="4"/>
        <v>44774</v>
      </c>
      <c r="B33" t="s">
        <v>6</v>
      </c>
      <c r="C33" s="1">
        <f t="shared" ca="1" si="0"/>
        <v>97186</v>
      </c>
      <c r="D33" s="1">
        <f t="shared" ca="1" si="1"/>
        <v>35497</v>
      </c>
      <c r="E33" s="1">
        <f t="shared" ca="1" si="2"/>
        <v>61689</v>
      </c>
    </row>
    <row r="34" spans="1:5" x14ac:dyDescent="0.35">
      <c r="A34" s="2">
        <f t="shared" si="4"/>
        <v>44805</v>
      </c>
      <c r="B34" t="s">
        <v>6</v>
      </c>
      <c r="C34" s="1">
        <f t="shared" ca="1" si="0"/>
        <v>154591</v>
      </c>
      <c r="D34" s="1">
        <f t="shared" ca="1" si="1"/>
        <v>63176</v>
      </c>
      <c r="E34" s="1">
        <f t="shared" ca="1" si="2"/>
        <v>91415</v>
      </c>
    </row>
    <row r="35" spans="1:5" x14ac:dyDescent="0.35">
      <c r="A35" s="2">
        <f t="shared" si="4"/>
        <v>44835</v>
      </c>
      <c r="B35" t="s">
        <v>6</v>
      </c>
      <c r="C35" s="1">
        <f t="shared" ca="1" si="0"/>
        <v>184529</v>
      </c>
      <c r="D35" s="1">
        <f t="shared" ca="1" si="1"/>
        <v>159656</v>
      </c>
      <c r="E35" s="1">
        <f t="shared" ca="1" si="2"/>
        <v>24873</v>
      </c>
    </row>
    <row r="36" spans="1:5" x14ac:dyDescent="0.35">
      <c r="A36" s="2">
        <f t="shared" si="4"/>
        <v>44866</v>
      </c>
      <c r="B36" t="s">
        <v>6</v>
      </c>
      <c r="C36" s="1">
        <f t="shared" ca="1" si="0"/>
        <v>121530</v>
      </c>
      <c r="D36" s="1">
        <f t="shared" ca="1" si="1"/>
        <v>107320</v>
      </c>
      <c r="E36" s="1">
        <f t="shared" ca="1" si="2"/>
        <v>14210</v>
      </c>
    </row>
    <row r="37" spans="1:5" x14ac:dyDescent="0.35">
      <c r="A37" s="2">
        <f t="shared" si="4"/>
        <v>44896</v>
      </c>
      <c r="B37" t="s">
        <v>6</v>
      </c>
      <c r="C37" s="1">
        <f t="shared" ca="1" si="0"/>
        <v>127647</v>
      </c>
      <c r="D37" s="1">
        <f t="shared" ca="1" si="1"/>
        <v>159166</v>
      </c>
      <c r="E37" s="1">
        <f t="shared" ca="1" si="2"/>
        <v>-31519</v>
      </c>
    </row>
    <row r="38" spans="1:5" x14ac:dyDescent="0.35">
      <c r="A38" s="2">
        <f t="shared" si="4"/>
        <v>44927</v>
      </c>
      <c r="B38" t="s">
        <v>6</v>
      </c>
      <c r="C38" s="1">
        <f t="shared" ca="1" si="0"/>
        <v>131259</v>
      </c>
      <c r="D38" s="1">
        <f t="shared" ca="1" si="1"/>
        <v>54224</v>
      </c>
      <c r="E38" s="1">
        <f t="shared" ca="1" si="2"/>
        <v>77035</v>
      </c>
    </row>
    <row r="39" spans="1:5" x14ac:dyDescent="0.35">
      <c r="A39" s="2">
        <f t="shared" si="4"/>
        <v>44958</v>
      </c>
      <c r="B39" t="s">
        <v>6</v>
      </c>
      <c r="C39" s="1">
        <f t="shared" ca="1" si="0"/>
        <v>121498</v>
      </c>
      <c r="D39" s="1">
        <f t="shared" ca="1" si="1"/>
        <v>71283</v>
      </c>
      <c r="E39" s="1">
        <f t="shared" ca="1" si="2"/>
        <v>50215</v>
      </c>
    </row>
    <row r="40" spans="1:5" x14ac:dyDescent="0.35">
      <c r="A40" s="2">
        <f t="shared" si="4"/>
        <v>44986</v>
      </c>
      <c r="B40" t="s">
        <v>6</v>
      </c>
      <c r="C40" s="1">
        <f t="shared" ca="1" si="0"/>
        <v>69811</v>
      </c>
      <c r="D40" s="1">
        <f t="shared" ca="1" si="1"/>
        <v>87536</v>
      </c>
      <c r="E40" s="1">
        <f t="shared" ca="1" si="2"/>
        <v>-17725</v>
      </c>
    </row>
    <row r="41" spans="1:5" x14ac:dyDescent="0.35">
      <c r="A41" s="2">
        <f t="shared" si="4"/>
        <v>45017</v>
      </c>
      <c r="B41" t="s">
        <v>6</v>
      </c>
      <c r="C41" s="1">
        <f t="shared" ca="1" si="0"/>
        <v>107503</v>
      </c>
      <c r="D41" s="1">
        <f t="shared" ca="1" si="1"/>
        <v>100955</v>
      </c>
      <c r="E41" s="1">
        <f t="shared" ca="1" si="2"/>
        <v>6548</v>
      </c>
    </row>
    <row r="42" spans="1:5" x14ac:dyDescent="0.35">
      <c r="A42" s="2">
        <f t="shared" si="4"/>
        <v>45047</v>
      </c>
      <c r="B42" t="s">
        <v>6</v>
      </c>
      <c r="C42" s="1">
        <f t="shared" ca="1" si="0"/>
        <v>85865</v>
      </c>
      <c r="D42" s="1">
        <f t="shared" ca="1" si="1"/>
        <v>159150</v>
      </c>
      <c r="E42" s="1">
        <f t="shared" ca="1" si="2"/>
        <v>-73285</v>
      </c>
    </row>
    <row r="43" spans="1:5" x14ac:dyDescent="0.35">
      <c r="A43" s="2">
        <f t="shared" si="4"/>
        <v>45078</v>
      </c>
      <c r="B43" t="s">
        <v>6</v>
      </c>
      <c r="C43" s="1">
        <f t="shared" ca="1" si="0"/>
        <v>167213</v>
      </c>
      <c r="D43" s="1">
        <f t="shared" ca="1" si="1"/>
        <v>45914</v>
      </c>
      <c r="E43" s="1">
        <f t="shared" ca="1" si="2"/>
        <v>121299</v>
      </c>
    </row>
    <row r="44" spans="1:5" x14ac:dyDescent="0.35">
      <c r="A44" s="2">
        <f t="shared" si="4"/>
        <v>45108</v>
      </c>
      <c r="B44" t="s">
        <v>6</v>
      </c>
      <c r="C44" s="1">
        <f t="shared" ca="1" si="0"/>
        <v>135515</v>
      </c>
      <c r="D44" s="1">
        <f t="shared" ca="1" si="1"/>
        <v>106964</v>
      </c>
      <c r="E44" s="1">
        <f t="shared" ca="1" si="2"/>
        <v>28551</v>
      </c>
    </row>
    <row r="45" spans="1:5" x14ac:dyDescent="0.35">
      <c r="A45" s="2">
        <f t="shared" si="4"/>
        <v>45139</v>
      </c>
      <c r="B45" t="s">
        <v>6</v>
      </c>
      <c r="C45" s="1">
        <f t="shared" ca="1" si="0"/>
        <v>170586</v>
      </c>
      <c r="D45" s="1">
        <f t="shared" ca="1" si="1"/>
        <v>94169</v>
      </c>
      <c r="E45" s="1">
        <f t="shared" ca="1" si="2"/>
        <v>76417</v>
      </c>
    </row>
    <row r="46" spans="1:5" x14ac:dyDescent="0.35">
      <c r="A46" s="2">
        <f t="shared" si="4"/>
        <v>45170</v>
      </c>
      <c r="B46" t="s">
        <v>6</v>
      </c>
      <c r="C46" s="1">
        <f t="shared" ca="1" si="0"/>
        <v>98268</v>
      </c>
      <c r="D46" s="1">
        <f t="shared" ca="1" si="1"/>
        <v>35843</v>
      </c>
      <c r="E46" s="1">
        <f t="shared" ca="1" si="2"/>
        <v>62425</v>
      </c>
    </row>
    <row r="47" spans="1:5" x14ac:dyDescent="0.35">
      <c r="A47" s="2">
        <f t="shared" si="4"/>
        <v>45200</v>
      </c>
      <c r="B47" t="s">
        <v>6</v>
      </c>
      <c r="C47" s="1">
        <f t="shared" ca="1" si="0"/>
        <v>121066</v>
      </c>
      <c r="D47" s="1">
        <f t="shared" ca="1" si="1"/>
        <v>152399</v>
      </c>
      <c r="E47" s="1">
        <f t="shared" ca="1" si="2"/>
        <v>-31333</v>
      </c>
    </row>
    <row r="48" spans="1:5" x14ac:dyDescent="0.35">
      <c r="A48" s="2">
        <f t="shared" si="4"/>
        <v>45231</v>
      </c>
      <c r="B48" t="s">
        <v>6</v>
      </c>
      <c r="C48" s="1">
        <f t="shared" ca="1" si="0"/>
        <v>143840</v>
      </c>
      <c r="D48" s="1">
        <f t="shared" ca="1" si="1"/>
        <v>135057</v>
      </c>
      <c r="E48" s="1">
        <f t="shared" ca="1" si="2"/>
        <v>8783</v>
      </c>
    </row>
    <row r="49" spans="1:5" x14ac:dyDescent="0.35">
      <c r="A49" s="2">
        <f t="shared" si="4"/>
        <v>45261</v>
      </c>
      <c r="B49" t="s">
        <v>6</v>
      </c>
      <c r="C49" s="1">
        <f t="shared" ca="1" si="0"/>
        <v>175282</v>
      </c>
      <c r="D49" s="1">
        <f t="shared" ca="1" si="1"/>
        <v>150888</v>
      </c>
      <c r="E49" s="1">
        <f t="shared" ca="1" si="2"/>
        <v>24394</v>
      </c>
    </row>
    <row r="50" spans="1:5" x14ac:dyDescent="0.35">
      <c r="A50" s="2">
        <f>DATE(2022,1,1)</f>
        <v>44562</v>
      </c>
      <c r="B50" t="s">
        <v>4</v>
      </c>
      <c r="C50" s="1">
        <f t="shared" ca="1" si="0"/>
        <v>58833</v>
      </c>
      <c r="D50" s="1">
        <f t="shared" ca="1" si="1"/>
        <v>58698</v>
      </c>
      <c r="E50" s="1">
        <f t="shared" ca="1" si="2"/>
        <v>135</v>
      </c>
    </row>
    <row r="51" spans="1:5" x14ac:dyDescent="0.35">
      <c r="A51" s="2">
        <f>EDATE(A50,1)</f>
        <v>44593</v>
      </c>
      <c r="B51" t="s">
        <v>4</v>
      </c>
      <c r="C51" s="1">
        <f t="shared" ca="1" si="0"/>
        <v>160049</v>
      </c>
      <c r="D51" s="1">
        <f t="shared" ca="1" si="1"/>
        <v>71217</v>
      </c>
      <c r="E51" s="1">
        <f t="shared" ca="1" si="2"/>
        <v>88832</v>
      </c>
    </row>
    <row r="52" spans="1:5" x14ac:dyDescent="0.35">
      <c r="A52" s="2">
        <f t="shared" ref="A52:A73" si="5">EDATE(A51,1)</f>
        <v>44621</v>
      </c>
      <c r="B52" t="s">
        <v>4</v>
      </c>
      <c r="C52" s="1">
        <f t="shared" ca="1" si="0"/>
        <v>140302</v>
      </c>
      <c r="D52" s="1">
        <f t="shared" ca="1" si="1"/>
        <v>38270</v>
      </c>
      <c r="E52" s="1">
        <f t="shared" ca="1" si="2"/>
        <v>102032</v>
      </c>
    </row>
    <row r="53" spans="1:5" x14ac:dyDescent="0.35">
      <c r="A53" s="2">
        <f t="shared" si="5"/>
        <v>44652</v>
      </c>
      <c r="B53" t="s">
        <v>4</v>
      </c>
      <c r="C53" s="1">
        <f t="shared" ca="1" si="0"/>
        <v>74957</v>
      </c>
      <c r="D53" s="1">
        <f t="shared" ca="1" si="1"/>
        <v>156810</v>
      </c>
      <c r="E53" s="1">
        <f t="shared" ca="1" si="2"/>
        <v>-81853</v>
      </c>
    </row>
    <row r="54" spans="1:5" x14ac:dyDescent="0.35">
      <c r="A54" s="2">
        <f t="shared" si="5"/>
        <v>44682</v>
      </c>
      <c r="B54" t="s">
        <v>4</v>
      </c>
      <c r="C54" s="1">
        <f t="shared" ca="1" si="0"/>
        <v>98472</v>
      </c>
      <c r="D54" s="1">
        <f t="shared" ca="1" si="1"/>
        <v>81058</v>
      </c>
      <c r="E54" s="1">
        <f t="shared" ca="1" si="2"/>
        <v>17414</v>
      </c>
    </row>
    <row r="55" spans="1:5" x14ac:dyDescent="0.35">
      <c r="A55" s="2">
        <f t="shared" si="5"/>
        <v>44713</v>
      </c>
      <c r="B55" t="s">
        <v>4</v>
      </c>
      <c r="C55" s="1">
        <f t="shared" ca="1" si="0"/>
        <v>61024</v>
      </c>
      <c r="D55" s="1">
        <f t="shared" ca="1" si="1"/>
        <v>105805</v>
      </c>
      <c r="E55" s="1">
        <f t="shared" ca="1" si="2"/>
        <v>-44781</v>
      </c>
    </row>
    <row r="56" spans="1:5" x14ac:dyDescent="0.35">
      <c r="A56" s="2">
        <f t="shared" si="5"/>
        <v>44743</v>
      </c>
      <c r="B56" t="s">
        <v>4</v>
      </c>
      <c r="C56" s="1">
        <f t="shared" ca="1" si="0"/>
        <v>57458</v>
      </c>
      <c r="D56" s="1">
        <f t="shared" ca="1" si="1"/>
        <v>78666</v>
      </c>
      <c r="E56" s="1">
        <f t="shared" ca="1" si="2"/>
        <v>-21208</v>
      </c>
    </row>
    <row r="57" spans="1:5" x14ac:dyDescent="0.35">
      <c r="A57" s="2">
        <f t="shared" si="5"/>
        <v>44774</v>
      </c>
      <c r="B57" t="s">
        <v>4</v>
      </c>
      <c r="C57" s="1">
        <f t="shared" ca="1" si="0"/>
        <v>169503</v>
      </c>
      <c r="D57" s="1">
        <f t="shared" ca="1" si="1"/>
        <v>73200</v>
      </c>
      <c r="E57" s="1">
        <f t="shared" ca="1" si="2"/>
        <v>96303</v>
      </c>
    </row>
    <row r="58" spans="1:5" x14ac:dyDescent="0.35">
      <c r="A58" s="2">
        <f t="shared" si="5"/>
        <v>44805</v>
      </c>
      <c r="B58" t="s">
        <v>4</v>
      </c>
      <c r="C58" s="1">
        <f t="shared" ca="1" si="0"/>
        <v>149645</v>
      </c>
      <c r="D58" s="1">
        <f t="shared" ca="1" si="1"/>
        <v>144093</v>
      </c>
      <c r="E58" s="1">
        <f t="shared" ca="1" si="2"/>
        <v>5552</v>
      </c>
    </row>
    <row r="59" spans="1:5" x14ac:dyDescent="0.35">
      <c r="A59" s="2">
        <f t="shared" si="5"/>
        <v>44835</v>
      </c>
      <c r="B59" t="s">
        <v>4</v>
      </c>
      <c r="C59" s="1">
        <f t="shared" ca="1" si="0"/>
        <v>67637</v>
      </c>
      <c r="D59" s="1">
        <f t="shared" ca="1" si="1"/>
        <v>63841</v>
      </c>
      <c r="E59" s="1">
        <f t="shared" ca="1" si="2"/>
        <v>3796</v>
      </c>
    </row>
    <row r="60" spans="1:5" x14ac:dyDescent="0.35">
      <c r="A60" s="2">
        <f t="shared" si="5"/>
        <v>44866</v>
      </c>
      <c r="B60" t="s">
        <v>4</v>
      </c>
      <c r="C60" s="1">
        <f t="shared" ca="1" si="0"/>
        <v>150842</v>
      </c>
      <c r="D60" s="1">
        <f t="shared" ca="1" si="1"/>
        <v>65929</v>
      </c>
      <c r="E60" s="1">
        <f t="shared" ca="1" si="2"/>
        <v>84913</v>
      </c>
    </row>
    <row r="61" spans="1:5" x14ac:dyDescent="0.35">
      <c r="A61" s="2">
        <f t="shared" si="5"/>
        <v>44896</v>
      </c>
      <c r="B61" t="s">
        <v>4</v>
      </c>
      <c r="C61" s="1">
        <f t="shared" ca="1" si="0"/>
        <v>193497</v>
      </c>
      <c r="D61" s="1">
        <f t="shared" ca="1" si="1"/>
        <v>86045</v>
      </c>
      <c r="E61" s="1">
        <f t="shared" ca="1" si="2"/>
        <v>107452</v>
      </c>
    </row>
    <row r="62" spans="1:5" x14ac:dyDescent="0.35">
      <c r="A62" s="2">
        <f t="shared" si="5"/>
        <v>44927</v>
      </c>
      <c r="B62" t="s">
        <v>4</v>
      </c>
      <c r="C62" s="1">
        <f t="shared" ca="1" si="0"/>
        <v>134928</v>
      </c>
      <c r="D62" s="1">
        <f t="shared" ca="1" si="1"/>
        <v>144168</v>
      </c>
      <c r="E62" s="1">
        <f t="shared" ca="1" si="2"/>
        <v>-9240</v>
      </c>
    </row>
    <row r="63" spans="1:5" x14ac:dyDescent="0.35">
      <c r="A63" s="2">
        <f t="shared" si="5"/>
        <v>44958</v>
      </c>
      <c r="B63" t="s">
        <v>4</v>
      </c>
      <c r="C63" s="1">
        <f t="shared" ca="1" si="0"/>
        <v>199383</v>
      </c>
      <c r="D63" s="1">
        <f t="shared" ca="1" si="1"/>
        <v>102532</v>
      </c>
      <c r="E63" s="1">
        <f t="shared" ca="1" si="2"/>
        <v>96851</v>
      </c>
    </row>
    <row r="64" spans="1:5" x14ac:dyDescent="0.35">
      <c r="A64" s="2">
        <f t="shared" si="5"/>
        <v>44986</v>
      </c>
      <c r="B64" t="s">
        <v>4</v>
      </c>
      <c r="C64" s="1">
        <f t="shared" ca="1" si="0"/>
        <v>65167</v>
      </c>
      <c r="D64" s="1">
        <f t="shared" ca="1" si="1"/>
        <v>151434</v>
      </c>
      <c r="E64" s="1">
        <f t="shared" ca="1" si="2"/>
        <v>-86267</v>
      </c>
    </row>
    <row r="65" spans="1:5" x14ac:dyDescent="0.35">
      <c r="A65" s="2">
        <f t="shared" si="5"/>
        <v>45017</v>
      </c>
      <c r="B65" t="s">
        <v>4</v>
      </c>
      <c r="C65" s="1">
        <f t="shared" ca="1" si="0"/>
        <v>172344</v>
      </c>
      <c r="D65" s="1">
        <f t="shared" ca="1" si="1"/>
        <v>36893</v>
      </c>
      <c r="E65" s="1">
        <f t="shared" ca="1" si="2"/>
        <v>135451</v>
      </c>
    </row>
    <row r="66" spans="1:5" x14ac:dyDescent="0.35">
      <c r="A66" s="2">
        <f t="shared" si="5"/>
        <v>45047</v>
      </c>
      <c r="B66" t="s">
        <v>4</v>
      </c>
      <c r="C66" s="1">
        <f t="shared" ca="1" si="0"/>
        <v>106339</v>
      </c>
      <c r="D66" s="1">
        <f t="shared" ca="1" si="1"/>
        <v>72750</v>
      </c>
      <c r="E66" s="1">
        <f t="shared" ca="1" si="2"/>
        <v>33589</v>
      </c>
    </row>
    <row r="67" spans="1:5" x14ac:dyDescent="0.35">
      <c r="A67" s="2">
        <f t="shared" si="5"/>
        <v>45078</v>
      </c>
      <c r="B67" t="s">
        <v>4</v>
      </c>
      <c r="C67" s="1">
        <f t="shared" ref="C67:C97" ca="1" si="6">RANDBETWEEN(50000,200000)</f>
        <v>198301</v>
      </c>
      <c r="D67" s="1">
        <f t="shared" ref="D67:D97" ca="1" si="7">RANDBETWEEN(30000,170000)</f>
        <v>142832</v>
      </c>
      <c r="E67" s="1">
        <f t="shared" ref="E67:E97" ca="1" si="8">C67 - D67</f>
        <v>55469</v>
      </c>
    </row>
    <row r="68" spans="1:5" x14ac:dyDescent="0.35">
      <c r="A68" s="2">
        <f t="shared" si="5"/>
        <v>45108</v>
      </c>
      <c r="B68" t="s">
        <v>4</v>
      </c>
      <c r="C68" s="1">
        <f t="shared" ca="1" si="6"/>
        <v>60493</v>
      </c>
      <c r="D68" s="1">
        <f t="shared" ca="1" si="7"/>
        <v>150018</v>
      </c>
      <c r="E68" s="1">
        <f t="shared" ca="1" si="8"/>
        <v>-89525</v>
      </c>
    </row>
    <row r="69" spans="1:5" x14ac:dyDescent="0.35">
      <c r="A69" s="2">
        <f t="shared" si="5"/>
        <v>45139</v>
      </c>
      <c r="B69" t="s">
        <v>4</v>
      </c>
      <c r="C69" s="1">
        <f t="shared" ca="1" si="6"/>
        <v>177605</v>
      </c>
      <c r="D69" s="1">
        <f t="shared" ca="1" si="7"/>
        <v>37731</v>
      </c>
      <c r="E69" s="1">
        <f t="shared" ca="1" si="8"/>
        <v>139874</v>
      </c>
    </row>
    <row r="70" spans="1:5" x14ac:dyDescent="0.35">
      <c r="A70" s="2">
        <f t="shared" si="5"/>
        <v>45170</v>
      </c>
      <c r="B70" t="s">
        <v>4</v>
      </c>
      <c r="C70" s="1">
        <f t="shared" ca="1" si="6"/>
        <v>156623</v>
      </c>
      <c r="D70" s="1">
        <f t="shared" ca="1" si="7"/>
        <v>156523</v>
      </c>
      <c r="E70" s="1">
        <f t="shared" ca="1" si="8"/>
        <v>100</v>
      </c>
    </row>
    <row r="71" spans="1:5" x14ac:dyDescent="0.35">
      <c r="A71" s="2">
        <f t="shared" si="5"/>
        <v>45200</v>
      </c>
      <c r="B71" t="s">
        <v>4</v>
      </c>
      <c r="C71" s="1">
        <f t="shared" ca="1" si="6"/>
        <v>110671</v>
      </c>
      <c r="D71" s="1">
        <f t="shared" ca="1" si="7"/>
        <v>93410</v>
      </c>
      <c r="E71" s="1">
        <f t="shared" ca="1" si="8"/>
        <v>17261</v>
      </c>
    </row>
    <row r="72" spans="1:5" x14ac:dyDescent="0.35">
      <c r="A72" s="2">
        <f t="shared" si="5"/>
        <v>45231</v>
      </c>
      <c r="B72" t="s">
        <v>4</v>
      </c>
      <c r="C72" s="1">
        <f t="shared" ca="1" si="6"/>
        <v>128672</v>
      </c>
      <c r="D72" s="1">
        <f t="shared" ca="1" si="7"/>
        <v>73444</v>
      </c>
      <c r="E72" s="1">
        <f t="shared" ca="1" si="8"/>
        <v>55228</v>
      </c>
    </row>
    <row r="73" spans="1:5" x14ac:dyDescent="0.35">
      <c r="A73" s="2">
        <f t="shared" si="5"/>
        <v>45261</v>
      </c>
      <c r="B73" t="s">
        <v>4</v>
      </c>
      <c r="C73" s="1">
        <f t="shared" ca="1" si="6"/>
        <v>121771</v>
      </c>
      <c r="D73" s="1">
        <f t="shared" ca="1" si="7"/>
        <v>107828</v>
      </c>
      <c r="E73" s="1">
        <f t="shared" ca="1" si="8"/>
        <v>13943</v>
      </c>
    </row>
    <row r="74" spans="1:5" x14ac:dyDescent="0.35">
      <c r="A74" s="2">
        <f>DATE(2022,1,1)</f>
        <v>44562</v>
      </c>
      <c r="B74" t="s">
        <v>5</v>
      </c>
      <c r="C74" s="1">
        <f t="shared" ca="1" si="6"/>
        <v>130593</v>
      </c>
      <c r="D74" s="1">
        <f t="shared" ca="1" si="7"/>
        <v>41154</v>
      </c>
      <c r="E74" s="1">
        <f t="shared" ca="1" si="8"/>
        <v>89439</v>
      </c>
    </row>
    <row r="75" spans="1:5" x14ac:dyDescent="0.35">
      <c r="A75" s="2">
        <f>EDATE(A74,1)</f>
        <v>44593</v>
      </c>
      <c r="B75" t="s">
        <v>5</v>
      </c>
      <c r="C75" s="1">
        <f t="shared" ca="1" si="6"/>
        <v>171203</v>
      </c>
      <c r="D75" s="1">
        <f t="shared" ca="1" si="7"/>
        <v>118816</v>
      </c>
      <c r="E75" s="1">
        <f t="shared" ca="1" si="8"/>
        <v>52387</v>
      </c>
    </row>
    <row r="76" spans="1:5" x14ac:dyDescent="0.35">
      <c r="A76" s="2">
        <f t="shared" ref="A76:A97" si="9">EDATE(A75,1)</f>
        <v>44621</v>
      </c>
      <c r="B76" t="s">
        <v>5</v>
      </c>
      <c r="C76" s="1">
        <f t="shared" ca="1" si="6"/>
        <v>183692</v>
      </c>
      <c r="D76" s="1">
        <f t="shared" ca="1" si="7"/>
        <v>80868</v>
      </c>
      <c r="E76" s="1">
        <f t="shared" ca="1" si="8"/>
        <v>102824</v>
      </c>
    </row>
    <row r="77" spans="1:5" x14ac:dyDescent="0.35">
      <c r="A77" s="2">
        <f t="shared" si="9"/>
        <v>44652</v>
      </c>
      <c r="B77" t="s">
        <v>5</v>
      </c>
      <c r="C77" s="1">
        <f t="shared" ca="1" si="6"/>
        <v>92427</v>
      </c>
      <c r="D77" s="1">
        <f t="shared" ca="1" si="7"/>
        <v>55206</v>
      </c>
      <c r="E77" s="1">
        <f t="shared" ca="1" si="8"/>
        <v>37221</v>
      </c>
    </row>
    <row r="78" spans="1:5" x14ac:dyDescent="0.35">
      <c r="A78" s="2">
        <f t="shared" si="9"/>
        <v>44682</v>
      </c>
      <c r="B78" t="s">
        <v>5</v>
      </c>
      <c r="C78" s="1">
        <f t="shared" ca="1" si="6"/>
        <v>157268</v>
      </c>
      <c r="D78" s="1">
        <f t="shared" ca="1" si="7"/>
        <v>108369</v>
      </c>
      <c r="E78" s="1">
        <f t="shared" ca="1" si="8"/>
        <v>48899</v>
      </c>
    </row>
    <row r="79" spans="1:5" x14ac:dyDescent="0.35">
      <c r="A79" s="2">
        <f t="shared" si="9"/>
        <v>44713</v>
      </c>
      <c r="B79" t="s">
        <v>5</v>
      </c>
      <c r="C79" s="1">
        <f t="shared" ca="1" si="6"/>
        <v>109439</v>
      </c>
      <c r="D79" s="1">
        <f t="shared" ca="1" si="7"/>
        <v>130433</v>
      </c>
      <c r="E79" s="1">
        <f t="shared" ca="1" si="8"/>
        <v>-20994</v>
      </c>
    </row>
    <row r="80" spans="1:5" x14ac:dyDescent="0.35">
      <c r="A80" s="2">
        <f t="shared" si="9"/>
        <v>44743</v>
      </c>
      <c r="B80" t="s">
        <v>5</v>
      </c>
      <c r="C80" s="1">
        <f t="shared" ca="1" si="6"/>
        <v>142965</v>
      </c>
      <c r="D80" s="1">
        <f t="shared" ca="1" si="7"/>
        <v>129357</v>
      </c>
      <c r="E80" s="1">
        <f t="shared" ca="1" si="8"/>
        <v>13608</v>
      </c>
    </row>
    <row r="81" spans="1:5" x14ac:dyDescent="0.35">
      <c r="A81" s="2">
        <f t="shared" si="9"/>
        <v>44774</v>
      </c>
      <c r="B81" t="s">
        <v>5</v>
      </c>
      <c r="C81" s="1">
        <f t="shared" ca="1" si="6"/>
        <v>61171</v>
      </c>
      <c r="D81" s="1">
        <f t="shared" ca="1" si="7"/>
        <v>160061</v>
      </c>
      <c r="E81" s="1">
        <f t="shared" ca="1" si="8"/>
        <v>-98890</v>
      </c>
    </row>
    <row r="82" spans="1:5" x14ac:dyDescent="0.35">
      <c r="A82" s="2">
        <f t="shared" si="9"/>
        <v>44805</v>
      </c>
      <c r="B82" t="s">
        <v>5</v>
      </c>
      <c r="C82" s="1">
        <f t="shared" ca="1" si="6"/>
        <v>154535</v>
      </c>
      <c r="D82" s="1">
        <f t="shared" ca="1" si="7"/>
        <v>30154</v>
      </c>
      <c r="E82" s="1">
        <f t="shared" ca="1" si="8"/>
        <v>124381</v>
      </c>
    </row>
    <row r="83" spans="1:5" x14ac:dyDescent="0.35">
      <c r="A83" s="2">
        <f t="shared" si="9"/>
        <v>44835</v>
      </c>
      <c r="B83" t="s">
        <v>5</v>
      </c>
      <c r="C83" s="1">
        <f t="shared" ca="1" si="6"/>
        <v>143598</v>
      </c>
      <c r="D83" s="1">
        <f t="shared" ca="1" si="7"/>
        <v>128898</v>
      </c>
      <c r="E83" s="1">
        <f t="shared" ca="1" si="8"/>
        <v>14700</v>
      </c>
    </row>
    <row r="84" spans="1:5" x14ac:dyDescent="0.35">
      <c r="A84" s="2">
        <f t="shared" si="9"/>
        <v>44866</v>
      </c>
      <c r="B84" t="s">
        <v>5</v>
      </c>
      <c r="C84" s="1">
        <f t="shared" ca="1" si="6"/>
        <v>149876</v>
      </c>
      <c r="D84" s="1">
        <f t="shared" ca="1" si="7"/>
        <v>64701</v>
      </c>
      <c r="E84" s="1">
        <f t="shared" ca="1" si="8"/>
        <v>85175</v>
      </c>
    </row>
    <row r="85" spans="1:5" x14ac:dyDescent="0.35">
      <c r="A85" s="2">
        <f t="shared" si="9"/>
        <v>44896</v>
      </c>
      <c r="B85" t="s">
        <v>5</v>
      </c>
      <c r="C85" s="1">
        <f t="shared" ca="1" si="6"/>
        <v>81134</v>
      </c>
      <c r="D85" s="1">
        <f t="shared" ca="1" si="7"/>
        <v>40110</v>
      </c>
      <c r="E85" s="1">
        <f t="shared" ca="1" si="8"/>
        <v>41024</v>
      </c>
    </row>
    <row r="86" spans="1:5" x14ac:dyDescent="0.35">
      <c r="A86" s="2">
        <f t="shared" si="9"/>
        <v>44927</v>
      </c>
      <c r="B86" t="s">
        <v>5</v>
      </c>
      <c r="C86" s="1">
        <f t="shared" ca="1" si="6"/>
        <v>127293</v>
      </c>
      <c r="D86" s="1">
        <f t="shared" ca="1" si="7"/>
        <v>158804</v>
      </c>
      <c r="E86" s="1">
        <f t="shared" ca="1" si="8"/>
        <v>-31511</v>
      </c>
    </row>
    <row r="87" spans="1:5" x14ac:dyDescent="0.35">
      <c r="A87" s="2">
        <f t="shared" si="9"/>
        <v>44958</v>
      </c>
      <c r="B87" t="s">
        <v>5</v>
      </c>
      <c r="C87" s="1">
        <f t="shared" ca="1" si="6"/>
        <v>100975</v>
      </c>
      <c r="D87" s="1">
        <f t="shared" ca="1" si="7"/>
        <v>150222</v>
      </c>
      <c r="E87" s="1">
        <f t="shared" ca="1" si="8"/>
        <v>-49247</v>
      </c>
    </row>
    <row r="88" spans="1:5" x14ac:dyDescent="0.35">
      <c r="A88" s="2">
        <f t="shared" si="9"/>
        <v>44986</v>
      </c>
      <c r="B88" t="s">
        <v>5</v>
      </c>
      <c r="C88" s="1">
        <f t="shared" ca="1" si="6"/>
        <v>166154</v>
      </c>
      <c r="D88" s="1">
        <f t="shared" ca="1" si="7"/>
        <v>33499</v>
      </c>
      <c r="E88" s="1">
        <f t="shared" ca="1" si="8"/>
        <v>132655</v>
      </c>
    </row>
    <row r="89" spans="1:5" x14ac:dyDescent="0.35">
      <c r="A89" s="2">
        <f t="shared" si="9"/>
        <v>45017</v>
      </c>
      <c r="B89" t="s">
        <v>5</v>
      </c>
      <c r="C89" s="1">
        <f t="shared" ca="1" si="6"/>
        <v>134739</v>
      </c>
      <c r="D89" s="1">
        <f t="shared" ca="1" si="7"/>
        <v>146509</v>
      </c>
      <c r="E89" s="1">
        <f t="shared" ca="1" si="8"/>
        <v>-11770</v>
      </c>
    </row>
    <row r="90" spans="1:5" x14ac:dyDescent="0.35">
      <c r="A90" s="2">
        <f t="shared" si="9"/>
        <v>45047</v>
      </c>
      <c r="B90" t="s">
        <v>5</v>
      </c>
      <c r="C90" s="1">
        <f t="shared" ca="1" si="6"/>
        <v>89614</v>
      </c>
      <c r="D90" s="1">
        <f t="shared" ca="1" si="7"/>
        <v>48526</v>
      </c>
      <c r="E90" s="1">
        <f t="shared" ca="1" si="8"/>
        <v>41088</v>
      </c>
    </row>
    <row r="91" spans="1:5" x14ac:dyDescent="0.35">
      <c r="A91" s="2">
        <f t="shared" si="9"/>
        <v>45078</v>
      </c>
      <c r="B91" t="s">
        <v>5</v>
      </c>
      <c r="C91" s="1">
        <f t="shared" ca="1" si="6"/>
        <v>56962</v>
      </c>
      <c r="D91" s="1">
        <f t="shared" ca="1" si="7"/>
        <v>134663</v>
      </c>
      <c r="E91" s="1">
        <f t="shared" ca="1" si="8"/>
        <v>-77701</v>
      </c>
    </row>
    <row r="92" spans="1:5" x14ac:dyDescent="0.35">
      <c r="A92" s="2">
        <f t="shared" si="9"/>
        <v>45108</v>
      </c>
      <c r="B92" t="s">
        <v>5</v>
      </c>
      <c r="C92" s="1">
        <f t="shared" ca="1" si="6"/>
        <v>124975</v>
      </c>
      <c r="D92" s="1">
        <f t="shared" ca="1" si="7"/>
        <v>117292</v>
      </c>
      <c r="E92" s="1">
        <f t="shared" ca="1" si="8"/>
        <v>7683</v>
      </c>
    </row>
    <row r="93" spans="1:5" x14ac:dyDescent="0.35">
      <c r="A93" s="2">
        <f t="shared" si="9"/>
        <v>45139</v>
      </c>
      <c r="B93" t="s">
        <v>5</v>
      </c>
      <c r="C93" s="1">
        <f t="shared" ca="1" si="6"/>
        <v>100166</v>
      </c>
      <c r="D93" s="1">
        <f t="shared" ca="1" si="7"/>
        <v>65603</v>
      </c>
      <c r="E93" s="1">
        <f t="shared" ca="1" si="8"/>
        <v>34563</v>
      </c>
    </row>
    <row r="94" spans="1:5" x14ac:dyDescent="0.35">
      <c r="A94" s="2">
        <f t="shared" si="9"/>
        <v>45170</v>
      </c>
      <c r="B94" t="s">
        <v>5</v>
      </c>
      <c r="C94" s="1">
        <f t="shared" ca="1" si="6"/>
        <v>186776</v>
      </c>
      <c r="D94" s="1">
        <f t="shared" ca="1" si="7"/>
        <v>101277</v>
      </c>
      <c r="E94" s="1">
        <f t="shared" ca="1" si="8"/>
        <v>85499</v>
      </c>
    </row>
    <row r="95" spans="1:5" x14ac:dyDescent="0.35">
      <c r="A95" s="2">
        <f t="shared" si="9"/>
        <v>45200</v>
      </c>
      <c r="B95" t="s">
        <v>5</v>
      </c>
      <c r="C95" s="1">
        <f t="shared" ca="1" si="6"/>
        <v>152021</v>
      </c>
      <c r="D95" s="1">
        <f t="shared" ca="1" si="7"/>
        <v>149779</v>
      </c>
      <c r="E95" s="1">
        <f t="shared" ca="1" si="8"/>
        <v>2242</v>
      </c>
    </row>
    <row r="96" spans="1:5" x14ac:dyDescent="0.35">
      <c r="A96" s="2">
        <f t="shared" si="9"/>
        <v>45231</v>
      </c>
      <c r="B96" t="s">
        <v>5</v>
      </c>
      <c r="C96" s="1">
        <f t="shared" ca="1" si="6"/>
        <v>129227</v>
      </c>
      <c r="D96" s="1">
        <f t="shared" ca="1" si="7"/>
        <v>167192</v>
      </c>
      <c r="E96" s="1">
        <f t="shared" ca="1" si="8"/>
        <v>-37965</v>
      </c>
    </row>
    <row r="97" spans="1:5" x14ac:dyDescent="0.35">
      <c r="A97" s="2">
        <f t="shared" si="9"/>
        <v>45261</v>
      </c>
      <c r="B97" t="s">
        <v>5</v>
      </c>
      <c r="C97" s="1">
        <f t="shared" ca="1" si="6"/>
        <v>106955</v>
      </c>
      <c r="D97" s="1">
        <f t="shared" ca="1" si="7"/>
        <v>70654</v>
      </c>
      <c r="E97" s="1">
        <f t="shared" ca="1" si="8"/>
        <v>36301</v>
      </c>
    </row>
  </sheetData>
  <conditionalFormatting sqref="E2:E97">
    <cfRule type="expression" dxfId="3" priority="1">
      <formula>E2 &lt; 50000</formula>
    </cfRule>
    <cfRule type="expression" dxfId="2" priority="2">
      <formula>E2 &gt; 50000</formula>
    </cfRule>
  </conditionalFormatting>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7"/>
  <sheetViews>
    <sheetView workbookViewId="0">
      <selection activeCell="F1" sqref="F1"/>
    </sheetView>
  </sheetViews>
  <sheetFormatPr defaultRowHeight="14.5" x14ac:dyDescent="0.35"/>
  <cols>
    <col min="1" max="1" width="10.81640625" customWidth="1"/>
    <col min="2" max="2" width="12.453125" customWidth="1"/>
    <col min="3" max="3" width="15.54296875" customWidth="1"/>
    <col min="4" max="4" width="15.26953125" customWidth="1"/>
    <col min="5" max="5" width="16.26953125" customWidth="1"/>
    <col min="6" max="6" width="10.08984375" customWidth="1"/>
  </cols>
  <sheetData>
    <row r="1" spans="1:5" x14ac:dyDescent="0.35">
      <c r="A1" t="s">
        <v>3</v>
      </c>
      <c r="B1" t="s">
        <v>0</v>
      </c>
      <c r="C1" t="s">
        <v>12</v>
      </c>
      <c r="D1" t="s">
        <v>13</v>
      </c>
      <c r="E1" t="s">
        <v>14</v>
      </c>
    </row>
    <row r="2" spans="1:5" x14ac:dyDescent="0.35">
      <c r="A2" s="2">
        <f>DATE(2022,1,1)</f>
        <v>44562</v>
      </c>
      <c r="B2" t="s">
        <v>7</v>
      </c>
      <c r="C2" s="1" cm="1">
        <f t="array" aca="1" ref="C2" ca="1">INDEX(Actual_Data!$C$2:$C$1000,MATCH(1,(Actual_Data!$A$2:$A$1000=A2)*(Actual_Data!$B$2:$B$1000=B2),0)) -
INDEX(Budget_Forecast!$C$2:$C$1000,MATCH(1,(Budget_Forecast!$A$2:$A$1000=A2)*(Budget_Forecast!$B$2:$B$1000=B2),0))</f>
        <v>94725</v>
      </c>
      <c r="D2" s="1" cm="1">
        <f t="array" aca="1" ref="D2" ca="1">INDEX(Actual_Data!$D$2:$D$1000,MATCH(1,(Actual_Data!$A$2:$A$1000=A2)*(Actual_Data!$B$2:$B$1000=B2),0)) -
INDEX(Budget_Forecast!$D$2:$D$1000,MATCH(1,(Budget_Forecast!$A$2:$A$1000=A2)*(Budget_Forecast!$B$2:$B$1000=B2),0))</f>
        <v>37255</v>
      </c>
      <c r="E2" s="1" cm="1">
        <f t="array" aca="1" ref="E2" ca="1">INDEX(Actual_Data!$E$2:$E$1000,MATCH(1,(Actual_Data!$A$2:$A$1000=A2)*(Actual_Data!$B$2:$B$1000=B2),0)) -
INDEX(Budget_Forecast!$E$2:$E$1000,MATCH(1,(Budget_Forecast!$A$2:$A$1000=A2)*(Budget_Forecast!$B$2:$B$1000=B2),0))</f>
        <v>-73504</v>
      </c>
    </row>
    <row r="3" spans="1:5" x14ac:dyDescent="0.35">
      <c r="A3" s="2">
        <f>EDATE(A2,1)</f>
        <v>44593</v>
      </c>
      <c r="B3" t="s">
        <v>7</v>
      </c>
      <c r="C3" s="1" cm="1">
        <f t="array" aca="1" ref="C3" ca="1">INDEX(Actual_Data!$C$2:$C$1000,MATCH(1,(Actual_Data!$A$2:$A$1000=A3)*(Actual_Data!$B$2:$B$1000=B3),0)) -
INDEX(Budget_Forecast!$C$2:$C$1000,MATCH(1,(Budget_Forecast!$A$2:$A$1000=A3)*(Budget_Forecast!$B$2:$B$1000=B3),0))</f>
        <v>2298</v>
      </c>
      <c r="D3" s="1" cm="1">
        <f t="array" aca="1" ref="D3" ca="1">INDEX(Actual_Data!$D$2:$D$1000,MATCH(1,(Actual_Data!$A$2:$A$1000=A3)*(Actual_Data!$B$2:$B$1000=B3),0)) -
INDEX(Budget_Forecast!$D$2:$D$1000,MATCH(1,(Budget_Forecast!$A$2:$A$1000=A3)*(Budget_Forecast!$B$2:$B$1000=B3),0))</f>
        <v>14745</v>
      </c>
      <c r="E3" s="1" cm="1">
        <f t="array" aca="1" ref="E3" ca="1">INDEX(Actual_Data!$E$2:$E$1000,MATCH(1,(Actual_Data!$A$2:$A$1000=A3)*(Actual_Data!$B$2:$B$1000=B3),0)) -
INDEX(Budget_Forecast!$E$2:$E$1000,MATCH(1,(Budget_Forecast!$A$2:$A$1000=A3)*(Budget_Forecast!$B$2:$B$1000=B3),0))</f>
        <v>-13647</v>
      </c>
    </row>
    <row r="4" spans="1:5" x14ac:dyDescent="0.35">
      <c r="A4" s="2">
        <f t="shared" ref="A4:A25" si="0">EDATE(A3,1)</f>
        <v>44621</v>
      </c>
      <c r="B4" t="s">
        <v>7</v>
      </c>
      <c r="C4" s="1" cm="1">
        <f t="array" aca="1" ref="C4" ca="1">INDEX(Actual_Data!$C$2:$C$1000,MATCH(1,(Actual_Data!$A$2:$A$1000=A4)*(Actual_Data!$B$2:$B$1000=B4),0)) -
INDEX(Budget_Forecast!$C$2:$C$1000,MATCH(1,(Budget_Forecast!$A$2:$A$1000=A4)*(Budget_Forecast!$B$2:$B$1000=B4),0))</f>
        <v>-6576</v>
      </c>
      <c r="D4" s="1" cm="1">
        <f t="array" aca="1" ref="D4" ca="1">INDEX(Actual_Data!$D$2:$D$1000,MATCH(1,(Actual_Data!$A$2:$A$1000=A4)*(Actual_Data!$B$2:$B$1000=B4),0)) -
INDEX(Budget_Forecast!$D$2:$D$1000,MATCH(1,(Budget_Forecast!$A$2:$A$1000=A4)*(Budget_Forecast!$B$2:$B$1000=B4),0))</f>
        <v>38591</v>
      </c>
      <c r="E4" s="1" cm="1">
        <f t="array" aca="1" ref="E4" ca="1">INDEX(Actual_Data!$E$2:$E$1000,MATCH(1,(Actual_Data!$A$2:$A$1000=A4)*(Actual_Data!$B$2:$B$1000=B4),0)) -
INDEX(Budget_Forecast!$E$2:$E$1000,MATCH(1,(Budget_Forecast!$A$2:$A$1000=A4)*(Budget_Forecast!$B$2:$B$1000=B4),0))</f>
        <v>97389</v>
      </c>
    </row>
    <row r="5" spans="1:5" x14ac:dyDescent="0.35">
      <c r="A5" s="2">
        <f t="shared" si="0"/>
        <v>44652</v>
      </c>
      <c r="B5" t="s">
        <v>7</v>
      </c>
      <c r="C5" s="1" cm="1">
        <f t="array" aca="1" ref="C5" ca="1">INDEX(Actual_Data!$C$2:$C$1000,MATCH(1,(Actual_Data!$A$2:$A$1000=A5)*(Actual_Data!$B$2:$B$1000=B5),0)) -
INDEX(Budget_Forecast!$C$2:$C$1000,MATCH(1,(Budget_Forecast!$A$2:$A$1000=A5)*(Budget_Forecast!$B$2:$B$1000=B5),0))</f>
        <v>-35973</v>
      </c>
      <c r="D5" s="1" cm="1">
        <f t="array" aca="1" ref="D5" ca="1">INDEX(Actual_Data!$D$2:$D$1000,MATCH(1,(Actual_Data!$A$2:$A$1000=A5)*(Actual_Data!$B$2:$B$1000=B5),0)) -
INDEX(Budget_Forecast!$D$2:$D$1000,MATCH(1,(Budget_Forecast!$A$2:$A$1000=A5)*(Budget_Forecast!$B$2:$B$1000=B5),0))</f>
        <v>117698</v>
      </c>
      <c r="E5" s="1" cm="1">
        <f t="array" aca="1" ref="E5" ca="1">INDEX(Actual_Data!$E$2:$E$1000,MATCH(1,(Actual_Data!$A$2:$A$1000=A5)*(Actual_Data!$B$2:$B$1000=B5),0)) -
INDEX(Budget_Forecast!$E$2:$E$1000,MATCH(1,(Budget_Forecast!$A$2:$A$1000=A5)*(Budget_Forecast!$B$2:$B$1000=B5),0))</f>
        <v>70109</v>
      </c>
    </row>
    <row r="6" spans="1:5" x14ac:dyDescent="0.35">
      <c r="A6" s="2">
        <f t="shared" si="0"/>
        <v>44682</v>
      </c>
      <c r="B6" t="s">
        <v>7</v>
      </c>
      <c r="C6" s="1" cm="1">
        <f t="array" aca="1" ref="C6" ca="1">INDEX(Actual_Data!$C$2:$C$1000,MATCH(1,(Actual_Data!$A$2:$A$1000=A6)*(Actual_Data!$B$2:$B$1000=B6),0)) -
INDEX(Budget_Forecast!$C$2:$C$1000,MATCH(1,(Budget_Forecast!$A$2:$A$1000=A6)*(Budget_Forecast!$B$2:$B$1000=B6),0))</f>
        <v>-68066</v>
      </c>
      <c r="D6" s="1" cm="1">
        <f t="array" aca="1" ref="D6" ca="1">INDEX(Actual_Data!$D$2:$D$1000,MATCH(1,(Actual_Data!$A$2:$A$1000=A6)*(Actual_Data!$B$2:$B$1000=B6),0)) -
INDEX(Budget_Forecast!$D$2:$D$1000,MATCH(1,(Budget_Forecast!$A$2:$A$1000=A6)*(Budget_Forecast!$B$2:$B$1000=B6),0))</f>
        <v>36634</v>
      </c>
      <c r="E6" s="1" cm="1">
        <f t="array" aca="1" ref="E6" ca="1">INDEX(Actual_Data!$E$2:$E$1000,MATCH(1,(Actual_Data!$A$2:$A$1000=A6)*(Actual_Data!$B$2:$B$1000=B6),0)) -
INDEX(Budget_Forecast!$E$2:$E$1000,MATCH(1,(Budget_Forecast!$A$2:$A$1000=A6)*(Budget_Forecast!$B$2:$B$1000=B6),0))</f>
        <v>205200</v>
      </c>
    </row>
    <row r="7" spans="1:5" x14ac:dyDescent="0.35">
      <c r="A7" s="2">
        <f t="shared" si="0"/>
        <v>44713</v>
      </c>
      <c r="B7" t="s">
        <v>7</v>
      </c>
      <c r="C7" s="1" cm="1">
        <f t="array" aca="1" ref="C7" ca="1">INDEX(Actual_Data!$C$2:$C$1000,MATCH(1,(Actual_Data!$A$2:$A$1000=A7)*(Actual_Data!$B$2:$B$1000=B7),0)) -
INDEX(Budget_Forecast!$C$2:$C$1000,MATCH(1,(Budget_Forecast!$A$2:$A$1000=A7)*(Budget_Forecast!$B$2:$B$1000=B7),0))</f>
        <v>-73247</v>
      </c>
      <c r="D7" s="1" cm="1">
        <f t="array" aca="1" ref="D7" ca="1">INDEX(Actual_Data!$D$2:$D$1000,MATCH(1,(Actual_Data!$A$2:$A$1000=A7)*(Actual_Data!$B$2:$B$1000=B7),0)) -
INDEX(Budget_Forecast!$D$2:$D$1000,MATCH(1,(Budget_Forecast!$A$2:$A$1000=A7)*(Budget_Forecast!$B$2:$B$1000=B7),0))</f>
        <v>105604</v>
      </c>
      <c r="E7" s="1" cm="1">
        <f t="array" aca="1" ref="E7" ca="1">INDEX(Actual_Data!$E$2:$E$1000,MATCH(1,(Actual_Data!$A$2:$A$1000=A7)*(Actual_Data!$B$2:$B$1000=B7),0)) -
INDEX(Budget_Forecast!$E$2:$E$1000,MATCH(1,(Budget_Forecast!$A$2:$A$1000=A7)*(Budget_Forecast!$B$2:$B$1000=B7),0))</f>
        <v>-40129</v>
      </c>
    </row>
    <row r="8" spans="1:5" x14ac:dyDescent="0.35">
      <c r="A8" s="2">
        <f t="shared" si="0"/>
        <v>44743</v>
      </c>
      <c r="B8" t="s">
        <v>7</v>
      </c>
      <c r="C8" s="1" cm="1">
        <f t="array" aca="1" ref="C8" ca="1">INDEX(Actual_Data!$C$2:$C$1000,MATCH(1,(Actual_Data!$A$2:$A$1000=A8)*(Actual_Data!$B$2:$B$1000=B8),0)) -
INDEX(Budget_Forecast!$C$2:$C$1000,MATCH(1,(Budget_Forecast!$A$2:$A$1000=A8)*(Budget_Forecast!$B$2:$B$1000=B8),0))</f>
        <v>-9722</v>
      </c>
      <c r="D8" s="1" cm="1">
        <f t="array" aca="1" ref="D8" ca="1">INDEX(Actual_Data!$D$2:$D$1000,MATCH(1,(Actual_Data!$A$2:$A$1000=A8)*(Actual_Data!$B$2:$B$1000=B8),0)) -
INDEX(Budget_Forecast!$D$2:$D$1000,MATCH(1,(Budget_Forecast!$A$2:$A$1000=A8)*(Budget_Forecast!$B$2:$B$1000=B8),0))</f>
        <v>25786</v>
      </c>
      <c r="E8" s="1" cm="1">
        <f t="array" aca="1" ref="E8" ca="1">INDEX(Actual_Data!$E$2:$E$1000,MATCH(1,(Actual_Data!$A$2:$A$1000=A8)*(Actual_Data!$B$2:$B$1000=B8),0)) -
INDEX(Budget_Forecast!$E$2:$E$1000,MATCH(1,(Budget_Forecast!$A$2:$A$1000=A8)*(Budget_Forecast!$B$2:$B$1000=B8),0))</f>
        <v>29362</v>
      </c>
    </row>
    <row r="9" spans="1:5" x14ac:dyDescent="0.35">
      <c r="A9" s="2">
        <f t="shared" si="0"/>
        <v>44774</v>
      </c>
      <c r="B9" t="s">
        <v>7</v>
      </c>
      <c r="C9" s="1" cm="1">
        <f t="array" aca="1" ref="C9" ca="1">INDEX(Actual_Data!$C$2:$C$1000,MATCH(1,(Actual_Data!$A$2:$A$1000=A9)*(Actual_Data!$B$2:$B$1000=B9),0)) -
INDEX(Budget_Forecast!$C$2:$C$1000,MATCH(1,(Budget_Forecast!$A$2:$A$1000=A9)*(Budget_Forecast!$B$2:$B$1000=B9),0))</f>
        <v>59280</v>
      </c>
      <c r="D9" s="1" cm="1">
        <f t="array" aca="1" ref="D9" ca="1">INDEX(Actual_Data!$D$2:$D$1000,MATCH(1,(Actual_Data!$A$2:$A$1000=A9)*(Actual_Data!$B$2:$B$1000=B9),0)) -
INDEX(Budget_Forecast!$D$2:$D$1000,MATCH(1,(Budget_Forecast!$A$2:$A$1000=A9)*(Budget_Forecast!$B$2:$B$1000=B9),0))</f>
        <v>-841</v>
      </c>
      <c r="E9" s="1" cm="1">
        <f t="array" aca="1" ref="E9" ca="1">INDEX(Actual_Data!$E$2:$E$1000,MATCH(1,(Actual_Data!$A$2:$A$1000=A9)*(Actual_Data!$B$2:$B$1000=B9),0)) -
INDEX(Budget_Forecast!$E$2:$E$1000,MATCH(1,(Budget_Forecast!$A$2:$A$1000=A9)*(Budget_Forecast!$B$2:$B$1000=B9),0))</f>
        <v>65563</v>
      </c>
    </row>
    <row r="10" spans="1:5" x14ac:dyDescent="0.35">
      <c r="A10" s="2">
        <f t="shared" si="0"/>
        <v>44805</v>
      </c>
      <c r="B10" t="s">
        <v>7</v>
      </c>
      <c r="C10" s="1" cm="1">
        <f t="array" aca="1" ref="C10" ca="1">INDEX(Actual_Data!$C$2:$C$1000,MATCH(1,(Actual_Data!$A$2:$A$1000=A10)*(Actual_Data!$B$2:$B$1000=B10),0)) -
INDEX(Budget_Forecast!$C$2:$C$1000,MATCH(1,(Budget_Forecast!$A$2:$A$1000=A10)*(Budget_Forecast!$B$2:$B$1000=B10),0))</f>
        <v>76216</v>
      </c>
      <c r="D10" s="1" cm="1">
        <f t="array" aca="1" ref="D10" ca="1">INDEX(Actual_Data!$D$2:$D$1000,MATCH(1,(Actual_Data!$A$2:$A$1000=A10)*(Actual_Data!$B$2:$B$1000=B10),0)) -
INDEX(Budget_Forecast!$D$2:$D$1000,MATCH(1,(Budget_Forecast!$A$2:$A$1000=A10)*(Budget_Forecast!$B$2:$B$1000=B10),0))</f>
        <v>-33874</v>
      </c>
      <c r="E10" s="1" cm="1">
        <f t="array" aca="1" ref="E10" ca="1">INDEX(Actual_Data!$E$2:$E$1000,MATCH(1,(Actual_Data!$A$2:$A$1000=A10)*(Actual_Data!$B$2:$B$1000=B10),0)) -
INDEX(Budget_Forecast!$E$2:$E$1000,MATCH(1,(Budget_Forecast!$A$2:$A$1000=A10)*(Budget_Forecast!$B$2:$B$1000=B10),0))</f>
        <v>-36960</v>
      </c>
    </row>
    <row r="11" spans="1:5" x14ac:dyDescent="0.35">
      <c r="A11" s="2">
        <f t="shared" si="0"/>
        <v>44835</v>
      </c>
      <c r="B11" t="s">
        <v>7</v>
      </c>
      <c r="C11" s="1" cm="1">
        <f t="array" aca="1" ref="C11" ca="1">INDEX(Actual_Data!$C$2:$C$1000,MATCH(1,(Actual_Data!$A$2:$A$1000=A11)*(Actual_Data!$B$2:$B$1000=B11),0)) -
INDEX(Budget_Forecast!$C$2:$C$1000,MATCH(1,(Budget_Forecast!$A$2:$A$1000=A11)*(Budget_Forecast!$B$2:$B$1000=B11),0))</f>
        <v>9568</v>
      </c>
      <c r="D11" s="1" cm="1">
        <f t="array" aca="1" ref="D11" ca="1">INDEX(Actual_Data!$D$2:$D$1000,MATCH(1,(Actual_Data!$A$2:$A$1000=A11)*(Actual_Data!$B$2:$B$1000=B11),0)) -
INDEX(Budget_Forecast!$D$2:$D$1000,MATCH(1,(Budget_Forecast!$A$2:$A$1000=A11)*(Budget_Forecast!$B$2:$B$1000=B11),0))</f>
        <v>13792</v>
      </c>
      <c r="E11" s="1" cm="1">
        <f t="array" aca="1" ref="E11" ca="1">INDEX(Actual_Data!$E$2:$E$1000,MATCH(1,(Actual_Data!$A$2:$A$1000=A11)*(Actual_Data!$B$2:$B$1000=B11),0)) -
INDEX(Budget_Forecast!$E$2:$E$1000,MATCH(1,(Budget_Forecast!$A$2:$A$1000=A11)*(Budget_Forecast!$B$2:$B$1000=B11),0))</f>
        <v>-13982</v>
      </c>
    </row>
    <row r="12" spans="1:5" x14ac:dyDescent="0.35">
      <c r="A12" s="2">
        <f t="shared" si="0"/>
        <v>44866</v>
      </c>
      <c r="B12" t="s">
        <v>7</v>
      </c>
      <c r="C12" s="1" cm="1">
        <f t="array" aca="1" ref="C12" ca="1">INDEX(Actual_Data!$C$2:$C$1000,MATCH(1,(Actual_Data!$A$2:$A$1000=A12)*(Actual_Data!$B$2:$B$1000=B12),0)) -
INDEX(Budget_Forecast!$C$2:$C$1000,MATCH(1,(Budget_Forecast!$A$2:$A$1000=A12)*(Budget_Forecast!$B$2:$B$1000=B12),0))</f>
        <v>8023</v>
      </c>
      <c r="D12" s="1" cm="1">
        <f t="array" aca="1" ref="D12" ca="1">INDEX(Actual_Data!$D$2:$D$1000,MATCH(1,(Actual_Data!$A$2:$A$1000=A12)*(Actual_Data!$B$2:$B$1000=B12),0)) -
INDEX(Budget_Forecast!$D$2:$D$1000,MATCH(1,(Budget_Forecast!$A$2:$A$1000=A12)*(Budget_Forecast!$B$2:$B$1000=B12),0))</f>
        <v>11382</v>
      </c>
      <c r="E12" s="1" cm="1">
        <f t="array" aca="1" ref="E12" ca="1">INDEX(Actual_Data!$E$2:$E$1000,MATCH(1,(Actual_Data!$A$2:$A$1000=A12)*(Actual_Data!$B$2:$B$1000=B12),0)) -
INDEX(Budget_Forecast!$E$2:$E$1000,MATCH(1,(Budget_Forecast!$A$2:$A$1000=A12)*(Budget_Forecast!$B$2:$B$1000=B12),0))</f>
        <v>-30663</v>
      </c>
    </row>
    <row r="13" spans="1:5" x14ac:dyDescent="0.35">
      <c r="A13" s="2">
        <f t="shared" si="0"/>
        <v>44896</v>
      </c>
      <c r="B13" t="s">
        <v>7</v>
      </c>
      <c r="C13" s="1" cm="1">
        <f t="array" aca="1" ref="C13" ca="1">INDEX(Actual_Data!$C$2:$C$1000,MATCH(1,(Actual_Data!$A$2:$A$1000=A13)*(Actual_Data!$B$2:$B$1000=B13),0)) -
INDEX(Budget_Forecast!$C$2:$C$1000,MATCH(1,(Budget_Forecast!$A$2:$A$1000=A13)*(Budget_Forecast!$B$2:$B$1000=B13),0))</f>
        <v>-38238</v>
      </c>
      <c r="D13" s="1" cm="1">
        <f t="array" aca="1" ref="D13" ca="1">INDEX(Actual_Data!$D$2:$D$1000,MATCH(1,(Actual_Data!$A$2:$A$1000=A13)*(Actual_Data!$B$2:$B$1000=B13),0)) -
INDEX(Budget_Forecast!$D$2:$D$1000,MATCH(1,(Budget_Forecast!$A$2:$A$1000=A13)*(Budget_Forecast!$B$2:$B$1000=B13),0))</f>
        <v>-8126</v>
      </c>
      <c r="E13" s="1" cm="1">
        <f t="array" aca="1" ref="E13" ca="1">INDEX(Actual_Data!$E$2:$E$1000,MATCH(1,(Actual_Data!$A$2:$A$1000=A13)*(Actual_Data!$B$2:$B$1000=B13),0)) -
INDEX(Budget_Forecast!$E$2:$E$1000,MATCH(1,(Budget_Forecast!$A$2:$A$1000=A13)*(Budget_Forecast!$B$2:$B$1000=B13),0))</f>
        <v>189734</v>
      </c>
    </row>
    <row r="14" spans="1:5" x14ac:dyDescent="0.35">
      <c r="A14" s="2">
        <f t="shared" si="0"/>
        <v>44927</v>
      </c>
      <c r="B14" t="s">
        <v>7</v>
      </c>
      <c r="C14" s="1" cm="1">
        <f t="array" aca="1" ref="C14" ca="1">INDEX(Actual_Data!$C$2:$C$1000,MATCH(1,(Actual_Data!$A$2:$A$1000=A14)*(Actual_Data!$B$2:$B$1000=B14),0)) -
INDEX(Budget_Forecast!$C$2:$C$1000,MATCH(1,(Budget_Forecast!$A$2:$A$1000=A14)*(Budget_Forecast!$B$2:$B$1000=B14),0))</f>
        <v>17934</v>
      </c>
      <c r="D14" s="1" cm="1">
        <f t="array" aca="1" ref="D14" ca="1">INDEX(Actual_Data!$D$2:$D$1000,MATCH(1,(Actual_Data!$A$2:$A$1000=A14)*(Actual_Data!$B$2:$B$1000=B14),0)) -
INDEX(Budget_Forecast!$D$2:$D$1000,MATCH(1,(Budget_Forecast!$A$2:$A$1000=A14)*(Budget_Forecast!$B$2:$B$1000=B14),0))</f>
        <v>-103714</v>
      </c>
      <c r="E14" s="1" cm="1">
        <f t="array" aca="1" ref="E14" ca="1">INDEX(Actual_Data!$E$2:$E$1000,MATCH(1,(Actual_Data!$A$2:$A$1000=A14)*(Actual_Data!$B$2:$B$1000=B14),0)) -
INDEX(Budget_Forecast!$E$2:$E$1000,MATCH(1,(Budget_Forecast!$A$2:$A$1000=A14)*(Budget_Forecast!$B$2:$B$1000=B14),0))</f>
        <v>98966</v>
      </c>
    </row>
    <row r="15" spans="1:5" x14ac:dyDescent="0.35">
      <c r="A15" s="2">
        <f t="shared" si="0"/>
        <v>44958</v>
      </c>
      <c r="B15" t="s">
        <v>7</v>
      </c>
      <c r="C15" s="1" cm="1">
        <f t="array" aca="1" ref="C15" ca="1">INDEX(Actual_Data!$C$2:$C$1000,MATCH(1,(Actual_Data!$A$2:$A$1000=A15)*(Actual_Data!$B$2:$B$1000=B15),0)) -
INDEX(Budget_Forecast!$C$2:$C$1000,MATCH(1,(Budget_Forecast!$A$2:$A$1000=A15)*(Budget_Forecast!$B$2:$B$1000=B15),0))</f>
        <v>52723</v>
      </c>
      <c r="D15" s="1" cm="1">
        <f t="array" aca="1" ref="D15" ca="1">INDEX(Actual_Data!$D$2:$D$1000,MATCH(1,(Actual_Data!$A$2:$A$1000=A15)*(Actual_Data!$B$2:$B$1000=B15),0)) -
INDEX(Budget_Forecast!$D$2:$D$1000,MATCH(1,(Budget_Forecast!$A$2:$A$1000=A15)*(Budget_Forecast!$B$2:$B$1000=B15),0))</f>
        <v>55417</v>
      </c>
      <c r="E15" s="1" cm="1">
        <f t="array" aca="1" ref="E15" ca="1">INDEX(Actual_Data!$E$2:$E$1000,MATCH(1,(Actual_Data!$A$2:$A$1000=A15)*(Actual_Data!$B$2:$B$1000=B15),0)) -
INDEX(Budget_Forecast!$E$2:$E$1000,MATCH(1,(Budget_Forecast!$A$2:$A$1000=A15)*(Budget_Forecast!$B$2:$B$1000=B15),0))</f>
        <v>-103286</v>
      </c>
    </row>
    <row r="16" spans="1:5" x14ac:dyDescent="0.35">
      <c r="A16" s="2">
        <f t="shared" si="0"/>
        <v>44986</v>
      </c>
      <c r="B16" t="s">
        <v>7</v>
      </c>
      <c r="C16" s="1" cm="1">
        <f t="array" aca="1" ref="C16" ca="1">INDEX(Actual_Data!$C$2:$C$1000,MATCH(1,(Actual_Data!$A$2:$A$1000=A16)*(Actual_Data!$B$2:$B$1000=B16),0)) -
INDEX(Budget_Forecast!$C$2:$C$1000,MATCH(1,(Budget_Forecast!$A$2:$A$1000=A16)*(Budget_Forecast!$B$2:$B$1000=B16),0))</f>
        <v>-46815</v>
      </c>
      <c r="D16" s="1" cm="1">
        <f t="array" aca="1" ref="D16" ca="1">INDEX(Actual_Data!$D$2:$D$1000,MATCH(1,(Actual_Data!$A$2:$A$1000=A16)*(Actual_Data!$B$2:$B$1000=B16),0)) -
INDEX(Budget_Forecast!$D$2:$D$1000,MATCH(1,(Budget_Forecast!$A$2:$A$1000=A16)*(Budget_Forecast!$B$2:$B$1000=B16),0))</f>
        <v>92199</v>
      </c>
      <c r="E16" s="1" cm="1">
        <f t="array" aca="1" ref="E16" ca="1">INDEX(Actual_Data!$E$2:$E$1000,MATCH(1,(Actual_Data!$A$2:$A$1000=A16)*(Actual_Data!$B$2:$B$1000=B16),0)) -
INDEX(Budget_Forecast!$E$2:$E$1000,MATCH(1,(Budget_Forecast!$A$2:$A$1000=A16)*(Budget_Forecast!$B$2:$B$1000=B16),0))</f>
        <v>-25066</v>
      </c>
    </row>
    <row r="17" spans="1:5" x14ac:dyDescent="0.35">
      <c r="A17" s="2">
        <f t="shared" si="0"/>
        <v>45017</v>
      </c>
      <c r="B17" t="s">
        <v>7</v>
      </c>
      <c r="C17" s="1" cm="1">
        <f t="array" aca="1" ref="C17" ca="1">INDEX(Actual_Data!$C$2:$C$1000,MATCH(1,(Actual_Data!$A$2:$A$1000=A17)*(Actual_Data!$B$2:$B$1000=B17),0)) -
INDEX(Budget_Forecast!$C$2:$C$1000,MATCH(1,(Budget_Forecast!$A$2:$A$1000=A17)*(Budget_Forecast!$B$2:$B$1000=B17),0))</f>
        <v>66170</v>
      </c>
      <c r="D17" s="1" cm="1">
        <f t="array" aca="1" ref="D17" ca="1">INDEX(Actual_Data!$D$2:$D$1000,MATCH(1,(Actual_Data!$A$2:$A$1000=A17)*(Actual_Data!$B$2:$B$1000=B17),0)) -
INDEX(Budget_Forecast!$D$2:$D$1000,MATCH(1,(Budget_Forecast!$A$2:$A$1000=A17)*(Budget_Forecast!$B$2:$B$1000=B17),0))</f>
        <v>73411</v>
      </c>
      <c r="E17" s="1" cm="1">
        <f t="array" aca="1" ref="E17" ca="1">INDEX(Actual_Data!$E$2:$E$1000,MATCH(1,(Actual_Data!$A$2:$A$1000=A17)*(Actual_Data!$B$2:$B$1000=B17),0)) -
INDEX(Budget_Forecast!$E$2:$E$1000,MATCH(1,(Budget_Forecast!$A$2:$A$1000=A17)*(Budget_Forecast!$B$2:$B$1000=B17),0))</f>
        <v>81873</v>
      </c>
    </row>
    <row r="18" spans="1:5" x14ac:dyDescent="0.35">
      <c r="A18" s="2">
        <f t="shared" si="0"/>
        <v>45047</v>
      </c>
      <c r="B18" t="s">
        <v>7</v>
      </c>
      <c r="C18" s="1" cm="1">
        <f t="array" aca="1" ref="C18" ca="1">INDEX(Actual_Data!$C$2:$C$1000,MATCH(1,(Actual_Data!$A$2:$A$1000=A18)*(Actual_Data!$B$2:$B$1000=B18),0)) -
INDEX(Budget_Forecast!$C$2:$C$1000,MATCH(1,(Budget_Forecast!$A$2:$A$1000=A18)*(Budget_Forecast!$B$2:$B$1000=B18),0))</f>
        <v>-54612</v>
      </c>
      <c r="D18" s="1" cm="1">
        <f t="array" aca="1" ref="D18" ca="1">INDEX(Actual_Data!$D$2:$D$1000,MATCH(1,(Actual_Data!$A$2:$A$1000=A18)*(Actual_Data!$B$2:$B$1000=B18),0)) -
INDEX(Budget_Forecast!$D$2:$D$1000,MATCH(1,(Budget_Forecast!$A$2:$A$1000=A18)*(Budget_Forecast!$B$2:$B$1000=B18),0))</f>
        <v>23772</v>
      </c>
      <c r="E18" s="1" cm="1">
        <f t="array" aca="1" ref="E18" ca="1">INDEX(Actual_Data!$E$2:$E$1000,MATCH(1,(Actual_Data!$A$2:$A$1000=A18)*(Actual_Data!$B$2:$B$1000=B18),0)) -
INDEX(Budget_Forecast!$E$2:$E$1000,MATCH(1,(Budget_Forecast!$A$2:$A$1000=A18)*(Budget_Forecast!$B$2:$B$1000=B18),0))</f>
        <v>-108994</v>
      </c>
    </row>
    <row r="19" spans="1:5" x14ac:dyDescent="0.35">
      <c r="A19" s="2">
        <f t="shared" si="0"/>
        <v>45078</v>
      </c>
      <c r="B19" t="s">
        <v>7</v>
      </c>
      <c r="C19" s="1" cm="1">
        <f t="array" aca="1" ref="C19" ca="1">INDEX(Actual_Data!$C$2:$C$1000,MATCH(1,(Actual_Data!$A$2:$A$1000=A19)*(Actual_Data!$B$2:$B$1000=B19),0)) -
INDEX(Budget_Forecast!$C$2:$C$1000,MATCH(1,(Budget_Forecast!$A$2:$A$1000=A19)*(Budget_Forecast!$B$2:$B$1000=B19),0))</f>
        <v>37123</v>
      </c>
      <c r="D19" s="1" cm="1">
        <f t="array" aca="1" ref="D19" ca="1">INDEX(Actual_Data!$D$2:$D$1000,MATCH(1,(Actual_Data!$A$2:$A$1000=A19)*(Actual_Data!$B$2:$B$1000=B19),0)) -
INDEX(Budget_Forecast!$D$2:$D$1000,MATCH(1,(Budget_Forecast!$A$2:$A$1000=A19)*(Budget_Forecast!$B$2:$B$1000=B19),0))</f>
        <v>-93104</v>
      </c>
      <c r="E19" s="1" cm="1">
        <f t="array" aca="1" ref="E19" ca="1">INDEX(Actual_Data!$E$2:$E$1000,MATCH(1,(Actual_Data!$A$2:$A$1000=A19)*(Actual_Data!$B$2:$B$1000=B19),0)) -
INDEX(Budget_Forecast!$E$2:$E$1000,MATCH(1,(Budget_Forecast!$A$2:$A$1000=A19)*(Budget_Forecast!$B$2:$B$1000=B19),0))</f>
        <v>150949</v>
      </c>
    </row>
    <row r="20" spans="1:5" x14ac:dyDescent="0.35">
      <c r="A20" s="2">
        <f t="shared" si="0"/>
        <v>45108</v>
      </c>
      <c r="B20" t="s">
        <v>7</v>
      </c>
      <c r="C20" s="1" cm="1">
        <f t="array" aca="1" ref="C20" ca="1">INDEX(Actual_Data!$C$2:$C$1000,MATCH(1,(Actual_Data!$A$2:$A$1000=A20)*(Actual_Data!$B$2:$B$1000=B20),0)) -
INDEX(Budget_Forecast!$C$2:$C$1000,MATCH(1,(Budget_Forecast!$A$2:$A$1000=A20)*(Budget_Forecast!$B$2:$B$1000=B20),0))</f>
        <v>29162</v>
      </c>
      <c r="D20" s="1" cm="1">
        <f t="array" aca="1" ref="D20" ca="1">INDEX(Actual_Data!$D$2:$D$1000,MATCH(1,(Actual_Data!$A$2:$A$1000=A20)*(Actual_Data!$B$2:$B$1000=B20),0)) -
INDEX(Budget_Forecast!$D$2:$D$1000,MATCH(1,(Budget_Forecast!$A$2:$A$1000=A20)*(Budget_Forecast!$B$2:$B$1000=B20),0))</f>
        <v>7606</v>
      </c>
      <c r="E20" s="1" cm="1">
        <f t="array" aca="1" ref="E20" ca="1">INDEX(Actual_Data!$E$2:$E$1000,MATCH(1,(Actual_Data!$A$2:$A$1000=A20)*(Actual_Data!$B$2:$B$1000=B20),0)) -
INDEX(Budget_Forecast!$E$2:$E$1000,MATCH(1,(Budget_Forecast!$A$2:$A$1000=A20)*(Budget_Forecast!$B$2:$B$1000=B20),0))</f>
        <v>174310</v>
      </c>
    </row>
    <row r="21" spans="1:5" x14ac:dyDescent="0.35">
      <c r="A21" s="2">
        <f t="shared" si="0"/>
        <v>45139</v>
      </c>
      <c r="B21" t="s">
        <v>7</v>
      </c>
      <c r="C21" s="1" cm="1">
        <f t="array" aca="1" ref="C21" ca="1">INDEX(Actual_Data!$C$2:$C$1000,MATCH(1,(Actual_Data!$A$2:$A$1000=A21)*(Actual_Data!$B$2:$B$1000=B21),0)) -
INDEX(Budget_Forecast!$C$2:$C$1000,MATCH(1,(Budget_Forecast!$A$2:$A$1000=A21)*(Budget_Forecast!$B$2:$B$1000=B21),0))</f>
        <v>-36624</v>
      </c>
      <c r="D21" s="1" cm="1">
        <f t="array" aca="1" ref="D21" ca="1">INDEX(Actual_Data!$D$2:$D$1000,MATCH(1,(Actual_Data!$A$2:$A$1000=A21)*(Actual_Data!$B$2:$B$1000=B21),0)) -
INDEX(Budget_Forecast!$D$2:$D$1000,MATCH(1,(Budget_Forecast!$A$2:$A$1000=A21)*(Budget_Forecast!$B$2:$B$1000=B21),0))</f>
        <v>37084</v>
      </c>
      <c r="E21" s="1" cm="1">
        <f t="array" aca="1" ref="E21" ca="1">INDEX(Actual_Data!$E$2:$E$1000,MATCH(1,(Actual_Data!$A$2:$A$1000=A21)*(Actual_Data!$B$2:$B$1000=B21),0)) -
INDEX(Budget_Forecast!$E$2:$E$1000,MATCH(1,(Budget_Forecast!$A$2:$A$1000=A21)*(Budget_Forecast!$B$2:$B$1000=B21),0))</f>
        <v>45724</v>
      </c>
    </row>
    <row r="22" spans="1:5" x14ac:dyDescent="0.35">
      <c r="A22" s="2">
        <f t="shared" si="0"/>
        <v>45170</v>
      </c>
      <c r="B22" t="s">
        <v>7</v>
      </c>
      <c r="C22" s="1" cm="1">
        <f t="array" aca="1" ref="C22" ca="1">INDEX(Actual_Data!$C$2:$C$1000,MATCH(1,(Actual_Data!$A$2:$A$1000=A22)*(Actual_Data!$B$2:$B$1000=B22),0)) -
INDEX(Budget_Forecast!$C$2:$C$1000,MATCH(1,(Budget_Forecast!$A$2:$A$1000=A22)*(Budget_Forecast!$B$2:$B$1000=B22),0))</f>
        <v>27678</v>
      </c>
      <c r="D22" s="1" cm="1">
        <f t="array" aca="1" ref="D22" ca="1">INDEX(Actual_Data!$D$2:$D$1000,MATCH(1,(Actual_Data!$A$2:$A$1000=A22)*(Actual_Data!$B$2:$B$1000=B22),0)) -
INDEX(Budget_Forecast!$D$2:$D$1000,MATCH(1,(Budget_Forecast!$A$2:$A$1000=A22)*(Budget_Forecast!$B$2:$B$1000=B22),0))</f>
        <v>-98528</v>
      </c>
      <c r="E22" s="1" cm="1">
        <f t="array" aca="1" ref="E22" ca="1">INDEX(Actual_Data!$E$2:$E$1000,MATCH(1,(Actual_Data!$A$2:$A$1000=A22)*(Actual_Data!$B$2:$B$1000=B22),0)) -
INDEX(Budget_Forecast!$E$2:$E$1000,MATCH(1,(Budget_Forecast!$A$2:$A$1000=A22)*(Budget_Forecast!$B$2:$B$1000=B22),0))</f>
        <v>162870</v>
      </c>
    </row>
    <row r="23" spans="1:5" x14ac:dyDescent="0.35">
      <c r="A23" s="2">
        <f t="shared" si="0"/>
        <v>45200</v>
      </c>
      <c r="B23" t="s">
        <v>7</v>
      </c>
      <c r="C23" s="1" cm="1">
        <f t="array" aca="1" ref="C23" ca="1">INDEX(Actual_Data!$C$2:$C$1000,MATCH(1,(Actual_Data!$A$2:$A$1000=A23)*(Actual_Data!$B$2:$B$1000=B23),0)) -
INDEX(Budget_Forecast!$C$2:$C$1000,MATCH(1,(Budget_Forecast!$A$2:$A$1000=A23)*(Budget_Forecast!$B$2:$B$1000=B23),0))</f>
        <v>7542</v>
      </c>
      <c r="D23" s="1" cm="1">
        <f t="array" aca="1" ref="D23" ca="1">INDEX(Actual_Data!$D$2:$D$1000,MATCH(1,(Actual_Data!$A$2:$A$1000=A23)*(Actual_Data!$B$2:$B$1000=B23),0)) -
INDEX(Budget_Forecast!$D$2:$D$1000,MATCH(1,(Budget_Forecast!$A$2:$A$1000=A23)*(Budget_Forecast!$B$2:$B$1000=B23),0))</f>
        <v>60451</v>
      </c>
      <c r="E23" s="1" cm="1">
        <f t="array" aca="1" ref="E23" ca="1">INDEX(Actual_Data!$E$2:$E$1000,MATCH(1,(Actual_Data!$A$2:$A$1000=A23)*(Actual_Data!$B$2:$B$1000=B23),0)) -
INDEX(Budget_Forecast!$E$2:$E$1000,MATCH(1,(Budget_Forecast!$A$2:$A$1000=A23)*(Budget_Forecast!$B$2:$B$1000=B23),0))</f>
        <v>-15075</v>
      </c>
    </row>
    <row r="24" spans="1:5" x14ac:dyDescent="0.35">
      <c r="A24" s="2">
        <f t="shared" si="0"/>
        <v>45231</v>
      </c>
      <c r="B24" t="s">
        <v>7</v>
      </c>
      <c r="C24" s="1" cm="1">
        <f t="array" aca="1" ref="C24" ca="1">INDEX(Actual_Data!$C$2:$C$1000,MATCH(1,(Actual_Data!$A$2:$A$1000=A24)*(Actual_Data!$B$2:$B$1000=B24),0)) -
INDEX(Budget_Forecast!$C$2:$C$1000,MATCH(1,(Budget_Forecast!$A$2:$A$1000=A24)*(Budget_Forecast!$B$2:$B$1000=B24),0))</f>
        <v>-45991</v>
      </c>
      <c r="D24" s="1" cm="1">
        <f t="array" aca="1" ref="D24" ca="1">INDEX(Actual_Data!$D$2:$D$1000,MATCH(1,(Actual_Data!$A$2:$A$1000=A24)*(Actual_Data!$B$2:$B$1000=B24),0)) -
INDEX(Budget_Forecast!$D$2:$D$1000,MATCH(1,(Budget_Forecast!$A$2:$A$1000=A24)*(Budget_Forecast!$B$2:$B$1000=B24),0))</f>
        <v>68895</v>
      </c>
      <c r="E24" s="1" cm="1">
        <f t="array" aca="1" ref="E24" ca="1">INDEX(Actual_Data!$E$2:$E$1000,MATCH(1,(Actual_Data!$A$2:$A$1000=A24)*(Actual_Data!$B$2:$B$1000=B24),0)) -
INDEX(Budget_Forecast!$E$2:$E$1000,MATCH(1,(Budget_Forecast!$A$2:$A$1000=A24)*(Budget_Forecast!$B$2:$B$1000=B24),0))</f>
        <v>162636</v>
      </c>
    </row>
    <row r="25" spans="1:5" x14ac:dyDescent="0.35">
      <c r="A25" s="2">
        <f t="shared" si="0"/>
        <v>45261</v>
      </c>
      <c r="B25" t="s">
        <v>7</v>
      </c>
      <c r="C25" s="1" cm="1">
        <f t="array" aca="1" ref="C25" ca="1">INDEX(Actual_Data!$C$2:$C$1000,MATCH(1,(Actual_Data!$A$2:$A$1000=A25)*(Actual_Data!$B$2:$B$1000=B25),0)) -
INDEX(Budget_Forecast!$C$2:$C$1000,MATCH(1,(Budget_Forecast!$A$2:$A$1000=A25)*(Budget_Forecast!$B$2:$B$1000=B25),0))</f>
        <v>-16746</v>
      </c>
      <c r="D25" s="1" cm="1">
        <f t="array" aca="1" ref="D25" ca="1">INDEX(Actual_Data!$D$2:$D$1000,MATCH(1,(Actual_Data!$A$2:$A$1000=A25)*(Actual_Data!$B$2:$B$1000=B25),0)) -
INDEX(Budget_Forecast!$D$2:$D$1000,MATCH(1,(Budget_Forecast!$A$2:$A$1000=A25)*(Budget_Forecast!$B$2:$B$1000=B25),0))</f>
        <v>-10970</v>
      </c>
      <c r="E25" s="1" cm="1">
        <f t="array" aca="1" ref="E25" ca="1">INDEX(Actual_Data!$E$2:$E$1000,MATCH(1,(Actual_Data!$A$2:$A$1000=A25)*(Actual_Data!$B$2:$B$1000=B25),0)) -
INDEX(Budget_Forecast!$E$2:$E$1000,MATCH(1,(Budget_Forecast!$A$2:$A$1000=A25)*(Budget_Forecast!$B$2:$B$1000=B25),0))</f>
        <v>180348</v>
      </c>
    </row>
    <row r="26" spans="1:5" x14ac:dyDescent="0.35">
      <c r="A26" s="2">
        <f>DATE(2022,1,1)</f>
        <v>44562</v>
      </c>
      <c r="B26" t="s">
        <v>6</v>
      </c>
      <c r="C26" s="1" cm="1">
        <f t="array" aca="1" ref="C26" ca="1">INDEX(Actual_Data!$C$2:$C$1000,MATCH(1,(Actual_Data!$A$2:$A$1000=A26)*(Actual_Data!$B$2:$B$1000=B26),0)) -
INDEX(Budget_Forecast!$C$2:$C$1000,MATCH(1,(Budget_Forecast!$A$2:$A$1000=A26)*(Budget_Forecast!$B$2:$B$1000=B26),0))</f>
        <v>-136023</v>
      </c>
      <c r="D26" s="1" cm="1">
        <f t="array" aca="1" ref="D26" ca="1">INDEX(Actual_Data!$D$2:$D$1000,MATCH(1,(Actual_Data!$A$2:$A$1000=A26)*(Actual_Data!$B$2:$B$1000=B26),0)) -
INDEX(Budget_Forecast!$D$2:$D$1000,MATCH(1,(Budget_Forecast!$A$2:$A$1000=A26)*(Budget_Forecast!$B$2:$B$1000=B26),0))</f>
        <v>-7224</v>
      </c>
      <c r="E26" s="1" cm="1">
        <f t="array" aca="1" ref="E26" ca="1">INDEX(Actual_Data!$E$2:$E$1000,MATCH(1,(Actual_Data!$A$2:$A$1000=A26)*(Actual_Data!$B$2:$B$1000=B26),0)) -
INDEX(Budget_Forecast!$E$2:$E$1000,MATCH(1,(Budget_Forecast!$A$2:$A$1000=A26)*(Budget_Forecast!$B$2:$B$1000=B26),0))</f>
        <v>118099</v>
      </c>
    </row>
    <row r="27" spans="1:5" x14ac:dyDescent="0.35">
      <c r="A27" s="2">
        <f>EDATE(A26,1)</f>
        <v>44593</v>
      </c>
      <c r="B27" t="s">
        <v>6</v>
      </c>
      <c r="C27" s="1" cm="1">
        <f t="array" aca="1" ref="C27" ca="1">INDEX(Actual_Data!$C$2:$C$1000,MATCH(1,(Actual_Data!$A$2:$A$1000=A27)*(Actual_Data!$B$2:$B$1000=B27),0)) -
INDEX(Budget_Forecast!$C$2:$C$1000,MATCH(1,(Budget_Forecast!$A$2:$A$1000=A27)*(Budget_Forecast!$B$2:$B$1000=B27),0))</f>
        <v>10296</v>
      </c>
      <c r="D27" s="1" cm="1">
        <f t="array" aca="1" ref="D27" ca="1">INDEX(Actual_Data!$D$2:$D$1000,MATCH(1,(Actual_Data!$A$2:$A$1000=A27)*(Actual_Data!$B$2:$B$1000=B27),0)) -
INDEX(Budget_Forecast!$D$2:$D$1000,MATCH(1,(Budget_Forecast!$A$2:$A$1000=A27)*(Budget_Forecast!$B$2:$B$1000=B27),0))</f>
        <v>41636</v>
      </c>
      <c r="E27" s="1" cm="1">
        <f t="array" aca="1" ref="E27" ca="1">INDEX(Actual_Data!$E$2:$E$1000,MATCH(1,(Actual_Data!$A$2:$A$1000=A27)*(Actual_Data!$B$2:$B$1000=B27),0)) -
INDEX(Budget_Forecast!$E$2:$E$1000,MATCH(1,(Budget_Forecast!$A$2:$A$1000=A27)*(Budget_Forecast!$B$2:$B$1000=B27),0))</f>
        <v>-148964</v>
      </c>
    </row>
    <row r="28" spans="1:5" x14ac:dyDescent="0.35">
      <c r="A28" s="2">
        <f t="shared" ref="A28:A49" si="1">EDATE(A27,1)</f>
        <v>44621</v>
      </c>
      <c r="B28" t="s">
        <v>6</v>
      </c>
      <c r="C28" s="1" cm="1">
        <f t="array" aca="1" ref="C28" ca="1">INDEX(Actual_Data!$C$2:$C$1000,MATCH(1,(Actual_Data!$A$2:$A$1000=A28)*(Actual_Data!$B$2:$B$1000=B28),0)) -
INDEX(Budget_Forecast!$C$2:$C$1000,MATCH(1,(Budget_Forecast!$A$2:$A$1000=A28)*(Budget_Forecast!$B$2:$B$1000=B28),0))</f>
        <v>-31303</v>
      </c>
      <c r="D28" s="1" cm="1">
        <f t="array" aca="1" ref="D28" ca="1">INDEX(Actual_Data!$D$2:$D$1000,MATCH(1,(Actual_Data!$A$2:$A$1000=A28)*(Actual_Data!$B$2:$B$1000=B28),0)) -
INDEX(Budget_Forecast!$D$2:$D$1000,MATCH(1,(Budget_Forecast!$A$2:$A$1000=A28)*(Budget_Forecast!$B$2:$B$1000=B28),0))</f>
        <v>26170</v>
      </c>
      <c r="E28" s="1" cm="1">
        <f t="array" aca="1" ref="E28" ca="1">INDEX(Actual_Data!$E$2:$E$1000,MATCH(1,(Actual_Data!$A$2:$A$1000=A28)*(Actual_Data!$B$2:$B$1000=B28),0)) -
INDEX(Budget_Forecast!$E$2:$E$1000,MATCH(1,(Budget_Forecast!$A$2:$A$1000=A28)*(Budget_Forecast!$B$2:$B$1000=B28),0))</f>
        <v>-79231</v>
      </c>
    </row>
    <row r="29" spans="1:5" x14ac:dyDescent="0.35">
      <c r="A29" s="2">
        <f t="shared" si="1"/>
        <v>44652</v>
      </c>
      <c r="B29" t="s">
        <v>6</v>
      </c>
      <c r="C29" s="1" cm="1">
        <f t="array" aca="1" ref="C29" ca="1">INDEX(Actual_Data!$C$2:$C$1000,MATCH(1,(Actual_Data!$A$2:$A$1000=A29)*(Actual_Data!$B$2:$B$1000=B29),0)) -
INDEX(Budget_Forecast!$C$2:$C$1000,MATCH(1,(Budget_Forecast!$A$2:$A$1000=A29)*(Budget_Forecast!$B$2:$B$1000=B29),0))</f>
        <v>8542</v>
      </c>
      <c r="D29" s="1" cm="1">
        <f t="array" aca="1" ref="D29" ca="1">INDEX(Actual_Data!$D$2:$D$1000,MATCH(1,(Actual_Data!$A$2:$A$1000=A29)*(Actual_Data!$B$2:$B$1000=B29),0)) -
INDEX(Budget_Forecast!$D$2:$D$1000,MATCH(1,(Budget_Forecast!$A$2:$A$1000=A29)*(Budget_Forecast!$B$2:$B$1000=B29),0))</f>
        <v>96391</v>
      </c>
      <c r="E29" s="1" cm="1">
        <f t="array" aca="1" ref="E29" ca="1">INDEX(Actual_Data!$E$2:$E$1000,MATCH(1,(Actual_Data!$A$2:$A$1000=A29)*(Actual_Data!$B$2:$B$1000=B29),0)) -
INDEX(Budget_Forecast!$E$2:$E$1000,MATCH(1,(Budget_Forecast!$A$2:$A$1000=A29)*(Budget_Forecast!$B$2:$B$1000=B29),0))</f>
        <v>156195</v>
      </c>
    </row>
    <row r="30" spans="1:5" x14ac:dyDescent="0.35">
      <c r="A30" s="2">
        <f t="shared" si="1"/>
        <v>44682</v>
      </c>
      <c r="B30" t="s">
        <v>6</v>
      </c>
      <c r="C30" s="1" cm="1">
        <f t="array" aca="1" ref="C30" ca="1">INDEX(Actual_Data!$C$2:$C$1000,MATCH(1,(Actual_Data!$A$2:$A$1000=A30)*(Actual_Data!$B$2:$B$1000=B30),0)) -
INDEX(Budget_Forecast!$C$2:$C$1000,MATCH(1,(Budget_Forecast!$A$2:$A$1000=A30)*(Budget_Forecast!$B$2:$B$1000=B30),0))</f>
        <v>-133053</v>
      </c>
      <c r="D30" s="1" cm="1">
        <f t="array" aca="1" ref="D30" ca="1">INDEX(Actual_Data!$D$2:$D$1000,MATCH(1,(Actual_Data!$A$2:$A$1000=A30)*(Actual_Data!$B$2:$B$1000=B30),0)) -
INDEX(Budget_Forecast!$D$2:$D$1000,MATCH(1,(Budget_Forecast!$A$2:$A$1000=A30)*(Budget_Forecast!$B$2:$B$1000=B30),0))</f>
        <v>15230</v>
      </c>
      <c r="E30" s="1" cm="1">
        <f t="array" aca="1" ref="E30" ca="1">INDEX(Actual_Data!$E$2:$E$1000,MATCH(1,(Actual_Data!$A$2:$A$1000=A30)*(Actual_Data!$B$2:$B$1000=B30),0)) -
INDEX(Budget_Forecast!$E$2:$E$1000,MATCH(1,(Budget_Forecast!$A$2:$A$1000=A30)*(Budget_Forecast!$B$2:$B$1000=B30),0))</f>
        <v>-62007</v>
      </c>
    </row>
    <row r="31" spans="1:5" x14ac:dyDescent="0.35">
      <c r="A31" s="2">
        <f t="shared" si="1"/>
        <v>44713</v>
      </c>
      <c r="B31" t="s">
        <v>6</v>
      </c>
      <c r="C31" s="1" cm="1">
        <f t="array" aca="1" ref="C31" ca="1">INDEX(Actual_Data!$C$2:$C$1000,MATCH(1,(Actual_Data!$A$2:$A$1000=A31)*(Actual_Data!$B$2:$B$1000=B31),0)) -
INDEX(Budget_Forecast!$C$2:$C$1000,MATCH(1,(Budget_Forecast!$A$2:$A$1000=A31)*(Budget_Forecast!$B$2:$B$1000=B31),0))</f>
        <v>24413</v>
      </c>
      <c r="D31" s="1" cm="1">
        <f t="array" aca="1" ref="D31" ca="1">INDEX(Actual_Data!$D$2:$D$1000,MATCH(1,(Actual_Data!$A$2:$A$1000=A31)*(Actual_Data!$B$2:$B$1000=B31),0)) -
INDEX(Budget_Forecast!$D$2:$D$1000,MATCH(1,(Budget_Forecast!$A$2:$A$1000=A31)*(Budget_Forecast!$B$2:$B$1000=B31),0))</f>
        <v>47070</v>
      </c>
      <c r="E31" s="1" cm="1">
        <f t="array" aca="1" ref="E31" ca="1">INDEX(Actual_Data!$E$2:$E$1000,MATCH(1,(Actual_Data!$A$2:$A$1000=A31)*(Actual_Data!$B$2:$B$1000=B31),0)) -
INDEX(Budget_Forecast!$E$2:$E$1000,MATCH(1,(Budget_Forecast!$A$2:$A$1000=A31)*(Budget_Forecast!$B$2:$B$1000=B31),0))</f>
        <v>142569</v>
      </c>
    </row>
    <row r="32" spans="1:5" x14ac:dyDescent="0.35">
      <c r="A32" s="2">
        <f t="shared" si="1"/>
        <v>44743</v>
      </c>
      <c r="B32" t="s">
        <v>6</v>
      </c>
      <c r="C32" s="1" cm="1">
        <f t="array" aca="1" ref="C32" ca="1">INDEX(Actual_Data!$C$2:$C$1000,MATCH(1,(Actual_Data!$A$2:$A$1000=A32)*(Actual_Data!$B$2:$B$1000=B32),0)) -
INDEX(Budget_Forecast!$C$2:$C$1000,MATCH(1,(Budget_Forecast!$A$2:$A$1000=A32)*(Budget_Forecast!$B$2:$B$1000=B32),0))</f>
        <v>124896</v>
      </c>
      <c r="D32" s="1" cm="1">
        <f t="array" aca="1" ref="D32" ca="1">INDEX(Actual_Data!$D$2:$D$1000,MATCH(1,(Actual_Data!$A$2:$A$1000=A32)*(Actual_Data!$B$2:$B$1000=B32),0)) -
INDEX(Budget_Forecast!$D$2:$D$1000,MATCH(1,(Budget_Forecast!$A$2:$A$1000=A32)*(Budget_Forecast!$B$2:$B$1000=B32),0))</f>
        <v>91155</v>
      </c>
      <c r="E32" s="1" cm="1">
        <f t="array" aca="1" ref="E32" ca="1">INDEX(Actual_Data!$E$2:$E$1000,MATCH(1,(Actual_Data!$A$2:$A$1000=A32)*(Actual_Data!$B$2:$B$1000=B32),0)) -
INDEX(Budget_Forecast!$E$2:$E$1000,MATCH(1,(Budget_Forecast!$A$2:$A$1000=A32)*(Budget_Forecast!$B$2:$B$1000=B32),0))</f>
        <v>104899</v>
      </c>
    </row>
    <row r="33" spans="1:5" x14ac:dyDescent="0.35">
      <c r="A33" s="2">
        <f t="shared" si="1"/>
        <v>44774</v>
      </c>
      <c r="B33" t="s">
        <v>6</v>
      </c>
      <c r="C33" s="1" cm="1">
        <f t="array" aca="1" ref="C33" ca="1">INDEX(Actual_Data!$C$2:$C$1000,MATCH(1,(Actual_Data!$A$2:$A$1000=A33)*(Actual_Data!$B$2:$B$1000=B33),0)) -
INDEX(Budget_Forecast!$C$2:$C$1000,MATCH(1,(Budget_Forecast!$A$2:$A$1000=A33)*(Budget_Forecast!$B$2:$B$1000=B33),0))</f>
        <v>-25679</v>
      </c>
      <c r="D33" s="1" cm="1">
        <f t="array" aca="1" ref="D33" ca="1">INDEX(Actual_Data!$D$2:$D$1000,MATCH(1,(Actual_Data!$A$2:$A$1000=A33)*(Actual_Data!$B$2:$B$1000=B33),0)) -
INDEX(Budget_Forecast!$D$2:$D$1000,MATCH(1,(Budget_Forecast!$A$2:$A$1000=A33)*(Budget_Forecast!$B$2:$B$1000=B33),0))</f>
        <v>-3552</v>
      </c>
      <c r="E33" s="1" cm="1">
        <f t="array" aca="1" ref="E33" ca="1">INDEX(Actual_Data!$E$2:$E$1000,MATCH(1,(Actual_Data!$A$2:$A$1000=A33)*(Actual_Data!$B$2:$B$1000=B33),0)) -
INDEX(Budget_Forecast!$E$2:$E$1000,MATCH(1,(Budget_Forecast!$A$2:$A$1000=A33)*(Budget_Forecast!$B$2:$B$1000=B33),0))</f>
        <v>145505</v>
      </c>
    </row>
    <row r="34" spans="1:5" x14ac:dyDescent="0.35">
      <c r="A34" s="2">
        <f t="shared" si="1"/>
        <v>44805</v>
      </c>
      <c r="B34" t="s">
        <v>6</v>
      </c>
      <c r="C34" s="1" cm="1">
        <f t="array" aca="1" ref="C34" ca="1">INDEX(Actual_Data!$C$2:$C$1000,MATCH(1,(Actual_Data!$A$2:$A$1000=A34)*(Actual_Data!$B$2:$B$1000=B34),0)) -
INDEX(Budget_Forecast!$C$2:$C$1000,MATCH(1,(Budget_Forecast!$A$2:$A$1000=A34)*(Budget_Forecast!$B$2:$B$1000=B34),0))</f>
        <v>94296</v>
      </c>
      <c r="D34" s="1" cm="1">
        <f t="array" aca="1" ref="D34" ca="1">INDEX(Actual_Data!$D$2:$D$1000,MATCH(1,(Actual_Data!$A$2:$A$1000=A34)*(Actual_Data!$B$2:$B$1000=B34),0)) -
INDEX(Budget_Forecast!$D$2:$D$1000,MATCH(1,(Budget_Forecast!$A$2:$A$1000=A34)*(Budget_Forecast!$B$2:$B$1000=B34),0))</f>
        <v>-53524</v>
      </c>
      <c r="E34" s="1" cm="1">
        <f t="array" aca="1" ref="E34" ca="1">INDEX(Actual_Data!$E$2:$E$1000,MATCH(1,(Actual_Data!$A$2:$A$1000=A34)*(Actual_Data!$B$2:$B$1000=B34),0)) -
INDEX(Budget_Forecast!$E$2:$E$1000,MATCH(1,(Budget_Forecast!$A$2:$A$1000=A34)*(Budget_Forecast!$B$2:$B$1000=B34),0))</f>
        <v>35010</v>
      </c>
    </row>
    <row r="35" spans="1:5" x14ac:dyDescent="0.35">
      <c r="A35" s="2">
        <f t="shared" si="1"/>
        <v>44835</v>
      </c>
      <c r="B35" t="s">
        <v>6</v>
      </c>
      <c r="C35" s="1" cm="1">
        <f t="array" aca="1" ref="C35" ca="1">INDEX(Actual_Data!$C$2:$C$1000,MATCH(1,(Actual_Data!$A$2:$A$1000=A35)*(Actual_Data!$B$2:$B$1000=B35),0)) -
INDEX(Budget_Forecast!$C$2:$C$1000,MATCH(1,(Budget_Forecast!$A$2:$A$1000=A35)*(Budget_Forecast!$B$2:$B$1000=B35),0))</f>
        <v>60518</v>
      </c>
      <c r="D35" s="1" cm="1">
        <f t="array" aca="1" ref="D35" ca="1">INDEX(Actual_Data!$D$2:$D$1000,MATCH(1,(Actual_Data!$A$2:$A$1000=A35)*(Actual_Data!$B$2:$B$1000=B35),0)) -
INDEX(Budget_Forecast!$D$2:$D$1000,MATCH(1,(Budget_Forecast!$A$2:$A$1000=A35)*(Budget_Forecast!$B$2:$B$1000=B35),0))</f>
        <v>61526</v>
      </c>
      <c r="E35" s="1" cm="1">
        <f t="array" aca="1" ref="E35" ca="1">INDEX(Actual_Data!$E$2:$E$1000,MATCH(1,(Actual_Data!$A$2:$A$1000=A35)*(Actual_Data!$B$2:$B$1000=B35),0)) -
INDEX(Budget_Forecast!$E$2:$E$1000,MATCH(1,(Budget_Forecast!$A$2:$A$1000=A35)*(Budget_Forecast!$B$2:$B$1000=B35),0))</f>
        <v>50754</v>
      </c>
    </row>
    <row r="36" spans="1:5" x14ac:dyDescent="0.35">
      <c r="A36" s="2">
        <f t="shared" si="1"/>
        <v>44866</v>
      </c>
      <c r="B36" t="s">
        <v>6</v>
      </c>
      <c r="C36" s="1" cm="1">
        <f t="array" aca="1" ref="C36" ca="1">INDEX(Actual_Data!$C$2:$C$1000,MATCH(1,(Actual_Data!$A$2:$A$1000=A36)*(Actual_Data!$B$2:$B$1000=B36),0)) -
INDEX(Budget_Forecast!$C$2:$C$1000,MATCH(1,(Budget_Forecast!$A$2:$A$1000=A36)*(Budget_Forecast!$B$2:$B$1000=B36),0))</f>
        <v>-51340</v>
      </c>
      <c r="D36" s="1" cm="1">
        <f t="array" aca="1" ref="D36" ca="1">INDEX(Actual_Data!$D$2:$D$1000,MATCH(1,(Actual_Data!$A$2:$A$1000=A36)*(Actual_Data!$B$2:$B$1000=B36),0)) -
INDEX(Budget_Forecast!$D$2:$D$1000,MATCH(1,(Budget_Forecast!$A$2:$A$1000=A36)*(Budget_Forecast!$B$2:$B$1000=B36),0))</f>
        <v>-11215</v>
      </c>
      <c r="E36" s="1" cm="1">
        <f t="array" aca="1" ref="E36" ca="1">INDEX(Actual_Data!$E$2:$E$1000,MATCH(1,(Actual_Data!$A$2:$A$1000=A36)*(Actual_Data!$B$2:$B$1000=B36),0)) -
INDEX(Budget_Forecast!$E$2:$E$1000,MATCH(1,(Budget_Forecast!$A$2:$A$1000=A36)*(Budget_Forecast!$B$2:$B$1000=B36),0))</f>
        <v>68545</v>
      </c>
    </row>
    <row r="37" spans="1:5" x14ac:dyDescent="0.35">
      <c r="A37" s="2">
        <f t="shared" si="1"/>
        <v>44896</v>
      </c>
      <c r="B37" t="s">
        <v>6</v>
      </c>
      <c r="C37" s="1" cm="1">
        <f t="array" aca="1" ref="C37" ca="1">INDEX(Actual_Data!$C$2:$C$1000,MATCH(1,(Actual_Data!$A$2:$A$1000=A37)*(Actual_Data!$B$2:$B$1000=B37),0)) -
INDEX(Budget_Forecast!$C$2:$C$1000,MATCH(1,(Budget_Forecast!$A$2:$A$1000=A37)*(Budget_Forecast!$B$2:$B$1000=B37),0))</f>
        <v>56154</v>
      </c>
      <c r="D37" s="1" cm="1">
        <f t="array" aca="1" ref="D37" ca="1">INDEX(Actual_Data!$D$2:$D$1000,MATCH(1,(Actual_Data!$A$2:$A$1000=A37)*(Actual_Data!$B$2:$B$1000=B37),0)) -
INDEX(Budget_Forecast!$D$2:$D$1000,MATCH(1,(Budget_Forecast!$A$2:$A$1000=A37)*(Budget_Forecast!$B$2:$B$1000=B37),0))</f>
        <v>106459</v>
      </c>
      <c r="E37" s="1" cm="1">
        <f t="array" aca="1" ref="E37" ca="1">INDEX(Actual_Data!$E$2:$E$1000,MATCH(1,(Actual_Data!$A$2:$A$1000=A37)*(Actual_Data!$B$2:$B$1000=B37),0)) -
INDEX(Budget_Forecast!$E$2:$E$1000,MATCH(1,(Budget_Forecast!$A$2:$A$1000=A37)*(Budget_Forecast!$B$2:$B$1000=B37),0))</f>
        <v>-12733</v>
      </c>
    </row>
    <row r="38" spans="1:5" x14ac:dyDescent="0.35">
      <c r="A38" s="2">
        <f t="shared" si="1"/>
        <v>44927</v>
      </c>
      <c r="B38" t="s">
        <v>6</v>
      </c>
      <c r="C38" s="1" cm="1">
        <f t="array" aca="1" ref="C38" ca="1">INDEX(Actual_Data!$C$2:$C$1000,MATCH(1,(Actual_Data!$A$2:$A$1000=A38)*(Actual_Data!$B$2:$B$1000=B38),0)) -
INDEX(Budget_Forecast!$C$2:$C$1000,MATCH(1,(Budget_Forecast!$A$2:$A$1000=A38)*(Budget_Forecast!$B$2:$B$1000=B38),0))</f>
        <v>31607</v>
      </c>
      <c r="D38" s="1" cm="1">
        <f t="array" aca="1" ref="D38" ca="1">INDEX(Actual_Data!$D$2:$D$1000,MATCH(1,(Actual_Data!$A$2:$A$1000=A38)*(Actual_Data!$B$2:$B$1000=B38),0)) -
INDEX(Budget_Forecast!$D$2:$D$1000,MATCH(1,(Budget_Forecast!$A$2:$A$1000=A38)*(Budget_Forecast!$B$2:$B$1000=B38),0))</f>
        <v>7788</v>
      </c>
      <c r="E38" s="1" cm="1">
        <f t="array" aca="1" ref="E38" ca="1">INDEX(Actual_Data!$E$2:$E$1000,MATCH(1,(Actual_Data!$A$2:$A$1000=A38)*(Actual_Data!$B$2:$B$1000=B38),0)) -
INDEX(Budget_Forecast!$E$2:$E$1000,MATCH(1,(Budget_Forecast!$A$2:$A$1000=A38)*(Budget_Forecast!$B$2:$B$1000=B38),0))</f>
        <v>130251</v>
      </c>
    </row>
    <row r="39" spans="1:5" x14ac:dyDescent="0.35">
      <c r="A39" s="2">
        <f t="shared" si="1"/>
        <v>44958</v>
      </c>
      <c r="B39" t="s">
        <v>6</v>
      </c>
      <c r="C39" s="1" cm="1">
        <f t="array" aca="1" ref="C39" ca="1">INDEX(Actual_Data!$C$2:$C$1000,MATCH(1,(Actual_Data!$A$2:$A$1000=A39)*(Actual_Data!$B$2:$B$1000=B39),0)) -
INDEX(Budget_Forecast!$C$2:$C$1000,MATCH(1,(Budget_Forecast!$A$2:$A$1000=A39)*(Budget_Forecast!$B$2:$B$1000=B39),0))</f>
        <v>36382</v>
      </c>
      <c r="D39" s="1" cm="1">
        <f t="array" aca="1" ref="D39" ca="1">INDEX(Actual_Data!$D$2:$D$1000,MATCH(1,(Actual_Data!$A$2:$A$1000=A39)*(Actual_Data!$B$2:$B$1000=B39),0)) -
INDEX(Budget_Forecast!$D$2:$D$1000,MATCH(1,(Budget_Forecast!$A$2:$A$1000=A39)*(Budget_Forecast!$B$2:$B$1000=B39),0))</f>
        <v>-61993</v>
      </c>
      <c r="E39" s="1" cm="1">
        <f t="array" aca="1" ref="E39" ca="1">INDEX(Actual_Data!$E$2:$E$1000,MATCH(1,(Actual_Data!$A$2:$A$1000=A39)*(Actual_Data!$B$2:$B$1000=B39),0)) -
INDEX(Budget_Forecast!$E$2:$E$1000,MATCH(1,(Budget_Forecast!$A$2:$A$1000=A39)*(Budget_Forecast!$B$2:$B$1000=B39),0))</f>
        <v>2055</v>
      </c>
    </row>
    <row r="40" spans="1:5" x14ac:dyDescent="0.35">
      <c r="A40" s="2">
        <f t="shared" si="1"/>
        <v>44986</v>
      </c>
      <c r="B40" t="s">
        <v>6</v>
      </c>
      <c r="C40" s="1" cm="1">
        <f t="array" aca="1" ref="C40" ca="1">INDEX(Actual_Data!$C$2:$C$1000,MATCH(1,(Actual_Data!$A$2:$A$1000=A40)*(Actual_Data!$B$2:$B$1000=B40),0)) -
INDEX(Budget_Forecast!$C$2:$C$1000,MATCH(1,(Budget_Forecast!$A$2:$A$1000=A40)*(Budget_Forecast!$B$2:$B$1000=B40),0))</f>
        <v>-83572</v>
      </c>
      <c r="D40" s="1" cm="1">
        <f t="array" aca="1" ref="D40" ca="1">INDEX(Actual_Data!$D$2:$D$1000,MATCH(1,(Actual_Data!$A$2:$A$1000=A40)*(Actual_Data!$B$2:$B$1000=B40),0)) -
INDEX(Budget_Forecast!$D$2:$D$1000,MATCH(1,(Budget_Forecast!$A$2:$A$1000=A40)*(Budget_Forecast!$B$2:$B$1000=B40),0))</f>
        <v>824</v>
      </c>
      <c r="E40" s="1" cm="1">
        <f t="array" aca="1" ref="E40" ca="1">INDEX(Actual_Data!$E$2:$E$1000,MATCH(1,(Actual_Data!$A$2:$A$1000=A40)*(Actual_Data!$B$2:$B$1000=B40),0)) -
INDEX(Budget_Forecast!$E$2:$E$1000,MATCH(1,(Budget_Forecast!$A$2:$A$1000=A40)*(Budget_Forecast!$B$2:$B$1000=B40),0))</f>
        <v>48946</v>
      </c>
    </row>
    <row r="41" spans="1:5" x14ac:dyDescent="0.35">
      <c r="A41" s="2">
        <f t="shared" si="1"/>
        <v>45017</v>
      </c>
      <c r="B41" t="s">
        <v>6</v>
      </c>
      <c r="C41" s="1" cm="1">
        <f t="array" aca="1" ref="C41" ca="1">INDEX(Actual_Data!$C$2:$C$1000,MATCH(1,(Actual_Data!$A$2:$A$1000=A41)*(Actual_Data!$B$2:$B$1000=B41),0)) -
INDEX(Budget_Forecast!$C$2:$C$1000,MATCH(1,(Budget_Forecast!$A$2:$A$1000=A41)*(Budget_Forecast!$B$2:$B$1000=B41),0))</f>
        <v>24301</v>
      </c>
      <c r="D41" s="1" cm="1">
        <f t="array" aca="1" ref="D41" ca="1">INDEX(Actual_Data!$D$2:$D$1000,MATCH(1,(Actual_Data!$A$2:$A$1000=A41)*(Actual_Data!$B$2:$B$1000=B41),0)) -
INDEX(Budget_Forecast!$D$2:$D$1000,MATCH(1,(Budget_Forecast!$A$2:$A$1000=A41)*(Budget_Forecast!$B$2:$B$1000=B41),0))</f>
        <v>-9643</v>
      </c>
      <c r="E41" s="1" cm="1">
        <f t="array" aca="1" ref="E41" ca="1">INDEX(Actual_Data!$E$2:$E$1000,MATCH(1,(Actual_Data!$A$2:$A$1000=A41)*(Actual_Data!$B$2:$B$1000=B41),0)) -
INDEX(Budget_Forecast!$E$2:$E$1000,MATCH(1,(Budget_Forecast!$A$2:$A$1000=A41)*(Budget_Forecast!$B$2:$B$1000=B41),0))</f>
        <v>-20848</v>
      </c>
    </row>
    <row r="42" spans="1:5" x14ac:dyDescent="0.35">
      <c r="A42" s="2">
        <f t="shared" si="1"/>
        <v>45047</v>
      </c>
      <c r="B42" t="s">
        <v>6</v>
      </c>
      <c r="C42" s="1" cm="1">
        <f t="array" aca="1" ref="C42" ca="1">INDEX(Actual_Data!$C$2:$C$1000,MATCH(1,(Actual_Data!$A$2:$A$1000=A42)*(Actual_Data!$B$2:$B$1000=B42),0)) -
INDEX(Budget_Forecast!$C$2:$C$1000,MATCH(1,(Budget_Forecast!$A$2:$A$1000=A42)*(Budget_Forecast!$B$2:$B$1000=B42),0))</f>
        <v>-95656</v>
      </c>
      <c r="D42" s="1" cm="1">
        <f t="array" aca="1" ref="D42" ca="1">INDEX(Actual_Data!$D$2:$D$1000,MATCH(1,(Actual_Data!$A$2:$A$1000=A42)*(Actual_Data!$B$2:$B$1000=B42),0)) -
INDEX(Budget_Forecast!$D$2:$D$1000,MATCH(1,(Budget_Forecast!$A$2:$A$1000=A42)*(Budget_Forecast!$B$2:$B$1000=B42),0))</f>
        <v>128885</v>
      </c>
      <c r="E42" s="1" cm="1">
        <f t="array" aca="1" ref="E42" ca="1">INDEX(Actual_Data!$E$2:$E$1000,MATCH(1,(Actual_Data!$A$2:$A$1000=A42)*(Actual_Data!$B$2:$B$1000=B42),0)) -
INDEX(Budget_Forecast!$E$2:$E$1000,MATCH(1,(Budget_Forecast!$A$2:$A$1000=A42)*(Budget_Forecast!$B$2:$B$1000=B42),0))</f>
        <v>77971</v>
      </c>
    </row>
    <row r="43" spans="1:5" x14ac:dyDescent="0.35">
      <c r="A43" s="2">
        <f t="shared" si="1"/>
        <v>45078</v>
      </c>
      <c r="B43" t="s">
        <v>6</v>
      </c>
      <c r="C43" s="1" cm="1">
        <f t="array" aca="1" ref="C43" ca="1">INDEX(Actual_Data!$C$2:$C$1000,MATCH(1,(Actual_Data!$A$2:$A$1000=A43)*(Actual_Data!$B$2:$B$1000=B43),0)) -
INDEX(Budget_Forecast!$C$2:$C$1000,MATCH(1,(Budget_Forecast!$A$2:$A$1000=A43)*(Budget_Forecast!$B$2:$B$1000=B43),0))</f>
        <v>88282</v>
      </c>
      <c r="D43" s="1" cm="1">
        <f t="array" aca="1" ref="D43" ca="1">INDEX(Actual_Data!$D$2:$D$1000,MATCH(1,(Actual_Data!$A$2:$A$1000=A43)*(Actual_Data!$B$2:$B$1000=B43),0)) -
INDEX(Budget_Forecast!$D$2:$D$1000,MATCH(1,(Budget_Forecast!$A$2:$A$1000=A43)*(Budget_Forecast!$B$2:$B$1000=B43),0))</f>
        <v>-83332</v>
      </c>
      <c r="E43" s="1" cm="1">
        <f t="array" aca="1" ref="E43" ca="1">INDEX(Actual_Data!$E$2:$E$1000,MATCH(1,(Actual_Data!$A$2:$A$1000=A43)*(Actual_Data!$B$2:$B$1000=B43),0)) -
INDEX(Budget_Forecast!$E$2:$E$1000,MATCH(1,(Budget_Forecast!$A$2:$A$1000=A43)*(Budget_Forecast!$B$2:$B$1000=B43),0))</f>
        <v>70984</v>
      </c>
    </row>
    <row r="44" spans="1:5" x14ac:dyDescent="0.35">
      <c r="A44" s="2">
        <f t="shared" si="1"/>
        <v>45108</v>
      </c>
      <c r="B44" t="s">
        <v>6</v>
      </c>
      <c r="C44" s="1" cm="1">
        <f t="array" aca="1" ref="C44" ca="1">INDEX(Actual_Data!$C$2:$C$1000,MATCH(1,(Actual_Data!$A$2:$A$1000=A44)*(Actual_Data!$B$2:$B$1000=B44),0)) -
INDEX(Budget_Forecast!$C$2:$C$1000,MATCH(1,(Budget_Forecast!$A$2:$A$1000=A44)*(Budget_Forecast!$B$2:$B$1000=B44),0))</f>
        <v>44450</v>
      </c>
      <c r="D44" s="1" cm="1">
        <f t="array" aca="1" ref="D44" ca="1">INDEX(Actual_Data!$D$2:$D$1000,MATCH(1,(Actual_Data!$A$2:$A$1000=A44)*(Actual_Data!$B$2:$B$1000=B44),0)) -
INDEX(Budget_Forecast!$D$2:$D$1000,MATCH(1,(Budget_Forecast!$A$2:$A$1000=A44)*(Budget_Forecast!$B$2:$B$1000=B44),0))</f>
        <v>12851</v>
      </c>
      <c r="E44" s="1" cm="1">
        <f t="array" aca="1" ref="E44" ca="1">INDEX(Actual_Data!$E$2:$E$1000,MATCH(1,(Actual_Data!$A$2:$A$1000=A44)*(Actual_Data!$B$2:$B$1000=B44),0)) -
INDEX(Budget_Forecast!$E$2:$E$1000,MATCH(1,(Budget_Forecast!$A$2:$A$1000=A44)*(Budget_Forecast!$B$2:$B$1000=B44),0))</f>
        <v>25503</v>
      </c>
    </row>
    <row r="45" spans="1:5" x14ac:dyDescent="0.35">
      <c r="A45" s="2">
        <f t="shared" si="1"/>
        <v>45139</v>
      </c>
      <c r="B45" t="s">
        <v>6</v>
      </c>
      <c r="C45" s="1" cm="1">
        <f t="array" aca="1" ref="C45" ca="1">INDEX(Actual_Data!$C$2:$C$1000,MATCH(1,(Actual_Data!$A$2:$A$1000=A45)*(Actual_Data!$B$2:$B$1000=B45),0)) -
INDEX(Budget_Forecast!$C$2:$C$1000,MATCH(1,(Budget_Forecast!$A$2:$A$1000=A45)*(Budget_Forecast!$B$2:$B$1000=B45),0))</f>
        <v>90269</v>
      </c>
      <c r="D45" s="1" cm="1">
        <f t="array" aca="1" ref="D45" ca="1">INDEX(Actual_Data!$D$2:$D$1000,MATCH(1,(Actual_Data!$A$2:$A$1000=A45)*(Actual_Data!$B$2:$B$1000=B45),0)) -
INDEX(Budget_Forecast!$D$2:$D$1000,MATCH(1,(Budget_Forecast!$A$2:$A$1000=A45)*(Budget_Forecast!$B$2:$B$1000=B45),0))</f>
        <v>14750</v>
      </c>
      <c r="E45" s="1" cm="1">
        <f t="array" aca="1" ref="E45" ca="1">INDEX(Actual_Data!$E$2:$E$1000,MATCH(1,(Actual_Data!$A$2:$A$1000=A45)*(Actual_Data!$B$2:$B$1000=B45),0)) -
INDEX(Budget_Forecast!$E$2:$E$1000,MATCH(1,(Budget_Forecast!$A$2:$A$1000=A45)*(Budget_Forecast!$B$2:$B$1000=B45),0))</f>
        <v>77315</v>
      </c>
    </row>
    <row r="46" spans="1:5" x14ac:dyDescent="0.35">
      <c r="A46" s="2">
        <f t="shared" si="1"/>
        <v>45170</v>
      </c>
      <c r="B46" t="s">
        <v>6</v>
      </c>
      <c r="C46" s="1" cm="1">
        <f t="array" aca="1" ref="C46" ca="1">INDEX(Actual_Data!$C$2:$C$1000,MATCH(1,(Actual_Data!$A$2:$A$1000=A46)*(Actual_Data!$B$2:$B$1000=B46),0)) -
INDEX(Budget_Forecast!$C$2:$C$1000,MATCH(1,(Budget_Forecast!$A$2:$A$1000=A46)*(Budget_Forecast!$B$2:$B$1000=B46),0))</f>
        <v>4916</v>
      </c>
      <c r="D46" s="1" cm="1">
        <f t="array" aca="1" ref="D46" ca="1">INDEX(Actual_Data!$D$2:$D$1000,MATCH(1,(Actual_Data!$A$2:$A$1000=A46)*(Actual_Data!$B$2:$B$1000=B46),0)) -
INDEX(Budget_Forecast!$D$2:$D$1000,MATCH(1,(Budget_Forecast!$A$2:$A$1000=A46)*(Budget_Forecast!$B$2:$B$1000=B46),0))</f>
        <v>-43187</v>
      </c>
      <c r="E46" s="1" cm="1">
        <f t="array" aca="1" ref="E46" ca="1">INDEX(Actual_Data!$E$2:$E$1000,MATCH(1,(Actual_Data!$A$2:$A$1000=A46)*(Actual_Data!$B$2:$B$1000=B46),0)) -
INDEX(Budget_Forecast!$E$2:$E$1000,MATCH(1,(Budget_Forecast!$A$2:$A$1000=A46)*(Budget_Forecast!$B$2:$B$1000=B46),0))</f>
        <v>76747</v>
      </c>
    </row>
    <row r="47" spans="1:5" x14ac:dyDescent="0.35">
      <c r="A47" s="2">
        <f t="shared" si="1"/>
        <v>45200</v>
      </c>
      <c r="B47" t="s">
        <v>6</v>
      </c>
      <c r="C47" s="1" cm="1">
        <f t="array" aca="1" ref="C47" ca="1">INDEX(Actual_Data!$C$2:$C$1000,MATCH(1,(Actual_Data!$A$2:$A$1000=A47)*(Actual_Data!$B$2:$B$1000=B47),0)) -
INDEX(Budget_Forecast!$C$2:$C$1000,MATCH(1,(Budget_Forecast!$A$2:$A$1000=A47)*(Budget_Forecast!$B$2:$B$1000=B47),0))</f>
        <v>64774</v>
      </c>
      <c r="D47" s="1" cm="1">
        <f t="array" aca="1" ref="D47" ca="1">INDEX(Actual_Data!$D$2:$D$1000,MATCH(1,(Actual_Data!$A$2:$A$1000=A47)*(Actual_Data!$B$2:$B$1000=B47),0)) -
INDEX(Budget_Forecast!$D$2:$D$1000,MATCH(1,(Budget_Forecast!$A$2:$A$1000=A47)*(Budget_Forecast!$B$2:$B$1000=B47),0))</f>
        <v>87596</v>
      </c>
      <c r="E47" s="1" cm="1">
        <f t="array" aca="1" ref="E47" ca="1">INDEX(Actual_Data!$E$2:$E$1000,MATCH(1,(Actual_Data!$A$2:$A$1000=A47)*(Actual_Data!$B$2:$B$1000=B47),0)) -
INDEX(Budget_Forecast!$E$2:$E$1000,MATCH(1,(Budget_Forecast!$A$2:$A$1000=A47)*(Budget_Forecast!$B$2:$B$1000=B47),0))</f>
        <v>-39844</v>
      </c>
    </row>
    <row r="48" spans="1:5" x14ac:dyDescent="0.35">
      <c r="A48" s="2">
        <f t="shared" si="1"/>
        <v>45231</v>
      </c>
      <c r="B48" t="s">
        <v>6</v>
      </c>
      <c r="C48" s="1" cm="1">
        <f t="array" aca="1" ref="C48" ca="1">INDEX(Actual_Data!$C$2:$C$1000,MATCH(1,(Actual_Data!$A$2:$A$1000=A48)*(Actual_Data!$B$2:$B$1000=B48),0)) -
INDEX(Budget_Forecast!$C$2:$C$1000,MATCH(1,(Budget_Forecast!$A$2:$A$1000=A48)*(Budget_Forecast!$B$2:$B$1000=B48),0))</f>
        <v>8200</v>
      </c>
      <c r="D48" s="1" cm="1">
        <f t="array" aca="1" ref="D48" ca="1">INDEX(Actual_Data!$D$2:$D$1000,MATCH(1,(Actual_Data!$A$2:$A$1000=A48)*(Actual_Data!$B$2:$B$1000=B48),0)) -
INDEX(Budget_Forecast!$D$2:$D$1000,MATCH(1,(Budget_Forecast!$A$2:$A$1000=A48)*(Budget_Forecast!$B$2:$B$1000=B48),0))</f>
        <v>32875</v>
      </c>
      <c r="E48" s="1" cm="1">
        <f t="array" aca="1" ref="E48" ca="1">INDEX(Actual_Data!$E$2:$E$1000,MATCH(1,(Actual_Data!$A$2:$A$1000=A48)*(Actual_Data!$B$2:$B$1000=B48),0)) -
INDEX(Budget_Forecast!$E$2:$E$1000,MATCH(1,(Budget_Forecast!$A$2:$A$1000=A48)*(Budget_Forecast!$B$2:$B$1000=B48),0))</f>
        <v>42241</v>
      </c>
    </row>
    <row r="49" spans="1:5" x14ac:dyDescent="0.35">
      <c r="A49" s="2">
        <f t="shared" si="1"/>
        <v>45261</v>
      </c>
      <c r="B49" t="s">
        <v>6</v>
      </c>
      <c r="C49" s="1" cm="1">
        <f t="array" aca="1" ref="C49" ca="1">INDEX(Actual_Data!$C$2:$C$1000,MATCH(1,(Actual_Data!$A$2:$A$1000=A49)*(Actual_Data!$B$2:$B$1000=B49),0)) -
INDEX(Budget_Forecast!$C$2:$C$1000,MATCH(1,(Budget_Forecast!$A$2:$A$1000=A49)*(Budget_Forecast!$B$2:$B$1000=B49),0))</f>
        <v>27573</v>
      </c>
      <c r="D49" s="1" cm="1">
        <f t="array" aca="1" ref="D49" ca="1">INDEX(Actual_Data!$D$2:$D$1000,MATCH(1,(Actual_Data!$A$2:$A$1000=A49)*(Actual_Data!$B$2:$B$1000=B49),0)) -
INDEX(Budget_Forecast!$D$2:$D$1000,MATCH(1,(Budget_Forecast!$A$2:$A$1000=A49)*(Budget_Forecast!$B$2:$B$1000=B49),0))</f>
        <v>38939</v>
      </c>
      <c r="E49" s="1" cm="1">
        <f t="array" aca="1" ref="E49" ca="1">INDEX(Actual_Data!$E$2:$E$1000,MATCH(1,(Actual_Data!$A$2:$A$1000=A49)*(Actual_Data!$B$2:$B$1000=B49),0)) -
INDEX(Budget_Forecast!$E$2:$E$1000,MATCH(1,(Budget_Forecast!$A$2:$A$1000=A49)*(Budget_Forecast!$B$2:$B$1000=B49),0))</f>
        <v>60154</v>
      </c>
    </row>
    <row r="50" spans="1:5" x14ac:dyDescent="0.35">
      <c r="A50" s="2">
        <f>DATE(2022,1,1)</f>
        <v>44562</v>
      </c>
      <c r="B50" t="s">
        <v>4</v>
      </c>
      <c r="C50" s="1" cm="1">
        <f t="array" aca="1" ref="C50" ca="1">INDEX(Actual_Data!$C$2:$C$1000,MATCH(1,(Actual_Data!$A$2:$A$1000=A50)*(Actual_Data!$B$2:$B$1000=B50),0)) -
INDEX(Budget_Forecast!$C$2:$C$1000,MATCH(1,(Budget_Forecast!$A$2:$A$1000=A50)*(Budget_Forecast!$B$2:$B$1000=B50),0))</f>
        <v>-113690</v>
      </c>
      <c r="D50" s="1" cm="1">
        <f t="array" aca="1" ref="D50" ca="1">INDEX(Actual_Data!$D$2:$D$1000,MATCH(1,(Actual_Data!$A$2:$A$1000=A50)*(Actual_Data!$B$2:$B$1000=B50),0)) -
INDEX(Budget_Forecast!$D$2:$D$1000,MATCH(1,(Budget_Forecast!$A$2:$A$1000=A50)*(Budget_Forecast!$B$2:$B$1000=B50),0))</f>
        <v>2877</v>
      </c>
      <c r="E50" s="1" cm="1">
        <f t="array" aca="1" ref="E50" ca="1">INDEX(Actual_Data!$E$2:$E$1000,MATCH(1,(Actual_Data!$A$2:$A$1000=A50)*(Actual_Data!$B$2:$B$1000=B50),0)) -
INDEX(Budget_Forecast!$E$2:$E$1000,MATCH(1,(Budget_Forecast!$A$2:$A$1000=A50)*(Budget_Forecast!$B$2:$B$1000=B50),0))</f>
        <v>116837</v>
      </c>
    </row>
    <row r="51" spans="1:5" x14ac:dyDescent="0.35">
      <c r="A51" s="2">
        <f>EDATE(A50,1)</f>
        <v>44593</v>
      </c>
      <c r="B51" t="s">
        <v>4</v>
      </c>
      <c r="C51" s="1" cm="1">
        <f t="array" aca="1" ref="C51" ca="1">INDEX(Actual_Data!$C$2:$C$1000,MATCH(1,(Actual_Data!$A$2:$A$1000=A51)*(Actual_Data!$B$2:$B$1000=B51),0)) -
INDEX(Budget_Forecast!$C$2:$C$1000,MATCH(1,(Budget_Forecast!$A$2:$A$1000=A51)*(Budget_Forecast!$B$2:$B$1000=B51),0))</f>
        <v>69752</v>
      </c>
      <c r="D51" s="1" cm="1">
        <f t="array" aca="1" ref="D51" ca="1">INDEX(Actual_Data!$D$2:$D$1000,MATCH(1,(Actual_Data!$A$2:$A$1000=A51)*(Actual_Data!$B$2:$B$1000=B51),0)) -
INDEX(Budget_Forecast!$D$2:$D$1000,MATCH(1,(Budget_Forecast!$A$2:$A$1000=A51)*(Budget_Forecast!$B$2:$B$1000=B51),0))</f>
        <v>-29968</v>
      </c>
      <c r="E51" s="1" cm="1">
        <f t="array" aca="1" ref="E51" ca="1">INDEX(Actual_Data!$E$2:$E$1000,MATCH(1,(Actual_Data!$A$2:$A$1000=A51)*(Actual_Data!$B$2:$B$1000=B51),0)) -
INDEX(Budget_Forecast!$E$2:$E$1000,MATCH(1,(Budget_Forecast!$A$2:$A$1000=A51)*(Budget_Forecast!$B$2:$B$1000=B51),0))</f>
        <v>77944</v>
      </c>
    </row>
    <row r="52" spans="1:5" x14ac:dyDescent="0.35">
      <c r="A52" s="2">
        <f t="shared" ref="A52:A73" si="2">EDATE(A51,1)</f>
        <v>44621</v>
      </c>
      <c r="B52" t="s">
        <v>4</v>
      </c>
      <c r="C52" s="1" cm="1">
        <f t="array" aca="1" ref="C52" ca="1">INDEX(Actual_Data!$C$2:$C$1000,MATCH(1,(Actual_Data!$A$2:$A$1000=A52)*(Actual_Data!$B$2:$B$1000=B52),0)) -
INDEX(Budget_Forecast!$C$2:$C$1000,MATCH(1,(Budget_Forecast!$A$2:$A$1000=A52)*(Budget_Forecast!$B$2:$B$1000=B52),0))</f>
        <v>7580</v>
      </c>
      <c r="D52" s="1" cm="1">
        <f t="array" aca="1" ref="D52" ca="1">INDEX(Actual_Data!$D$2:$D$1000,MATCH(1,(Actual_Data!$A$2:$A$1000=A52)*(Actual_Data!$B$2:$B$1000=B52),0)) -
INDEX(Budget_Forecast!$D$2:$D$1000,MATCH(1,(Budget_Forecast!$A$2:$A$1000=A52)*(Budget_Forecast!$B$2:$B$1000=B52),0))</f>
        <v>-75498</v>
      </c>
      <c r="E52" s="1" cm="1">
        <f t="array" aca="1" ref="E52" ca="1">INDEX(Actual_Data!$E$2:$E$1000,MATCH(1,(Actual_Data!$A$2:$A$1000=A52)*(Actual_Data!$B$2:$B$1000=B52),0)) -
INDEX(Budget_Forecast!$E$2:$E$1000,MATCH(1,(Budget_Forecast!$A$2:$A$1000=A52)*(Budget_Forecast!$B$2:$B$1000=B52),0))</f>
        <v>120986</v>
      </c>
    </row>
    <row r="53" spans="1:5" x14ac:dyDescent="0.35">
      <c r="A53" s="2">
        <f t="shared" si="2"/>
        <v>44652</v>
      </c>
      <c r="B53" t="s">
        <v>4</v>
      </c>
      <c r="C53" s="1" cm="1">
        <f t="array" aca="1" ref="C53" ca="1">INDEX(Actual_Data!$C$2:$C$1000,MATCH(1,(Actual_Data!$A$2:$A$1000=A53)*(Actual_Data!$B$2:$B$1000=B53),0)) -
INDEX(Budget_Forecast!$C$2:$C$1000,MATCH(1,(Budget_Forecast!$A$2:$A$1000=A53)*(Budget_Forecast!$B$2:$B$1000=B53),0))</f>
        <v>-105428</v>
      </c>
      <c r="D53" s="1" cm="1">
        <f t="array" aca="1" ref="D53" ca="1">INDEX(Actual_Data!$D$2:$D$1000,MATCH(1,(Actual_Data!$A$2:$A$1000=A53)*(Actual_Data!$B$2:$B$1000=B53),0)) -
INDEX(Budget_Forecast!$D$2:$D$1000,MATCH(1,(Budget_Forecast!$A$2:$A$1000=A53)*(Budget_Forecast!$B$2:$B$1000=B53),0))</f>
        <v>94924</v>
      </c>
      <c r="E53" s="1" cm="1">
        <f t="array" aca="1" ref="E53" ca="1">INDEX(Actual_Data!$E$2:$E$1000,MATCH(1,(Actual_Data!$A$2:$A$1000=A53)*(Actual_Data!$B$2:$B$1000=B53),0)) -
INDEX(Budget_Forecast!$E$2:$E$1000,MATCH(1,(Budget_Forecast!$A$2:$A$1000=A53)*(Budget_Forecast!$B$2:$B$1000=B53),0))</f>
        <v>36646</v>
      </c>
    </row>
    <row r="54" spans="1:5" x14ac:dyDescent="0.35">
      <c r="A54" s="2">
        <f t="shared" si="2"/>
        <v>44682</v>
      </c>
      <c r="B54" t="s">
        <v>4</v>
      </c>
      <c r="C54" s="1" cm="1">
        <f t="array" aca="1" ref="C54" ca="1">INDEX(Actual_Data!$C$2:$C$1000,MATCH(1,(Actual_Data!$A$2:$A$1000=A54)*(Actual_Data!$B$2:$B$1000=B54),0)) -
INDEX(Budget_Forecast!$C$2:$C$1000,MATCH(1,(Budget_Forecast!$A$2:$A$1000=A54)*(Budget_Forecast!$B$2:$B$1000=B54),0))</f>
        <v>45545</v>
      </c>
      <c r="D54" s="1" cm="1">
        <f t="array" aca="1" ref="D54" ca="1">INDEX(Actual_Data!$D$2:$D$1000,MATCH(1,(Actual_Data!$A$2:$A$1000=A54)*(Actual_Data!$B$2:$B$1000=B54),0)) -
INDEX(Budget_Forecast!$D$2:$D$1000,MATCH(1,(Budget_Forecast!$A$2:$A$1000=A54)*(Budget_Forecast!$B$2:$B$1000=B54),0))</f>
        <v>-57920</v>
      </c>
      <c r="E54" s="1" cm="1">
        <f t="array" aca="1" ref="E54" ca="1">INDEX(Actual_Data!$E$2:$E$1000,MATCH(1,(Actual_Data!$A$2:$A$1000=A54)*(Actual_Data!$B$2:$B$1000=B54),0)) -
INDEX(Budget_Forecast!$E$2:$E$1000,MATCH(1,(Budget_Forecast!$A$2:$A$1000=A54)*(Budget_Forecast!$B$2:$B$1000=B54),0))</f>
        <v>-68637</v>
      </c>
    </row>
    <row r="55" spans="1:5" x14ac:dyDescent="0.35">
      <c r="A55" s="2">
        <f t="shared" si="2"/>
        <v>44713</v>
      </c>
      <c r="B55" t="s">
        <v>4</v>
      </c>
      <c r="C55" s="1" cm="1">
        <f t="array" aca="1" ref="C55" ca="1">INDEX(Actual_Data!$C$2:$C$1000,MATCH(1,(Actual_Data!$A$2:$A$1000=A55)*(Actual_Data!$B$2:$B$1000=B55),0)) -
INDEX(Budget_Forecast!$C$2:$C$1000,MATCH(1,(Budget_Forecast!$A$2:$A$1000=A55)*(Budget_Forecast!$B$2:$B$1000=B55),0))</f>
        <v>-78552</v>
      </c>
      <c r="D55" s="1" cm="1">
        <f t="array" aca="1" ref="D55" ca="1">INDEX(Actual_Data!$D$2:$D$1000,MATCH(1,(Actual_Data!$A$2:$A$1000=A55)*(Actual_Data!$B$2:$B$1000=B55),0)) -
INDEX(Budget_Forecast!$D$2:$D$1000,MATCH(1,(Budget_Forecast!$A$2:$A$1000=A55)*(Budget_Forecast!$B$2:$B$1000=B55),0))</f>
        <v>-17775</v>
      </c>
      <c r="E55" s="1" cm="1">
        <f t="array" aca="1" ref="E55" ca="1">INDEX(Actual_Data!$E$2:$E$1000,MATCH(1,(Actual_Data!$A$2:$A$1000=A55)*(Actual_Data!$B$2:$B$1000=B55),0)) -
INDEX(Budget_Forecast!$E$2:$E$1000,MATCH(1,(Budget_Forecast!$A$2:$A$1000=A55)*(Budget_Forecast!$B$2:$B$1000=B55),0))</f>
        <v>-28785</v>
      </c>
    </row>
    <row r="56" spans="1:5" x14ac:dyDescent="0.35">
      <c r="A56" s="2">
        <f t="shared" si="2"/>
        <v>44743</v>
      </c>
      <c r="B56" t="s">
        <v>4</v>
      </c>
      <c r="C56" s="1" cm="1">
        <f t="array" aca="1" ref="C56" ca="1">INDEX(Actual_Data!$C$2:$C$1000,MATCH(1,(Actual_Data!$A$2:$A$1000=A56)*(Actual_Data!$B$2:$B$1000=B56),0)) -
INDEX(Budget_Forecast!$C$2:$C$1000,MATCH(1,(Budget_Forecast!$A$2:$A$1000=A56)*(Budget_Forecast!$B$2:$B$1000=B56),0))</f>
        <v>-102316</v>
      </c>
      <c r="D56" s="1" cm="1">
        <f t="array" aca="1" ref="D56" ca="1">INDEX(Actual_Data!$D$2:$D$1000,MATCH(1,(Actual_Data!$A$2:$A$1000=A56)*(Actual_Data!$B$2:$B$1000=B56),0)) -
INDEX(Budget_Forecast!$D$2:$D$1000,MATCH(1,(Budget_Forecast!$A$2:$A$1000=A56)*(Budget_Forecast!$B$2:$B$1000=B56),0))</f>
        <v>1367</v>
      </c>
      <c r="E56" s="1" cm="1">
        <f t="array" aca="1" ref="E56" ca="1">INDEX(Actual_Data!$E$2:$E$1000,MATCH(1,(Actual_Data!$A$2:$A$1000=A56)*(Actual_Data!$B$2:$B$1000=B56),0)) -
INDEX(Budget_Forecast!$E$2:$E$1000,MATCH(1,(Budget_Forecast!$A$2:$A$1000=A56)*(Budget_Forecast!$B$2:$B$1000=B56),0))</f>
        <v>61267</v>
      </c>
    </row>
    <row r="57" spans="1:5" x14ac:dyDescent="0.35">
      <c r="A57" s="2">
        <f t="shared" si="2"/>
        <v>44774</v>
      </c>
      <c r="B57" t="s">
        <v>4</v>
      </c>
      <c r="C57" s="1" cm="1">
        <f t="array" aca="1" ref="C57" ca="1">INDEX(Actual_Data!$C$2:$C$1000,MATCH(1,(Actual_Data!$A$2:$A$1000=A57)*(Actual_Data!$B$2:$B$1000=B57),0)) -
INDEX(Budget_Forecast!$C$2:$C$1000,MATCH(1,(Budget_Forecast!$A$2:$A$1000=A57)*(Budget_Forecast!$B$2:$B$1000=B57),0))</f>
        <v>15213</v>
      </c>
      <c r="D57" s="1" cm="1">
        <f t="array" aca="1" ref="D57" ca="1">INDEX(Actual_Data!$D$2:$D$1000,MATCH(1,(Actual_Data!$A$2:$A$1000=A57)*(Actual_Data!$B$2:$B$1000=B57),0)) -
INDEX(Budget_Forecast!$D$2:$D$1000,MATCH(1,(Budget_Forecast!$A$2:$A$1000=A57)*(Budget_Forecast!$B$2:$B$1000=B57),0))</f>
        <v>-21094</v>
      </c>
      <c r="E57" s="1" cm="1">
        <f t="array" aca="1" ref="E57" ca="1">INDEX(Actual_Data!$E$2:$E$1000,MATCH(1,(Actual_Data!$A$2:$A$1000=A57)*(Actual_Data!$B$2:$B$1000=B57),0)) -
INDEX(Budget_Forecast!$E$2:$E$1000,MATCH(1,(Budget_Forecast!$A$2:$A$1000=A57)*(Budget_Forecast!$B$2:$B$1000=B57),0))</f>
        <v>156299</v>
      </c>
    </row>
    <row r="58" spans="1:5" x14ac:dyDescent="0.35">
      <c r="A58" s="2">
        <f t="shared" si="2"/>
        <v>44805</v>
      </c>
      <c r="B58" t="s">
        <v>4</v>
      </c>
      <c r="C58" s="1" cm="1">
        <f t="array" aca="1" ref="C58" ca="1">INDEX(Actual_Data!$C$2:$C$1000,MATCH(1,(Actual_Data!$A$2:$A$1000=A58)*(Actual_Data!$B$2:$B$1000=B58),0)) -
INDEX(Budget_Forecast!$C$2:$C$1000,MATCH(1,(Budget_Forecast!$A$2:$A$1000=A58)*(Budget_Forecast!$B$2:$B$1000=B58),0))</f>
        <v>-10815</v>
      </c>
      <c r="D58" s="1" cm="1">
        <f t="array" aca="1" ref="D58" ca="1">INDEX(Actual_Data!$D$2:$D$1000,MATCH(1,(Actual_Data!$A$2:$A$1000=A58)*(Actual_Data!$B$2:$B$1000=B58),0)) -
INDEX(Budget_Forecast!$D$2:$D$1000,MATCH(1,(Budget_Forecast!$A$2:$A$1000=A58)*(Budget_Forecast!$B$2:$B$1000=B58),0))</f>
        <v>105958</v>
      </c>
      <c r="E58" s="1" cm="1">
        <f t="array" aca="1" ref="E58" ca="1">INDEX(Actual_Data!$E$2:$E$1000,MATCH(1,(Actual_Data!$A$2:$A$1000=A58)*(Actual_Data!$B$2:$B$1000=B58),0)) -
INDEX(Budget_Forecast!$E$2:$E$1000,MATCH(1,(Budget_Forecast!$A$2:$A$1000=A58)*(Budget_Forecast!$B$2:$B$1000=B58),0))</f>
        <v>127877</v>
      </c>
    </row>
    <row r="59" spans="1:5" x14ac:dyDescent="0.35">
      <c r="A59" s="2">
        <f t="shared" si="2"/>
        <v>44835</v>
      </c>
      <c r="B59" t="s">
        <v>4</v>
      </c>
      <c r="C59" s="1" cm="1">
        <f t="array" aca="1" ref="C59" ca="1">INDEX(Actual_Data!$C$2:$C$1000,MATCH(1,(Actual_Data!$A$2:$A$1000=A59)*(Actual_Data!$B$2:$B$1000=B59),0)) -
INDEX(Budget_Forecast!$C$2:$C$1000,MATCH(1,(Budget_Forecast!$A$2:$A$1000=A59)*(Budget_Forecast!$B$2:$B$1000=B59),0))</f>
        <v>-2665</v>
      </c>
      <c r="D59" s="1" cm="1">
        <f t="array" aca="1" ref="D59" ca="1">INDEX(Actual_Data!$D$2:$D$1000,MATCH(1,(Actual_Data!$A$2:$A$1000=A59)*(Actual_Data!$B$2:$B$1000=B59),0)) -
INDEX(Budget_Forecast!$D$2:$D$1000,MATCH(1,(Budget_Forecast!$A$2:$A$1000=A59)*(Budget_Forecast!$B$2:$B$1000=B59),0))</f>
        <v>23457</v>
      </c>
      <c r="E59" s="1" cm="1">
        <f t="array" aca="1" ref="E59" ca="1">INDEX(Actual_Data!$E$2:$E$1000,MATCH(1,(Actual_Data!$A$2:$A$1000=A59)*(Actual_Data!$B$2:$B$1000=B59),0)) -
INDEX(Budget_Forecast!$E$2:$E$1000,MATCH(1,(Budget_Forecast!$A$2:$A$1000=A59)*(Budget_Forecast!$B$2:$B$1000=B59),0))</f>
        <v>33714</v>
      </c>
    </row>
    <row r="60" spans="1:5" x14ac:dyDescent="0.35">
      <c r="A60" s="2">
        <f t="shared" si="2"/>
        <v>44866</v>
      </c>
      <c r="B60" t="s">
        <v>4</v>
      </c>
      <c r="C60" s="1" cm="1">
        <f t="array" aca="1" ref="C60" ca="1">INDEX(Actual_Data!$C$2:$C$1000,MATCH(1,(Actual_Data!$A$2:$A$1000=A60)*(Actual_Data!$B$2:$B$1000=B60),0)) -
INDEX(Budget_Forecast!$C$2:$C$1000,MATCH(1,(Budget_Forecast!$A$2:$A$1000=A60)*(Budget_Forecast!$B$2:$B$1000=B60),0))</f>
        <v>-17910</v>
      </c>
      <c r="D60" s="1" cm="1">
        <f t="array" aca="1" ref="D60" ca="1">INDEX(Actual_Data!$D$2:$D$1000,MATCH(1,(Actual_Data!$A$2:$A$1000=A60)*(Actual_Data!$B$2:$B$1000=B60),0)) -
INDEX(Budget_Forecast!$D$2:$D$1000,MATCH(1,(Budget_Forecast!$A$2:$A$1000=A60)*(Budget_Forecast!$B$2:$B$1000=B60),0))</f>
        <v>-32883</v>
      </c>
      <c r="E60" s="1" cm="1">
        <f t="array" aca="1" ref="E60" ca="1">INDEX(Actual_Data!$E$2:$E$1000,MATCH(1,(Actual_Data!$A$2:$A$1000=A60)*(Actual_Data!$B$2:$B$1000=B60),0)) -
INDEX(Budget_Forecast!$E$2:$E$1000,MATCH(1,(Budget_Forecast!$A$2:$A$1000=A60)*(Budget_Forecast!$B$2:$B$1000=B60),0))</f>
        <v>154853</v>
      </c>
    </row>
    <row r="61" spans="1:5" x14ac:dyDescent="0.35">
      <c r="A61" s="2">
        <f t="shared" si="2"/>
        <v>44896</v>
      </c>
      <c r="B61" t="s">
        <v>4</v>
      </c>
      <c r="C61" s="1" cm="1">
        <f t="array" aca="1" ref="C61" ca="1">INDEX(Actual_Data!$C$2:$C$1000,MATCH(1,(Actual_Data!$A$2:$A$1000=A61)*(Actual_Data!$B$2:$B$1000=B61),0)) -
INDEX(Budget_Forecast!$C$2:$C$1000,MATCH(1,(Budget_Forecast!$A$2:$A$1000=A61)*(Budget_Forecast!$B$2:$B$1000=B61),0))</f>
        <v>121954</v>
      </c>
      <c r="D61" s="1" cm="1">
        <f t="array" aca="1" ref="D61" ca="1">INDEX(Actual_Data!$D$2:$D$1000,MATCH(1,(Actual_Data!$A$2:$A$1000=A61)*(Actual_Data!$B$2:$B$1000=B61),0)) -
INDEX(Budget_Forecast!$D$2:$D$1000,MATCH(1,(Budget_Forecast!$A$2:$A$1000=A61)*(Budget_Forecast!$B$2:$B$1000=B61),0))</f>
        <v>-31642</v>
      </c>
      <c r="E61" s="1" cm="1">
        <f t="array" aca="1" ref="E61" ca="1">INDEX(Actual_Data!$E$2:$E$1000,MATCH(1,(Actual_Data!$A$2:$A$1000=A61)*(Actual_Data!$B$2:$B$1000=B61),0)) -
INDEX(Budget_Forecast!$E$2:$E$1000,MATCH(1,(Budget_Forecast!$A$2:$A$1000=A61)*(Budget_Forecast!$B$2:$B$1000=B61),0))</f>
        <v>61308</v>
      </c>
    </row>
    <row r="62" spans="1:5" x14ac:dyDescent="0.35">
      <c r="A62" s="2">
        <f t="shared" si="2"/>
        <v>44927</v>
      </c>
      <c r="B62" t="s">
        <v>4</v>
      </c>
      <c r="C62" s="1" cm="1">
        <f t="array" aca="1" ref="C62" ca="1">INDEX(Actual_Data!$C$2:$C$1000,MATCH(1,(Actual_Data!$A$2:$A$1000=A62)*(Actual_Data!$B$2:$B$1000=B62),0)) -
INDEX(Budget_Forecast!$C$2:$C$1000,MATCH(1,(Budget_Forecast!$A$2:$A$1000=A62)*(Budget_Forecast!$B$2:$B$1000=B62),0))</f>
        <v>3327</v>
      </c>
      <c r="D62" s="1" cm="1">
        <f t="array" aca="1" ref="D62" ca="1">INDEX(Actual_Data!$D$2:$D$1000,MATCH(1,(Actual_Data!$A$2:$A$1000=A62)*(Actual_Data!$B$2:$B$1000=B62),0)) -
INDEX(Budget_Forecast!$D$2:$D$1000,MATCH(1,(Budget_Forecast!$A$2:$A$1000=A62)*(Budget_Forecast!$B$2:$B$1000=B62),0))</f>
        <v>43023</v>
      </c>
      <c r="E62" s="1" cm="1">
        <f t="array" aca="1" ref="E62" ca="1">INDEX(Actual_Data!$E$2:$E$1000,MATCH(1,(Actual_Data!$A$2:$A$1000=A62)*(Actual_Data!$B$2:$B$1000=B62),0)) -
INDEX(Budget_Forecast!$E$2:$E$1000,MATCH(1,(Budget_Forecast!$A$2:$A$1000=A62)*(Budget_Forecast!$B$2:$B$1000=B62),0))</f>
        <v>21216</v>
      </c>
    </row>
    <row r="63" spans="1:5" x14ac:dyDescent="0.35">
      <c r="A63" s="2">
        <f t="shared" si="2"/>
        <v>44958</v>
      </c>
      <c r="B63" t="s">
        <v>4</v>
      </c>
      <c r="C63" s="1" cm="1">
        <f t="array" aca="1" ref="C63" ca="1">INDEX(Actual_Data!$C$2:$C$1000,MATCH(1,(Actual_Data!$A$2:$A$1000=A63)*(Actual_Data!$B$2:$B$1000=B63),0)) -
INDEX(Budget_Forecast!$C$2:$C$1000,MATCH(1,(Budget_Forecast!$A$2:$A$1000=A63)*(Budget_Forecast!$B$2:$B$1000=B63),0))</f>
        <v>104089</v>
      </c>
      <c r="D63" s="1" cm="1">
        <f t="array" aca="1" ref="D63" ca="1">INDEX(Actual_Data!$D$2:$D$1000,MATCH(1,(Actual_Data!$A$2:$A$1000=A63)*(Actual_Data!$B$2:$B$1000=B63),0)) -
INDEX(Budget_Forecast!$D$2:$D$1000,MATCH(1,(Budget_Forecast!$A$2:$A$1000=A63)*(Budget_Forecast!$B$2:$B$1000=B63),0))</f>
        <v>-47110</v>
      </c>
      <c r="E63" s="1" cm="1">
        <f t="array" aca="1" ref="E63" ca="1">INDEX(Actual_Data!$E$2:$E$1000,MATCH(1,(Actual_Data!$A$2:$A$1000=A63)*(Actual_Data!$B$2:$B$1000=B63),0)) -
INDEX(Budget_Forecast!$E$2:$E$1000,MATCH(1,(Budget_Forecast!$A$2:$A$1000=A63)*(Budget_Forecast!$B$2:$B$1000=B63),0))</f>
        <v>42503</v>
      </c>
    </row>
    <row r="64" spans="1:5" x14ac:dyDescent="0.35">
      <c r="A64" s="2">
        <f t="shared" si="2"/>
        <v>44986</v>
      </c>
      <c r="B64" t="s">
        <v>4</v>
      </c>
      <c r="C64" s="1" cm="1">
        <f t="array" aca="1" ref="C64" ca="1">INDEX(Actual_Data!$C$2:$C$1000,MATCH(1,(Actual_Data!$A$2:$A$1000=A64)*(Actual_Data!$B$2:$B$1000=B64),0)) -
INDEX(Budget_Forecast!$C$2:$C$1000,MATCH(1,(Budget_Forecast!$A$2:$A$1000=A64)*(Budget_Forecast!$B$2:$B$1000=B64),0))</f>
        <v>-35884</v>
      </c>
      <c r="D64" s="1" cm="1">
        <f t="array" aca="1" ref="D64" ca="1">INDEX(Actual_Data!$D$2:$D$1000,MATCH(1,(Actual_Data!$A$2:$A$1000=A64)*(Actual_Data!$B$2:$B$1000=B64),0)) -
INDEX(Budget_Forecast!$D$2:$D$1000,MATCH(1,(Budget_Forecast!$A$2:$A$1000=A64)*(Budget_Forecast!$B$2:$B$1000=B64),0))</f>
        <v>39265</v>
      </c>
      <c r="E64" s="1" cm="1">
        <f t="array" aca="1" ref="E64" ca="1">INDEX(Actual_Data!$E$2:$E$1000,MATCH(1,(Actual_Data!$A$2:$A$1000=A64)*(Actual_Data!$B$2:$B$1000=B64),0)) -
INDEX(Budget_Forecast!$E$2:$E$1000,MATCH(1,(Budget_Forecast!$A$2:$A$1000=A64)*(Budget_Forecast!$B$2:$B$1000=B64),0))</f>
        <v>-97385</v>
      </c>
    </row>
    <row r="65" spans="1:5" x14ac:dyDescent="0.35">
      <c r="A65" s="2">
        <f t="shared" si="2"/>
        <v>45017</v>
      </c>
      <c r="B65" t="s">
        <v>4</v>
      </c>
      <c r="C65" s="1" cm="1">
        <f t="array" aca="1" ref="C65" ca="1">INDEX(Actual_Data!$C$2:$C$1000,MATCH(1,(Actual_Data!$A$2:$A$1000=A65)*(Actual_Data!$B$2:$B$1000=B65),0)) -
INDEX(Budget_Forecast!$C$2:$C$1000,MATCH(1,(Budget_Forecast!$A$2:$A$1000=A65)*(Budget_Forecast!$B$2:$B$1000=B65),0))</f>
        <v>11155</v>
      </c>
      <c r="D65" s="1" cm="1">
        <f t="array" aca="1" ref="D65" ca="1">INDEX(Actual_Data!$D$2:$D$1000,MATCH(1,(Actual_Data!$A$2:$A$1000=A65)*(Actual_Data!$B$2:$B$1000=B65),0)) -
INDEX(Budget_Forecast!$D$2:$D$1000,MATCH(1,(Budget_Forecast!$A$2:$A$1000=A65)*(Budget_Forecast!$B$2:$B$1000=B65),0))</f>
        <v>-4935</v>
      </c>
      <c r="E65" s="1" cm="1">
        <f t="array" aca="1" ref="E65" ca="1">INDEX(Actual_Data!$E$2:$E$1000,MATCH(1,(Actual_Data!$A$2:$A$1000=A65)*(Actual_Data!$B$2:$B$1000=B65),0)) -
INDEX(Budget_Forecast!$E$2:$E$1000,MATCH(1,(Budget_Forecast!$A$2:$A$1000=A65)*(Budget_Forecast!$B$2:$B$1000=B65),0))</f>
        <v>254812</v>
      </c>
    </row>
    <row r="66" spans="1:5" x14ac:dyDescent="0.35">
      <c r="A66" s="2">
        <f t="shared" si="2"/>
        <v>45047</v>
      </c>
      <c r="B66" t="s">
        <v>4</v>
      </c>
      <c r="C66" s="1" cm="1">
        <f t="array" aca="1" ref="C66" ca="1">INDEX(Actual_Data!$C$2:$C$1000,MATCH(1,(Actual_Data!$A$2:$A$1000=A66)*(Actual_Data!$B$2:$B$1000=B66),0)) -
INDEX(Budget_Forecast!$C$2:$C$1000,MATCH(1,(Budget_Forecast!$A$2:$A$1000=A66)*(Budget_Forecast!$B$2:$B$1000=B66),0))</f>
        <v>18229</v>
      </c>
      <c r="D66" s="1" cm="1">
        <f t="array" aca="1" ref="D66" ca="1">INDEX(Actual_Data!$D$2:$D$1000,MATCH(1,(Actual_Data!$A$2:$A$1000=A66)*(Actual_Data!$B$2:$B$1000=B66),0)) -
INDEX(Budget_Forecast!$D$2:$D$1000,MATCH(1,(Budget_Forecast!$A$2:$A$1000=A66)*(Budget_Forecast!$B$2:$B$1000=B66),0))</f>
        <v>-35238</v>
      </c>
      <c r="E66" s="1" cm="1">
        <f t="array" aca="1" ref="E66" ca="1">INDEX(Actual_Data!$E$2:$E$1000,MATCH(1,(Actual_Data!$A$2:$A$1000=A66)*(Actual_Data!$B$2:$B$1000=B66),0)) -
INDEX(Budget_Forecast!$E$2:$E$1000,MATCH(1,(Budget_Forecast!$A$2:$A$1000=A66)*(Budget_Forecast!$B$2:$B$1000=B66),0))</f>
        <v>13711</v>
      </c>
    </row>
    <row r="67" spans="1:5" x14ac:dyDescent="0.35">
      <c r="A67" s="2">
        <f t="shared" si="2"/>
        <v>45078</v>
      </c>
      <c r="B67" t="s">
        <v>4</v>
      </c>
      <c r="C67" s="1" cm="1">
        <f t="array" aca="1" ref="C67" ca="1">INDEX(Actual_Data!$C$2:$C$1000,MATCH(1,(Actual_Data!$A$2:$A$1000=A67)*(Actual_Data!$B$2:$B$1000=B67),0)) -
INDEX(Budget_Forecast!$C$2:$C$1000,MATCH(1,(Budget_Forecast!$A$2:$A$1000=A67)*(Budget_Forecast!$B$2:$B$1000=B67),0))</f>
        <v>14560</v>
      </c>
      <c r="D67" s="1" cm="1">
        <f t="array" aca="1" ref="D67" ca="1">INDEX(Actual_Data!$D$2:$D$1000,MATCH(1,(Actual_Data!$A$2:$A$1000=A67)*(Actual_Data!$B$2:$B$1000=B67),0)) -
INDEX(Budget_Forecast!$D$2:$D$1000,MATCH(1,(Budget_Forecast!$A$2:$A$1000=A67)*(Budget_Forecast!$B$2:$B$1000=B67),0))</f>
        <v>45472</v>
      </c>
      <c r="E67" s="1" cm="1">
        <f t="array" aca="1" ref="E67" ca="1">INDEX(Actual_Data!$E$2:$E$1000,MATCH(1,(Actual_Data!$A$2:$A$1000=A67)*(Actual_Data!$B$2:$B$1000=B67),0)) -
INDEX(Budget_Forecast!$E$2:$E$1000,MATCH(1,(Budget_Forecast!$A$2:$A$1000=A67)*(Budget_Forecast!$B$2:$B$1000=B67),0))</f>
        <v>141850</v>
      </c>
    </row>
    <row r="68" spans="1:5" x14ac:dyDescent="0.35">
      <c r="A68" s="2">
        <f t="shared" si="2"/>
        <v>45108</v>
      </c>
      <c r="B68" t="s">
        <v>4</v>
      </c>
      <c r="C68" s="1" cm="1">
        <f t="array" aca="1" ref="C68" ca="1">INDEX(Actual_Data!$C$2:$C$1000,MATCH(1,(Actual_Data!$A$2:$A$1000=A68)*(Actual_Data!$B$2:$B$1000=B68),0)) -
INDEX(Budget_Forecast!$C$2:$C$1000,MATCH(1,(Budget_Forecast!$A$2:$A$1000=A68)*(Budget_Forecast!$B$2:$B$1000=B68),0))</f>
        <v>-27853</v>
      </c>
      <c r="D68" s="1" cm="1">
        <f t="array" aca="1" ref="D68" ca="1">INDEX(Actual_Data!$D$2:$D$1000,MATCH(1,(Actual_Data!$A$2:$A$1000=A68)*(Actual_Data!$B$2:$B$1000=B68),0)) -
INDEX(Budget_Forecast!$D$2:$D$1000,MATCH(1,(Budget_Forecast!$A$2:$A$1000=A68)*(Budget_Forecast!$B$2:$B$1000=B68),0))</f>
        <v>116317</v>
      </c>
      <c r="E68" s="1" cm="1">
        <f t="array" aca="1" ref="E68" ca="1">INDEX(Actual_Data!$E$2:$E$1000,MATCH(1,(Actual_Data!$A$2:$A$1000=A68)*(Actual_Data!$B$2:$B$1000=B68),0)) -
INDEX(Budget_Forecast!$E$2:$E$1000,MATCH(1,(Budget_Forecast!$A$2:$A$1000=A68)*(Budget_Forecast!$B$2:$B$1000=B68),0))</f>
        <v>-34880</v>
      </c>
    </row>
    <row r="69" spans="1:5" x14ac:dyDescent="0.35">
      <c r="A69" s="2">
        <f t="shared" si="2"/>
        <v>45139</v>
      </c>
      <c r="B69" t="s">
        <v>4</v>
      </c>
      <c r="C69" s="1" cm="1">
        <f t="array" aca="1" ref="C69" ca="1">INDEX(Actual_Data!$C$2:$C$1000,MATCH(1,(Actual_Data!$A$2:$A$1000=A69)*(Actual_Data!$B$2:$B$1000=B69),0)) -
INDEX(Budget_Forecast!$C$2:$C$1000,MATCH(1,(Budget_Forecast!$A$2:$A$1000=A69)*(Budget_Forecast!$B$2:$B$1000=B69),0))</f>
        <v>123478</v>
      </c>
      <c r="D69" s="1" cm="1">
        <f t="array" aca="1" ref="D69" ca="1">INDEX(Actual_Data!$D$2:$D$1000,MATCH(1,(Actual_Data!$A$2:$A$1000=A69)*(Actual_Data!$B$2:$B$1000=B69),0)) -
INDEX(Budget_Forecast!$D$2:$D$1000,MATCH(1,(Budget_Forecast!$A$2:$A$1000=A69)*(Budget_Forecast!$B$2:$B$1000=B69),0))</f>
        <v>-41113</v>
      </c>
      <c r="E69" s="1" cm="1">
        <f t="array" aca="1" ref="E69" ca="1">INDEX(Actual_Data!$E$2:$E$1000,MATCH(1,(Actual_Data!$A$2:$A$1000=A69)*(Actual_Data!$B$2:$B$1000=B69),0)) -
INDEX(Budget_Forecast!$E$2:$E$1000,MATCH(1,(Budget_Forecast!$A$2:$A$1000=A69)*(Budget_Forecast!$B$2:$B$1000=B69),0))</f>
        <v>115157</v>
      </c>
    </row>
    <row r="70" spans="1:5" x14ac:dyDescent="0.35">
      <c r="A70" s="2">
        <f t="shared" si="2"/>
        <v>45170</v>
      </c>
      <c r="B70" t="s">
        <v>4</v>
      </c>
      <c r="C70" s="1" cm="1">
        <f t="array" aca="1" ref="C70" ca="1">INDEX(Actual_Data!$C$2:$C$1000,MATCH(1,(Actual_Data!$A$2:$A$1000=A70)*(Actual_Data!$B$2:$B$1000=B70),0)) -
INDEX(Budget_Forecast!$C$2:$C$1000,MATCH(1,(Budget_Forecast!$A$2:$A$1000=A70)*(Budget_Forecast!$B$2:$B$1000=B70),0))</f>
        <v>27272</v>
      </c>
      <c r="D70" s="1" cm="1">
        <f t="array" aca="1" ref="D70" ca="1">INDEX(Actual_Data!$D$2:$D$1000,MATCH(1,(Actual_Data!$A$2:$A$1000=A70)*(Actual_Data!$B$2:$B$1000=B70),0)) -
INDEX(Budget_Forecast!$D$2:$D$1000,MATCH(1,(Budget_Forecast!$A$2:$A$1000=A70)*(Budget_Forecast!$B$2:$B$1000=B70),0))</f>
        <v>23079</v>
      </c>
      <c r="E70" s="1" cm="1">
        <f t="array" aca="1" ref="E70" ca="1">INDEX(Actual_Data!$E$2:$E$1000,MATCH(1,(Actual_Data!$A$2:$A$1000=A70)*(Actual_Data!$B$2:$B$1000=B70),0)) -
INDEX(Budget_Forecast!$E$2:$E$1000,MATCH(1,(Budget_Forecast!$A$2:$A$1000=A70)*(Budget_Forecast!$B$2:$B$1000=B70),0))</f>
        <v>-3993</v>
      </c>
    </row>
    <row r="71" spans="1:5" x14ac:dyDescent="0.35">
      <c r="A71" s="2">
        <f t="shared" si="2"/>
        <v>45200</v>
      </c>
      <c r="B71" t="s">
        <v>4</v>
      </c>
      <c r="C71" s="1" cm="1">
        <f t="array" aca="1" ref="C71" ca="1">INDEX(Actual_Data!$C$2:$C$1000,MATCH(1,(Actual_Data!$A$2:$A$1000=A71)*(Actual_Data!$B$2:$B$1000=B71),0)) -
INDEX(Budget_Forecast!$C$2:$C$1000,MATCH(1,(Budget_Forecast!$A$2:$A$1000=A71)*(Budget_Forecast!$B$2:$B$1000=B71),0))</f>
        <v>9209</v>
      </c>
      <c r="D71" s="1" cm="1">
        <f t="array" aca="1" ref="D71" ca="1">INDEX(Actual_Data!$D$2:$D$1000,MATCH(1,(Actual_Data!$A$2:$A$1000=A71)*(Actual_Data!$B$2:$B$1000=B71),0)) -
INDEX(Budget_Forecast!$D$2:$D$1000,MATCH(1,(Budget_Forecast!$A$2:$A$1000=A71)*(Budget_Forecast!$B$2:$B$1000=B71),0))</f>
        <v>-10116</v>
      </c>
      <c r="E71" s="1" cm="1">
        <f t="array" aca="1" ref="E71" ca="1">INDEX(Actual_Data!$E$2:$E$1000,MATCH(1,(Actual_Data!$A$2:$A$1000=A71)*(Actual_Data!$B$2:$B$1000=B71),0)) -
INDEX(Budget_Forecast!$E$2:$E$1000,MATCH(1,(Budget_Forecast!$A$2:$A$1000=A71)*(Budget_Forecast!$B$2:$B$1000=B71),0))</f>
        <v>15197</v>
      </c>
    </row>
    <row r="72" spans="1:5" x14ac:dyDescent="0.35">
      <c r="A72" s="2">
        <f t="shared" si="2"/>
        <v>45231</v>
      </c>
      <c r="B72" t="s">
        <v>4</v>
      </c>
      <c r="C72" s="1" cm="1">
        <f t="array" aca="1" ref="C72" ca="1">INDEX(Actual_Data!$C$2:$C$1000,MATCH(1,(Actual_Data!$A$2:$A$1000=A72)*(Actual_Data!$B$2:$B$1000=B72),0)) -
INDEX(Budget_Forecast!$C$2:$C$1000,MATCH(1,(Budget_Forecast!$A$2:$A$1000=A72)*(Budget_Forecast!$B$2:$B$1000=B72),0))</f>
        <v>38479</v>
      </c>
      <c r="D72" s="1" cm="1">
        <f t="array" aca="1" ref="D72" ca="1">INDEX(Actual_Data!$D$2:$D$1000,MATCH(1,(Actual_Data!$A$2:$A$1000=A72)*(Actual_Data!$B$2:$B$1000=B72),0)) -
INDEX(Budget_Forecast!$D$2:$D$1000,MATCH(1,(Budget_Forecast!$A$2:$A$1000=A72)*(Budget_Forecast!$B$2:$B$1000=B72),0))</f>
        <v>28915</v>
      </c>
      <c r="E72" s="1" cm="1">
        <f t="array" aca="1" ref="E72" ca="1">INDEX(Actual_Data!$E$2:$E$1000,MATCH(1,(Actual_Data!$A$2:$A$1000=A72)*(Actual_Data!$B$2:$B$1000=B72),0)) -
INDEX(Budget_Forecast!$E$2:$E$1000,MATCH(1,(Budget_Forecast!$A$2:$A$1000=A72)*(Budget_Forecast!$B$2:$B$1000=B72),0))</f>
        <v>100892</v>
      </c>
    </row>
    <row r="73" spans="1:5" x14ac:dyDescent="0.35">
      <c r="A73" s="2">
        <f t="shared" si="2"/>
        <v>45261</v>
      </c>
      <c r="B73" t="s">
        <v>4</v>
      </c>
      <c r="C73" s="1" cm="1">
        <f t="array" aca="1" ref="C73" ca="1">INDEX(Actual_Data!$C$2:$C$1000,MATCH(1,(Actual_Data!$A$2:$A$1000=A73)*(Actual_Data!$B$2:$B$1000=B73),0)) -
INDEX(Budget_Forecast!$C$2:$C$1000,MATCH(1,(Budget_Forecast!$A$2:$A$1000=A73)*(Budget_Forecast!$B$2:$B$1000=B73),0))</f>
        <v>-2163</v>
      </c>
      <c r="D73" s="1" cm="1">
        <f t="array" aca="1" ref="D73" ca="1">INDEX(Actual_Data!$D$2:$D$1000,MATCH(1,(Actual_Data!$A$2:$A$1000=A73)*(Actual_Data!$B$2:$B$1000=B73),0)) -
INDEX(Budget_Forecast!$D$2:$D$1000,MATCH(1,(Budget_Forecast!$A$2:$A$1000=A73)*(Budget_Forecast!$B$2:$B$1000=B73),0))</f>
        <v>62736</v>
      </c>
      <c r="E73" s="1" cm="1">
        <f t="array" aca="1" ref="E73" ca="1">INDEX(Actual_Data!$E$2:$E$1000,MATCH(1,(Actual_Data!$A$2:$A$1000=A73)*(Actual_Data!$B$2:$B$1000=B73),0)) -
INDEX(Budget_Forecast!$E$2:$E$1000,MATCH(1,(Budget_Forecast!$A$2:$A$1000=A73)*(Budget_Forecast!$B$2:$B$1000=B73),0))</f>
        <v>92785</v>
      </c>
    </row>
    <row r="74" spans="1:5" x14ac:dyDescent="0.35">
      <c r="A74" s="2">
        <f>DATE(2022,1,1)</f>
        <v>44562</v>
      </c>
      <c r="B74" t="s">
        <v>5</v>
      </c>
      <c r="C74" s="1" cm="1">
        <f t="array" aca="1" ref="C74" ca="1">INDEX(Actual_Data!$C$2:$C$1000,MATCH(1,(Actual_Data!$A$2:$A$1000=A74)*(Actual_Data!$B$2:$B$1000=B74),0)) -
INDEX(Budget_Forecast!$C$2:$C$1000,MATCH(1,(Budget_Forecast!$A$2:$A$1000=A74)*(Budget_Forecast!$B$2:$B$1000=B74),0))</f>
        <v>27413</v>
      </c>
      <c r="D74" s="1" cm="1">
        <f t="array" aca="1" ref="D74" ca="1">INDEX(Actual_Data!$D$2:$D$1000,MATCH(1,(Actual_Data!$A$2:$A$1000=A74)*(Actual_Data!$B$2:$B$1000=B74),0)) -
INDEX(Budget_Forecast!$D$2:$D$1000,MATCH(1,(Budget_Forecast!$A$2:$A$1000=A74)*(Budget_Forecast!$B$2:$B$1000=B74),0))</f>
        <v>-84442</v>
      </c>
      <c r="E74" s="1" cm="1">
        <f t="array" aca="1" ref="E74" ca="1">INDEX(Actual_Data!$E$2:$E$1000,MATCH(1,(Actual_Data!$A$2:$A$1000=A74)*(Actual_Data!$B$2:$B$1000=B74),0)) -
INDEX(Budget_Forecast!$E$2:$E$1000,MATCH(1,(Budget_Forecast!$A$2:$A$1000=A74)*(Budget_Forecast!$B$2:$B$1000=B74),0))</f>
        <v>67023</v>
      </c>
    </row>
    <row r="75" spans="1:5" x14ac:dyDescent="0.35">
      <c r="A75" s="2">
        <f>EDATE(A74,1)</f>
        <v>44593</v>
      </c>
      <c r="B75" t="s">
        <v>5</v>
      </c>
      <c r="C75" s="1" cm="1">
        <f t="array" aca="1" ref="C75" ca="1">INDEX(Actual_Data!$C$2:$C$1000,MATCH(1,(Actual_Data!$A$2:$A$1000=A75)*(Actual_Data!$B$2:$B$1000=B75),0)) -
INDEX(Budget_Forecast!$C$2:$C$1000,MATCH(1,(Budget_Forecast!$A$2:$A$1000=A75)*(Budget_Forecast!$B$2:$B$1000=B75),0))</f>
        <v>-17465</v>
      </c>
      <c r="D75" s="1" cm="1">
        <f t="array" aca="1" ref="D75" ca="1">INDEX(Actual_Data!$D$2:$D$1000,MATCH(1,(Actual_Data!$A$2:$A$1000=A75)*(Actual_Data!$B$2:$B$1000=B75),0)) -
INDEX(Budget_Forecast!$D$2:$D$1000,MATCH(1,(Budget_Forecast!$A$2:$A$1000=A75)*(Budget_Forecast!$B$2:$B$1000=B75),0))</f>
        <v>29996</v>
      </c>
      <c r="E75" s="1" cm="1">
        <f t="array" aca="1" ref="E75" ca="1">INDEX(Actual_Data!$E$2:$E$1000,MATCH(1,(Actual_Data!$A$2:$A$1000=A75)*(Actual_Data!$B$2:$B$1000=B75),0)) -
INDEX(Budget_Forecast!$E$2:$E$1000,MATCH(1,(Budget_Forecast!$A$2:$A$1000=A75)*(Budget_Forecast!$B$2:$B$1000=B75),0))</f>
        <v>152235</v>
      </c>
    </row>
    <row r="76" spans="1:5" x14ac:dyDescent="0.35">
      <c r="A76" s="2">
        <f t="shared" ref="A76:A97" si="3">EDATE(A75,1)</f>
        <v>44621</v>
      </c>
      <c r="B76" t="s">
        <v>5</v>
      </c>
      <c r="C76" s="1" cm="1">
        <f t="array" aca="1" ref="C76" ca="1">INDEX(Actual_Data!$C$2:$C$1000,MATCH(1,(Actual_Data!$A$2:$A$1000=A76)*(Actual_Data!$B$2:$B$1000=B76),0)) -
INDEX(Budget_Forecast!$C$2:$C$1000,MATCH(1,(Budget_Forecast!$A$2:$A$1000=A76)*(Budget_Forecast!$B$2:$B$1000=B76),0))</f>
        <v>-14893</v>
      </c>
      <c r="D76" s="1" cm="1">
        <f t="array" aca="1" ref="D76" ca="1">INDEX(Actual_Data!$D$2:$D$1000,MATCH(1,(Actual_Data!$A$2:$A$1000=A76)*(Actual_Data!$B$2:$B$1000=B76),0)) -
INDEX(Budget_Forecast!$D$2:$D$1000,MATCH(1,(Budget_Forecast!$A$2:$A$1000=A76)*(Budget_Forecast!$B$2:$B$1000=B76),0))</f>
        <v>-43433</v>
      </c>
      <c r="E76" s="1" cm="1">
        <f t="array" aca="1" ref="E76" ca="1">INDEX(Actual_Data!$E$2:$E$1000,MATCH(1,(Actual_Data!$A$2:$A$1000=A76)*(Actual_Data!$B$2:$B$1000=B76),0)) -
INDEX(Budget_Forecast!$E$2:$E$1000,MATCH(1,(Budget_Forecast!$A$2:$A$1000=A76)*(Budget_Forecast!$B$2:$B$1000=B76),0))</f>
        <v>177108</v>
      </c>
    </row>
    <row r="77" spans="1:5" x14ac:dyDescent="0.35">
      <c r="A77" s="2">
        <f t="shared" si="3"/>
        <v>44652</v>
      </c>
      <c r="B77" t="s">
        <v>5</v>
      </c>
      <c r="C77" s="1" cm="1">
        <f t="array" aca="1" ref="C77" ca="1">INDEX(Actual_Data!$C$2:$C$1000,MATCH(1,(Actual_Data!$A$2:$A$1000=A77)*(Actual_Data!$B$2:$B$1000=B77),0)) -
INDEX(Budget_Forecast!$C$2:$C$1000,MATCH(1,(Budget_Forecast!$A$2:$A$1000=A77)*(Budget_Forecast!$B$2:$B$1000=B77),0))</f>
        <v>-91281</v>
      </c>
      <c r="D77" s="1" cm="1">
        <f t="array" aca="1" ref="D77" ca="1">INDEX(Actual_Data!$D$2:$D$1000,MATCH(1,(Actual_Data!$A$2:$A$1000=A77)*(Actual_Data!$B$2:$B$1000=B77),0)) -
INDEX(Budget_Forecast!$D$2:$D$1000,MATCH(1,(Budget_Forecast!$A$2:$A$1000=A77)*(Budget_Forecast!$B$2:$B$1000=B77),0))</f>
        <v>22045</v>
      </c>
      <c r="E77" s="1" cm="1">
        <f t="array" aca="1" ref="E77" ca="1">INDEX(Actual_Data!$E$2:$E$1000,MATCH(1,(Actual_Data!$A$2:$A$1000=A77)*(Actual_Data!$B$2:$B$1000=B77),0)) -
INDEX(Budget_Forecast!$E$2:$E$1000,MATCH(1,(Budget_Forecast!$A$2:$A$1000=A77)*(Budget_Forecast!$B$2:$B$1000=B77),0))</f>
        <v>187768</v>
      </c>
    </row>
    <row r="78" spans="1:5" x14ac:dyDescent="0.35">
      <c r="A78" s="2">
        <f t="shared" si="3"/>
        <v>44682</v>
      </c>
      <c r="B78" t="s">
        <v>5</v>
      </c>
      <c r="C78" s="1" cm="1">
        <f t="array" aca="1" ref="C78" ca="1">INDEX(Actual_Data!$C$2:$C$1000,MATCH(1,(Actual_Data!$A$2:$A$1000=A78)*(Actual_Data!$B$2:$B$1000=B78),0)) -
INDEX(Budget_Forecast!$C$2:$C$1000,MATCH(1,(Budget_Forecast!$A$2:$A$1000=A78)*(Budget_Forecast!$B$2:$B$1000=B78),0))</f>
        <v>875</v>
      </c>
      <c r="D78" s="1" cm="1">
        <f t="array" aca="1" ref="D78" ca="1">INDEX(Actual_Data!$D$2:$D$1000,MATCH(1,(Actual_Data!$A$2:$A$1000=A78)*(Actual_Data!$B$2:$B$1000=B78),0)) -
INDEX(Budget_Forecast!$D$2:$D$1000,MATCH(1,(Budget_Forecast!$A$2:$A$1000=A78)*(Budget_Forecast!$B$2:$B$1000=B78),0))</f>
        <v>-30621</v>
      </c>
      <c r="E78" s="1" cm="1">
        <f t="array" aca="1" ref="E78" ca="1">INDEX(Actual_Data!$E$2:$E$1000,MATCH(1,(Actual_Data!$A$2:$A$1000=A78)*(Actual_Data!$B$2:$B$1000=B78),0)) -
INDEX(Budget_Forecast!$E$2:$E$1000,MATCH(1,(Budget_Forecast!$A$2:$A$1000=A78)*(Budget_Forecast!$B$2:$B$1000=B78),0))</f>
        <v>66302</v>
      </c>
    </row>
    <row r="79" spans="1:5" x14ac:dyDescent="0.35">
      <c r="A79" s="2">
        <f t="shared" si="3"/>
        <v>44713</v>
      </c>
      <c r="B79" t="s">
        <v>5</v>
      </c>
      <c r="C79" s="1" cm="1">
        <f t="array" aca="1" ref="C79" ca="1">INDEX(Actual_Data!$C$2:$C$1000,MATCH(1,(Actual_Data!$A$2:$A$1000=A79)*(Actual_Data!$B$2:$B$1000=B79),0)) -
INDEX(Budget_Forecast!$C$2:$C$1000,MATCH(1,(Budget_Forecast!$A$2:$A$1000=A79)*(Budget_Forecast!$B$2:$B$1000=B79),0))</f>
        <v>18978</v>
      </c>
      <c r="D79" s="1" cm="1">
        <f t="array" aca="1" ref="D79" ca="1">INDEX(Actual_Data!$D$2:$D$1000,MATCH(1,(Actual_Data!$A$2:$A$1000=A79)*(Actual_Data!$B$2:$B$1000=B79),0)) -
INDEX(Budget_Forecast!$D$2:$D$1000,MATCH(1,(Budget_Forecast!$A$2:$A$1000=A79)*(Budget_Forecast!$B$2:$B$1000=B79),0))</f>
        <v>22462</v>
      </c>
      <c r="E79" s="1" cm="1">
        <f t="array" aca="1" ref="E79" ca="1">INDEX(Actual_Data!$E$2:$E$1000,MATCH(1,(Actual_Data!$A$2:$A$1000=A79)*(Actual_Data!$B$2:$B$1000=B79),0)) -
INDEX(Budget_Forecast!$E$2:$E$1000,MATCH(1,(Budget_Forecast!$A$2:$A$1000=A79)*(Budget_Forecast!$B$2:$B$1000=B79),0))</f>
        <v>-38504</v>
      </c>
    </row>
    <row r="80" spans="1:5" x14ac:dyDescent="0.35">
      <c r="A80" s="2">
        <f t="shared" si="3"/>
        <v>44743</v>
      </c>
      <c r="B80" t="s">
        <v>5</v>
      </c>
      <c r="C80" s="1" cm="1">
        <f t="array" aca="1" ref="C80" ca="1">INDEX(Actual_Data!$C$2:$C$1000,MATCH(1,(Actual_Data!$A$2:$A$1000=A80)*(Actual_Data!$B$2:$B$1000=B80),0)) -
INDEX(Budget_Forecast!$C$2:$C$1000,MATCH(1,(Budget_Forecast!$A$2:$A$1000=A80)*(Budget_Forecast!$B$2:$B$1000=B80),0))</f>
        <v>-49568</v>
      </c>
      <c r="D80" s="1" cm="1">
        <f t="array" aca="1" ref="D80" ca="1">INDEX(Actual_Data!$D$2:$D$1000,MATCH(1,(Actual_Data!$A$2:$A$1000=A80)*(Actual_Data!$B$2:$B$1000=B80),0)) -
INDEX(Budget_Forecast!$D$2:$D$1000,MATCH(1,(Budget_Forecast!$A$2:$A$1000=A80)*(Budget_Forecast!$B$2:$B$1000=B80),0))</f>
        <v>11142</v>
      </c>
      <c r="E80" s="1" cm="1">
        <f t="array" aca="1" ref="E80" ca="1">INDEX(Actual_Data!$E$2:$E$1000,MATCH(1,(Actual_Data!$A$2:$A$1000=A80)*(Actual_Data!$B$2:$B$1000=B80),0)) -
INDEX(Budget_Forecast!$E$2:$E$1000,MATCH(1,(Budget_Forecast!$A$2:$A$1000=A80)*(Budget_Forecast!$B$2:$B$1000=B80),0))</f>
        <v>87926</v>
      </c>
    </row>
    <row r="81" spans="1:5" x14ac:dyDescent="0.35">
      <c r="A81" s="2">
        <f t="shared" si="3"/>
        <v>44774</v>
      </c>
      <c r="B81" t="s">
        <v>5</v>
      </c>
      <c r="C81" s="1" cm="1">
        <f t="array" aca="1" ref="C81" ca="1">INDEX(Actual_Data!$C$2:$C$1000,MATCH(1,(Actual_Data!$A$2:$A$1000=A81)*(Actual_Data!$B$2:$B$1000=B81),0)) -
INDEX(Budget_Forecast!$C$2:$C$1000,MATCH(1,(Budget_Forecast!$A$2:$A$1000=A81)*(Budget_Forecast!$B$2:$B$1000=B81),0))</f>
        <v>-61433</v>
      </c>
      <c r="D81" s="1" cm="1">
        <f t="array" aca="1" ref="D81" ca="1">INDEX(Actual_Data!$D$2:$D$1000,MATCH(1,(Actual_Data!$A$2:$A$1000=A81)*(Actual_Data!$B$2:$B$1000=B81),0)) -
INDEX(Budget_Forecast!$D$2:$D$1000,MATCH(1,(Budget_Forecast!$A$2:$A$1000=A81)*(Budget_Forecast!$B$2:$B$1000=B81),0))</f>
        <v>114905</v>
      </c>
      <c r="E81" s="1" cm="1">
        <f t="array" aca="1" ref="E81" ca="1">INDEX(Actual_Data!$E$2:$E$1000,MATCH(1,(Actual_Data!$A$2:$A$1000=A81)*(Actual_Data!$B$2:$B$1000=B81),0)) -
INDEX(Budget_Forecast!$E$2:$E$1000,MATCH(1,(Budget_Forecast!$A$2:$A$1000=A81)*(Budget_Forecast!$B$2:$B$1000=B81),0))</f>
        <v>-21442</v>
      </c>
    </row>
    <row r="82" spans="1:5" x14ac:dyDescent="0.35">
      <c r="A82" s="2">
        <f t="shared" si="3"/>
        <v>44805</v>
      </c>
      <c r="B82" t="s">
        <v>5</v>
      </c>
      <c r="C82" s="1" cm="1">
        <f t="array" aca="1" ref="C82" ca="1">INDEX(Actual_Data!$C$2:$C$1000,MATCH(1,(Actual_Data!$A$2:$A$1000=A82)*(Actual_Data!$B$2:$B$1000=B82),0)) -
INDEX(Budget_Forecast!$C$2:$C$1000,MATCH(1,(Budget_Forecast!$A$2:$A$1000=A82)*(Budget_Forecast!$B$2:$B$1000=B82),0))</f>
        <v>15869</v>
      </c>
      <c r="D82" s="1" cm="1">
        <f t="array" aca="1" ref="D82" ca="1">INDEX(Actual_Data!$D$2:$D$1000,MATCH(1,(Actual_Data!$A$2:$A$1000=A82)*(Actual_Data!$B$2:$B$1000=B82),0)) -
INDEX(Budget_Forecast!$D$2:$D$1000,MATCH(1,(Budget_Forecast!$A$2:$A$1000=A82)*(Budget_Forecast!$B$2:$B$1000=B82),0))</f>
        <v>-61209</v>
      </c>
      <c r="E82" s="1" cm="1">
        <f t="array" aca="1" ref="E82" ca="1">INDEX(Actual_Data!$E$2:$E$1000,MATCH(1,(Actual_Data!$A$2:$A$1000=A82)*(Actual_Data!$B$2:$B$1000=B82),0)) -
INDEX(Budget_Forecast!$E$2:$E$1000,MATCH(1,(Budget_Forecast!$A$2:$A$1000=A82)*(Budget_Forecast!$B$2:$B$1000=B82),0))</f>
        <v>171684</v>
      </c>
    </row>
    <row r="83" spans="1:5" x14ac:dyDescent="0.35">
      <c r="A83" s="2">
        <f t="shared" si="3"/>
        <v>44835</v>
      </c>
      <c r="B83" t="s">
        <v>5</v>
      </c>
      <c r="C83" s="1" cm="1">
        <f t="array" aca="1" ref="C83" ca="1">INDEX(Actual_Data!$C$2:$C$1000,MATCH(1,(Actual_Data!$A$2:$A$1000=A83)*(Actual_Data!$B$2:$B$1000=B83),0)) -
INDEX(Budget_Forecast!$C$2:$C$1000,MATCH(1,(Budget_Forecast!$A$2:$A$1000=A83)*(Budget_Forecast!$B$2:$B$1000=B83),0))</f>
        <v>-4592</v>
      </c>
      <c r="D83" s="1" cm="1">
        <f t="array" aca="1" ref="D83" ca="1">INDEX(Actual_Data!$D$2:$D$1000,MATCH(1,(Actual_Data!$A$2:$A$1000=A83)*(Actual_Data!$B$2:$B$1000=B83),0)) -
INDEX(Budget_Forecast!$D$2:$D$1000,MATCH(1,(Budget_Forecast!$A$2:$A$1000=A83)*(Budget_Forecast!$B$2:$B$1000=B83),0))</f>
        <v>-9607</v>
      </c>
      <c r="E83" s="1" cm="1">
        <f t="array" aca="1" ref="E83" ca="1">INDEX(Actual_Data!$E$2:$E$1000,MATCH(1,(Actual_Data!$A$2:$A$1000=A83)*(Actual_Data!$B$2:$B$1000=B83),0)) -
INDEX(Budget_Forecast!$E$2:$E$1000,MATCH(1,(Budget_Forecast!$A$2:$A$1000=A83)*(Budget_Forecast!$B$2:$B$1000=B83),0))</f>
        <v>24385</v>
      </c>
    </row>
    <row r="84" spans="1:5" x14ac:dyDescent="0.35">
      <c r="A84" s="2">
        <f t="shared" si="3"/>
        <v>44866</v>
      </c>
      <c r="B84" t="s">
        <v>5</v>
      </c>
      <c r="C84" s="1" cm="1">
        <f t="array" aca="1" ref="C84" ca="1">INDEX(Actual_Data!$C$2:$C$1000,MATCH(1,(Actual_Data!$A$2:$A$1000=A84)*(Actual_Data!$B$2:$B$1000=B84),0)) -
INDEX(Budget_Forecast!$C$2:$C$1000,MATCH(1,(Budget_Forecast!$A$2:$A$1000=A84)*(Budget_Forecast!$B$2:$B$1000=B84),0))</f>
        <v>71452</v>
      </c>
      <c r="D84" s="1" cm="1">
        <f t="array" aca="1" ref="D84" ca="1">INDEX(Actual_Data!$D$2:$D$1000,MATCH(1,(Actual_Data!$A$2:$A$1000=A84)*(Actual_Data!$B$2:$B$1000=B84),0)) -
INDEX(Budget_Forecast!$D$2:$D$1000,MATCH(1,(Budget_Forecast!$A$2:$A$1000=A84)*(Budget_Forecast!$B$2:$B$1000=B84),0))</f>
        <v>-10295</v>
      </c>
      <c r="E84" s="1" cm="1">
        <f t="array" aca="1" ref="E84" ca="1">INDEX(Actual_Data!$E$2:$E$1000,MATCH(1,(Actual_Data!$A$2:$A$1000=A84)*(Actual_Data!$B$2:$B$1000=B84),0)) -
INDEX(Budget_Forecast!$E$2:$E$1000,MATCH(1,(Budget_Forecast!$A$2:$A$1000=A84)*(Budget_Forecast!$B$2:$B$1000=B84),0))</f>
        <v>88603</v>
      </c>
    </row>
    <row r="85" spans="1:5" x14ac:dyDescent="0.35">
      <c r="A85" s="2">
        <f t="shared" si="3"/>
        <v>44896</v>
      </c>
      <c r="B85" t="s">
        <v>5</v>
      </c>
      <c r="C85" s="1" cm="1">
        <f t="array" aca="1" ref="C85" ca="1">INDEX(Actual_Data!$C$2:$C$1000,MATCH(1,(Actual_Data!$A$2:$A$1000=A85)*(Actual_Data!$B$2:$B$1000=B85),0)) -
INDEX(Budget_Forecast!$C$2:$C$1000,MATCH(1,(Budget_Forecast!$A$2:$A$1000=A85)*(Budget_Forecast!$B$2:$B$1000=B85),0))</f>
        <v>23083</v>
      </c>
      <c r="D85" s="1" cm="1">
        <f t="array" aca="1" ref="D85" ca="1">INDEX(Actual_Data!$D$2:$D$1000,MATCH(1,(Actual_Data!$A$2:$A$1000=A85)*(Actual_Data!$B$2:$B$1000=B85),0)) -
INDEX(Budget_Forecast!$D$2:$D$1000,MATCH(1,(Budget_Forecast!$A$2:$A$1000=A85)*(Budget_Forecast!$B$2:$B$1000=B85),0))</f>
        <v>-38412</v>
      </c>
      <c r="E85" s="1" cm="1">
        <f t="array" aca="1" ref="E85" ca="1">INDEX(Actual_Data!$E$2:$E$1000,MATCH(1,(Actual_Data!$A$2:$A$1000=A85)*(Actual_Data!$B$2:$B$1000=B85),0)) -
INDEX(Budget_Forecast!$E$2:$E$1000,MATCH(1,(Budget_Forecast!$A$2:$A$1000=A85)*(Budget_Forecast!$B$2:$B$1000=B85),0))</f>
        <v>20553</v>
      </c>
    </row>
    <row r="86" spans="1:5" x14ac:dyDescent="0.35">
      <c r="A86" s="2">
        <f t="shared" si="3"/>
        <v>44927</v>
      </c>
      <c r="B86" t="s">
        <v>5</v>
      </c>
      <c r="C86" s="1" cm="1">
        <f t="array" aca="1" ref="C86" ca="1">INDEX(Actual_Data!$C$2:$C$1000,MATCH(1,(Actual_Data!$A$2:$A$1000=A86)*(Actual_Data!$B$2:$B$1000=B86),0)) -
INDEX(Budget_Forecast!$C$2:$C$1000,MATCH(1,(Budget_Forecast!$A$2:$A$1000=A86)*(Budget_Forecast!$B$2:$B$1000=B86),0))</f>
        <v>50902</v>
      </c>
      <c r="D86" s="1" cm="1">
        <f t="array" aca="1" ref="D86" ca="1">INDEX(Actual_Data!$D$2:$D$1000,MATCH(1,(Actual_Data!$A$2:$A$1000=A86)*(Actual_Data!$B$2:$B$1000=B86),0)) -
INDEX(Budget_Forecast!$D$2:$D$1000,MATCH(1,(Budget_Forecast!$A$2:$A$1000=A86)*(Budget_Forecast!$B$2:$B$1000=B86),0))</f>
        <v>117420</v>
      </c>
      <c r="E86" s="1" cm="1">
        <f t="array" aca="1" ref="E86" ca="1">INDEX(Actual_Data!$E$2:$E$1000,MATCH(1,(Actual_Data!$A$2:$A$1000=A86)*(Actual_Data!$B$2:$B$1000=B86),0)) -
INDEX(Budget_Forecast!$E$2:$E$1000,MATCH(1,(Budget_Forecast!$A$2:$A$1000=A86)*(Budget_Forecast!$B$2:$B$1000=B86),0))</f>
        <v>3496</v>
      </c>
    </row>
    <row r="87" spans="1:5" x14ac:dyDescent="0.35">
      <c r="A87" s="2">
        <f t="shared" si="3"/>
        <v>44958</v>
      </c>
      <c r="B87" t="s">
        <v>5</v>
      </c>
      <c r="C87" s="1" cm="1">
        <f t="array" aca="1" ref="C87" ca="1">INDEX(Actual_Data!$C$2:$C$1000,MATCH(1,(Actual_Data!$A$2:$A$1000=A87)*(Actual_Data!$B$2:$B$1000=B87),0)) -
INDEX(Budget_Forecast!$C$2:$C$1000,MATCH(1,(Budget_Forecast!$A$2:$A$1000=A87)*(Budget_Forecast!$B$2:$B$1000=B87),0))</f>
        <v>-25569</v>
      </c>
      <c r="D87" s="1" cm="1">
        <f t="array" aca="1" ref="D87" ca="1">INDEX(Actual_Data!$D$2:$D$1000,MATCH(1,(Actual_Data!$A$2:$A$1000=A87)*(Actual_Data!$B$2:$B$1000=B87),0)) -
INDEX(Budget_Forecast!$D$2:$D$1000,MATCH(1,(Budget_Forecast!$A$2:$A$1000=A87)*(Budget_Forecast!$B$2:$B$1000=B87),0))</f>
        <v>114867</v>
      </c>
      <c r="E87" s="1" cm="1">
        <f t="array" aca="1" ref="E87" ca="1">INDEX(Actual_Data!$E$2:$E$1000,MATCH(1,(Actual_Data!$A$2:$A$1000=A87)*(Actual_Data!$B$2:$B$1000=B87),0)) -
INDEX(Budget_Forecast!$E$2:$E$1000,MATCH(1,(Budget_Forecast!$A$2:$A$1000=A87)*(Budget_Forecast!$B$2:$B$1000=B87),0))</f>
        <v>41942</v>
      </c>
    </row>
    <row r="88" spans="1:5" x14ac:dyDescent="0.35">
      <c r="A88" s="2">
        <f t="shared" si="3"/>
        <v>44986</v>
      </c>
      <c r="B88" t="s">
        <v>5</v>
      </c>
      <c r="C88" s="1" cm="1">
        <f t="array" aca="1" ref="C88" ca="1">INDEX(Actual_Data!$C$2:$C$1000,MATCH(1,(Actual_Data!$A$2:$A$1000=A88)*(Actual_Data!$B$2:$B$1000=B88),0)) -
INDEX(Budget_Forecast!$C$2:$C$1000,MATCH(1,(Budget_Forecast!$A$2:$A$1000=A88)*(Budget_Forecast!$B$2:$B$1000=B88),0))</f>
        <v>-29698</v>
      </c>
      <c r="D88" s="1" cm="1">
        <f t="array" aca="1" ref="D88" ca="1">INDEX(Actual_Data!$D$2:$D$1000,MATCH(1,(Actual_Data!$A$2:$A$1000=A88)*(Actual_Data!$B$2:$B$1000=B88),0)) -
INDEX(Budget_Forecast!$D$2:$D$1000,MATCH(1,(Budget_Forecast!$A$2:$A$1000=A88)*(Budget_Forecast!$B$2:$B$1000=B88),0))</f>
        <v>-38919</v>
      </c>
      <c r="E88" s="1" cm="1">
        <f t="array" aca="1" ref="E88" ca="1">INDEX(Actual_Data!$E$2:$E$1000,MATCH(1,(Actual_Data!$A$2:$A$1000=A88)*(Actual_Data!$B$2:$B$1000=B88),0)) -
INDEX(Budget_Forecast!$E$2:$E$1000,MATCH(1,(Budget_Forecast!$A$2:$A$1000=A88)*(Budget_Forecast!$B$2:$B$1000=B88),0))</f>
        <v>256089</v>
      </c>
    </row>
    <row r="89" spans="1:5" x14ac:dyDescent="0.35">
      <c r="A89" s="2">
        <f t="shared" si="3"/>
        <v>45017</v>
      </c>
      <c r="B89" t="s">
        <v>5</v>
      </c>
      <c r="C89" s="1" cm="1">
        <f t="array" aca="1" ref="C89" ca="1">INDEX(Actual_Data!$C$2:$C$1000,MATCH(1,(Actual_Data!$A$2:$A$1000=A89)*(Actual_Data!$B$2:$B$1000=B89),0)) -
INDEX(Budget_Forecast!$C$2:$C$1000,MATCH(1,(Budget_Forecast!$A$2:$A$1000=A89)*(Budget_Forecast!$B$2:$B$1000=B89),0))</f>
        <v>61358</v>
      </c>
      <c r="D89" s="1" cm="1">
        <f t="array" aca="1" ref="D89" ca="1">INDEX(Actual_Data!$D$2:$D$1000,MATCH(1,(Actual_Data!$A$2:$A$1000=A89)*(Actual_Data!$B$2:$B$1000=B89),0)) -
INDEX(Budget_Forecast!$D$2:$D$1000,MATCH(1,(Budget_Forecast!$A$2:$A$1000=A89)*(Budget_Forecast!$B$2:$B$1000=B89),0))</f>
        <v>86472</v>
      </c>
      <c r="E89" s="1" cm="1">
        <f t="array" aca="1" ref="E89" ca="1">INDEX(Actual_Data!$E$2:$E$1000,MATCH(1,(Actual_Data!$A$2:$A$1000=A89)*(Actual_Data!$B$2:$B$1000=B89),0)) -
INDEX(Budget_Forecast!$E$2:$E$1000,MATCH(1,(Budget_Forecast!$A$2:$A$1000=A89)*(Budget_Forecast!$B$2:$B$1000=B89),0))</f>
        <v>1574</v>
      </c>
    </row>
    <row r="90" spans="1:5" x14ac:dyDescent="0.35">
      <c r="A90" s="2">
        <f t="shared" si="3"/>
        <v>45047</v>
      </c>
      <c r="B90" t="s">
        <v>5</v>
      </c>
      <c r="C90" s="1" cm="1">
        <f t="array" aca="1" ref="C90" ca="1">INDEX(Actual_Data!$C$2:$C$1000,MATCH(1,(Actual_Data!$A$2:$A$1000=A90)*(Actual_Data!$B$2:$B$1000=B90),0)) -
INDEX(Budget_Forecast!$C$2:$C$1000,MATCH(1,(Budget_Forecast!$A$2:$A$1000=A90)*(Budget_Forecast!$B$2:$B$1000=B90),0))</f>
        <v>-43908</v>
      </c>
      <c r="D90" s="1" cm="1">
        <f t="array" aca="1" ref="D90" ca="1">INDEX(Actual_Data!$D$2:$D$1000,MATCH(1,(Actual_Data!$A$2:$A$1000=A90)*(Actual_Data!$B$2:$B$1000=B90),0)) -
INDEX(Budget_Forecast!$D$2:$D$1000,MATCH(1,(Budget_Forecast!$A$2:$A$1000=A90)*(Budget_Forecast!$B$2:$B$1000=B90),0))</f>
        <v>-24656</v>
      </c>
      <c r="E90" s="1" cm="1">
        <f t="array" aca="1" ref="E90" ca="1">INDEX(Actual_Data!$E$2:$E$1000,MATCH(1,(Actual_Data!$A$2:$A$1000=A90)*(Actual_Data!$B$2:$B$1000=B90),0)) -
INDEX(Budget_Forecast!$E$2:$E$1000,MATCH(1,(Budget_Forecast!$A$2:$A$1000=A90)*(Budget_Forecast!$B$2:$B$1000=B90),0))</f>
        <v>101428</v>
      </c>
    </row>
    <row r="91" spans="1:5" x14ac:dyDescent="0.35">
      <c r="A91" s="2">
        <f t="shared" si="3"/>
        <v>45078</v>
      </c>
      <c r="B91" t="s">
        <v>5</v>
      </c>
      <c r="C91" s="1" cm="1">
        <f t="array" aca="1" ref="C91" ca="1">INDEX(Actual_Data!$C$2:$C$1000,MATCH(1,(Actual_Data!$A$2:$A$1000=A91)*(Actual_Data!$B$2:$B$1000=B91),0)) -
INDEX(Budget_Forecast!$C$2:$C$1000,MATCH(1,(Budget_Forecast!$A$2:$A$1000=A91)*(Budget_Forecast!$B$2:$B$1000=B91),0))</f>
        <v>-91166</v>
      </c>
      <c r="D91" s="1" cm="1">
        <f t="array" aca="1" ref="D91" ca="1">INDEX(Actual_Data!$D$2:$D$1000,MATCH(1,(Actual_Data!$A$2:$A$1000=A91)*(Actual_Data!$B$2:$B$1000=B91),0)) -
INDEX(Budget_Forecast!$D$2:$D$1000,MATCH(1,(Budget_Forecast!$A$2:$A$1000=A91)*(Budget_Forecast!$B$2:$B$1000=B91),0))</f>
        <v>95454</v>
      </c>
      <c r="E91" s="1" cm="1">
        <f t="array" aca="1" ref="E91" ca="1">INDEX(Actual_Data!$E$2:$E$1000,MATCH(1,(Actual_Data!$A$2:$A$1000=A91)*(Actual_Data!$B$2:$B$1000=B91),0)) -
INDEX(Budget_Forecast!$E$2:$E$1000,MATCH(1,(Budget_Forecast!$A$2:$A$1000=A91)*(Budget_Forecast!$B$2:$B$1000=B91),0))</f>
        <v>31218</v>
      </c>
    </row>
    <row r="92" spans="1:5" x14ac:dyDescent="0.35">
      <c r="A92" s="2">
        <f t="shared" si="3"/>
        <v>45108</v>
      </c>
      <c r="B92" t="s">
        <v>5</v>
      </c>
      <c r="C92" s="1" cm="1">
        <f t="array" aca="1" ref="C92" ca="1">INDEX(Actual_Data!$C$2:$C$1000,MATCH(1,(Actual_Data!$A$2:$A$1000=A92)*(Actual_Data!$B$2:$B$1000=B92),0)) -
INDEX(Budget_Forecast!$C$2:$C$1000,MATCH(1,(Budget_Forecast!$A$2:$A$1000=A92)*(Budget_Forecast!$B$2:$B$1000=B92),0))</f>
        <v>-8419</v>
      </c>
      <c r="D92" s="1" cm="1">
        <f t="array" aca="1" ref="D92" ca="1">INDEX(Actual_Data!$D$2:$D$1000,MATCH(1,(Actual_Data!$A$2:$A$1000=A92)*(Actual_Data!$B$2:$B$1000=B92),0)) -
INDEX(Budget_Forecast!$D$2:$D$1000,MATCH(1,(Budget_Forecast!$A$2:$A$1000=A92)*(Budget_Forecast!$B$2:$B$1000=B92),0))</f>
        <v>87236</v>
      </c>
      <c r="E92" s="1" cm="1">
        <f t="array" aca="1" ref="E92" ca="1">INDEX(Actual_Data!$E$2:$E$1000,MATCH(1,(Actual_Data!$A$2:$A$1000=A92)*(Actual_Data!$B$2:$B$1000=B92),0)) -
INDEX(Budget_Forecast!$E$2:$E$1000,MATCH(1,(Budget_Forecast!$A$2:$A$1000=A92)*(Budget_Forecast!$B$2:$B$1000=B92),0))</f>
        <v>111021</v>
      </c>
    </row>
    <row r="93" spans="1:5" x14ac:dyDescent="0.35">
      <c r="A93" s="2">
        <f t="shared" si="3"/>
        <v>45139</v>
      </c>
      <c r="B93" t="s">
        <v>5</v>
      </c>
      <c r="C93" s="1" cm="1">
        <f t="array" aca="1" ref="C93" ca="1">INDEX(Actual_Data!$C$2:$C$1000,MATCH(1,(Actual_Data!$A$2:$A$1000=A93)*(Actual_Data!$B$2:$B$1000=B93),0)) -
INDEX(Budget_Forecast!$C$2:$C$1000,MATCH(1,(Budget_Forecast!$A$2:$A$1000=A93)*(Budget_Forecast!$B$2:$B$1000=B93),0))</f>
        <v>-62548</v>
      </c>
      <c r="D93" s="1" cm="1">
        <f t="array" aca="1" ref="D93" ca="1">INDEX(Actual_Data!$D$2:$D$1000,MATCH(1,(Actual_Data!$A$2:$A$1000=A93)*(Actual_Data!$B$2:$B$1000=B93),0)) -
INDEX(Budget_Forecast!$D$2:$D$1000,MATCH(1,(Budget_Forecast!$A$2:$A$1000=A93)*(Budget_Forecast!$B$2:$B$1000=B93),0))</f>
        <v>206</v>
      </c>
      <c r="E93" s="1" cm="1">
        <f t="array" aca="1" ref="E93" ca="1">INDEX(Actual_Data!$E$2:$E$1000,MATCH(1,(Actual_Data!$A$2:$A$1000=A93)*(Actual_Data!$B$2:$B$1000=B93),0)) -
INDEX(Budget_Forecast!$E$2:$E$1000,MATCH(1,(Budget_Forecast!$A$2:$A$1000=A93)*(Budget_Forecast!$B$2:$B$1000=B93),0))</f>
        <v>131880</v>
      </c>
    </row>
    <row r="94" spans="1:5" x14ac:dyDescent="0.35">
      <c r="A94" s="2">
        <f t="shared" si="3"/>
        <v>45170</v>
      </c>
      <c r="B94" t="s">
        <v>5</v>
      </c>
      <c r="C94" s="1" cm="1">
        <f t="array" aca="1" ref="C94" ca="1">INDEX(Actual_Data!$C$2:$C$1000,MATCH(1,(Actual_Data!$A$2:$A$1000=A94)*(Actual_Data!$B$2:$B$1000=B94),0)) -
INDEX(Budget_Forecast!$C$2:$C$1000,MATCH(1,(Budget_Forecast!$A$2:$A$1000=A94)*(Budget_Forecast!$B$2:$B$1000=B94),0))</f>
        <v>-9336</v>
      </c>
      <c r="D94" s="1" cm="1">
        <f t="array" aca="1" ref="D94" ca="1">INDEX(Actual_Data!$D$2:$D$1000,MATCH(1,(Actual_Data!$A$2:$A$1000=A94)*(Actual_Data!$B$2:$B$1000=B94),0)) -
INDEX(Budget_Forecast!$D$2:$D$1000,MATCH(1,(Budget_Forecast!$A$2:$A$1000=A94)*(Budget_Forecast!$B$2:$B$1000=B94),0))</f>
        <v>52794</v>
      </c>
      <c r="E94" s="1" cm="1">
        <f t="array" aca="1" ref="E94" ca="1">INDEX(Actual_Data!$E$2:$E$1000,MATCH(1,(Actual_Data!$A$2:$A$1000=A94)*(Actual_Data!$B$2:$B$1000=B94),0)) -
INDEX(Budget_Forecast!$E$2:$E$1000,MATCH(1,(Budget_Forecast!$A$2:$A$1000=A94)*(Budget_Forecast!$B$2:$B$1000=B94),0))</f>
        <v>233128</v>
      </c>
    </row>
    <row r="95" spans="1:5" x14ac:dyDescent="0.35">
      <c r="A95" s="2">
        <f t="shared" si="3"/>
        <v>45200</v>
      </c>
      <c r="B95" t="s">
        <v>5</v>
      </c>
      <c r="C95" s="1" cm="1">
        <f t="array" aca="1" ref="C95" ca="1">INDEX(Actual_Data!$C$2:$C$1000,MATCH(1,(Actual_Data!$A$2:$A$1000=A95)*(Actual_Data!$B$2:$B$1000=B95),0)) -
INDEX(Budget_Forecast!$C$2:$C$1000,MATCH(1,(Budget_Forecast!$A$2:$A$1000=A95)*(Budget_Forecast!$B$2:$B$1000=B95),0))</f>
        <v>3601</v>
      </c>
      <c r="D95" s="1" cm="1">
        <f t="array" aca="1" ref="D95" ca="1">INDEX(Actual_Data!$D$2:$D$1000,MATCH(1,(Actual_Data!$A$2:$A$1000=A95)*(Actual_Data!$B$2:$B$1000=B95),0)) -
INDEX(Budget_Forecast!$D$2:$D$1000,MATCH(1,(Budget_Forecast!$A$2:$A$1000=A95)*(Budget_Forecast!$B$2:$B$1000=B95),0))</f>
        <v>14873</v>
      </c>
      <c r="E95" s="1" cm="1">
        <f t="array" aca="1" ref="E95" ca="1">INDEX(Actual_Data!$E$2:$E$1000,MATCH(1,(Actual_Data!$A$2:$A$1000=A95)*(Actual_Data!$B$2:$B$1000=B95),0)) -
INDEX(Budget_Forecast!$E$2:$E$1000,MATCH(1,(Budget_Forecast!$A$2:$A$1000=A95)*(Budget_Forecast!$B$2:$B$1000=B95),0))</f>
        <v>15756</v>
      </c>
    </row>
    <row r="96" spans="1:5" x14ac:dyDescent="0.35">
      <c r="A96" s="2">
        <f t="shared" si="3"/>
        <v>45231</v>
      </c>
      <c r="B96" t="s">
        <v>5</v>
      </c>
      <c r="C96" s="1" cm="1">
        <f t="array" aca="1" ref="C96" ca="1">INDEX(Actual_Data!$C$2:$C$1000,MATCH(1,(Actual_Data!$A$2:$A$1000=A96)*(Actual_Data!$B$2:$B$1000=B96),0)) -
INDEX(Budget_Forecast!$C$2:$C$1000,MATCH(1,(Budget_Forecast!$A$2:$A$1000=A96)*(Budget_Forecast!$B$2:$B$1000=B96),0))</f>
        <v>68175</v>
      </c>
      <c r="D96" s="1" cm="1">
        <f t="array" aca="1" ref="D96" ca="1">INDEX(Actual_Data!$D$2:$D$1000,MATCH(1,(Actual_Data!$A$2:$A$1000=A96)*(Actual_Data!$B$2:$B$1000=B96),0)) -
INDEX(Budget_Forecast!$D$2:$D$1000,MATCH(1,(Budget_Forecast!$A$2:$A$1000=A96)*(Budget_Forecast!$B$2:$B$1000=B96),0))</f>
        <v>89813</v>
      </c>
      <c r="E96" s="1" cm="1">
        <f t="array" aca="1" ref="E96" ca="1">INDEX(Actual_Data!$E$2:$E$1000,MATCH(1,(Actual_Data!$A$2:$A$1000=A96)*(Actual_Data!$B$2:$B$1000=B96),0)) -
INDEX(Budget_Forecast!$E$2:$E$1000,MATCH(1,(Budget_Forecast!$A$2:$A$1000=A96)*(Budget_Forecast!$B$2:$B$1000=B96),0))</f>
        <v>-54292</v>
      </c>
    </row>
    <row r="97" spans="1:5" x14ac:dyDescent="0.35">
      <c r="A97" s="2">
        <f t="shared" si="3"/>
        <v>45261</v>
      </c>
      <c r="B97" t="s">
        <v>5</v>
      </c>
      <c r="C97" s="1" cm="1">
        <f t="array" aca="1" ref="C97" ca="1">INDEX(Actual_Data!$C$2:$C$1000,MATCH(1,(Actual_Data!$A$2:$A$1000=A97)*(Actual_Data!$B$2:$B$1000=B97),0)) -
INDEX(Budget_Forecast!$C$2:$C$1000,MATCH(1,(Budget_Forecast!$A$2:$A$1000=A97)*(Budget_Forecast!$B$2:$B$1000=B97),0))</f>
        <v>8367</v>
      </c>
      <c r="D97" s="1" cm="1">
        <f t="array" aca="1" ref="D97" ca="1">INDEX(Actual_Data!$D$2:$D$1000,MATCH(1,(Actual_Data!$A$2:$A$1000=A97)*(Actual_Data!$B$2:$B$1000=B97),0)) -
INDEX(Budget_Forecast!$D$2:$D$1000,MATCH(1,(Budget_Forecast!$A$2:$A$1000=A97)*(Budget_Forecast!$B$2:$B$1000=B97),0))</f>
        <v>-75165</v>
      </c>
      <c r="E97" s="1" cm="1">
        <f t="array" aca="1" ref="E97" ca="1">INDEX(Actual_Data!$E$2:$E$1000,MATCH(1,(Actual_Data!$A$2:$A$1000=A97)*(Actual_Data!$B$2:$B$1000=B97),0)) -
INDEX(Budget_Forecast!$E$2:$E$1000,MATCH(1,(Budget_Forecast!$A$2:$A$1000=A97)*(Budget_Forecast!$B$2:$B$1000=B97),0))</f>
        <v>-10930</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7"/>
  <sheetViews>
    <sheetView workbookViewId="0">
      <selection activeCell="K12" sqref="K12"/>
    </sheetView>
  </sheetViews>
  <sheetFormatPr defaultRowHeight="14.5" x14ac:dyDescent="0.35"/>
  <cols>
    <col min="1" max="1" width="10.36328125" customWidth="1"/>
    <col min="2" max="2" width="11.6328125" customWidth="1"/>
    <col min="3" max="3" width="17.6328125" customWidth="1"/>
    <col min="4" max="4" width="13.453125" customWidth="1"/>
    <col min="5" max="5" width="15.7265625" customWidth="1"/>
  </cols>
  <sheetData>
    <row r="1" spans="1:5" x14ac:dyDescent="0.35">
      <c r="A1" t="s">
        <v>3</v>
      </c>
      <c r="B1" t="s">
        <v>0</v>
      </c>
      <c r="C1" t="s">
        <v>1</v>
      </c>
      <c r="D1" t="s">
        <v>2</v>
      </c>
      <c r="E1" t="s">
        <v>11</v>
      </c>
    </row>
    <row r="2" spans="1:5" x14ac:dyDescent="0.35">
      <c r="A2" s="2">
        <f>DATE(2022,1,1)</f>
        <v>44562</v>
      </c>
      <c r="B2" t="s">
        <v>7</v>
      </c>
      <c r="C2" s="1">
        <f ca="1">RANDBETWEEN(50000,200000)</f>
        <v>53957</v>
      </c>
      <c r="D2" s="1">
        <f ca="1">RANDBETWEEN(30000,150000)</f>
        <v>119444</v>
      </c>
      <c r="E2" s="1">
        <f ca="1">D2-C2</f>
        <v>65487</v>
      </c>
    </row>
    <row r="3" spans="1:5" x14ac:dyDescent="0.35">
      <c r="A3" s="2">
        <f>EDATE(A2,1)</f>
        <v>44593</v>
      </c>
      <c r="B3" t="s">
        <v>7</v>
      </c>
      <c r="C3" s="1">
        <f t="shared" ref="C3:C66" ca="1" si="0">RANDBETWEEN(50000,200000)</f>
        <v>50860</v>
      </c>
      <c r="D3" s="1">
        <f t="shared" ref="D3:D66" ca="1" si="1">RANDBETWEEN(30000,150000)</f>
        <v>51460</v>
      </c>
      <c r="E3" s="1">
        <f t="shared" ref="E3:E66" ca="1" si="2">D3-C3</f>
        <v>600</v>
      </c>
    </row>
    <row r="4" spans="1:5" x14ac:dyDescent="0.35">
      <c r="A4" s="2">
        <f t="shared" ref="A4:A25" si="3">EDATE(A3,1)</f>
        <v>44621</v>
      </c>
      <c r="B4" t="s">
        <v>7</v>
      </c>
      <c r="C4" s="1">
        <f t="shared" ca="1" si="0"/>
        <v>168067</v>
      </c>
      <c r="D4" s="1">
        <f t="shared" ca="1" si="1"/>
        <v>96789</v>
      </c>
      <c r="E4" s="1">
        <f t="shared" ca="1" si="2"/>
        <v>-71278</v>
      </c>
    </row>
    <row r="5" spans="1:5" x14ac:dyDescent="0.35">
      <c r="A5" s="2">
        <f t="shared" si="3"/>
        <v>44652</v>
      </c>
      <c r="B5" t="s">
        <v>7</v>
      </c>
      <c r="C5" s="1">
        <f t="shared" ca="1" si="0"/>
        <v>150135</v>
      </c>
      <c r="D5" s="1">
        <f t="shared" ca="1" si="1"/>
        <v>38245</v>
      </c>
      <c r="E5" s="1">
        <f t="shared" ca="1" si="2"/>
        <v>-111890</v>
      </c>
    </row>
    <row r="6" spans="1:5" x14ac:dyDescent="0.35">
      <c r="A6" s="2">
        <f t="shared" si="3"/>
        <v>44682</v>
      </c>
      <c r="B6" t="s">
        <v>7</v>
      </c>
      <c r="C6" s="1">
        <f t="shared" ca="1" si="0"/>
        <v>186118</v>
      </c>
      <c r="D6" s="1">
        <f t="shared" ca="1" si="1"/>
        <v>31168</v>
      </c>
      <c r="E6" s="1">
        <f t="shared" ca="1" si="2"/>
        <v>-154950</v>
      </c>
    </row>
    <row r="7" spans="1:5" x14ac:dyDescent="0.35">
      <c r="A7" s="2">
        <f t="shared" si="3"/>
        <v>44713</v>
      </c>
      <c r="B7" t="s">
        <v>7</v>
      </c>
      <c r="C7" s="1">
        <f t="shared" ca="1" si="0"/>
        <v>133618</v>
      </c>
      <c r="D7" s="1">
        <f t="shared" ca="1" si="1"/>
        <v>64257</v>
      </c>
      <c r="E7" s="1">
        <f t="shared" ca="1" si="2"/>
        <v>-69361</v>
      </c>
    </row>
    <row r="8" spans="1:5" x14ac:dyDescent="0.35">
      <c r="A8" s="2">
        <f t="shared" si="3"/>
        <v>44743</v>
      </c>
      <c r="B8" t="s">
        <v>7</v>
      </c>
      <c r="C8" s="1">
        <f t="shared" ca="1" si="0"/>
        <v>145259</v>
      </c>
      <c r="D8" s="1">
        <f t="shared" ca="1" si="1"/>
        <v>112824</v>
      </c>
      <c r="E8" s="1">
        <f t="shared" ca="1" si="2"/>
        <v>-32435</v>
      </c>
    </row>
    <row r="9" spans="1:5" x14ac:dyDescent="0.35">
      <c r="A9" s="2">
        <f t="shared" si="3"/>
        <v>44774</v>
      </c>
      <c r="B9" t="s">
        <v>7</v>
      </c>
      <c r="C9" s="1">
        <f t="shared" ca="1" si="0"/>
        <v>81956</v>
      </c>
      <c r="D9" s="1">
        <f t="shared" ca="1" si="1"/>
        <v>79235</v>
      </c>
      <c r="E9" s="1">
        <f t="shared" ca="1" si="2"/>
        <v>-2721</v>
      </c>
    </row>
    <row r="10" spans="1:5" x14ac:dyDescent="0.35">
      <c r="A10" s="2">
        <f t="shared" si="3"/>
        <v>44805</v>
      </c>
      <c r="B10" t="s">
        <v>7</v>
      </c>
      <c r="C10" s="1">
        <f t="shared" ca="1" si="0"/>
        <v>69405</v>
      </c>
      <c r="D10" s="1">
        <f t="shared" ca="1" si="1"/>
        <v>142930</v>
      </c>
      <c r="E10" s="1">
        <f t="shared" ca="1" si="2"/>
        <v>73525</v>
      </c>
    </row>
    <row r="11" spans="1:5" x14ac:dyDescent="0.35">
      <c r="A11" s="2">
        <f t="shared" si="3"/>
        <v>44835</v>
      </c>
      <c r="B11" t="s">
        <v>7</v>
      </c>
      <c r="C11" s="1">
        <f t="shared" ca="1" si="0"/>
        <v>129065</v>
      </c>
      <c r="D11" s="1">
        <f t="shared" ca="1" si="1"/>
        <v>133944</v>
      </c>
      <c r="E11" s="1">
        <f t="shared" ca="1" si="2"/>
        <v>4879</v>
      </c>
    </row>
    <row r="12" spans="1:5" x14ac:dyDescent="0.35">
      <c r="A12" s="2">
        <f t="shared" si="3"/>
        <v>44866</v>
      </c>
      <c r="B12" t="s">
        <v>7</v>
      </c>
      <c r="C12" s="1">
        <f t="shared" ca="1" si="0"/>
        <v>77305</v>
      </c>
      <c r="D12" s="1">
        <f t="shared" ca="1" si="1"/>
        <v>90957</v>
      </c>
      <c r="E12" s="1">
        <f t="shared" ca="1" si="2"/>
        <v>13652</v>
      </c>
    </row>
    <row r="13" spans="1:5" x14ac:dyDescent="0.35">
      <c r="A13" s="2">
        <f t="shared" si="3"/>
        <v>44896</v>
      </c>
      <c r="B13" t="s">
        <v>7</v>
      </c>
      <c r="C13" s="1">
        <f t="shared" ca="1" si="0"/>
        <v>198936</v>
      </c>
      <c r="D13" s="1">
        <f t="shared" ca="1" si="1"/>
        <v>89013</v>
      </c>
      <c r="E13" s="1">
        <f t="shared" ca="1" si="2"/>
        <v>-109923</v>
      </c>
    </row>
    <row r="14" spans="1:5" x14ac:dyDescent="0.35">
      <c r="A14" s="2">
        <f t="shared" si="3"/>
        <v>44927</v>
      </c>
      <c r="B14" t="s">
        <v>7</v>
      </c>
      <c r="C14" s="1">
        <f t="shared" ca="1" si="0"/>
        <v>136623</v>
      </c>
      <c r="D14" s="1">
        <f t="shared" ca="1" si="1"/>
        <v>147964</v>
      </c>
      <c r="E14" s="1">
        <f t="shared" ca="1" si="2"/>
        <v>11341</v>
      </c>
    </row>
    <row r="15" spans="1:5" x14ac:dyDescent="0.35">
      <c r="A15" s="2">
        <f t="shared" si="3"/>
        <v>44958</v>
      </c>
      <c r="B15" t="s">
        <v>7</v>
      </c>
      <c r="C15" s="1">
        <f t="shared" ca="1" si="0"/>
        <v>62637</v>
      </c>
      <c r="D15" s="1">
        <f t="shared" ca="1" si="1"/>
        <v>112933</v>
      </c>
      <c r="E15" s="1">
        <f t="shared" ca="1" si="2"/>
        <v>50296</v>
      </c>
    </row>
    <row r="16" spans="1:5" x14ac:dyDescent="0.35">
      <c r="A16" s="2">
        <f t="shared" si="3"/>
        <v>44986</v>
      </c>
      <c r="B16" t="s">
        <v>7</v>
      </c>
      <c r="C16" s="1">
        <f t="shared" ca="1" si="0"/>
        <v>119939</v>
      </c>
      <c r="D16" s="1">
        <f t="shared" ca="1" si="1"/>
        <v>62965</v>
      </c>
      <c r="E16" s="1">
        <f t="shared" ca="1" si="2"/>
        <v>-56974</v>
      </c>
    </row>
    <row r="17" spans="1:5" x14ac:dyDescent="0.35">
      <c r="A17" s="2">
        <f t="shared" si="3"/>
        <v>45017</v>
      </c>
      <c r="B17" t="s">
        <v>7</v>
      </c>
      <c r="C17" s="1">
        <f t="shared" ca="1" si="0"/>
        <v>101721</v>
      </c>
      <c r="D17" s="1">
        <f t="shared" ca="1" si="1"/>
        <v>57164</v>
      </c>
      <c r="E17" s="1">
        <f t="shared" ca="1" si="2"/>
        <v>-44557</v>
      </c>
    </row>
    <row r="18" spans="1:5" x14ac:dyDescent="0.35">
      <c r="A18" s="2">
        <f t="shared" si="3"/>
        <v>45047</v>
      </c>
      <c r="B18" t="s">
        <v>7</v>
      </c>
      <c r="C18" s="1">
        <f t="shared" ca="1" si="0"/>
        <v>130388</v>
      </c>
      <c r="D18" s="1">
        <f t="shared" ca="1" si="1"/>
        <v>145693</v>
      </c>
      <c r="E18" s="1">
        <f t="shared" ca="1" si="2"/>
        <v>15305</v>
      </c>
    </row>
    <row r="19" spans="1:5" x14ac:dyDescent="0.35">
      <c r="A19" s="2">
        <f t="shared" si="3"/>
        <v>45078</v>
      </c>
      <c r="B19" t="s">
        <v>7</v>
      </c>
      <c r="C19" s="1">
        <f t="shared" ca="1" si="0"/>
        <v>154205</v>
      </c>
      <c r="D19" s="1">
        <f t="shared" ca="1" si="1"/>
        <v>143844</v>
      </c>
      <c r="E19" s="1">
        <f t="shared" ca="1" si="2"/>
        <v>-10361</v>
      </c>
    </row>
    <row r="20" spans="1:5" x14ac:dyDescent="0.35">
      <c r="A20" s="2">
        <f t="shared" si="3"/>
        <v>45108</v>
      </c>
      <c r="B20" t="s">
        <v>7</v>
      </c>
      <c r="C20" s="1">
        <f t="shared" ca="1" si="0"/>
        <v>154477</v>
      </c>
      <c r="D20" s="1">
        <f t="shared" ca="1" si="1"/>
        <v>78100</v>
      </c>
      <c r="E20" s="1">
        <f t="shared" ca="1" si="2"/>
        <v>-76377</v>
      </c>
    </row>
    <row r="21" spans="1:5" x14ac:dyDescent="0.35">
      <c r="A21" s="2">
        <f t="shared" si="3"/>
        <v>45139</v>
      </c>
      <c r="B21" t="s">
        <v>7</v>
      </c>
      <c r="C21" s="1">
        <f t="shared" ca="1" si="0"/>
        <v>92299</v>
      </c>
      <c r="D21" s="1">
        <f t="shared" ca="1" si="1"/>
        <v>32583</v>
      </c>
      <c r="E21" s="1">
        <f t="shared" ca="1" si="2"/>
        <v>-59716</v>
      </c>
    </row>
    <row r="22" spans="1:5" x14ac:dyDescent="0.35">
      <c r="A22" s="2">
        <f t="shared" si="3"/>
        <v>45170</v>
      </c>
      <c r="B22" t="s">
        <v>7</v>
      </c>
      <c r="C22" s="1">
        <f t="shared" ca="1" si="0"/>
        <v>157582</v>
      </c>
      <c r="D22" s="1">
        <f t="shared" ca="1" si="1"/>
        <v>139250</v>
      </c>
      <c r="E22" s="1">
        <f t="shared" ca="1" si="2"/>
        <v>-18332</v>
      </c>
    </row>
    <row r="23" spans="1:5" x14ac:dyDescent="0.35">
      <c r="A23" s="2">
        <f t="shared" si="3"/>
        <v>45200</v>
      </c>
      <c r="B23" t="s">
        <v>7</v>
      </c>
      <c r="C23" s="1">
        <f t="shared" ca="1" si="0"/>
        <v>71715</v>
      </c>
      <c r="D23" s="1">
        <f t="shared" ca="1" si="1"/>
        <v>52798</v>
      </c>
      <c r="E23" s="1">
        <f t="shared" ca="1" si="2"/>
        <v>-18917</v>
      </c>
    </row>
    <row r="24" spans="1:5" x14ac:dyDescent="0.35">
      <c r="A24" s="2">
        <f t="shared" si="3"/>
        <v>45231</v>
      </c>
      <c r="B24" t="s">
        <v>7</v>
      </c>
      <c r="C24" s="1">
        <f t="shared" ca="1" si="0"/>
        <v>180743</v>
      </c>
      <c r="D24" s="1">
        <f t="shared" ca="1" si="1"/>
        <v>41982</v>
      </c>
      <c r="E24" s="1">
        <f t="shared" ca="1" si="2"/>
        <v>-138761</v>
      </c>
    </row>
    <row r="25" spans="1:5" x14ac:dyDescent="0.35">
      <c r="A25" s="2">
        <f t="shared" si="3"/>
        <v>45261</v>
      </c>
      <c r="B25" t="s">
        <v>7</v>
      </c>
      <c r="C25" s="1">
        <f t="shared" ca="1" si="0"/>
        <v>197329</v>
      </c>
      <c r="D25" s="1">
        <f t="shared" ca="1" si="1"/>
        <v>104267</v>
      </c>
      <c r="E25" s="1">
        <f t="shared" ca="1" si="2"/>
        <v>-93062</v>
      </c>
    </row>
    <row r="26" spans="1:5" x14ac:dyDescent="0.35">
      <c r="A26" s="2">
        <f>DATE(2022,1,1)</f>
        <v>44562</v>
      </c>
      <c r="B26" t="s">
        <v>6</v>
      </c>
      <c r="C26" s="1">
        <f t="shared" ca="1" si="0"/>
        <v>191785</v>
      </c>
      <c r="D26" s="1">
        <f t="shared" ca="1" si="1"/>
        <v>68336</v>
      </c>
      <c r="E26" s="1">
        <f t="shared" ca="1" si="2"/>
        <v>-123449</v>
      </c>
    </row>
    <row r="27" spans="1:5" x14ac:dyDescent="0.35">
      <c r="A27" s="2">
        <f>EDATE(A26,1)</f>
        <v>44593</v>
      </c>
      <c r="B27" t="s">
        <v>6</v>
      </c>
      <c r="C27" s="1">
        <f t="shared" ca="1" si="0"/>
        <v>68442</v>
      </c>
      <c r="D27" s="1">
        <f t="shared" ca="1" si="1"/>
        <v>127254</v>
      </c>
      <c r="E27" s="1">
        <f t="shared" ca="1" si="2"/>
        <v>58812</v>
      </c>
    </row>
    <row r="28" spans="1:5" x14ac:dyDescent="0.35">
      <c r="A28" s="2">
        <f t="shared" ref="A28:A49" si="4">EDATE(A27,1)</f>
        <v>44621</v>
      </c>
      <c r="B28" t="s">
        <v>6</v>
      </c>
      <c r="C28" s="1">
        <f t="shared" ca="1" si="0"/>
        <v>106603</v>
      </c>
      <c r="D28" s="1">
        <f t="shared" ca="1" si="1"/>
        <v>117482</v>
      </c>
      <c r="E28" s="1">
        <f t="shared" ca="1" si="2"/>
        <v>10879</v>
      </c>
    </row>
    <row r="29" spans="1:5" x14ac:dyDescent="0.35">
      <c r="A29" s="2">
        <f t="shared" si="4"/>
        <v>44652</v>
      </c>
      <c r="B29" t="s">
        <v>6</v>
      </c>
      <c r="C29" s="1">
        <f t="shared" ca="1" si="0"/>
        <v>173066</v>
      </c>
      <c r="D29" s="1">
        <f t="shared" ca="1" si="1"/>
        <v>51044</v>
      </c>
      <c r="E29" s="1">
        <f t="shared" ca="1" si="2"/>
        <v>-122022</v>
      </c>
    </row>
    <row r="30" spans="1:5" x14ac:dyDescent="0.35">
      <c r="A30" s="2">
        <f t="shared" si="4"/>
        <v>44682</v>
      </c>
      <c r="B30" t="s">
        <v>6</v>
      </c>
      <c r="C30" s="1">
        <f t="shared" ca="1" si="0"/>
        <v>188387</v>
      </c>
      <c r="D30" s="1">
        <f t="shared" ca="1" si="1"/>
        <v>145249</v>
      </c>
      <c r="E30" s="1">
        <f t="shared" ca="1" si="2"/>
        <v>-43138</v>
      </c>
    </row>
    <row r="31" spans="1:5" x14ac:dyDescent="0.35">
      <c r="A31" s="2">
        <f t="shared" si="4"/>
        <v>44713</v>
      </c>
      <c r="B31" t="s">
        <v>6</v>
      </c>
      <c r="C31" s="1">
        <f t="shared" ca="1" si="0"/>
        <v>148147</v>
      </c>
      <c r="D31" s="1">
        <f t="shared" ca="1" si="1"/>
        <v>65534</v>
      </c>
      <c r="E31" s="1">
        <f t="shared" ca="1" si="2"/>
        <v>-82613</v>
      </c>
    </row>
    <row r="32" spans="1:5" x14ac:dyDescent="0.35">
      <c r="A32" s="2">
        <f t="shared" si="4"/>
        <v>44743</v>
      </c>
      <c r="B32" t="s">
        <v>6</v>
      </c>
      <c r="C32" s="1">
        <f t="shared" ca="1" si="0"/>
        <v>73766</v>
      </c>
      <c r="D32" s="1">
        <f t="shared" ca="1" si="1"/>
        <v>38187</v>
      </c>
      <c r="E32" s="1">
        <f t="shared" ca="1" si="2"/>
        <v>-35579</v>
      </c>
    </row>
    <row r="33" spans="1:5" x14ac:dyDescent="0.35">
      <c r="A33" s="2">
        <f t="shared" si="4"/>
        <v>44774</v>
      </c>
      <c r="B33" t="s">
        <v>6</v>
      </c>
      <c r="C33" s="1">
        <f t="shared" ca="1" si="0"/>
        <v>122865</v>
      </c>
      <c r="D33" s="1">
        <f t="shared" ca="1" si="1"/>
        <v>39049</v>
      </c>
      <c r="E33" s="1">
        <f t="shared" ca="1" si="2"/>
        <v>-83816</v>
      </c>
    </row>
    <row r="34" spans="1:5" x14ac:dyDescent="0.35">
      <c r="A34" s="2">
        <f t="shared" si="4"/>
        <v>44805</v>
      </c>
      <c r="B34" t="s">
        <v>6</v>
      </c>
      <c r="C34" s="1">
        <f t="shared" ca="1" si="0"/>
        <v>60295</v>
      </c>
      <c r="D34" s="1">
        <f t="shared" ca="1" si="1"/>
        <v>116700</v>
      </c>
      <c r="E34" s="1">
        <f t="shared" ca="1" si="2"/>
        <v>56405</v>
      </c>
    </row>
    <row r="35" spans="1:5" x14ac:dyDescent="0.35">
      <c r="A35" s="2">
        <f t="shared" si="4"/>
        <v>44835</v>
      </c>
      <c r="B35" t="s">
        <v>6</v>
      </c>
      <c r="C35" s="1">
        <f t="shared" ca="1" si="0"/>
        <v>124011</v>
      </c>
      <c r="D35" s="1">
        <f t="shared" ca="1" si="1"/>
        <v>98130</v>
      </c>
      <c r="E35" s="1">
        <f t="shared" ca="1" si="2"/>
        <v>-25881</v>
      </c>
    </row>
    <row r="36" spans="1:5" x14ac:dyDescent="0.35">
      <c r="A36" s="2">
        <f t="shared" si="4"/>
        <v>44866</v>
      </c>
      <c r="B36" t="s">
        <v>6</v>
      </c>
      <c r="C36" s="1">
        <f t="shared" ca="1" si="0"/>
        <v>172870</v>
      </c>
      <c r="D36" s="1">
        <f t="shared" ca="1" si="1"/>
        <v>118535</v>
      </c>
      <c r="E36" s="1">
        <f t="shared" ca="1" si="2"/>
        <v>-54335</v>
      </c>
    </row>
    <row r="37" spans="1:5" x14ac:dyDescent="0.35">
      <c r="A37" s="2">
        <f t="shared" si="4"/>
        <v>44896</v>
      </c>
      <c r="B37" t="s">
        <v>6</v>
      </c>
      <c r="C37" s="1">
        <f t="shared" ca="1" si="0"/>
        <v>71493</v>
      </c>
      <c r="D37" s="1">
        <f t="shared" ca="1" si="1"/>
        <v>52707</v>
      </c>
      <c r="E37" s="1">
        <f t="shared" ca="1" si="2"/>
        <v>-18786</v>
      </c>
    </row>
    <row r="38" spans="1:5" x14ac:dyDescent="0.35">
      <c r="A38" s="2">
        <f t="shared" si="4"/>
        <v>44927</v>
      </c>
      <c r="B38" t="s">
        <v>6</v>
      </c>
      <c r="C38" s="1">
        <f t="shared" ca="1" si="0"/>
        <v>99652</v>
      </c>
      <c r="D38" s="1">
        <f t="shared" ca="1" si="1"/>
        <v>46436</v>
      </c>
      <c r="E38" s="1">
        <f t="shared" ca="1" si="2"/>
        <v>-53216</v>
      </c>
    </row>
    <row r="39" spans="1:5" x14ac:dyDescent="0.35">
      <c r="A39" s="2">
        <f t="shared" si="4"/>
        <v>44958</v>
      </c>
      <c r="B39" t="s">
        <v>6</v>
      </c>
      <c r="C39" s="1">
        <f t="shared" ca="1" si="0"/>
        <v>85116</v>
      </c>
      <c r="D39" s="1">
        <f t="shared" ca="1" si="1"/>
        <v>133276</v>
      </c>
      <c r="E39" s="1">
        <f t="shared" ca="1" si="2"/>
        <v>48160</v>
      </c>
    </row>
    <row r="40" spans="1:5" x14ac:dyDescent="0.35">
      <c r="A40" s="2">
        <f t="shared" si="4"/>
        <v>44986</v>
      </c>
      <c r="B40" t="s">
        <v>6</v>
      </c>
      <c r="C40" s="1">
        <f t="shared" ca="1" si="0"/>
        <v>153383</v>
      </c>
      <c r="D40" s="1">
        <f t="shared" ca="1" si="1"/>
        <v>86712</v>
      </c>
      <c r="E40" s="1">
        <f t="shared" ca="1" si="2"/>
        <v>-66671</v>
      </c>
    </row>
    <row r="41" spans="1:5" x14ac:dyDescent="0.35">
      <c r="A41" s="2">
        <f t="shared" si="4"/>
        <v>45017</v>
      </c>
      <c r="B41" t="s">
        <v>6</v>
      </c>
      <c r="C41" s="1">
        <f t="shared" ca="1" si="0"/>
        <v>83202</v>
      </c>
      <c r="D41" s="1">
        <f t="shared" ca="1" si="1"/>
        <v>110598</v>
      </c>
      <c r="E41" s="1">
        <f t="shared" ca="1" si="2"/>
        <v>27396</v>
      </c>
    </row>
    <row r="42" spans="1:5" x14ac:dyDescent="0.35">
      <c r="A42" s="2">
        <f t="shared" si="4"/>
        <v>45047</v>
      </c>
      <c r="B42" t="s">
        <v>6</v>
      </c>
      <c r="C42" s="1">
        <f t="shared" ca="1" si="0"/>
        <v>181521</v>
      </c>
      <c r="D42" s="1">
        <f t="shared" ca="1" si="1"/>
        <v>30265</v>
      </c>
      <c r="E42" s="1">
        <f t="shared" ca="1" si="2"/>
        <v>-151256</v>
      </c>
    </row>
    <row r="43" spans="1:5" x14ac:dyDescent="0.35">
      <c r="A43" s="2">
        <f t="shared" si="4"/>
        <v>45078</v>
      </c>
      <c r="B43" t="s">
        <v>6</v>
      </c>
      <c r="C43" s="1">
        <f t="shared" ca="1" si="0"/>
        <v>78931</v>
      </c>
      <c r="D43" s="1">
        <f t="shared" ca="1" si="1"/>
        <v>129246</v>
      </c>
      <c r="E43" s="1">
        <f t="shared" ca="1" si="2"/>
        <v>50315</v>
      </c>
    </row>
    <row r="44" spans="1:5" x14ac:dyDescent="0.35">
      <c r="A44" s="2">
        <f t="shared" si="4"/>
        <v>45108</v>
      </c>
      <c r="B44" t="s">
        <v>6</v>
      </c>
      <c r="C44" s="1">
        <f t="shared" ca="1" si="0"/>
        <v>91065</v>
      </c>
      <c r="D44" s="1">
        <f t="shared" ca="1" si="1"/>
        <v>94113</v>
      </c>
      <c r="E44" s="1">
        <f t="shared" ca="1" si="2"/>
        <v>3048</v>
      </c>
    </row>
    <row r="45" spans="1:5" x14ac:dyDescent="0.35">
      <c r="A45" s="2">
        <f t="shared" si="4"/>
        <v>45139</v>
      </c>
      <c r="B45" t="s">
        <v>6</v>
      </c>
      <c r="C45" s="1">
        <f t="shared" ca="1" si="0"/>
        <v>80317</v>
      </c>
      <c r="D45" s="1">
        <f t="shared" ca="1" si="1"/>
        <v>79419</v>
      </c>
      <c r="E45" s="1">
        <f t="shared" ca="1" si="2"/>
        <v>-898</v>
      </c>
    </row>
    <row r="46" spans="1:5" x14ac:dyDescent="0.35">
      <c r="A46" s="2">
        <f t="shared" si="4"/>
        <v>45170</v>
      </c>
      <c r="B46" t="s">
        <v>6</v>
      </c>
      <c r="C46" s="1">
        <f t="shared" ca="1" si="0"/>
        <v>93352</v>
      </c>
      <c r="D46" s="1">
        <f t="shared" ca="1" si="1"/>
        <v>79030</v>
      </c>
      <c r="E46" s="1">
        <f t="shared" ca="1" si="2"/>
        <v>-14322</v>
      </c>
    </row>
    <row r="47" spans="1:5" x14ac:dyDescent="0.35">
      <c r="A47" s="2">
        <f t="shared" si="4"/>
        <v>45200</v>
      </c>
      <c r="B47" t="s">
        <v>6</v>
      </c>
      <c r="C47" s="1">
        <f t="shared" ca="1" si="0"/>
        <v>56292</v>
      </c>
      <c r="D47" s="1">
        <f t="shared" ca="1" si="1"/>
        <v>64803</v>
      </c>
      <c r="E47" s="1">
        <f t="shared" ca="1" si="2"/>
        <v>8511</v>
      </c>
    </row>
    <row r="48" spans="1:5" x14ac:dyDescent="0.35">
      <c r="A48" s="2">
        <f t="shared" si="4"/>
        <v>45231</v>
      </c>
      <c r="B48" t="s">
        <v>6</v>
      </c>
      <c r="C48" s="1">
        <f t="shared" ca="1" si="0"/>
        <v>135640</v>
      </c>
      <c r="D48" s="1">
        <f t="shared" ca="1" si="1"/>
        <v>102182</v>
      </c>
      <c r="E48" s="1">
        <f t="shared" ca="1" si="2"/>
        <v>-33458</v>
      </c>
    </row>
    <row r="49" spans="1:5" x14ac:dyDescent="0.35">
      <c r="A49" s="2">
        <f t="shared" si="4"/>
        <v>45261</v>
      </c>
      <c r="B49" t="s">
        <v>6</v>
      </c>
      <c r="C49" s="1">
        <f t="shared" ca="1" si="0"/>
        <v>147709</v>
      </c>
      <c r="D49" s="1">
        <f t="shared" ca="1" si="1"/>
        <v>111949</v>
      </c>
      <c r="E49" s="1">
        <f t="shared" ca="1" si="2"/>
        <v>-35760</v>
      </c>
    </row>
    <row r="50" spans="1:5" x14ac:dyDescent="0.35">
      <c r="A50" s="2">
        <f>DATE(2022,1,1)</f>
        <v>44562</v>
      </c>
      <c r="B50" t="s">
        <v>4</v>
      </c>
      <c r="C50" s="1">
        <f t="shared" ca="1" si="0"/>
        <v>172523</v>
      </c>
      <c r="D50" s="1">
        <f t="shared" ca="1" si="1"/>
        <v>55821</v>
      </c>
      <c r="E50" s="1">
        <f t="shared" ca="1" si="2"/>
        <v>-116702</v>
      </c>
    </row>
    <row r="51" spans="1:5" x14ac:dyDescent="0.35">
      <c r="A51" s="2">
        <f>EDATE(A50,1)</f>
        <v>44593</v>
      </c>
      <c r="B51" t="s">
        <v>4</v>
      </c>
      <c r="C51" s="1">
        <f t="shared" ca="1" si="0"/>
        <v>90297</v>
      </c>
      <c r="D51" s="1">
        <f t="shared" ca="1" si="1"/>
        <v>101185</v>
      </c>
      <c r="E51" s="1">
        <f t="shared" ca="1" si="2"/>
        <v>10888</v>
      </c>
    </row>
    <row r="52" spans="1:5" x14ac:dyDescent="0.35">
      <c r="A52" s="2">
        <f t="shared" ref="A52:A73" si="5">EDATE(A51,1)</f>
        <v>44621</v>
      </c>
      <c r="B52" t="s">
        <v>4</v>
      </c>
      <c r="C52" s="1">
        <f t="shared" ca="1" si="0"/>
        <v>132722</v>
      </c>
      <c r="D52" s="1">
        <f t="shared" ca="1" si="1"/>
        <v>113768</v>
      </c>
      <c r="E52" s="1">
        <f t="shared" ca="1" si="2"/>
        <v>-18954</v>
      </c>
    </row>
    <row r="53" spans="1:5" x14ac:dyDescent="0.35">
      <c r="A53" s="2">
        <f t="shared" si="5"/>
        <v>44652</v>
      </c>
      <c r="B53" t="s">
        <v>4</v>
      </c>
      <c r="C53" s="1">
        <f t="shared" ca="1" si="0"/>
        <v>180385</v>
      </c>
      <c r="D53" s="1">
        <f t="shared" ca="1" si="1"/>
        <v>61886</v>
      </c>
      <c r="E53" s="1">
        <f t="shared" ca="1" si="2"/>
        <v>-118499</v>
      </c>
    </row>
    <row r="54" spans="1:5" x14ac:dyDescent="0.35">
      <c r="A54" s="2">
        <f t="shared" si="5"/>
        <v>44682</v>
      </c>
      <c r="B54" t="s">
        <v>4</v>
      </c>
      <c r="C54" s="1">
        <f t="shared" ca="1" si="0"/>
        <v>52927</v>
      </c>
      <c r="D54" s="1">
        <f t="shared" ca="1" si="1"/>
        <v>138978</v>
      </c>
      <c r="E54" s="1">
        <f t="shared" ca="1" si="2"/>
        <v>86051</v>
      </c>
    </row>
    <row r="55" spans="1:5" x14ac:dyDescent="0.35">
      <c r="A55" s="2">
        <f t="shared" si="5"/>
        <v>44713</v>
      </c>
      <c r="B55" t="s">
        <v>4</v>
      </c>
      <c r="C55" s="1">
        <f t="shared" ca="1" si="0"/>
        <v>139576</v>
      </c>
      <c r="D55" s="1">
        <f t="shared" ca="1" si="1"/>
        <v>123580</v>
      </c>
      <c r="E55" s="1">
        <f t="shared" ca="1" si="2"/>
        <v>-15996</v>
      </c>
    </row>
    <row r="56" spans="1:5" x14ac:dyDescent="0.35">
      <c r="A56" s="2">
        <f t="shared" si="5"/>
        <v>44743</v>
      </c>
      <c r="B56" t="s">
        <v>4</v>
      </c>
      <c r="C56" s="1">
        <f t="shared" ca="1" si="0"/>
        <v>159774</v>
      </c>
      <c r="D56" s="1">
        <f t="shared" ca="1" si="1"/>
        <v>77299</v>
      </c>
      <c r="E56" s="1">
        <f t="shared" ca="1" si="2"/>
        <v>-82475</v>
      </c>
    </row>
    <row r="57" spans="1:5" x14ac:dyDescent="0.35">
      <c r="A57" s="2">
        <f t="shared" si="5"/>
        <v>44774</v>
      </c>
      <c r="B57" t="s">
        <v>4</v>
      </c>
      <c r="C57" s="1">
        <f t="shared" ca="1" si="0"/>
        <v>154290</v>
      </c>
      <c r="D57" s="1">
        <f t="shared" ca="1" si="1"/>
        <v>94294</v>
      </c>
      <c r="E57" s="1">
        <f t="shared" ca="1" si="2"/>
        <v>-59996</v>
      </c>
    </row>
    <row r="58" spans="1:5" x14ac:dyDescent="0.35">
      <c r="A58" s="2">
        <f t="shared" si="5"/>
        <v>44805</v>
      </c>
      <c r="B58" t="s">
        <v>4</v>
      </c>
      <c r="C58" s="1">
        <f t="shared" ca="1" si="0"/>
        <v>160460</v>
      </c>
      <c r="D58" s="1">
        <f t="shared" ca="1" si="1"/>
        <v>38135</v>
      </c>
      <c r="E58" s="1">
        <f t="shared" ca="1" si="2"/>
        <v>-122325</v>
      </c>
    </row>
    <row r="59" spans="1:5" x14ac:dyDescent="0.35">
      <c r="A59" s="2">
        <f t="shared" si="5"/>
        <v>44835</v>
      </c>
      <c r="B59" t="s">
        <v>4</v>
      </c>
      <c r="C59" s="1">
        <f t="shared" ca="1" si="0"/>
        <v>70302</v>
      </c>
      <c r="D59" s="1">
        <f t="shared" ca="1" si="1"/>
        <v>40384</v>
      </c>
      <c r="E59" s="1">
        <f t="shared" ca="1" si="2"/>
        <v>-29918</v>
      </c>
    </row>
    <row r="60" spans="1:5" x14ac:dyDescent="0.35">
      <c r="A60" s="2">
        <f t="shared" si="5"/>
        <v>44866</v>
      </c>
      <c r="B60" t="s">
        <v>4</v>
      </c>
      <c r="C60" s="1">
        <f t="shared" ca="1" si="0"/>
        <v>168752</v>
      </c>
      <c r="D60" s="1">
        <f t="shared" ca="1" si="1"/>
        <v>98812</v>
      </c>
      <c r="E60" s="1">
        <f t="shared" ca="1" si="2"/>
        <v>-69940</v>
      </c>
    </row>
    <row r="61" spans="1:5" x14ac:dyDescent="0.35">
      <c r="A61" s="2">
        <f t="shared" si="5"/>
        <v>44896</v>
      </c>
      <c r="B61" t="s">
        <v>4</v>
      </c>
      <c r="C61" s="1">
        <f t="shared" ca="1" si="0"/>
        <v>71543</v>
      </c>
      <c r="D61" s="1">
        <f t="shared" ca="1" si="1"/>
        <v>117687</v>
      </c>
      <c r="E61" s="1">
        <f t="shared" ca="1" si="2"/>
        <v>46144</v>
      </c>
    </row>
    <row r="62" spans="1:5" x14ac:dyDescent="0.35">
      <c r="A62" s="2">
        <f t="shared" si="5"/>
        <v>44927</v>
      </c>
      <c r="B62" t="s">
        <v>4</v>
      </c>
      <c r="C62" s="1">
        <f t="shared" ca="1" si="0"/>
        <v>131601</v>
      </c>
      <c r="D62" s="1">
        <f t="shared" ca="1" si="1"/>
        <v>101145</v>
      </c>
      <c r="E62" s="1">
        <f t="shared" ca="1" si="2"/>
        <v>-30456</v>
      </c>
    </row>
    <row r="63" spans="1:5" x14ac:dyDescent="0.35">
      <c r="A63" s="2">
        <f t="shared" si="5"/>
        <v>44958</v>
      </c>
      <c r="B63" t="s">
        <v>4</v>
      </c>
      <c r="C63" s="1">
        <f t="shared" ca="1" si="0"/>
        <v>95294</v>
      </c>
      <c r="D63" s="1">
        <f t="shared" ca="1" si="1"/>
        <v>149642</v>
      </c>
      <c r="E63" s="1">
        <f t="shared" ca="1" si="2"/>
        <v>54348</v>
      </c>
    </row>
    <row r="64" spans="1:5" x14ac:dyDescent="0.35">
      <c r="A64" s="2">
        <f t="shared" si="5"/>
        <v>44986</v>
      </c>
      <c r="B64" t="s">
        <v>4</v>
      </c>
      <c r="C64" s="1">
        <f t="shared" ca="1" si="0"/>
        <v>101051</v>
      </c>
      <c r="D64" s="1">
        <f t="shared" ca="1" si="1"/>
        <v>112169</v>
      </c>
      <c r="E64" s="1">
        <f t="shared" ca="1" si="2"/>
        <v>11118</v>
      </c>
    </row>
    <row r="65" spans="1:5" x14ac:dyDescent="0.35">
      <c r="A65" s="2">
        <f t="shared" si="5"/>
        <v>45017</v>
      </c>
      <c r="B65" t="s">
        <v>4</v>
      </c>
      <c r="C65" s="1">
        <f t="shared" ca="1" si="0"/>
        <v>161189</v>
      </c>
      <c r="D65" s="1">
        <f t="shared" ca="1" si="1"/>
        <v>41828</v>
      </c>
      <c r="E65" s="1">
        <f t="shared" ca="1" si="2"/>
        <v>-119361</v>
      </c>
    </row>
    <row r="66" spans="1:5" x14ac:dyDescent="0.35">
      <c r="A66" s="2">
        <f t="shared" si="5"/>
        <v>45047</v>
      </c>
      <c r="B66" t="s">
        <v>4</v>
      </c>
      <c r="C66" s="1">
        <f t="shared" ca="1" si="0"/>
        <v>88110</v>
      </c>
      <c r="D66" s="1">
        <f t="shared" ca="1" si="1"/>
        <v>107988</v>
      </c>
      <c r="E66" s="1">
        <f t="shared" ca="1" si="2"/>
        <v>19878</v>
      </c>
    </row>
    <row r="67" spans="1:5" x14ac:dyDescent="0.35">
      <c r="A67" s="2">
        <f t="shared" si="5"/>
        <v>45078</v>
      </c>
      <c r="B67" t="s">
        <v>4</v>
      </c>
      <c r="C67" s="1">
        <f t="shared" ref="C67:C97" ca="1" si="6">RANDBETWEEN(50000,200000)</f>
        <v>183741</v>
      </c>
      <c r="D67" s="1">
        <f t="shared" ref="D67:D97" ca="1" si="7">RANDBETWEEN(30000,150000)</f>
        <v>97360</v>
      </c>
      <c r="E67" s="1">
        <f t="shared" ref="E67:E97" ca="1" si="8">D67-C67</f>
        <v>-86381</v>
      </c>
    </row>
    <row r="68" spans="1:5" x14ac:dyDescent="0.35">
      <c r="A68" s="2">
        <f t="shared" si="5"/>
        <v>45108</v>
      </c>
      <c r="B68" t="s">
        <v>4</v>
      </c>
      <c r="C68" s="1">
        <f t="shared" ca="1" si="6"/>
        <v>88346</v>
      </c>
      <c r="D68" s="1">
        <f t="shared" ca="1" si="7"/>
        <v>33701</v>
      </c>
      <c r="E68" s="1">
        <f t="shared" ca="1" si="8"/>
        <v>-54645</v>
      </c>
    </row>
    <row r="69" spans="1:5" x14ac:dyDescent="0.35">
      <c r="A69" s="2">
        <f t="shared" si="5"/>
        <v>45139</v>
      </c>
      <c r="B69" t="s">
        <v>4</v>
      </c>
      <c r="C69" s="1">
        <f t="shared" ca="1" si="6"/>
        <v>54127</v>
      </c>
      <c r="D69" s="1">
        <f t="shared" ca="1" si="7"/>
        <v>78844</v>
      </c>
      <c r="E69" s="1">
        <f t="shared" ca="1" si="8"/>
        <v>24717</v>
      </c>
    </row>
    <row r="70" spans="1:5" x14ac:dyDescent="0.35">
      <c r="A70" s="2">
        <f t="shared" si="5"/>
        <v>45170</v>
      </c>
      <c r="B70" t="s">
        <v>4</v>
      </c>
      <c r="C70" s="1">
        <f t="shared" ca="1" si="6"/>
        <v>129351</v>
      </c>
      <c r="D70" s="1">
        <f t="shared" ca="1" si="7"/>
        <v>133444</v>
      </c>
      <c r="E70" s="1">
        <f t="shared" ca="1" si="8"/>
        <v>4093</v>
      </c>
    </row>
    <row r="71" spans="1:5" x14ac:dyDescent="0.35">
      <c r="A71" s="2">
        <f t="shared" si="5"/>
        <v>45200</v>
      </c>
      <c r="B71" t="s">
        <v>4</v>
      </c>
      <c r="C71" s="1">
        <f t="shared" ca="1" si="6"/>
        <v>101462</v>
      </c>
      <c r="D71" s="1">
        <f t="shared" ca="1" si="7"/>
        <v>103526</v>
      </c>
      <c r="E71" s="1">
        <f t="shared" ca="1" si="8"/>
        <v>2064</v>
      </c>
    </row>
    <row r="72" spans="1:5" x14ac:dyDescent="0.35">
      <c r="A72" s="2">
        <f t="shared" si="5"/>
        <v>45231</v>
      </c>
      <c r="B72" t="s">
        <v>4</v>
      </c>
      <c r="C72" s="1">
        <f t="shared" ca="1" si="6"/>
        <v>90193</v>
      </c>
      <c r="D72" s="1">
        <f t="shared" ca="1" si="7"/>
        <v>44529</v>
      </c>
      <c r="E72" s="1">
        <f t="shared" ca="1" si="8"/>
        <v>-45664</v>
      </c>
    </row>
    <row r="73" spans="1:5" x14ac:dyDescent="0.35">
      <c r="A73" s="2">
        <f t="shared" si="5"/>
        <v>45261</v>
      </c>
      <c r="B73" t="s">
        <v>4</v>
      </c>
      <c r="C73" s="1">
        <f t="shared" ca="1" si="6"/>
        <v>123934</v>
      </c>
      <c r="D73" s="1">
        <f t="shared" ca="1" si="7"/>
        <v>45092</v>
      </c>
      <c r="E73" s="1">
        <f t="shared" ca="1" si="8"/>
        <v>-78842</v>
      </c>
    </row>
    <row r="74" spans="1:5" x14ac:dyDescent="0.35">
      <c r="A74" s="2">
        <f>DATE(2022,1,1)</f>
        <v>44562</v>
      </c>
      <c r="B74" t="s">
        <v>5</v>
      </c>
      <c r="C74" s="1">
        <f t="shared" ca="1" si="6"/>
        <v>103180</v>
      </c>
      <c r="D74" s="1">
        <f t="shared" ca="1" si="7"/>
        <v>125596</v>
      </c>
      <c r="E74" s="1">
        <f t="shared" ca="1" si="8"/>
        <v>22416</v>
      </c>
    </row>
    <row r="75" spans="1:5" x14ac:dyDescent="0.35">
      <c r="A75" s="2">
        <f>EDATE(A74,1)</f>
        <v>44593</v>
      </c>
      <c r="B75" t="s">
        <v>5</v>
      </c>
      <c r="C75" s="1">
        <f t="shared" ca="1" si="6"/>
        <v>188668</v>
      </c>
      <c r="D75" s="1">
        <f t="shared" ca="1" si="7"/>
        <v>88820</v>
      </c>
      <c r="E75" s="1">
        <f t="shared" ca="1" si="8"/>
        <v>-99848</v>
      </c>
    </row>
    <row r="76" spans="1:5" x14ac:dyDescent="0.35">
      <c r="A76" s="2">
        <f t="shared" ref="A76:A97" si="9">EDATE(A75,1)</f>
        <v>44621</v>
      </c>
      <c r="B76" t="s">
        <v>5</v>
      </c>
      <c r="C76" s="1">
        <f t="shared" ca="1" si="6"/>
        <v>198585</v>
      </c>
      <c r="D76" s="1">
        <f t="shared" ca="1" si="7"/>
        <v>124301</v>
      </c>
      <c r="E76" s="1">
        <f t="shared" ca="1" si="8"/>
        <v>-74284</v>
      </c>
    </row>
    <row r="77" spans="1:5" x14ac:dyDescent="0.35">
      <c r="A77" s="2">
        <f t="shared" si="9"/>
        <v>44652</v>
      </c>
      <c r="B77" t="s">
        <v>5</v>
      </c>
      <c r="C77" s="1">
        <f t="shared" ca="1" si="6"/>
        <v>183708</v>
      </c>
      <c r="D77" s="1">
        <f t="shared" ca="1" si="7"/>
        <v>33161</v>
      </c>
      <c r="E77" s="1">
        <f t="shared" ca="1" si="8"/>
        <v>-150547</v>
      </c>
    </row>
    <row r="78" spans="1:5" x14ac:dyDescent="0.35">
      <c r="A78" s="2">
        <f t="shared" si="9"/>
        <v>44682</v>
      </c>
      <c r="B78" t="s">
        <v>5</v>
      </c>
      <c r="C78" s="1">
        <f t="shared" ca="1" si="6"/>
        <v>156393</v>
      </c>
      <c r="D78" s="1">
        <f t="shared" ca="1" si="7"/>
        <v>138990</v>
      </c>
      <c r="E78" s="1">
        <f t="shared" ca="1" si="8"/>
        <v>-17403</v>
      </c>
    </row>
    <row r="79" spans="1:5" x14ac:dyDescent="0.35">
      <c r="A79" s="2">
        <f t="shared" si="9"/>
        <v>44713</v>
      </c>
      <c r="B79" t="s">
        <v>5</v>
      </c>
      <c r="C79" s="1">
        <f t="shared" ca="1" si="6"/>
        <v>90461</v>
      </c>
      <c r="D79" s="1">
        <f t="shared" ca="1" si="7"/>
        <v>107971</v>
      </c>
      <c r="E79" s="1">
        <f t="shared" ca="1" si="8"/>
        <v>17510</v>
      </c>
    </row>
    <row r="80" spans="1:5" x14ac:dyDescent="0.35">
      <c r="A80" s="2">
        <f t="shared" si="9"/>
        <v>44743</v>
      </c>
      <c r="B80" t="s">
        <v>5</v>
      </c>
      <c r="C80" s="1">
        <f t="shared" ca="1" si="6"/>
        <v>192533</v>
      </c>
      <c r="D80" s="1">
        <f t="shared" ca="1" si="7"/>
        <v>118215</v>
      </c>
      <c r="E80" s="1">
        <f t="shared" ca="1" si="8"/>
        <v>-74318</v>
      </c>
    </row>
    <row r="81" spans="1:5" x14ac:dyDescent="0.35">
      <c r="A81" s="2">
        <f t="shared" si="9"/>
        <v>44774</v>
      </c>
      <c r="B81" t="s">
        <v>5</v>
      </c>
      <c r="C81" s="1">
        <f t="shared" ca="1" si="6"/>
        <v>122604</v>
      </c>
      <c r="D81" s="1">
        <f t="shared" ca="1" si="7"/>
        <v>45156</v>
      </c>
      <c r="E81" s="1">
        <f t="shared" ca="1" si="8"/>
        <v>-77448</v>
      </c>
    </row>
    <row r="82" spans="1:5" x14ac:dyDescent="0.35">
      <c r="A82" s="2">
        <f t="shared" si="9"/>
        <v>44805</v>
      </c>
      <c r="B82" t="s">
        <v>5</v>
      </c>
      <c r="C82" s="1">
        <f t="shared" ca="1" si="6"/>
        <v>138666</v>
      </c>
      <c r="D82" s="1">
        <f t="shared" ca="1" si="7"/>
        <v>91363</v>
      </c>
      <c r="E82" s="1">
        <f t="shared" ca="1" si="8"/>
        <v>-47303</v>
      </c>
    </row>
    <row r="83" spans="1:5" x14ac:dyDescent="0.35">
      <c r="A83" s="2">
        <f t="shared" si="9"/>
        <v>44835</v>
      </c>
      <c r="B83" t="s">
        <v>5</v>
      </c>
      <c r="C83" s="1">
        <f t="shared" ca="1" si="6"/>
        <v>148190</v>
      </c>
      <c r="D83" s="1">
        <f t="shared" ca="1" si="7"/>
        <v>138505</v>
      </c>
      <c r="E83" s="1">
        <f t="shared" ca="1" si="8"/>
        <v>-9685</v>
      </c>
    </row>
    <row r="84" spans="1:5" x14ac:dyDescent="0.35">
      <c r="A84" s="2">
        <f t="shared" si="9"/>
        <v>44866</v>
      </c>
      <c r="B84" t="s">
        <v>5</v>
      </c>
      <c r="C84" s="1">
        <f t="shared" ca="1" si="6"/>
        <v>78424</v>
      </c>
      <c r="D84" s="1">
        <f t="shared" ca="1" si="7"/>
        <v>74996</v>
      </c>
      <c r="E84" s="1">
        <f t="shared" ca="1" si="8"/>
        <v>-3428</v>
      </c>
    </row>
    <row r="85" spans="1:5" x14ac:dyDescent="0.35">
      <c r="A85" s="2">
        <f t="shared" si="9"/>
        <v>44896</v>
      </c>
      <c r="B85" t="s">
        <v>5</v>
      </c>
      <c r="C85" s="1">
        <f t="shared" ca="1" si="6"/>
        <v>58051</v>
      </c>
      <c r="D85" s="1">
        <f t="shared" ca="1" si="7"/>
        <v>78522</v>
      </c>
      <c r="E85" s="1">
        <f t="shared" ca="1" si="8"/>
        <v>20471</v>
      </c>
    </row>
    <row r="86" spans="1:5" x14ac:dyDescent="0.35">
      <c r="A86" s="2">
        <f t="shared" si="9"/>
        <v>44927</v>
      </c>
      <c r="B86" t="s">
        <v>5</v>
      </c>
      <c r="C86" s="1">
        <f t="shared" ca="1" si="6"/>
        <v>76391</v>
      </c>
      <c r="D86" s="1">
        <f t="shared" ca="1" si="7"/>
        <v>41384</v>
      </c>
      <c r="E86" s="1">
        <f t="shared" ca="1" si="8"/>
        <v>-35007</v>
      </c>
    </row>
    <row r="87" spans="1:5" x14ac:dyDescent="0.35">
      <c r="A87" s="2">
        <f t="shared" si="9"/>
        <v>44958</v>
      </c>
      <c r="B87" t="s">
        <v>5</v>
      </c>
      <c r="C87" s="1">
        <f t="shared" ca="1" si="6"/>
        <v>126544</v>
      </c>
      <c r="D87" s="1">
        <f t="shared" ca="1" si="7"/>
        <v>35355</v>
      </c>
      <c r="E87" s="1">
        <f t="shared" ca="1" si="8"/>
        <v>-91189</v>
      </c>
    </row>
    <row r="88" spans="1:5" x14ac:dyDescent="0.35">
      <c r="A88" s="2">
        <f t="shared" si="9"/>
        <v>44986</v>
      </c>
      <c r="B88" t="s">
        <v>5</v>
      </c>
      <c r="C88" s="1">
        <f t="shared" ca="1" si="6"/>
        <v>195852</v>
      </c>
      <c r="D88" s="1">
        <f t="shared" ca="1" si="7"/>
        <v>72418</v>
      </c>
      <c r="E88" s="1">
        <f t="shared" ca="1" si="8"/>
        <v>-123434</v>
      </c>
    </row>
    <row r="89" spans="1:5" x14ac:dyDescent="0.35">
      <c r="A89" s="2">
        <f t="shared" si="9"/>
        <v>45017</v>
      </c>
      <c r="B89" t="s">
        <v>5</v>
      </c>
      <c r="C89" s="1">
        <f t="shared" ca="1" si="6"/>
        <v>73381</v>
      </c>
      <c r="D89" s="1">
        <f t="shared" ca="1" si="7"/>
        <v>60037</v>
      </c>
      <c r="E89" s="1">
        <f t="shared" ca="1" si="8"/>
        <v>-13344</v>
      </c>
    </row>
    <row r="90" spans="1:5" x14ac:dyDescent="0.35">
      <c r="A90" s="2">
        <f t="shared" si="9"/>
        <v>45047</v>
      </c>
      <c r="B90" t="s">
        <v>5</v>
      </c>
      <c r="C90" s="1">
        <f t="shared" ca="1" si="6"/>
        <v>133522</v>
      </c>
      <c r="D90" s="1">
        <f t="shared" ca="1" si="7"/>
        <v>73182</v>
      </c>
      <c r="E90" s="1">
        <f t="shared" ca="1" si="8"/>
        <v>-60340</v>
      </c>
    </row>
    <row r="91" spans="1:5" x14ac:dyDescent="0.35">
      <c r="A91" s="2">
        <f t="shared" si="9"/>
        <v>45078</v>
      </c>
      <c r="B91" t="s">
        <v>5</v>
      </c>
      <c r="C91" s="1">
        <f t="shared" ca="1" si="6"/>
        <v>148128</v>
      </c>
      <c r="D91" s="1">
        <f t="shared" ca="1" si="7"/>
        <v>39209</v>
      </c>
      <c r="E91" s="1">
        <f t="shared" ca="1" si="8"/>
        <v>-108919</v>
      </c>
    </row>
    <row r="92" spans="1:5" x14ac:dyDescent="0.35">
      <c r="A92" s="2">
        <f t="shared" si="9"/>
        <v>45108</v>
      </c>
      <c r="B92" t="s">
        <v>5</v>
      </c>
      <c r="C92" s="1">
        <f t="shared" ca="1" si="6"/>
        <v>133394</v>
      </c>
      <c r="D92" s="1">
        <f t="shared" ca="1" si="7"/>
        <v>30056</v>
      </c>
      <c r="E92" s="1">
        <f t="shared" ca="1" si="8"/>
        <v>-103338</v>
      </c>
    </row>
    <row r="93" spans="1:5" x14ac:dyDescent="0.35">
      <c r="A93" s="2">
        <f t="shared" si="9"/>
        <v>45139</v>
      </c>
      <c r="B93" t="s">
        <v>5</v>
      </c>
      <c r="C93" s="1">
        <f t="shared" ca="1" si="6"/>
        <v>162714</v>
      </c>
      <c r="D93" s="1">
        <f t="shared" ca="1" si="7"/>
        <v>65397</v>
      </c>
      <c r="E93" s="1">
        <f t="shared" ca="1" si="8"/>
        <v>-97317</v>
      </c>
    </row>
    <row r="94" spans="1:5" x14ac:dyDescent="0.35">
      <c r="A94" s="2">
        <f t="shared" si="9"/>
        <v>45170</v>
      </c>
      <c r="B94" t="s">
        <v>5</v>
      </c>
      <c r="C94" s="1">
        <f t="shared" ca="1" si="6"/>
        <v>196112</v>
      </c>
      <c r="D94" s="1">
        <f t="shared" ca="1" si="7"/>
        <v>48483</v>
      </c>
      <c r="E94" s="1">
        <f t="shared" ca="1" si="8"/>
        <v>-147629</v>
      </c>
    </row>
    <row r="95" spans="1:5" x14ac:dyDescent="0.35">
      <c r="A95" s="2">
        <f t="shared" si="9"/>
        <v>45200</v>
      </c>
      <c r="B95" t="s">
        <v>5</v>
      </c>
      <c r="C95" s="1">
        <f t="shared" ca="1" si="6"/>
        <v>148420</v>
      </c>
      <c r="D95" s="1">
        <f t="shared" ca="1" si="7"/>
        <v>134906</v>
      </c>
      <c r="E95" s="1">
        <f t="shared" ca="1" si="8"/>
        <v>-13514</v>
      </c>
    </row>
    <row r="96" spans="1:5" x14ac:dyDescent="0.35">
      <c r="A96" s="2">
        <f t="shared" si="9"/>
        <v>45231</v>
      </c>
      <c r="B96" t="s">
        <v>5</v>
      </c>
      <c r="C96" s="1">
        <f t="shared" ca="1" si="6"/>
        <v>61052</v>
      </c>
      <c r="D96" s="1">
        <f t="shared" ca="1" si="7"/>
        <v>77379</v>
      </c>
      <c r="E96" s="1">
        <f t="shared" ca="1" si="8"/>
        <v>16327</v>
      </c>
    </row>
    <row r="97" spans="1:5" x14ac:dyDescent="0.35">
      <c r="A97" s="2">
        <f t="shared" si="9"/>
        <v>45261</v>
      </c>
      <c r="B97" t="s">
        <v>5</v>
      </c>
      <c r="C97" s="1">
        <f t="shared" ca="1" si="6"/>
        <v>98588</v>
      </c>
      <c r="D97" s="1">
        <f t="shared" ca="1" si="7"/>
        <v>145819</v>
      </c>
      <c r="E97" s="1">
        <f t="shared" ca="1" si="8"/>
        <v>47231</v>
      </c>
    </row>
  </sheetData>
  <conditionalFormatting sqref="E2:E97">
    <cfRule type="expression" dxfId="1" priority="1">
      <formula>E2&gt;50000</formula>
    </cfRule>
    <cfRule type="expression" dxfId="0" priority="2">
      <formula>E2 &lt; -50000</formula>
    </cfRule>
  </conditionalFormatting>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revenue&amp;variance_calc</vt:lpstr>
      <vt:lpstr>Dashboard</vt:lpstr>
      <vt:lpstr>time_analysis</vt:lpstr>
      <vt:lpstr>Actual_Data</vt:lpstr>
      <vt:lpstr>Variance_Analysis</vt:lpstr>
      <vt:lpstr>Budget_Forecast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lamin</dc:creator>
  <cp:lastModifiedBy>kabiru ibrahim lamin</cp:lastModifiedBy>
  <dcterms:created xsi:type="dcterms:W3CDTF">2024-10-21T12:49:02Z</dcterms:created>
  <dcterms:modified xsi:type="dcterms:W3CDTF">2024-10-23T11:27:34Z</dcterms:modified>
</cp:coreProperties>
</file>