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780" windowWidth="18675" windowHeight="7110"/>
  </bookViews>
  <sheets>
    <sheet name="UserStudy2Eventsovvw" sheetId="1" r:id="rId1"/>
    <sheet name="DCG Diagrams" sheetId="2" r:id="rId2"/>
  </sheets>
  <calcPr calcId="145621"/>
</workbook>
</file>

<file path=xl/calcChain.xml><?xml version="1.0" encoding="utf-8"?>
<calcChain xmlns="http://schemas.openxmlformats.org/spreadsheetml/2006/main">
  <c r="G44" i="2" l="1"/>
  <c r="H44" i="2" s="1"/>
  <c r="I44" i="2" s="1"/>
  <c r="J44" i="2" s="1"/>
  <c r="K44" i="2" s="1"/>
  <c r="L44" i="2" s="1"/>
  <c r="M44" i="2" s="1"/>
  <c r="N44" i="2" s="1"/>
  <c r="O44" i="2" s="1"/>
  <c r="P44" i="2" s="1"/>
  <c r="G42" i="2"/>
  <c r="H42" i="2"/>
  <c r="I42" i="2"/>
  <c r="J42" i="2" s="1"/>
  <c r="K42" i="2" s="1"/>
  <c r="L42" i="2" s="1"/>
  <c r="M42" i="2" s="1"/>
  <c r="N42" i="2" s="1"/>
  <c r="O42" i="2" s="1"/>
  <c r="P42" i="2" s="1"/>
  <c r="Q42" i="2" s="1"/>
  <c r="R42" i="2" s="1"/>
  <c r="S42" i="2" s="1"/>
  <c r="T42" i="2" s="1"/>
  <c r="U42" i="2" s="1"/>
  <c r="V42" i="2" s="1"/>
  <c r="W42" i="2" s="1"/>
  <c r="X42" i="2" s="1"/>
  <c r="Y42" i="2" s="1"/>
  <c r="Z42" i="2" s="1"/>
  <c r="AA42" i="2" s="1"/>
  <c r="AB42" i="2" s="1"/>
  <c r="F42" i="2"/>
  <c r="E42" i="2"/>
  <c r="D42" i="2"/>
  <c r="F44" i="2" l="1"/>
  <c r="B45" i="2"/>
  <c r="D43" i="2"/>
  <c r="E43" i="2" s="1"/>
  <c r="F43" i="2" s="1"/>
  <c r="G43" i="2" s="1"/>
  <c r="H43" i="2" s="1"/>
  <c r="I43" i="2" s="1"/>
  <c r="J43" i="2" s="1"/>
  <c r="K43" i="2" s="1"/>
  <c r="L43" i="2" s="1"/>
  <c r="M43" i="2" s="1"/>
  <c r="N43" i="2" s="1"/>
  <c r="O43" i="2" s="1"/>
  <c r="P43" i="2" s="1"/>
  <c r="D41" i="2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AB41" i="2" s="1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AD35" i="2"/>
  <c r="AD41" i="2" s="1"/>
  <c r="AE41" i="2" s="1"/>
  <c r="AF41" i="2" s="1"/>
  <c r="AG41" i="2" s="1"/>
  <c r="AH41" i="2" s="1"/>
  <c r="AI41" i="2" s="1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AD34" i="2"/>
  <c r="AD40" i="2" s="1"/>
  <c r="AE40" i="2" s="1"/>
  <c r="AF40" i="2" s="1"/>
  <c r="AG40" i="2" s="1"/>
  <c r="AH40" i="2" s="1"/>
  <c r="AI40" i="2" s="1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AD33" i="2"/>
  <c r="AD39" i="2" s="1"/>
  <c r="AE39" i="2" s="1"/>
  <c r="AF39" i="2" s="1"/>
  <c r="AG39" i="2" s="1"/>
  <c r="AH39" i="2" s="1"/>
  <c r="AI39" i="2" s="1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AD32" i="2"/>
  <c r="AD38" i="2" s="1"/>
  <c r="AE38" i="2" s="1"/>
  <c r="AF38" i="2" s="1"/>
  <c r="AG38" i="2" s="1"/>
  <c r="AH38" i="2" s="1"/>
  <c r="AI38" i="2" s="1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D35" i="2"/>
  <c r="D34" i="2"/>
  <c r="D40" i="2" s="1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D33" i="2"/>
  <c r="D39" i="2" s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AB39" i="2" s="1"/>
  <c r="D32" i="2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BH2" i="2"/>
  <c r="BD2" i="2"/>
  <c r="BD15" i="2"/>
  <c r="BE3" i="2"/>
  <c r="BE4" i="2"/>
  <c r="BE5" i="2"/>
  <c r="BF5" i="2" s="1"/>
  <c r="BE6" i="2"/>
  <c r="BF6" i="2" s="1"/>
  <c r="BE7" i="2"/>
  <c r="BF7" i="2" s="1"/>
  <c r="BE8" i="2"/>
  <c r="BE9" i="2"/>
  <c r="BE10" i="2"/>
  <c r="BE11" i="2"/>
  <c r="BE12" i="2"/>
  <c r="BE13" i="2"/>
  <c r="BE14" i="2"/>
  <c r="BE15" i="2"/>
  <c r="BE16" i="2"/>
  <c r="BF16" i="2" s="1"/>
  <c r="BE17" i="2"/>
  <c r="BE18" i="2"/>
  <c r="BE19" i="2"/>
  <c r="BF19" i="2" s="1"/>
  <c r="BE20" i="2"/>
  <c r="BE21" i="2"/>
  <c r="BF21" i="2" s="1"/>
  <c r="BE22" i="2"/>
  <c r="BE23" i="2"/>
  <c r="BF23" i="2" s="1"/>
  <c r="BE24" i="2"/>
  <c r="BF24" i="2" s="1"/>
  <c r="BE25" i="2"/>
  <c r="BF25" i="2" s="1"/>
  <c r="BE26" i="2"/>
  <c r="BE27" i="2"/>
  <c r="BF27" i="2" s="1"/>
  <c r="BE28" i="2"/>
  <c r="BE29" i="2"/>
  <c r="BF29" i="2" s="1"/>
  <c r="BE2" i="2"/>
  <c r="BD18" i="2"/>
  <c r="BD10" i="2"/>
  <c r="BD3" i="2"/>
  <c r="BD11" i="2"/>
  <c r="BD20" i="2"/>
  <c r="BF20" i="2" s="1"/>
  <c r="BD4" i="2"/>
  <c r="BF4" i="2" s="1"/>
  <c r="BD5" i="2"/>
  <c r="BD21" i="2"/>
  <c r="BD12" i="2"/>
  <c r="BD22" i="2"/>
  <c r="BD13" i="2"/>
  <c r="BD14" i="2"/>
  <c r="BF14" i="2" s="1"/>
  <c r="BD8" i="2"/>
  <c r="BF8" i="2" s="1"/>
  <c r="BD9" i="2"/>
  <c r="BD25" i="2"/>
  <c r="BD16" i="2"/>
  <c r="BD26" i="2"/>
  <c r="BF26" i="2" s="1"/>
  <c r="BD17" i="2"/>
  <c r="BD28" i="2"/>
  <c r="BF13" i="2" l="1"/>
  <c r="BF22" i="2"/>
  <c r="BF18" i="2"/>
  <c r="BF12" i="2"/>
  <c r="BF28" i="2"/>
  <c r="BF10" i="2"/>
  <c r="BF9" i="2"/>
  <c r="BF17" i="2"/>
  <c r="BF11" i="2"/>
  <c r="BF2" i="2"/>
  <c r="BF3" i="2"/>
  <c r="BF15" i="2"/>
</calcChain>
</file>

<file path=xl/sharedStrings.xml><?xml version="1.0" encoding="utf-8"?>
<sst xmlns="http://schemas.openxmlformats.org/spreadsheetml/2006/main" count="341" uniqueCount="223">
  <si>
    <t>type</t>
  </si>
  <si>
    <t>id</t>
  </si>
  <si>
    <t>date</t>
  </si>
  <si>
    <t>query</t>
  </si>
  <si>
    <t>success</t>
  </si>
  <si>
    <t>qryexpr</t>
  </si>
  <si>
    <t>confcomp</t>
  </si>
  <si>
    <t>quicker</t>
  </si>
  <si>
    <t>timevseffrt</t>
  </si>
  <si>
    <t>P@10</t>
  </si>
  <si>
    <t>3@10</t>
  </si>
  <si>
    <t>2@10</t>
  </si>
  <si>
    <t>1@10</t>
  </si>
  <si>
    <t>firstrel</t>
  </si>
  <si>
    <t>first3</t>
  </si>
  <si>
    <t>dcg</t>
  </si>
  <si>
    <t>idcg</t>
  </si>
  <si>
    <t>ndcg</t>
  </si>
  <si>
    <t>dcg25</t>
  </si>
  <si>
    <t>idcg25</t>
  </si>
  <si>
    <t>ndcg25</t>
  </si>
  <si>
    <t>rngrat</t>
  </si>
  <si>
    <t>rngscore</t>
  </si>
  <si>
    <t>flsrtd</t>
  </si>
  <si>
    <t>fls3</t>
  </si>
  <si>
    <t>fls2</t>
  </si>
  <si>
    <t>fls1</t>
  </si>
  <si>
    <t>fls0</t>
  </si>
  <si>
    <t>fls-1</t>
  </si>
  <si>
    <t>Actual</t>
  </si>
  <si>
    <t>Ideal</t>
  </si>
  <si>
    <t>q</t>
  </si>
  <si>
    <t>Thu Jan 19 11:55:25 PST 2012</t>
  </si>
  <si>
    <t>dnhgetscored8gush.php?&amp;quality=any&amp;cnrs=46.195714,-124.127724,46.302778,-123.985495&amp;tfrom=2010-08-01&amp;tto=2010-08-31&amp;dfrom=0&amp;dto=200&amp;lscore=0&amp;res=100&amp;debug=2</t>
  </si>
  <si>
    <t>-1 to 3</t>
  </si>
  <si>
    <t>97 to 100</t>
  </si>
  <si>
    <t>3,3,3,3,3,3,3,3,3,3,3,1,2,1,3,1,1,3,3,1,3,1,-1,2,2,</t>
  </si>
  <si>
    <t>3,3,3,3,3,3,3,3,3,3,3,3,3,3,3,2,2,2,1,1,1,1,1,1,-1,</t>
  </si>
  <si>
    <t>varq</t>
  </si>
  <si>
    <t>dnhgetscored8gush.php?&amp;quality=any&amp;cnrs=46.195714,-124.127724,46.302778,-123.985495&amp;tfrom=2010-08-01&amp;tto=2010-08-31&amp;dfrom=0&amp;dto=200&amp;var0=salinity&amp;lscore=0&amp;res=100&amp;debug=2</t>
  </si>
  <si>
    <t>2 to 3</t>
  </si>
  <si>
    <t>85 to 97</t>
  </si>
  <si>
    <t>3,3,3,3,3,3,3,3,3,3,2,3,3,3,3,3,3,3,3,3,3,3,3,3,3,</t>
  </si>
  <si>
    <t>3,3,3,3,3,3,3,3,3,3,3,3,3,3,3,3,3,3,3,3,3,3,3,3,2,</t>
  </si>
  <si>
    <t>varlimq</t>
  </si>
  <si>
    <t>dnhgetscored8gush.php?&amp;quality=any&amp;cnrs=46.195714,-124.127724,46.302778,-123.985495&amp;tfrom=2010-08-01&amp;tto=2010-08-31&amp;dfrom=0&amp;dto=200&amp;var0=salinity&amp;varlo0=20&amp;varhi0=35&amp;varun0=psu&amp;lscore=0&amp;res=100&amp;debug=2</t>
  </si>
  <si>
    <t>0 to 3</t>
  </si>
  <si>
    <t>80 to 95</t>
  </si>
  <si>
    <t>3,3,2,3,3,3,3,3,3,3,3,3,3,3,2,3,1,0,0,3,0,3,0,0,0,</t>
  </si>
  <si>
    <t>3,3,3,3,3,3,3,3,3,3,3,3,3,3,3,3,2,2,1,0,0,0,0,0,0,</t>
  </si>
  <si>
    <t>Thu Jan 19 14:25:40 PST 2012</t>
  </si>
  <si>
    <t>dnhgetscored8gush.php?&amp;cnrs=46.165078,-124.037298,46.284306,-123.842196&amp;tfrom=2009-07-15&amp;tto=2009-07-30&amp;lscore=0&amp;res=100&amp;debug=2</t>
  </si>
  <si>
    <t>89 to 99</t>
  </si>
  <si>
    <t>-1,1,1,2,2,2,2,3,3,3,3,3,3,3,3,3,3,0,3,3,0,-1,-1,-1,-1,</t>
  </si>
  <si>
    <t>3,3,3,3,3,3,3,3,3,3,3,3,2,2,2,2,1,1,0,0,-1,-1,-1,-1,-1,</t>
  </si>
  <si>
    <t>Thu Jan 19 14:43:57 PST 2012</t>
  </si>
  <si>
    <t>dnhgetscored8gush.php?&amp;cnrs=46.173638,-124.020818,46.29,-123.83945&amp;tfrom=2009-07-15&amp;tto=2009-07-30&amp;var0=salinity&amp;lscore=0&amp;res=100&amp;debug=2</t>
  </si>
  <si>
    <t>0 to 0</t>
  </si>
  <si>
    <t>82 to 85</t>
  </si>
  <si>
    <t>0,0,0,0,0,0,0,0,0,0,0,0,0,0,0,0,0,0,0,0,0,0,0,0,0,</t>
  </si>
  <si>
    <t>dnhgetscored8gush.php?&amp;mtype=Phoebe,station&amp;quality=any&amp;cnrs=46.173638,-124.020818,46.29,-123.83945&amp;tfrom=2009-07-15&amp;tto=2009-07-30&amp;var0=salinity&amp;varlo0=36&amp;varhi0=20&amp;varun0=psu&amp;lscore=0&amp;res=100&amp;debug=2</t>
  </si>
  <si>
    <t>59 to 66</t>
  </si>
  <si>
    <t>1,1,2,2,2,2,3,3,3,3,3,3,3,3,1,3,3,3,3,0,3,0,0,0,0,</t>
  </si>
  <si>
    <t>3,3,3,3,3,3,3,3,3,3,3,3,3,2,2,2,2,1,1,1,0,0,0,0,0,</t>
  </si>
  <si>
    <t>dnhgetscored8gush.php?&amp;mtype=station&amp;quality=any&amp;cnrs=46.173638,-124.020818,46.29,-123.83945&amp;tfrom=2009-07-15&amp;tto=2009-07-30&amp;var0=salinity&amp;lscore=0&amp;res=100&amp;debug=2</t>
  </si>
  <si>
    <t>0,1,2,2,2,2,3,3,3,3,3,3,3,3,0,0,3,3,3,3,0,3,0,0,0,</t>
  </si>
  <si>
    <t>3,3,3,3,3,3,3,3,3,3,3,3,3,2,2,2,2,1,0,0,0,0,0,0,0,</t>
  </si>
  <si>
    <t>Thu Jan 19 21:09:26 PST 2012</t>
  </si>
  <si>
    <t>dnhgetscored8gush.php?&amp;mtype=station&amp;cnrs=46.155091,-124.079869,46.320358,-123.823657&amp;tfrom=2009-04-15&amp;tto=2009-05-10&amp;dfrom=0&amp;dto=14&amp;var0=salinity&amp;var1=temperature&amp;lscore=0&amp;res=100&amp;debug=2</t>
  </si>
  <si>
    <t>58 to 59</t>
  </si>
  <si>
    <t>-1,-1,-1,-1,-1,-1,-1,3,-1,-1,-1,-1,-1,-1,-1,-1,-1,-1,-1,-1,-1,-1,-1,-1,-1,</t>
  </si>
  <si>
    <t>3,-1,-1,-1,-1,-1,-1,-1,-1,-1,-1,-1,-1,-1,-1,-1,-1,-1,-1,-1,-1,-1,-1,-1,-1,</t>
  </si>
  <si>
    <t>Thu Jan 19 21:48:04 PST 2012</t>
  </si>
  <si>
    <t>dnhgetscored8gush.php?&amp;mtype=station&amp;cnrs=46.182396,-123.963403,46.217064,-123.916618&amp;tfrom=2009-12-18&amp;tto=2010-01-19&amp;dfrom=-6.5&amp;dto=6.5&amp;var0=temperature&amp;varlo0=1&amp;varhi0=19&amp;varun0=c&amp;var1=salinity&amp;varlo1=0&amp;varhi1=5&amp;varun1=psu&amp;lscore=0&amp;res=100&amp;debug=2</t>
  </si>
  <si>
    <t>57 to 59</t>
  </si>
  <si>
    <t>-1,-1,-1,-1,3,-1,3,-1,3,-1,-1,-1,-1,-1,-1,-1,-1,-1,-1,-1,-1,-1,-1,-1,-1,</t>
  </si>
  <si>
    <t>3,3,3,-1,-1,-1,-1,-1,-1,-1,-1,-1,-1,-1,-1,-1,-1,-1,-1,-1,-1,-1,-1,-1,-1,</t>
  </si>
  <si>
    <t>Tue Jan 24 9:45:20 PST 2012</t>
  </si>
  <si>
    <t>dnhgetscored8gush.php?&amp;cnrs=46.192639,-123.994805,46.259501,-123.928108&amp;tfrom=2010-06-01&amp;tto=2010-09-30&amp;lscore=0&amp;res=100&amp;debug=2</t>
  </si>
  <si>
    <t>99 to 100</t>
  </si>
  <si>
    <t>3,3,3,3,3,3,3,3,3,3,3,3,3,3,3,3,2,2,1,3,2,2,1,0,0,</t>
  </si>
  <si>
    <t>3,3,3,3,3,3,3,3,3,3,3,3,3,3,3,3,3,2,2,2,2,1,1,0,0,</t>
  </si>
  <si>
    <t>Tue Jan 24 10:07:33 PST 2012</t>
  </si>
  <si>
    <t>dnhgetscored8gush.php?&amp;quality=any&amp;cnrs=46.15842,-123.912327,46.179343,-123.828464&amp;tfrom=2009-04-15&amp;tto=2009-05-10&amp;lscore=0&amp;res=100&amp;debug=2</t>
  </si>
  <si>
    <t>0 to 2</t>
  </si>
  <si>
    <t>87 to 94</t>
  </si>
  <si>
    <t>2,2,2,2,2,2,2,2,2,1,2,2,2,1,1,1,1,2,1,1,1,1,2,2,0,</t>
  </si>
  <si>
    <t>2,2,2,2,2,2,2,2,2,2,2,2,2,2,2,1,1,1,1,1,1,1,1,1,0,</t>
  </si>
  <si>
    <t>dnhgetscored8gush.php?&amp;quality=any&amp;cnrs=46.15842,-123.912327,46.179818,-123.829151&amp;tfrom=2009-04-15&amp;tto=2011-05-10&amp;var0=nitrate&amp;lscore=0&amp;res=100&amp;debug=2</t>
  </si>
  <si>
    <t>1 to 2</t>
  </si>
  <si>
    <t>80 to 93</t>
  </si>
  <si>
    <t>1,1,1,1,1,1,1,1,1,1,1,1,1,2,2,2,2,2,1,1,1,2,2,2,2,</t>
  </si>
  <si>
    <t>2,2,2,2,2,2,2,2,2,1,1,1,1,1,1,1,1,1,1,1,1,1,1,1,1,</t>
  </si>
  <si>
    <t>dnhgetscored8gush.php?&amp;quality=any&amp;cnrs=46.266754,-124.066822,46.315149,-123.92812&amp;tfrom=2009-04-15&amp;tto=2011-05-10&amp;var0=nitrate&amp;varlo0=5&amp;varhi0=10&amp;varun0=umol&amp;lscore=0&amp;res=100&amp;debug=2</t>
  </si>
  <si>
    <t>75 to 91</t>
  </si>
  <si>
    <t>2,2,2,2,2,2,2,2,2,2,2,1,2,2,1,1,1,2,1,1,2,1,1,1,0,</t>
  </si>
  <si>
    <t>Tue Jan 24 13:58:39 PST 2012</t>
  </si>
  <si>
    <t>dnhgetscored8gush.php?&amp;cnrs=46.215666,-123.932226,46.250334,-123.885441&amp;tfrom=2010-04-01&amp;tto=2010-07-31&amp;var0=avg_ft_temp&amp;lscore=0&amp;res=100&amp;debug=2</t>
  </si>
  <si>
    <t>66 to 100</t>
  </si>
  <si>
    <t>3,3,3,3,2,2,2,2,1,2,1,1,1,3,3,3,3,3,0,0,0,0,0,0,0,</t>
  </si>
  <si>
    <t>3,3,3,3,3,3,3,3,3,2,2,2,2,2,1,1,1,1,0,0,0,0,0,0,0,</t>
  </si>
  <si>
    <t>dnhgetscored8gush.php?&amp;cnrs=46.215666,-123.932226,46.250334,-123.885441&amp;tfrom=2010-06-01&amp;tto=2010-07-31&amp;var0=avg_ft_temp&amp;varlo0=12&amp;varhi0=13&amp;varun0=not known&amp;lscore=0&amp;res=100&amp;debug=2</t>
  </si>
  <si>
    <t>66 to 98</t>
  </si>
  <si>
    <t>3,3,2,2,2,1,2,3,1,1,1,1,0,0,0,0,0,0,0,0,0,0,0,0,0,</t>
  </si>
  <si>
    <t>3,3,3,2,2,2,2,1,1,1,1,1,0,0,0,0,0,0,0,0,0,0,0,0,0,</t>
  </si>
  <si>
    <t>Tue Jan 24 14:05:46 PST 2012</t>
  </si>
  <si>
    <t>dnhgetscored8gush.php?&amp;mtype=Cruise,water samples&amp;quality=any&amp;cnrs=44.210322,-126.333732,47.216657,-123.173695&amp;tfrom=2007-08-01&amp;tto=2007-09-01&amp;dfrom=-1&amp;dto=-3000&amp;lscore=0&amp;res=100&amp;debug=2</t>
  </si>
  <si>
    <t>3 to 3</t>
  </si>
  <si>
    <t>3,3,3,3,3,3,3,3,3,3,3,3,3,3,3,3,3,3,3,3,3,3,3,3,3,</t>
  </si>
  <si>
    <t>dnhgetscored8gush.php?&amp;mtype=Cruise,water samples&amp;quality=any&amp;cnrs=44.210322,-126.333732,47.216657,-123.173695&amp;tfrom=2007-08-01&amp;tto=2007-09-01&amp;dfrom=-1&amp;dto=-3000&amp;var0=avg_chl&amp;lscore=0&amp;res=100&amp;debug=2</t>
  </si>
  <si>
    <t>75 to 100</t>
  </si>
  <si>
    <t>dnhgetscored8gush.php?&amp;mtype=Cruise,water samples&amp;quality=any&amp;cnrs=44.210322,-126.333732,47.216657,-123.173695&amp;tfrom=2007-08-01&amp;tto=2007-09-01&amp;dfrom=-1&amp;dto=-3000&amp;var0=avg_chl&amp;varlo0=5&amp;varhi0=25&amp;varun0=not known&amp;lscore=0&amp;res=100&amp;debug=2</t>
  </si>
  <si>
    <t>3,3,3,3,3,3,3,1,1,1,1,1,1,1,1,1,1,2,1,1,1,1,0,0,0,</t>
  </si>
  <si>
    <t>3,3,3,3,3,3,3,2,1,1,1,1,1,1,1,1,1,1,1,1,1,1,0,0,0,</t>
  </si>
  <si>
    <t>Tue Jan 24 15:02:10 PST 2012</t>
  </si>
  <si>
    <t>dnhgetscored8gush.php?&amp;quality=any&amp;cnrs=46.208798,-124.055787,46.328063,-123.77417&amp;tfrom=2008-02-18&amp;tto=2008-08-17&amp;dfrom=-2&amp;dto=-8&amp;var0=salinity&amp;varlo0=5&amp;varhi0=10&amp;varun0=psu&amp;lscore=0&amp;res=100&amp;debug=2</t>
  </si>
  <si>
    <t>97 to 99</t>
  </si>
  <si>
    <t>2,3,2,2,3,2,2,2,3,3,2,2,2,3,3,3,-1,2,-1,2,3,-1,2,2,3,</t>
  </si>
  <si>
    <t>3,3,3,3,3,3,3,3,3,2,2,2,2,2,2,2,2,2,2,2,2,2,-1,-1,-1,</t>
  </si>
  <si>
    <t>dnhgetscored8gush.php?&amp;quality=any&amp;cnrs=46.208798,-124.055787,46.328063,-123.77417&amp;tfrom=2008-02-18&amp;tto=2010-08-17&amp;dfrom=-2&amp;dto=-6&amp;lscore=0&amp;res=100&amp;debug=2</t>
  </si>
  <si>
    <t>99 to 99</t>
  </si>
  <si>
    <t>3,3,3,3,3,3,3,3,3,3,3,3,3,3,3,3,3,3,3,3,3,3,3,3,-1,</t>
  </si>
  <si>
    <t>dnhgetscored8gush.php?&amp;quality=any&amp;cnrs=46.208798,-124.055787,46.328063,-123.77417&amp;tfrom=2008-02-18&amp;tto=2010-08-17&amp;dfrom=-2&amp;dto=-6&amp;var0=salinity&amp;lscore=0&amp;res=100&amp;debug=2</t>
  </si>
  <si>
    <t>98 to 99</t>
  </si>
  <si>
    <t>3,3,3,3,3,3,3,3,3,3,3,3,3,3,3,3,3,3,3,3,3,3,3,-1,</t>
  </si>
  <si>
    <t>Tue Jan 24 19:50:11 PST 2012</t>
  </si>
  <si>
    <t>dnhgetscored8gush.php?&amp;quality=any&amp;cnrs=46.132255,-123.95078,46.212606,-123.758426&amp;tfrom=2011-06-01&amp;tto=2011-08-31&amp;lscore=0&amp;res=100&amp;debug=2</t>
  </si>
  <si>
    <t>1 to 3</t>
  </si>
  <si>
    <t>94 to 100</t>
  </si>
  <si>
    <t>3,3,3,3,3,3,3,3,3,3,2,2,2,1,1,1,1,1,1,3,3,1,1,1,1,</t>
  </si>
  <si>
    <t>3,3,3,3,3,3,3,3,3,3,3,3,2,2,2,1,1,1,1,1,1,1,1,1,1,</t>
  </si>
  <si>
    <t>Tue Jan 24 20:10:23 PST 2012</t>
  </si>
  <si>
    <t>dnhgetscored8gush.php?&amp;cnrs=46.210713,-123.956273,46.245381,-123.909488&amp;tfrom=2009-04-15&amp;tto=2009-05-10&amp;dfrom=3&amp;dto=0&amp;lscore=0&amp;res=100&amp;debug=2</t>
  </si>
  <si>
    <t>84 to 96</t>
  </si>
  <si>
    <t>2,2,2,2,3,2,2,2,2,2,2,3,2,2,2,2,2,2,2,2,2,2,2,2,2,</t>
  </si>
  <si>
    <t>3,3,2,2,2,2,2,2,2,2,2,2,2,2,2,2,2,2,2,2,2,2,2,2,2,</t>
  </si>
  <si>
    <t>dnhgetscored8gush.php?&amp;cnrs=46.234466,-124.03661,46.317986,-123.966573&amp;tfrom=2009-06-26&amp;tto=2009-08-14&amp;dfrom=5&amp;dto=1&amp;var0=avg_ft_salinity&amp;lscore=0&amp;res=100&amp;debug=2</t>
  </si>
  <si>
    <t>70 to 85</t>
  </si>
  <si>
    <t>2,2,2,2,2,2,2,2,2,2,3,2,3,3,3,2,3,2,2,2,2,2,3,2,3,</t>
  </si>
  <si>
    <t>3,3,3,3,3,3,3,2,2,2,2,2,2,2,2,2,2,2,2,2,2,2,2,2,2,</t>
  </si>
  <si>
    <t>dnhgetscored8gush.php?&amp;cnrs=46.234466,-124.03661,46.317986,-123.966573&amp;tfrom=2009-06-26&amp;tto=2009-08-14&amp;dfrom=5&amp;dto=1&amp;var0=avg_ft_salinity&amp;varlo0=10&amp;varhi0=20&amp;varun0=not known&amp;lscore=0&amp;res=100&amp;debug=2</t>
  </si>
  <si>
    <t>2,2,2,2,2,2,2,2,2,2,3,2,3,2,2,3,2,2,2,2,3,3,3,3,3,</t>
  </si>
  <si>
    <t>3,3,3,3,3,3,3,3,2,2,2,2,2,2,2,2,2,2,2,2,2,2,2,2,2,</t>
  </si>
  <si>
    <t>Tue Jan 24 20:14:18 PST 2012</t>
  </si>
  <si>
    <t>dnhgetscored8gush.php?&amp;cnrs=46.171736,-124.169133,46.283357,-124.027591&amp;tfrom=2011-04-01&amp;tto=2011-08-31&amp;var0=nox&amp;var1=nitrate&amp;var2=no2&amp;var3=nh3&amp;var4=nutrients_notes&amp;lscore=0&amp;res=100&amp;debug=2</t>
  </si>
  <si>
    <t>32 to 83</t>
  </si>
  <si>
    <t>1,1,1,1,1,1,1,3,3,1,1,1,1,2,1,2,1,1,1,1,1,1,1,1,1,</t>
  </si>
  <si>
    <t>3,3,2,2,1,1,1,1,1,1,1,1,1,1,1,1,1,1,1,1,1,1,1,1,1,</t>
  </si>
  <si>
    <t>Tue Jan 24 20:27:20 PST 2012</t>
  </si>
  <si>
    <t>dnhgetscored8gush.php?&amp;cnrs=46.153664,-124.052403,46.329842,-123.813358&amp;tfrom=2011-06-01&amp;tto=2011-08-31&amp;var0=oxygen&amp;varlo0=0&amp;varhi0=5&amp;varun0=mg/l&amp;var1=oxygensat&amp;varlo1=0&amp;varhi1=5&amp;varun1=ml/l&amp;var2=oxygen_saturation&amp;varlo2=0&amp;varhi2=21&amp;varun2=percent&amp;var3=oxygen_saturation_std&amp;varlo3=0&amp;varhi3=21&amp;varun3=not known&amp;var4=oxygen_std&amp;varlo4=0&amp;varhi4=21&amp;varun4=not known&amp;lscore=0&amp;res=100&amp;debug=2</t>
  </si>
  <si>
    <t>46 to 51</t>
  </si>
  <si>
    <t>3,1,3,1,1,1,1,3,1,1,3,3,1,1,1,1,3,3,3,3,1,1,1,3,3,</t>
  </si>
  <si>
    <t>3,3,3,3,3,3,3,3,3,3,3,1,1,1,1,1,1,1,1,1,1,1,1,1,1,</t>
  </si>
  <si>
    <t>Wed Jan 25 13:35:35 PST 2012</t>
  </si>
  <si>
    <t>dnhgetscored8gush.php?&amp;cnrs=46.148342,-124.092461,46.325917,-123.91384&amp;tfrom=2009-01-01&amp;tto=2011-01-15&amp;dfrom=10&amp;dto=-10&amp;var0=elevation&amp;lscore=0&amp;res=100&amp;debug=2</t>
  </si>
  <si>
    <t>95 to 100</t>
  </si>
  <si>
    <t>dnhgetscored8gush.php?&amp;cnrs=46.148342,-124.092461,46.325917,-123.91384&amp;tfrom=2009-01-01&amp;tto=2011-01-15&amp;dfrom=10&amp;dto=-10&amp;var0=oxygen&amp;lscore=0&amp;res=100&amp;debug=2</t>
  </si>
  <si>
    <t>3,3,3,3,3,3,3,3,3,3,3,1,3,3,3,3,3,3,3,3,3,3,3,3,-1,</t>
  </si>
  <si>
    <t>3,3,3,3,3,3,3,3,3,3,3,3,3,3,3,3,3,3,3,3,3,3,3,1,-1,</t>
  </si>
  <si>
    <t>dnhgetscored8gush.php?&amp;cnrs=46.15405,-124.047143,46.319278,-123.521079&amp;tfrom=2008-04-30&amp;tto=2011-01-15&amp;dfrom=10&amp;dto=-10&amp;var0=water_salinity&amp;lscore=0&amp;res=100&amp;debug=2</t>
  </si>
  <si>
    <t>100 to 100</t>
  </si>
  <si>
    <t>3,3,3,3,3,3,3,3,3,3,3,3,3,3,3,3,3,3,3,3,3,3,3,3,</t>
  </si>
  <si>
    <t>Actual 1</t>
  </si>
  <si>
    <t>Actual 2</t>
  </si>
  <si>
    <t>Actual 3</t>
  </si>
  <si>
    <t>Actual 4</t>
  </si>
  <si>
    <t>Actual 5</t>
  </si>
  <si>
    <t>Actual 6</t>
  </si>
  <si>
    <t>Actual 7</t>
  </si>
  <si>
    <t>Actual 8</t>
  </si>
  <si>
    <t>Actual 9</t>
  </si>
  <si>
    <t>Actual 10</t>
  </si>
  <si>
    <t>Actual 11</t>
  </si>
  <si>
    <t>Actual 12</t>
  </si>
  <si>
    <t>Actual 13</t>
  </si>
  <si>
    <t>Actual 14</t>
  </si>
  <si>
    <t>Actual 15</t>
  </si>
  <si>
    <t>Actual 16</t>
  </si>
  <si>
    <t>Actual 17</t>
  </si>
  <si>
    <t>Actual 18</t>
  </si>
  <si>
    <t>Actual 19</t>
  </si>
  <si>
    <t>Actual 20</t>
  </si>
  <si>
    <t>Actual 21</t>
  </si>
  <si>
    <t>Actual 22</t>
  </si>
  <si>
    <t>Actual 23</t>
  </si>
  <si>
    <t>Actual 24</t>
  </si>
  <si>
    <t>Actual 25</t>
  </si>
  <si>
    <t>Ideal 1</t>
  </si>
  <si>
    <t>Ideal 2</t>
  </si>
  <si>
    <t>Ideal 3</t>
  </si>
  <si>
    <t>Ideal 4</t>
  </si>
  <si>
    <t>Ideal 5</t>
  </si>
  <si>
    <t>Ideal 6</t>
  </si>
  <si>
    <t>Ideal 7</t>
  </si>
  <si>
    <t>Ideal 8</t>
  </si>
  <si>
    <t>Ideal 9</t>
  </si>
  <si>
    <t>Ideal 10</t>
  </si>
  <si>
    <t>Ideal 11</t>
  </si>
  <si>
    <t>Ideal 12</t>
  </si>
  <si>
    <t>Ideal 13</t>
  </si>
  <si>
    <t>Ideal 14</t>
  </si>
  <si>
    <t>Ideal 15</t>
  </si>
  <si>
    <t>Ideal 16</t>
  </si>
  <si>
    <t>Ideal 17</t>
  </si>
  <si>
    <t>Ideal 18</t>
  </si>
  <si>
    <t>Ideal 19</t>
  </si>
  <si>
    <t>Ideal 20</t>
  </si>
  <si>
    <t>Ideal 21</t>
  </si>
  <si>
    <t>Ideal 22</t>
  </si>
  <si>
    <t>Ideal 23</t>
  </si>
  <si>
    <t>Ideal 24</t>
  </si>
  <si>
    <t>Ideal 25</t>
  </si>
  <si>
    <t>Spearmans</t>
  </si>
  <si>
    <t>DF</t>
  </si>
  <si>
    <t>p-value</t>
  </si>
  <si>
    <t xml:space="preserve">Avg </t>
  </si>
  <si>
    <t>Overall</t>
  </si>
  <si>
    <t>CumGain</t>
  </si>
  <si>
    <t>overall</t>
  </si>
  <si>
    <t>TEST</t>
  </si>
  <si>
    <t>TEST CG</t>
  </si>
  <si>
    <t>CHECK for DCG calc, q 20492</t>
  </si>
  <si>
    <t>TEST DCG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</si>
</sst>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'DCG Diagrams'!$B$40:$C$40</c:f>
              <c:strCache>
                <c:ptCount val="1"/>
                <c:pt idx="0">
                  <c:v>varq</c:v>
                </c:pt>
              </c:strCache>
            </c:strRef>
          </c:tx>
          <c:cat>
            <c:numRef>
              <c:f>'DCG Diagrams'!$D$37:$AB$37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'DCG Diagrams'!$D$40:$AB$40</c:f>
              <c:numCache>
                <c:formatCode>General</c:formatCode>
                <c:ptCount val="25"/>
                <c:pt idx="0">
                  <c:v>2.0833333333333335</c:v>
                </c:pt>
                <c:pt idx="1">
                  <c:v>4.25</c:v>
                </c:pt>
                <c:pt idx="2">
                  <c:v>5.6695919455357791</c:v>
                </c:pt>
                <c:pt idx="3">
                  <c:v>6.7945919455357791</c:v>
                </c:pt>
                <c:pt idx="4">
                  <c:v>7.7277244880281302</c:v>
                </c:pt>
                <c:pt idx="5">
                  <c:v>8.5659055703696367</c:v>
                </c:pt>
                <c:pt idx="6">
                  <c:v>9.3673717413626871</c:v>
                </c:pt>
                <c:pt idx="7">
                  <c:v>10.172927296918242</c:v>
                </c:pt>
                <c:pt idx="8">
                  <c:v>10.909012009418277</c:v>
                </c:pt>
                <c:pt idx="9">
                  <c:v>11.586329499662234</c:v>
                </c:pt>
                <c:pt idx="10">
                  <c:v>12.212636623350992</c:v>
                </c:pt>
                <c:pt idx="11">
                  <c:v>12.770522514653251</c:v>
                </c:pt>
                <c:pt idx="12">
                  <c:v>13.37855836211472</c:v>
                </c:pt>
                <c:pt idx="13">
                  <c:v>14.057069660960805</c:v>
                </c:pt>
                <c:pt idx="14">
                  <c:v>14.632975216782889</c:v>
                </c:pt>
                <c:pt idx="15">
                  <c:v>15.195475216782889</c:v>
                </c:pt>
                <c:pt idx="16">
                  <c:v>15.807101572078453</c:v>
                </c:pt>
                <c:pt idx="17">
                  <c:v>16.386648366284771</c:v>
                </c:pt>
                <c:pt idx="18">
                  <c:v>16.877083602465266</c:v>
                </c:pt>
                <c:pt idx="19">
                  <c:v>17.359121546548099</c:v>
                </c:pt>
                <c:pt idx="20">
                  <c:v>17.776517002492515</c:v>
                </c:pt>
                <c:pt idx="21">
                  <c:v>18.262378621630596</c:v>
                </c:pt>
                <c:pt idx="22">
                  <c:v>18.704508080545605</c:v>
                </c:pt>
                <c:pt idx="23">
                  <c:v>19.101061338701115</c:v>
                </c:pt>
                <c:pt idx="24">
                  <c:v>19.459958470428944</c:v>
                </c:pt>
              </c:numCache>
            </c:numRef>
          </c:val>
          <c:smooth val="0"/>
        </c:ser>
        <c:ser>
          <c:idx val="5"/>
          <c:order val="1"/>
          <c:tx>
            <c:v>Ideal varq</c:v>
          </c:tx>
          <c:marker>
            <c:symbol val="circle"/>
            <c:size val="3"/>
          </c:marker>
          <c:val>
            <c:numRef>
              <c:f>'DCG Diagrams'!$AD$40:$BB$40</c:f>
              <c:numCache>
                <c:formatCode>General</c:formatCode>
                <c:ptCount val="25"/>
                <c:pt idx="0">
                  <c:v>2.6666666666666665</c:v>
                </c:pt>
                <c:pt idx="1">
                  <c:v>5.333333333333333</c:v>
                </c:pt>
                <c:pt idx="2">
                  <c:v>6.9632351967262647</c:v>
                </c:pt>
                <c:pt idx="3">
                  <c:v>8.2549018633929307</c:v>
                </c:pt>
                <c:pt idx="4">
                  <c:v>9.3315932585764134</c:v>
                </c:pt>
                <c:pt idx="5">
                  <c:v>10.298725276662767</c:v>
                </c:pt>
                <c:pt idx="6">
                  <c:v>11.189243244432822</c:v>
                </c:pt>
                <c:pt idx="7">
                  <c:v>11.994798799988377</c:v>
                </c:pt>
                <c:pt idx="8">
                  <c:v>12.757172252220554</c:v>
                </c:pt>
                <c:pt idx="9">
                  <c:v>13.434489742464512</c:v>
                </c:pt>
                <c:pt idx="10">
                  <c:v>14.08488560167976</c:v>
                </c:pt>
                <c:pt idx="11">
                  <c:v>14.712507229394802</c:v>
                </c:pt>
                <c:pt idx="12">
                  <c:v>15.320543076856271</c:v>
                </c:pt>
                <c:pt idx="13">
                  <c:v>15.889617069436857</c:v>
                </c:pt>
                <c:pt idx="14">
                  <c:v>16.422862954457308</c:v>
                </c:pt>
                <c:pt idx="15">
                  <c:v>16.94369628779064</c:v>
                </c:pt>
                <c:pt idx="16">
                  <c:v>17.453384917203611</c:v>
                </c:pt>
                <c:pt idx="17">
                  <c:v>17.933009850339875</c:v>
                </c:pt>
                <c:pt idx="18">
                  <c:v>18.36459285817871</c:v>
                </c:pt>
                <c:pt idx="19">
                  <c:v>18.788786248971601</c:v>
                </c:pt>
                <c:pt idx="20">
                  <c:v>19.206181704916016</c:v>
                </c:pt>
                <c:pt idx="21">
                  <c:v>19.617295382648237</c:v>
                </c:pt>
                <c:pt idx="22">
                  <c:v>20.022580719986994</c:v>
                </c:pt>
                <c:pt idx="23">
                  <c:v>20.35965098941918</c:v>
                </c:pt>
                <c:pt idx="24">
                  <c:v>20.646768694801441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89632"/>
        <c:axId val="94791168"/>
      </c:lineChart>
      <c:catAx>
        <c:axId val="9478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91168"/>
        <c:crosses val="autoZero"/>
        <c:auto val="1"/>
        <c:lblAlgn val="ctr"/>
        <c:lblOffset val="100"/>
        <c:noMultiLvlLbl val="0"/>
      </c:catAx>
      <c:valAx>
        <c:axId val="9479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89632"/>
        <c:crosses val="autoZero"/>
        <c:crossBetween val="between"/>
      </c:valAx>
      <c:spPr>
        <a:effectLst/>
      </c:spPr>
    </c:plotArea>
    <c:legend>
      <c:legendPos val="r"/>
      <c:layout>
        <c:manualLayout>
          <c:xMode val="edge"/>
          <c:yMode val="edge"/>
          <c:x val="0.71666666666666667"/>
          <c:y val="6.6949183435403903E-2"/>
          <c:w val="0.26666666666666666"/>
          <c:h val="0.8661012685914261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5"/>
          <c:order val="1"/>
          <c:tx>
            <c:v>Ideal q</c:v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val>
            <c:numRef>
              <c:f>'DCG Diagrams'!$AD$38:$BB$38</c:f>
              <c:numCache>
                <c:formatCode>General</c:formatCode>
                <c:ptCount val="25"/>
                <c:pt idx="0">
                  <c:v>2.875</c:v>
                </c:pt>
                <c:pt idx="1">
                  <c:v>5.75</c:v>
                </c:pt>
                <c:pt idx="2">
                  <c:v>7.4850568223215079</c:v>
                </c:pt>
                <c:pt idx="3">
                  <c:v>8.860056822321507</c:v>
                </c:pt>
                <c:pt idx="4">
                  <c:v>10.044417357023338</c:v>
                </c:pt>
                <c:pt idx="5">
                  <c:v>11.108262576918328</c:v>
                </c:pt>
                <c:pt idx="6">
                  <c:v>12.08783234146539</c:v>
                </c:pt>
                <c:pt idx="7">
                  <c:v>13.004499008132056</c:v>
                </c:pt>
                <c:pt idx="8">
                  <c:v>13.872027419292809</c:v>
                </c:pt>
                <c:pt idx="9">
                  <c:v>14.699859907368758</c:v>
                </c:pt>
                <c:pt idx="10">
                  <c:v>15.494788179742949</c:v>
                </c:pt>
                <c:pt idx="11">
                  <c:v>16.261881280283557</c:v>
                </c:pt>
                <c:pt idx="12">
                  <c:v>16.937476666351856</c:v>
                </c:pt>
                <c:pt idx="13">
                  <c:v>17.594100503944841</c:v>
                </c:pt>
                <c:pt idx="14">
                  <c:v>18.23399556596938</c:v>
                </c:pt>
                <c:pt idx="15">
                  <c:v>18.76524556596938</c:v>
                </c:pt>
                <c:pt idx="16">
                  <c:v>19.254546650205832</c:v>
                </c:pt>
                <c:pt idx="17">
                  <c:v>19.704195025021079</c:v>
                </c:pt>
                <c:pt idx="18">
                  <c:v>20.086734509241865</c:v>
                </c:pt>
                <c:pt idx="19">
                  <c:v>20.462724105626474</c:v>
                </c:pt>
                <c:pt idx="20">
                  <c:v>20.88554028177796</c:v>
                </c:pt>
                <c:pt idx="21">
                  <c:v>21.269958266150947</c:v>
                </c:pt>
                <c:pt idx="22">
                  <c:v>21.648926373792381</c:v>
                </c:pt>
                <c:pt idx="23">
                  <c:v>21.991661689769646</c:v>
                </c:pt>
                <c:pt idx="24">
                  <c:v>22.250067624613681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'DCG Diagrams'!$B$38:$C$38</c:f>
              <c:strCache>
                <c:ptCount val="1"/>
                <c:pt idx="0">
                  <c:v>q</c:v>
                </c:pt>
              </c:strCache>
            </c:strRef>
          </c:tx>
          <c:cat>
            <c:numRef>
              <c:f>'DCG Diagrams'!$D$37:$AB$37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'DCG Diagrams'!$D$38:$AB$38</c:f>
              <c:numCache>
                <c:formatCode>General</c:formatCode>
                <c:ptCount val="25"/>
                <c:pt idx="0">
                  <c:v>2.5</c:v>
                </c:pt>
                <c:pt idx="1">
                  <c:v>5</c:v>
                </c:pt>
                <c:pt idx="2">
                  <c:v>6.6561906031250757</c:v>
                </c:pt>
                <c:pt idx="3">
                  <c:v>7.9686906031250757</c:v>
                </c:pt>
                <c:pt idx="4">
                  <c:v>9.1530511378269068</c:v>
                </c:pt>
                <c:pt idx="5">
                  <c:v>10.168539756817578</c:v>
                </c:pt>
                <c:pt idx="6">
                  <c:v>11.14810952136464</c:v>
                </c:pt>
                <c:pt idx="7">
                  <c:v>12.064776188031306</c:v>
                </c:pt>
                <c:pt idx="8">
                  <c:v>12.93230459919206</c:v>
                </c:pt>
                <c:pt idx="9">
                  <c:v>13.722508337810011</c:v>
                </c:pt>
                <c:pt idx="10">
                  <c:v>14.481303506894466</c:v>
                </c:pt>
                <c:pt idx="11">
                  <c:v>15.178660871022291</c:v>
                </c:pt>
                <c:pt idx="12">
                  <c:v>15.85425625709059</c:v>
                </c:pt>
                <c:pt idx="13">
                  <c:v>16.412386519044627</c:v>
                </c:pt>
                <c:pt idx="14">
                  <c:v>17.02028682796794</c:v>
                </c:pt>
                <c:pt idx="15">
                  <c:v>17.55153682796794</c:v>
                </c:pt>
                <c:pt idx="16">
                  <c:v>17.949093958910058</c:v>
                </c:pt>
                <c:pt idx="17">
                  <c:v>18.518648567009372</c:v>
                </c:pt>
                <c:pt idx="18">
                  <c:v>19.018892507913478</c:v>
                </c:pt>
                <c:pt idx="19">
                  <c:v>19.481648934232997</c:v>
                </c:pt>
                <c:pt idx="20">
                  <c:v>20.034562395354168</c:v>
                </c:pt>
                <c:pt idx="21">
                  <c:v>20.451015211758236</c:v>
                </c:pt>
                <c:pt idx="22">
                  <c:v>20.893144670673244</c:v>
                </c:pt>
                <c:pt idx="23">
                  <c:v>21.298195498646376</c:v>
                </c:pt>
                <c:pt idx="24">
                  <c:v>21.55660143349041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4320"/>
        <c:axId val="94825856"/>
      </c:lineChart>
      <c:catAx>
        <c:axId val="9482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825856"/>
        <c:crosses val="autoZero"/>
        <c:auto val="1"/>
        <c:lblAlgn val="ctr"/>
        <c:lblOffset val="100"/>
        <c:noMultiLvlLbl val="0"/>
      </c:catAx>
      <c:valAx>
        <c:axId val="9482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824320"/>
        <c:crosses val="autoZero"/>
        <c:crossBetween val="between"/>
      </c:valAx>
      <c:spPr>
        <a:effectLst/>
      </c:spPr>
    </c:plotArea>
    <c:legend>
      <c:legendPos val="r"/>
      <c:layout>
        <c:manualLayout>
          <c:xMode val="edge"/>
          <c:yMode val="edge"/>
          <c:x val="0.8305555555555556"/>
          <c:y val="6.6949183435403903E-2"/>
          <c:w val="0.15277777777777779"/>
          <c:h val="0.8661012685914261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'DCG Diagrams'!$B$41:$C$41</c:f>
              <c:strCache>
                <c:ptCount val="1"/>
                <c:pt idx="0">
                  <c:v>overall</c:v>
                </c:pt>
              </c:strCache>
            </c:strRef>
          </c:tx>
          <c:cat>
            <c:numRef>
              <c:f>'DCG Diagrams'!$D$37:$AB$37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'DCG Diagrams'!$D$41:$AB$41</c:f>
              <c:numCache>
                <c:formatCode>General</c:formatCode>
                <c:ptCount val="25"/>
                <c:pt idx="0">
                  <c:v>2.2857142857142856</c:v>
                </c:pt>
                <c:pt idx="1">
                  <c:v>4.5714285714285712</c:v>
                </c:pt>
                <c:pt idx="2">
                  <c:v>6.0586201334184349</c:v>
                </c:pt>
                <c:pt idx="3">
                  <c:v>7.2193344191327204</c:v>
                </c:pt>
                <c:pt idx="4">
                  <c:v>8.2345005917342906</c:v>
                </c:pt>
                <c:pt idx="5">
                  <c:v>9.1049194080120088</c:v>
                </c:pt>
                <c:pt idx="6">
                  <c:v>9.9572723200204898</c:v>
                </c:pt>
                <c:pt idx="7">
                  <c:v>10.790605653353824</c:v>
                </c:pt>
                <c:pt idx="8">
                  <c:v>11.534201434348756</c:v>
                </c:pt>
                <c:pt idx="9">
                  <c:v>12.222269995866426</c:v>
                </c:pt>
                <c:pt idx="10">
                  <c:v>12.893313342675809</c:v>
                </c:pt>
                <c:pt idx="11">
                  <c:v>13.491048226213945</c:v>
                </c:pt>
                <c:pt idx="12">
                  <c:v>14.089432711017295</c:v>
                </c:pt>
                <c:pt idx="13">
                  <c:v>14.680394164850981</c:v>
                </c:pt>
                <c:pt idx="14">
                  <c:v>15.201451572499533</c:v>
                </c:pt>
                <c:pt idx="15">
                  <c:v>15.728237286785246</c:v>
                </c:pt>
                <c:pt idx="16">
                  <c:v>16.2175383710217</c:v>
                </c:pt>
                <c:pt idx="17">
                  <c:v>16.748551689851134</c:v>
                </c:pt>
                <c:pt idx="18">
                  <c:v>17.210962055392745</c:v>
                </c:pt>
                <c:pt idx="19">
                  <c:v>17.648927958873717</c:v>
                </c:pt>
                <c:pt idx="20">
                  <c:v>18.07897176196796</c:v>
                </c:pt>
                <c:pt idx="21">
                  <c:v>18.502543429934491</c:v>
                </c:pt>
                <c:pt idx="22">
                  <c:v>18.868150482498823</c:v>
                </c:pt>
                <c:pt idx="23">
                  <c:v>19.217117349675675</c:v>
                </c:pt>
                <c:pt idx="24">
                  <c:v>19.493980851294285</c:v>
                </c:pt>
              </c:numCache>
            </c:numRef>
          </c:val>
          <c:smooth val="0"/>
        </c:ser>
        <c:ser>
          <c:idx val="4"/>
          <c:order val="1"/>
          <c:tx>
            <c:v>Ideal overall</c:v>
          </c:tx>
          <c:val>
            <c:numRef>
              <c:f>'DCG Diagrams'!$AD$41:$BB$41</c:f>
              <c:numCache>
                <c:formatCode>General</c:formatCode>
                <c:ptCount val="25"/>
                <c:pt idx="0">
                  <c:v>2.7857142857142856</c:v>
                </c:pt>
                <c:pt idx="1">
                  <c:v>5.5714285714285712</c:v>
                </c:pt>
                <c:pt idx="2">
                  <c:v>7.2839521882653839</c:v>
                </c:pt>
                <c:pt idx="3">
                  <c:v>8.6232379025510983</c:v>
                </c:pt>
                <c:pt idx="4">
                  <c:v>9.7614545203164944</c:v>
                </c:pt>
                <c:pt idx="5">
                  <c:v>10.78385122515064</c:v>
                </c:pt>
                <c:pt idx="6">
                  <c:v>11.725255933936127</c:v>
                </c:pt>
                <c:pt idx="7">
                  <c:v>12.570494029174222</c:v>
                </c:pt>
                <c:pt idx="8">
                  <c:v>13.347889618396197</c:v>
                </c:pt>
                <c:pt idx="9">
                  <c:v>14.057460322461296</c:v>
                </c:pt>
                <c:pt idx="10">
                  <c:v>14.738827413067746</c:v>
                </c:pt>
                <c:pt idx="11">
                  <c:v>15.376411288841757</c:v>
                </c:pt>
                <c:pt idx="12">
                  <c:v>15.965144410986989</c:v>
                </c:pt>
                <c:pt idx="13">
                  <c:v>16.518584502672503</c:v>
                </c:pt>
                <c:pt idx="14">
                  <c:v>17.048783268349979</c:v>
                </c:pt>
                <c:pt idx="15">
                  <c:v>17.530926125492837</c:v>
                </c:pt>
                <c:pt idx="16">
                  <c:v>17.985277132283827</c:v>
                </c:pt>
                <c:pt idx="17">
                  <c:v>18.404948948778056</c:v>
                </c:pt>
                <c:pt idx="18">
                  <c:v>18.774877241211346</c:v>
                </c:pt>
                <c:pt idx="19">
                  <c:v>19.130208068563832</c:v>
                </c:pt>
                <c:pt idx="20">
                  <c:v>19.484361788759092</c:v>
                </c:pt>
                <c:pt idx="21">
                  <c:v>19.824880188496891</c:v>
                </c:pt>
                <c:pt idx="22">
                  <c:v>20.147974793088629</c:v>
                </c:pt>
                <c:pt idx="23">
                  <c:v>20.427148286830111</c:v>
                </c:pt>
                <c:pt idx="24">
                  <c:v>20.642486565866808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63360"/>
        <c:axId val="94864896"/>
      </c:lineChart>
      <c:catAx>
        <c:axId val="9486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864896"/>
        <c:crosses val="autoZero"/>
        <c:auto val="1"/>
        <c:lblAlgn val="ctr"/>
        <c:lblOffset val="100"/>
        <c:noMultiLvlLbl val="0"/>
      </c:catAx>
      <c:valAx>
        <c:axId val="9486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863360"/>
        <c:crosses val="autoZero"/>
        <c:crossBetween val="between"/>
      </c:valAx>
      <c:spPr>
        <a:effectLst/>
      </c:spPr>
    </c:plotArea>
    <c:legend>
      <c:legendPos val="r"/>
      <c:layout>
        <c:manualLayout>
          <c:xMode val="edge"/>
          <c:yMode val="edge"/>
          <c:x val="0.71666666666666667"/>
          <c:y val="6.6949183435403903E-2"/>
          <c:w val="0.26666666666666666"/>
          <c:h val="0.8661012685914261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'DCG Diagrams'!$B$39:$C$39</c:f>
              <c:strCache>
                <c:ptCount val="1"/>
                <c:pt idx="0">
                  <c:v>varlimq</c:v>
                </c:pt>
              </c:strCache>
            </c:strRef>
          </c:tx>
          <c:marker>
            <c:symbol val="square"/>
            <c:size val="3"/>
          </c:marker>
          <c:cat>
            <c:numRef>
              <c:f>'DCG Diagrams'!$D$37:$AB$37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'DCG Diagrams'!$D$39:$AB$39</c:f>
              <c:numCache>
                <c:formatCode>General</c:formatCode>
                <c:ptCount val="25"/>
                <c:pt idx="0">
                  <c:v>2.375</c:v>
                </c:pt>
                <c:pt idx="1">
                  <c:v>4.625</c:v>
                </c:pt>
                <c:pt idx="2">
                  <c:v>6.0445919455357791</c:v>
                </c:pt>
                <c:pt idx="3">
                  <c:v>7.1070919455357791</c:v>
                </c:pt>
                <c:pt idx="4">
                  <c:v>8.0761142012009142</c:v>
                </c:pt>
                <c:pt idx="5">
                  <c:v>8.8498198156699974</c:v>
                </c:pt>
                <c:pt idx="6">
                  <c:v>9.6512859866630478</c:v>
                </c:pt>
                <c:pt idx="7">
                  <c:v>10.442952653329714</c:v>
                </c:pt>
                <c:pt idx="8">
                  <c:v>11.073882406901172</c:v>
                </c:pt>
                <c:pt idx="9">
                  <c:v>11.675942398229134</c:v>
                </c:pt>
                <c:pt idx="10">
                  <c:v>12.326338257444382</c:v>
                </c:pt>
                <c:pt idx="11">
                  <c:v>12.884224148746641</c:v>
                </c:pt>
                <c:pt idx="12">
                  <c:v>13.390920688297866</c:v>
                </c:pt>
                <c:pt idx="13">
                  <c:v>13.883388566492604</c:v>
                </c:pt>
                <c:pt idx="14">
                  <c:v>14.2353308506061</c:v>
                </c:pt>
                <c:pt idx="15">
                  <c:v>14.7040808506061</c:v>
                </c:pt>
                <c:pt idx="16">
                  <c:v>15.101637981548217</c:v>
                </c:pt>
                <c:pt idx="17">
                  <c:v>15.521309798042447</c:v>
                </c:pt>
                <c:pt idx="18">
                  <c:v>15.903849282263234</c:v>
                </c:pt>
                <c:pt idx="19">
                  <c:v>16.250916602002874</c:v>
                </c:pt>
                <c:pt idx="20">
                  <c:v>16.592421975048303</c:v>
                </c:pt>
                <c:pt idx="21">
                  <c:v>16.928787711374667</c:v>
                </c:pt>
                <c:pt idx="22">
                  <c:v>17.086691089558599</c:v>
                </c:pt>
                <c:pt idx="23">
                  <c:v>17.304795381544132</c:v>
                </c:pt>
                <c:pt idx="24">
                  <c:v>17.489371049289872</c:v>
                </c:pt>
              </c:numCache>
            </c:numRef>
          </c:val>
          <c:smooth val="0"/>
        </c:ser>
        <c:ser>
          <c:idx val="6"/>
          <c:order val="1"/>
          <c:tx>
            <c:v>Ideal varlimq</c:v>
          </c:tx>
          <c:val>
            <c:numRef>
              <c:f>'DCG Diagrams'!$AD$40:$BB$40</c:f>
              <c:numCache>
                <c:formatCode>General</c:formatCode>
                <c:ptCount val="25"/>
                <c:pt idx="0">
                  <c:v>2.6666666666666665</c:v>
                </c:pt>
                <c:pt idx="1">
                  <c:v>5.333333333333333</c:v>
                </c:pt>
                <c:pt idx="2">
                  <c:v>6.9632351967262647</c:v>
                </c:pt>
                <c:pt idx="3">
                  <c:v>8.2549018633929307</c:v>
                </c:pt>
                <c:pt idx="4">
                  <c:v>9.3315932585764134</c:v>
                </c:pt>
                <c:pt idx="5">
                  <c:v>10.298725276662767</c:v>
                </c:pt>
                <c:pt idx="6">
                  <c:v>11.189243244432822</c:v>
                </c:pt>
                <c:pt idx="7">
                  <c:v>11.994798799988377</c:v>
                </c:pt>
                <c:pt idx="8">
                  <c:v>12.757172252220554</c:v>
                </c:pt>
                <c:pt idx="9">
                  <c:v>13.434489742464512</c:v>
                </c:pt>
                <c:pt idx="10">
                  <c:v>14.08488560167976</c:v>
                </c:pt>
                <c:pt idx="11">
                  <c:v>14.712507229394802</c:v>
                </c:pt>
                <c:pt idx="12">
                  <c:v>15.320543076856271</c:v>
                </c:pt>
                <c:pt idx="13">
                  <c:v>15.889617069436857</c:v>
                </c:pt>
                <c:pt idx="14">
                  <c:v>16.422862954457308</c:v>
                </c:pt>
                <c:pt idx="15">
                  <c:v>16.94369628779064</c:v>
                </c:pt>
                <c:pt idx="16">
                  <c:v>17.453384917203611</c:v>
                </c:pt>
                <c:pt idx="17">
                  <c:v>17.933009850339875</c:v>
                </c:pt>
                <c:pt idx="18">
                  <c:v>18.36459285817871</c:v>
                </c:pt>
                <c:pt idx="19">
                  <c:v>18.788786248971601</c:v>
                </c:pt>
                <c:pt idx="20">
                  <c:v>19.206181704916016</c:v>
                </c:pt>
                <c:pt idx="21">
                  <c:v>19.617295382648237</c:v>
                </c:pt>
                <c:pt idx="22">
                  <c:v>20.022580719986994</c:v>
                </c:pt>
                <c:pt idx="23">
                  <c:v>20.35965098941918</c:v>
                </c:pt>
                <c:pt idx="24">
                  <c:v>20.646768694801441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81664"/>
        <c:axId val="94883200"/>
      </c:lineChart>
      <c:catAx>
        <c:axId val="9488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883200"/>
        <c:crosses val="autoZero"/>
        <c:auto val="1"/>
        <c:lblAlgn val="ctr"/>
        <c:lblOffset val="100"/>
        <c:noMultiLvlLbl val="0"/>
      </c:catAx>
      <c:valAx>
        <c:axId val="9488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881664"/>
        <c:crosses val="autoZero"/>
        <c:crossBetween val="between"/>
      </c:valAx>
      <c:spPr>
        <a:effectLst/>
      </c:spPr>
    </c:plotArea>
    <c:legend>
      <c:legendPos val="r"/>
      <c:layout>
        <c:manualLayout>
          <c:xMode val="edge"/>
          <c:yMode val="edge"/>
          <c:x val="0.71666666666666667"/>
          <c:y val="6.6949183435403903E-2"/>
          <c:w val="0.26666666666666666"/>
          <c:h val="0.8661012685914261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266700</xdr:colOff>
      <xdr:row>43</xdr:row>
      <xdr:rowOff>133350</xdr:rowOff>
    </xdr:from>
    <xdr:to>
      <xdr:col>43</xdr:col>
      <xdr:colOff>171450</xdr:colOff>
      <xdr:row>58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200025</xdr:colOff>
      <xdr:row>43</xdr:row>
      <xdr:rowOff>152400</xdr:rowOff>
    </xdr:from>
    <xdr:to>
      <xdr:col>29</xdr:col>
      <xdr:colOff>104775</xdr:colOff>
      <xdr:row>58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45</xdr:row>
      <xdr:rowOff>152400</xdr:rowOff>
    </xdr:from>
    <xdr:to>
      <xdr:col>13</xdr:col>
      <xdr:colOff>266700</xdr:colOff>
      <xdr:row>60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0</xdr:colOff>
      <xdr:row>44</xdr:row>
      <xdr:rowOff>0</xdr:rowOff>
    </xdr:from>
    <xdr:to>
      <xdr:col>56</xdr:col>
      <xdr:colOff>266700</xdr:colOff>
      <xdr:row>58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abSelected="1" topLeftCell="L1" workbookViewId="0">
      <selection activeCell="Y9" sqref="Y9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t="s">
        <v>31</v>
      </c>
      <c r="B2">
        <v>25114</v>
      </c>
      <c r="C2" t="s">
        <v>32</v>
      </c>
      <c r="D2" t="s">
        <v>33</v>
      </c>
      <c r="E2">
        <v>6</v>
      </c>
      <c r="F2">
        <v>6</v>
      </c>
      <c r="G2">
        <v>5</v>
      </c>
      <c r="H2">
        <v>6</v>
      </c>
      <c r="I2">
        <v>7</v>
      </c>
      <c r="J2">
        <v>10</v>
      </c>
      <c r="K2">
        <v>10</v>
      </c>
      <c r="L2">
        <v>0</v>
      </c>
      <c r="M2">
        <v>0</v>
      </c>
      <c r="N2">
        <v>1</v>
      </c>
      <c r="O2">
        <v>1</v>
      </c>
      <c r="V2" t="s">
        <v>34</v>
      </c>
      <c r="W2" t="s">
        <v>35</v>
      </c>
      <c r="X2">
        <v>24</v>
      </c>
      <c r="Y2">
        <v>15</v>
      </c>
      <c r="Z2">
        <v>3</v>
      </c>
      <c r="AA2">
        <v>6</v>
      </c>
      <c r="AB2">
        <v>0</v>
      </c>
      <c r="AC2">
        <v>1</v>
      </c>
      <c r="AD2" t="s">
        <v>36</v>
      </c>
      <c r="AE2" t="s">
        <v>37</v>
      </c>
    </row>
    <row r="3" spans="1:31" x14ac:dyDescent="0.25">
      <c r="A3" t="s">
        <v>38</v>
      </c>
      <c r="B3">
        <v>25114</v>
      </c>
      <c r="C3" t="s">
        <v>32</v>
      </c>
      <c r="D3" t="s">
        <v>39</v>
      </c>
      <c r="E3">
        <v>5</v>
      </c>
      <c r="F3">
        <v>6</v>
      </c>
      <c r="G3">
        <v>1</v>
      </c>
      <c r="H3">
        <v>5</v>
      </c>
      <c r="I3">
        <v>7</v>
      </c>
      <c r="J3">
        <v>10</v>
      </c>
      <c r="K3">
        <v>10</v>
      </c>
      <c r="L3">
        <v>0</v>
      </c>
      <c r="M3">
        <v>0</v>
      </c>
      <c r="N3">
        <v>1</v>
      </c>
      <c r="O3">
        <v>1</v>
      </c>
      <c r="V3" t="s">
        <v>40</v>
      </c>
      <c r="W3" t="s">
        <v>41</v>
      </c>
      <c r="X3">
        <v>25</v>
      </c>
      <c r="Y3">
        <v>24</v>
      </c>
      <c r="Z3">
        <v>1</v>
      </c>
      <c r="AA3">
        <v>0</v>
      </c>
      <c r="AB3">
        <v>0</v>
      </c>
      <c r="AC3">
        <v>0</v>
      </c>
      <c r="AD3" t="s">
        <v>42</v>
      </c>
      <c r="AE3" t="s">
        <v>43</v>
      </c>
    </row>
    <row r="4" spans="1:31" x14ac:dyDescent="0.25">
      <c r="A4" t="s">
        <v>44</v>
      </c>
      <c r="B4">
        <v>25114</v>
      </c>
      <c r="C4" t="s">
        <v>32</v>
      </c>
      <c r="D4" t="s">
        <v>45</v>
      </c>
      <c r="E4">
        <v>6</v>
      </c>
      <c r="F4">
        <v>6</v>
      </c>
      <c r="G4">
        <v>1</v>
      </c>
      <c r="H4">
        <v>6</v>
      </c>
      <c r="I4">
        <v>7</v>
      </c>
      <c r="J4">
        <v>10</v>
      </c>
      <c r="K4">
        <v>9</v>
      </c>
      <c r="L4">
        <v>1</v>
      </c>
      <c r="M4">
        <v>0</v>
      </c>
      <c r="N4">
        <v>1</v>
      </c>
      <c r="O4">
        <v>1</v>
      </c>
      <c r="V4" t="s">
        <v>46</v>
      </c>
      <c r="W4" t="s">
        <v>47</v>
      </c>
      <c r="X4">
        <v>25</v>
      </c>
      <c r="Y4">
        <v>16</v>
      </c>
      <c r="Z4">
        <v>2</v>
      </c>
      <c r="AA4">
        <v>1</v>
      </c>
      <c r="AB4">
        <v>6</v>
      </c>
      <c r="AC4">
        <v>0</v>
      </c>
      <c r="AD4" t="s">
        <v>48</v>
      </c>
      <c r="AE4" t="s">
        <v>49</v>
      </c>
    </row>
    <row r="5" spans="1:31" x14ac:dyDescent="0.25">
      <c r="A5" t="s">
        <v>31</v>
      </c>
      <c r="B5">
        <v>40670</v>
      </c>
      <c r="C5" t="s">
        <v>50</v>
      </c>
      <c r="D5" t="s">
        <v>51</v>
      </c>
      <c r="E5">
        <v>7</v>
      </c>
      <c r="F5">
        <v>5</v>
      </c>
      <c r="G5">
        <v>7</v>
      </c>
      <c r="H5">
        <v>5</v>
      </c>
      <c r="I5">
        <v>5</v>
      </c>
      <c r="J5">
        <v>10</v>
      </c>
      <c r="K5">
        <v>4</v>
      </c>
      <c r="L5">
        <v>4</v>
      </c>
      <c r="M5">
        <v>2</v>
      </c>
      <c r="N5">
        <v>1</v>
      </c>
      <c r="O5">
        <v>7</v>
      </c>
      <c r="V5" t="s">
        <v>34</v>
      </c>
      <c r="W5" t="s">
        <v>52</v>
      </c>
      <c r="X5">
        <v>20</v>
      </c>
      <c r="Y5">
        <v>12</v>
      </c>
      <c r="Z5">
        <v>4</v>
      </c>
      <c r="AA5">
        <v>2</v>
      </c>
      <c r="AB5">
        <v>2</v>
      </c>
      <c r="AC5">
        <v>5</v>
      </c>
      <c r="AD5" t="s">
        <v>53</v>
      </c>
      <c r="AE5" t="s">
        <v>54</v>
      </c>
    </row>
    <row r="6" spans="1:31" x14ac:dyDescent="0.25">
      <c r="A6" t="s">
        <v>38</v>
      </c>
      <c r="B6">
        <v>37552</v>
      </c>
      <c r="C6" t="s">
        <v>55</v>
      </c>
      <c r="D6" t="s">
        <v>56</v>
      </c>
      <c r="E6">
        <v>1</v>
      </c>
      <c r="F6">
        <v>6</v>
      </c>
      <c r="G6">
        <v>1</v>
      </c>
      <c r="H6">
        <v>6</v>
      </c>
      <c r="I6">
        <v>1</v>
      </c>
      <c r="J6">
        <v>0</v>
      </c>
      <c r="K6">
        <v>0</v>
      </c>
      <c r="L6">
        <v>0</v>
      </c>
      <c r="M6">
        <v>0</v>
      </c>
      <c r="V6" t="s">
        <v>57</v>
      </c>
      <c r="W6" t="s">
        <v>58</v>
      </c>
      <c r="X6">
        <v>25</v>
      </c>
      <c r="Y6">
        <v>0</v>
      </c>
      <c r="Z6">
        <v>0</v>
      </c>
      <c r="AA6">
        <v>0</v>
      </c>
      <c r="AB6">
        <v>25</v>
      </c>
      <c r="AC6">
        <v>0</v>
      </c>
      <c r="AD6" t="s">
        <v>59</v>
      </c>
      <c r="AE6" t="s">
        <v>59</v>
      </c>
    </row>
    <row r="7" spans="1:31" x14ac:dyDescent="0.25">
      <c r="A7" t="s">
        <v>44</v>
      </c>
      <c r="B7">
        <v>37552</v>
      </c>
      <c r="C7" t="s">
        <v>55</v>
      </c>
      <c r="D7" t="s">
        <v>60</v>
      </c>
      <c r="E7">
        <v>7</v>
      </c>
      <c r="F7">
        <v>6</v>
      </c>
      <c r="G7">
        <v>7</v>
      </c>
      <c r="H7">
        <v>6</v>
      </c>
      <c r="I7">
        <v>7</v>
      </c>
      <c r="J7">
        <v>10</v>
      </c>
      <c r="K7">
        <v>4</v>
      </c>
      <c r="L7">
        <v>4</v>
      </c>
      <c r="M7">
        <v>2</v>
      </c>
      <c r="N7">
        <v>1</v>
      </c>
      <c r="O7">
        <v>7</v>
      </c>
      <c r="V7" t="s">
        <v>46</v>
      </c>
      <c r="W7" t="s">
        <v>61</v>
      </c>
      <c r="X7">
        <v>25</v>
      </c>
      <c r="Y7">
        <v>13</v>
      </c>
      <c r="Z7">
        <v>4</v>
      </c>
      <c r="AA7">
        <v>3</v>
      </c>
      <c r="AB7">
        <v>5</v>
      </c>
      <c r="AC7">
        <v>0</v>
      </c>
      <c r="AD7" t="s">
        <v>62</v>
      </c>
      <c r="AE7" t="s">
        <v>63</v>
      </c>
    </row>
    <row r="8" spans="1:31" x14ac:dyDescent="0.25">
      <c r="A8" t="s">
        <v>38</v>
      </c>
      <c r="B8">
        <v>37552</v>
      </c>
      <c r="C8" t="s">
        <v>55</v>
      </c>
      <c r="D8" t="s">
        <v>64</v>
      </c>
      <c r="E8">
        <v>7</v>
      </c>
      <c r="F8">
        <v>6</v>
      </c>
      <c r="G8">
        <v>7</v>
      </c>
      <c r="H8">
        <v>6</v>
      </c>
      <c r="I8">
        <v>7</v>
      </c>
      <c r="J8">
        <v>9</v>
      </c>
      <c r="K8">
        <v>4</v>
      </c>
      <c r="L8">
        <v>4</v>
      </c>
      <c r="M8">
        <v>1</v>
      </c>
      <c r="N8">
        <v>2</v>
      </c>
      <c r="O8">
        <v>7</v>
      </c>
      <c r="V8" t="s">
        <v>46</v>
      </c>
      <c r="W8" t="s">
        <v>61</v>
      </c>
      <c r="X8">
        <v>25</v>
      </c>
      <c r="Y8">
        <v>13</v>
      </c>
      <c r="Z8">
        <v>4</v>
      </c>
      <c r="AA8">
        <v>1</v>
      </c>
      <c r="AB8">
        <v>7</v>
      </c>
      <c r="AC8">
        <v>0</v>
      </c>
      <c r="AD8" t="s">
        <v>65</v>
      </c>
      <c r="AE8" t="s">
        <v>66</v>
      </c>
    </row>
    <row r="9" spans="1:31" x14ac:dyDescent="0.25">
      <c r="A9" t="s">
        <v>38</v>
      </c>
      <c r="B9">
        <v>66122</v>
      </c>
      <c r="C9" t="s">
        <v>67</v>
      </c>
      <c r="D9" t="s">
        <v>68</v>
      </c>
      <c r="E9">
        <v>7</v>
      </c>
      <c r="F9">
        <v>7</v>
      </c>
      <c r="G9">
        <v>7</v>
      </c>
      <c r="H9">
        <v>7</v>
      </c>
      <c r="I9">
        <v>7</v>
      </c>
      <c r="J9">
        <v>1</v>
      </c>
      <c r="K9">
        <v>1</v>
      </c>
      <c r="L9">
        <v>0</v>
      </c>
      <c r="M9">
        <v>0</v>
      </c>
      <c r="N9">
        <v>8</v>
      </c>
      <c r="O9">
        <v>8</v>
      </c>
      <c r="V9" t="s">
        <v>34</v>
      </c>
      <c r="W9" t="s">
        <v>69</v>
      </c>
      <c r="X9">
        <v>1</v>
      </c>
      <c r="Y9">
        <v>1</v>
      </c>
      <c r="Z9">
        <v>0</v>
      </c>
      <c r="AA9">
        <v>0</v>
      </c>
      <c r="AB9">
        <v>0</v>
      </c>
      <c r="AC9">
        <v>24</v>
      </c>
      <c r="AD9" t="s">
        <v>70</v>
      </c>
      <c r="AE9" t="s">
        <v>71</v>
      </c>
    </row>
    <row r="10" spans="1:31" x14ac:dyDescent="0.25">
      <c r="A10" t="s">
        <v>44</v>
      </c>
      <c r="B10">
        <v>84936</v>
      </c>
      <c r="C10" t="s">
        <v>72</v>
      </c>
      <c r="D10" t="s">
        <v>73</v>
      </c>
      <c r="E10">
        <v>3</v>
      </c>
      <c r="F10">
        <v>3</v>
      </c>
      <c r="G10">
        <v>2</v>
      </c>
      <c r="H10">
        <v>6</v>
      </c>
      <c r="I10">
        <v>6</v>
      </c>
      <c r="J10">
        <v>3</v>
      </c>
      <c r="K10">
        <v>3</v>
      </c>
      <c r="L10">
        <v>0</v>
      </c>
      <c r="M10">
        <v>0</v>
      </c>
      <c r="N10">
        <v>4</v>
      </c>
      <c r="O10">
        <v>4</v>
      </c>
      <c r="V10" t="s">
        <v>34</v>
      </c>
      <c r="W10" t="s">
        <v>74</v>
      </c>
      <c r="X10">
        <v>3</v>
      </c>
      <c r="Y10">
        <v>3</v>
      </c>
      <c r="Z10">
        <v>0</v>
      </c>
      <c r="AA10">
        <v>0</v>
      </c>
      <c r="AB10">
        <v>0</v>
      </c>
      <c r="AC10">
        <v>22</v>
      </c>
      <c r="AD10" t="s">
        <v>75</v>
      </c>
      <c r="AE10" t="s">
        <v>76</v>
      </c>
    </row>
    <row r="11" spans="1:31" x14ac:dyDescent="0.25">
      <c r="A11" t="s">
        <v>31</v>
      </c>
      <c r="B11">
        <v>20492</v>
      </c>
      <c r="C11" t="s">
        <v>77</v>
      </c>
      <c r="D11" t="s">
        <v>78</v>
      </c>
      <c r="E11">
        <v>7</v>
      </c>
      <c r="F11">
        <v>7</v>
      </c>
      <c r="G11">
        <v>7</v>
      </c>
      <c r="H11">
        <v>7</v>
      </c>
      <c r="I11">
        <v>7</v>
      </c>
      <c r="J11">
        <v>10</v>
      </c>
      <c r="K11">
        <v>10</v>
      </c>
      <c r="L11">
        <v>0</v>
      </c>
      <c r="M11">
        <v>0</v>
      </c>
      <c r="N11">
        <v>1</v>
      </c>
      <c r="O11">
        <v>1</v>
      </c>
      <c r="V11" t="s">
        <v>46</v>
      </c>
      <c r="W11" t="s">
        <v>79</v>
      </c>
      <c r="X11">
        <v>25</v>
      </c>
      <c r="Y11">
        <v>17</v>
      </c>
      <c r="Z11">
        <v>4</v>
      </c>
      <c r="AA11">
        <v>2</v>
      </c>
      <c r="AB11">
        <v>2</v>
      </c>
      <c r="AC11">
        <v>0</v>
      </c>
      <c r="AD11" t="s">
        <v>80</v>
      </c>
      <c r="AE11" t="s">
        <v>81</v>
      </c>
    </row>
    <row r="12" spans="1:31" x14ac:dyDescent="0.25">
      <c r="A12" t="s">
        <v>31</v>
      </c>
      <c r="B12">
        <v>53233</v>
      </c>
      <c r="C12" t="s">
        <v>82</v>
      </c>
      <c r="D12" t="s">
        <v>83</v>
      </c>
      <c r="E12">
        <v>6</v>
      </c>
      <c r="F12">
        <v>6</v>
      </c>
      <c r="G12">
        <v>4</v>
      </c>
      <c r="H12">
        <v>6</v>
      </c>
      <c r="I12">
        <v>6</v>
      </c>
      <c r="J12">
        <v>10</v>
      </c>
      <c r="K12">
        <v>0</v>
      </c>
      <c r="L12">
        <v>9</v>
      </c>
      <c r="M12">
        <v>1</v>
      </c>
      <c r="N12">
        <v>1</v>
      </c>
      <c r="V12" t="s">
        <v>84</v>
      </c>
      <c r="W12" t="s">
        <v>85</v>
      </c>
      <c r="X12">
        <v>25</v>
      </c>
      <c r="Y12">
        <v>0</v>
      </c>
      <c r="Z12">
        <v>15</v>
      </c>
      <c r="AA12">
        <v>9</v>
      </c>
      <c r="AB12">
        <v>1</v>
      </c>
      <c r="AC12">
        <v>0</v>
      </c>
      <c r="AD12" t="s">
        <v>86</v>
      </c>
      <c r="AE12" t="s">
        <v>87</v>
      </c>
    </row>
    <row r="13" spans="1:31" x14ac:dyDescent="0.25">
      <c r="A13" t="s">
        <v>38</v>
      </c>
      <c r="B13">
        <v>53233</v>
      </c>
      <c r="C13" t="s">
        <v>82</v>
      </c>
      <c r="D13" t="s">
        <v>88</v>
      </c>
      <c r="E13">
        <v>3</v>
      </c>
      <c r="F13">
        <v>5</v>
      </c>
      <c r="G13">
        <v>4</v>
      </c>
      <c r="H13">
        <v>4</v>
      </c>
      <c r="I13">
        <v>4</v>
      </c>
      <c r="J13">
        <v>10</v>
      </c>
      <c r="K13">
        <v>0</v>
      </c>
      <c r="L13">
        <v>0</v>
      </c>
      <c r="M13">
        <v>10</v>
      </c>
      <c r="N13">
        <v>1</v>
      </c>
      <c r="V13" t="s">
        <v>89</v>
      </c>
      <c r="W13" t="s">
        <v>90</v>
      </c>
      <c r="X13">
        <v>25</v>
      </c>
      <c r="Y13">
        <v>0</v>
      </c>
      <c r="Z13">
        <v>9</v>
      </c>
      <c r="AA13">
        <v>16</v>
      </c>
      <c r="AB13">
        <v>0</v>
      </c>
      <c r="AC13">
        <v>0</v>
      </c>
      <c r="AD13" t="s">
        <v>91</v>
      </c>
      <c r="AE13" t="s">
        <v>92</v>
      </c>
    </row>
    <row r="14" spans="1:31" x14ac:dyDescent="0.25">
      <c r="A14" t="s">
        <v>44</v>
      </c>
      <c r="B14">
        <v>53233</v>
      </c>
      <c r="C14" t="s">
        <v>82</v>
      </c>
      <c r="D14" t="s">
        <v>93</v>
      </c>
      <c r="E14">
        <v>4</v>
      </c>
      <c r="F14">
        <v>5</v>
      </c>
      <c r="G14">
        <v>4</v>
      </c>
      <c r="H14">
        <v>4</v>
      </c>
      <c r="I14">
        <v>5</v>
      </c>
      <c r="J14">
        <v>10</v>
      </c>
      <c r="K14">
        <v>0</v>
      </c>
      <c r="L14">
        <v>10</v>
      </c>
      <c r="M14">
        <v>0</v>
      </c>
      <c r="N14">
        <v>1</v>
      </c>
      <c r="V14" t="s">
        <v>84</v>
      </c>
      <c r="W14" t="s">
        <v>94</v>
      </c>
      <c r="X14">
        <v>25</v>
      </c>
      <c r="Y14">
        <v>0</v>
      </c>
      <c r="Z14">
        <v>15</v>
      </c>
      <c r="AA14">
        <v>9</v>
      </c>
      <c r="AB14">
        <v>1</v>
      </c>
      <c r="AC14">
        <v>0</v>
      </c>
      <c r="AD14" t="s">
        <v>95</v>
      </c>
      <c r="AE14" t="s">
        <v>87</v>
      </c>
    </row>
    <row r="15" spans="1:31" x14ac:dyDescent="0.25">
      <c r="A15" t="s">
        <v>38</v>
      </c>
      <c r="B15">
        <v>19574</v>
      </c>
      <c r="C15" t="s">
        <v>96</v>
      </c>
      <c r="D15" t="s">
        <v>97</v>
      </c>
      <c r="E15">
        <v>7</v>
      </c>
      <c r="F15">
        <v>7</v>
      </c>
      <c r="G15">
        <v>6</v>
      </c>
      <c r="H15">
        <v>6</v>
      </c>
      <c r="I15">
        <v>7</v>
      </c>
      <c r="J15">
        <v>10</v>
      </c>
      <c r="K15">
        <v>4</v>
      </c>
      <c r="L15">
        <v>5</v>
      </c>
      <c r="M15">
        <v>1</v>
      </c>
      <c r="N15">
        <v>1</v>
      </c>
      <c r="O15">
        <v>1</v>
      </c>
      <c r="V15" t="s">
        <v>46</v>
      </c>
      <c r="W15" t="s">
        <v>98</v>
      </c>
      <c r="X15">
        <v>25</v>
      </c>
      <c r="Y15">
        <v>9</v>
      </c>
      <c r="Z15">
        <v>5</v>
      </c>
      <c r="AA15">
        <v>4</v>
      </c>
      <c r="AB15">
        <v>7</v>
      </c>
      <c r="AC15">
        <v>0</v>
      </c>
      <c r="AD15" t="s">
        <v>99</v>
      </c>
      <c r="AE15" t="s">
        <v>100</v>
      </c>
    </row>
    <row r="16" spans="1:31" x14ac:dyDescent="0.25">
      <c r="A16" t="s">
        <v>44</v>
      </c>
      <c r="B16">
        <v>19574</v>
      </c>
      <c r="C16" t="s">
        <v>96</v>
      </c>
      <c r="D16" t="s">
        <v>101</v>
      </c>
      <c r="E16">
        <v>7</v>
      </c>
      <c r="F16">
        <v>7</v>
      </c>
      <c r="G16">
        <v>7</v>
      </c>
      <c r="H16">
        <v>7</v>
      </c>
      <c r="I16">
        <v>7</v>
      </c>
      <c r="J16">
        <v>10</v>
      </c>
      <c r="K16">
        <v>3</v>
      </c>
      <c r="L16">
        <v>4</v>
      </c>
      <c r="M16">
        <v>3</v>
      </c>
      <c r="N16">
        <v>1</v>
      </c>
      <c r="O16">
        <v>1</v>
      </c>
      <c r="V16" t="s">
        <v>46</v>
      </c>
      <c r="W16" t="s">
        <v>102</v>
      </c>
      <c r="X16">
        <v>25</v>
      </c>
      <c r="Y16">
        <v>3</v>
      </c>
      <c r="Z16">
        <v>4</v>
      </c>
      <c r="AA16">
        <v>5</v>
      </c>
      <c r="AB16">
        <v>13</v>
      </c>
      <c r="AC16">
        <v>0</v>
      </c>
      <c r="AD16" t="s">
        <v>103</v>
      </c>
      <c r="AE16" t="s">
        <v>104</v>
      </c>
    </row>
    <row r="17" spans="1:31" x14ac:dyDescent="0.25">
      <c r="A17" t="s">
        <v>31</v>
      </c>
      <c r="B17">
        <v>46376</v>
      </c>
      <c r="C17" t="s">
        <v>105</v>
      </c>
      <c r="D17" t="s">
        <v>106</v>
      </c>
      <c r="E17">
        <v>7</v>
      </c>
      <c r="F17">
        <v>7</v>
      </c>
      <c r="G17">
        <v>5</v>
      </c>
      <c r="H17">
        <v>7</v>
      </c>
      <c r="I17">
        <v>7</v>
      </c>
      <c r="J17">
        <v>10</v>
      </c>
      <c r="K17">
        <v>10</v>
      </c>
      <c r="L17">
        <v>0</v>
      </c>
      <c r="M17">
        <v>0</v>
      </c>
      <c r="N17">
        <v>1</v>
      </c>
      <c r="O17">
        <v>1</v>
      </c>
      <c r="V17" t="s">
        <v>107</v>
      </c>
      <c r="W17" t="s">
        <v>79</v>
      </c>
      <c r="X17">
        <v>25</v>
      </c>
      <c r="Y17">
        <v>25</v>
      </c>
      <c r="Z17">
        <v>0</v>
      </c>
      <c r="AA17">
        <v>0</v>
      </c>
      <c r="AB17">
        <v>0</v>
      </c>
      <c r="AC17">
        <v>0</v>
      </c>
      <c r="AD17" t="s">
        <v>108</v>
      </c>
      <c r="AE17" t="s">
        <v>108</v>
      </c>
    </row>
    <row r="18" spans="1:31" x14ac:dyDescent="0.25">
      <c r="A18" t="s">
        <v>38</v>
      </c>
      <c r="B18">
        <v>46376</v>
      </c>
      <c r="C18" t="s">
        <v>105</v>
      </c>
      <c r="D18" t="s">
        <v>109</v>
      </c>
      <c r="E18">
        <v>7</v>
      </c>
      <c r="F18">
        <v>7</v>
      </c>
      <c r="G18">
        <v>7</v>
      </c>
      <c r="H18">
        <v>7</v>
      </c>
      <c r="I18">
        <v>7</v>
      </c>
      <c r="J18">
        <v>10</v>
      </c>
      <c r="K18">
        <v>10</v>
      </c>
      <c r="L18">
        <v>0</v>
      </c>
      <c r="M18">
        <v>0</v>
      </c>
      <c r="N18">
        <v>1</v>
      </c>
      <c r="O18">
        <v>1</v>
      </c>
      <c r="V18" t="s">
        <v>107</v>
      </c>
      <c r="W18" t="s">
        <v>110</v>
      </c>
      <c r="X18">
        <v>25</v>
      </c>
      <c r="Y18">
        <v>25</v>
      </c>
      <c r="Z18">
        <v>0</v>
      </c>
      <c r="AA18">
        <v>0</v>
      </c>
      <c r="AB18">
        <v>0</v>
      </c>
      <c r="AC18">
        <v>0</v>
      </c>
      <c r="AD18" t="s">
        <v>108</v>
      </c>
      <c r="AE18" t="s">
        <v>108</v>
      </c>
    </row>
    <row r="19" spans="1:31" x14ac:dyDescent="0.25">
      <c r="A19" t="s">
        <v>44</v>
      </c>
      <c r="B19">
        <v>46376</v>
      </c>
      <c r="C19" t="s">
        <v>105</v>
      </c>
      <c r="D19" t="s">
        <v>111</v>
      </c>
      <c r="E19">
        <v>7</v>
      </c>
      <c r="F19">
        <v>7</v>
      </c>
      <c r="G19">
        <v>7</v>
      </c>
      <c r="H19">
        <v>7</v>
      </c>
      <c r="I19">
        <v>7</v>
      </c>
      <c r="J19">
        <v>10</v>
      </c>
      <c r="K19">
        <v>7</v>
      </c>
      <c r="L19">
        <v>0</v>
      </c>
      <c r="M19">
        <v>3</v>
      </c>
      <c r="N19">
        <v>1</v>
      </c>
      <c r="O19">
        <v>1</v>
      </c>
      <c r="V19" t="s">
        <v>46</v>
      </c>
      <c r="W19" t="s">
        <v>110</v>
      </c>
      <c r="X19">
        <v>25</v>
      </c>
      <c r="Y19">
        <v>7</v>
      </c>
      <c r="Z19">
        <v>1</v>
      </c>
      <c r="AA19">
        <v>14</v>
      </c>
      <c r="AB19">
        <v>3</v>
      </c>
      <c r="AC19">
        <v>0</v>
      </c>
      <c r="AD19" t="s">
        <v>112</v>
      </c>
      <c r="AE19" t="s">
        <v>113</v>
      </c>
    </row>
    <row r="20" spans="1:31" x14ac:dyDescent="0.25">
      <c r="A20" t="s">
        <v>44</v>
      </c>
      <c r="B20">
        <v>30926</v>
      </c>
      <c r="C20" t="s">
        <v>114</v>
      </c>
      <c r="D20" t="s">
        <v>115</v>
      </c>
      <c r="E20">
        <v>4</v>
      </c>
      <c r="F20">
        <v>5</v>
      </c>
      <c r="G20">
        <v>1</v>
      </c>
      <c r="H20">
        <v>7</v>
      </c>
      <c r="I20">
        <v>7</v>
      </c>
      <c r="J20">
        <v>10</v>
      </c>
      <c r="K20">
        <v>4</v>
      </c>
      <c r="L20">
        <v>6</v>
      </c>
      <c r="M20">
        <v>0</v>
      </c>
      <c r="N20">
        <v>1</v>
      </c>
      <c r="O20">
        <v>2</v>
      </c>
      <c r="V20" t="s">
        <v>34</v>
      </c>
      <c r="W20" t="s">
        <v>116</v>
      </c>
      <c r="X20">
        <v>22</v>
      </c>
      <c r="Y20">
        <v>9</v>
      </c>
      <c r="Z20">
        <v>13</v>
      </c>
      <c r="AA20">
        <v>0</v>
      </c>
      <c r="AB20">
        <v>0</v>
      </c>
      <c r="AC20">
        <v>3</v>
      </c>
      <c r="AD20" t="s">
        <v>117</v>
      </c>
      <c r="AE20" t="s">
        <v>118</v>
      </c>
    </row>
    <row r="21" spans="1:31" x14ac:dyDescent="0.25">
      <c r="A21" t="s">
        <v>31</v>
      </c>
      <c r="B21">
        <v>30926</v>
      </c>
      <c r="C21" t="s">
        <v>114</v>
      </c>
      <c r="D21" t="s">
        <v>119</v>
      </c>
      <c r="E21">
        <v>6</v>
      </c>
      <c r="F21">
        <v>6</v>
      </c>
      <c r="G21">
        <v>7</v>
      </c>
      <c r="H21">
        <v>7</v>
      </c>
      <c r="I21">
        <v>7</v>
      </c>
      <c r="J21">
        <v>10</v>
      </c>
      <c r="K21">
        <v>10</v>
      </c>
      <c r="L21">
        <v>0</v>
      </c>
      <c r="M21">
        <v>0</v>
      </c>
      <c r="N21">
        <v>1</v>
      </c>
      <c r="O21">
        <v>1</v>
      </c>
      <c r="V21" t="s">
        <v>34</v>
      </c>
      <c r="W21" t="s">
        <v>120</v>
      </c>
      <c r="X21">
        <v>24</v>
      </c>
      <c r="Y21">
        <v>24</v>
      </c>
      <c r="Z21">
        <v>0</v>
      </c>
      <c r="AA21">
        <v>0</v>
      </c>
      <c r="AB21">
        <v>0</v>
      </c>
      <c r="AC21">
        <v>1</v>
      </c>
      <c r="AD21" t="s">
        <v>121</v>
      </c>
      <c r="AE21" t="s">
        <v>121</v>
      </c>
    </row>
    <row r="22" spans="1:31" x14ac:dyDescent="0.25">
      <c r="A22" t="s">
        <v>38</v>
      </c>
      <c r="B22">
        <v>30926</v>
      </c>
      <c r="C22" t="s">
        <v>114</v>
      </c>
      <c r="D22" t="s">
        <v>122</v>
      </c>
      <c r="E22">
        <v>6</v>
      </c>
      <c r="F22">
        <v>6</v>
      </c>
      <c r="G22">
        <v>1</v>
      </c>
      <c r="H22">
        <v>7</v>
      </c>
      <c r="I22">
        <v>7</v>
      </c>
      <c r="J22">
        <v>10</v>
      </c>
      <c r="K22">
        <v>10</v>
      </c>
      <c r="L22">
        <v>0</v>
      </c>
      <c r="M22">
        <v>0</v>
      </c>
      <c r="N22">
        <v>1</v>
      </c>
      <c r="O22">
        <v>1</v>
      </c>
      <c r="V22" t="s">
        <v>34</v>
      </c>
      <c r="W22" t="s">
        <v>123</v>
      </c>
      <c r="X22">
        <v>23</v>
      </c>
      <c r="Y22">
        <v>23</v>
      </c>
      <c r="Z22">
        <v>0</v>
      </c>
      <c r="AA22">
        <v>0</v>
      </c>
      <c r="AB22">
        <v>0</v>
      </c>
      <c r="AC22">
        <v>1</v>
      </c>
      <c r="AD22" t="s">
        <v>124</v>
      </c>
      <c r="AE22" t="s">
        <v>124</v>
      </c>
    </row>
    <row r="23" spans="1:31" x14ac:dyDescent="0.25">
      <c r="A23" t="s">
        <v>31</v>
      </c>
      <c r="B23">
        <v>11527</v>
      </c>
      <c r="C23" t="s">
        <v>125</v>
      </c>
      <c r="D23" t="s">
        <v>126</v>
      </c>
      <c r="E23">
        <v>7</v>
      </c>
      <c r="F23">
        <v>6</v>
      </c>
      <c r="G23">
        <v>7</v>
      </c>
      <c r="H23">
        <v>7</v>
      </c>
      <c r="I23">
        <v>7</v>
      </c>
      <c r="J23">
        <v>10</v>
      </c>
      <c r="K23">
        <v>10</v>
      </c>
      <c r="L23">
        <v>0</v>
      </c>
      <c r="M23">
        <v>0</v>
      </c>
      <c r="N23">
        <v>1</v>
      </c>
      <c r="O23">
        <v>1</v>
      </c>
      <c r="V23" t="s">
        <v>127</v>
      </c>
      <c r="W23" t="s">
        <v>128</v>
      </c>
      <c r="X23">
        <v>25</v>
      </c>
      <c r="Y23">
        <v>12</v>
      </c>
      <c r="Z23">
        <v>3</v>
      </c>
      <c r="AA23">
        <v>10</v>
      </c>
      <c r="AB23">
        <v>0</v>
      </c>
      <c r="AC23">
        <v>0</v>
      </c>
      <c r="AD23" t="s">
        <v>129</v>
      </c>
      <c r="AE23" t="s">
        <v>130</v>
      </c>
    </row>
    <row r="24" spans="1:31" x14ac:dyDescent="0.25">
      <c r="A24" t="s">
        <v>31</v>
      </c>
      <c r="B24">
        <v>23778</v>
      </c>
      <c r="C24" t="s">
        <v>131</v>
      </c>
      <c r="D24" t="s">
        <v>132</v>
      </c>
      <c r="E24">
        <v>5</v>
      </c>
      <c r="F24">
        <v>5</v>
      </c>
      <c r="G24">
        <v>4</v>
      </c>
      <c r="H24">
        <v>4</v>
      </c>
      <c r="I24">
        <v>5</v>
      </c>
      <c r="J24">
        <v>10</v>
      </c>
      <c r="K24">
        <v>1</v>
      </c>
      <c r="L24">
        <v>9</v>
      </c>
      <c r="M24">
        <v>0</v>
      </c>
      <c r="N24">
        <v>1</v>
      </c>
      <c r="O24">
        <v>5</v>
      </c>
      <c r="V24" t="s">
        <v>40</v>
      </c>
      <c r="W24" t="s">
        <v>133</v>
      </c>
      <c r="X24">
        <v>25</v>
      </c>
      <c r="Y24">
        <v>2</v>
      </c>
      <c r="Z24">
        <v>23</v>
      </c>
      <c r="AA24">
        <v>0</v>
      </c>
      <c r="AB24">
        <v>0</v>
      </c>
      <c r="AC24">
        <v>0</v>
      </c>
      <c r="AD24" t="s">
        <v>134</v>
      </c>
      <c r="AE24" t="s">
        <v>135</v>
      </c>
    </row>
    <row r="25" spans="1:31" x14ac:dyDescent="0.25">
      <c r="A25" t="s">
        <v>38</v>
      </c>
      <c r="B25">
        <v>23778</v>
      </c>
      <c r="C25" t="s">
        <v>131</v>
      </c>
      <c r="D25" t="s">
        <v>136</v>
      </c>
      <c r="E25">
        <v>6</v>
      </c>
      <c r="F25">
        <v>5</v>
      </c>
      <c r="G25">
        <v>6</v>
      </c>
      <c r="H25">
        <v>6</v>
      </c>
      <c r="I25">
        <v>6</v>
      </c>
      <c r="J25">
        <v>10</v>
      </c>
      <c r="K25">
        <v>0</v>
      </c>
      <c r="L25">
        <v>10</v>
      </c>
      <c r="M25">
        <v>0</v>
      </c>
      <c r="N25">
        <v>1</v>
      </c>
      <c r="O25">
        <v>18</v>
      </c>
      <c r="V25" t="s">
        <v>40</v>
      </c>
      <c r="W25" t="s">
        <v>137</v>
      </c>
      <c r="X25">
        <v>25</v>
      </c>
      <c r="Y25">
        <v>7</v>
      </c>
      <c r="Z25">
        <v>18</v>
      </c>
      <c r="AA25">
        <v>0</v>
      </c>
      <c r="AB25">
        <v>0</v>
      </c>
      <c r="AC25">
        <v>0</v>
      </c>
      <c r="AD25" t="s">
        <v>138</v>
      </c>
      <c r="AE25" t="s">
        <v>139</v>
      </c>
    </row>
    <row r="26" spans="1:31" x14ac:dyDescent="0.25">
      <c r="A26" t="s">
        <v>44</v>
      </c>
      <c r="B26">
        <v>23778</v>
      </c>
      <c r="C26" t="s">
        <v>131</v>
      </c>
      <c r="D26" t="s">
        <v>140</v>
      </c>
      <c r="E26">
        <v>6</v>
      </c>
      <c r="F26">
        <v>6</v>
      </c>
      <c r="G26">
        <v>6</v>
      </c>
      <c r="H26">
        <v>5</v>
      </c>
      <c r="I26">
        <v>6</v>
      </c>
      <c r="J26">
        <v>10</v>
      </c>
      <c r="K26">
        <v>0</v>
      </c>
      <c r="L26">
        <v>10</v>
      </c>
      <c r="M26">
        <v>0</v>
      </c>
      <c r="N26">
        <v>1</v>
      </c>
      <c r="O26">
        <v>17</v>
      </c>
      <c r="V26" t="s">
        <v>40</v>
      </c>
      <c r="W26" t="s">
        <v>137</v>
      </c>
      <c r="X26">
        <v>25</v>
      </c>
      <c r="Y26">
        <v>8</v>
      </c>
      <c r="Z26">
        <v>17</v>
      </c>
      <c r="AA26">
        <v>0</v>
      </c>
      <c r="AB26">
        <v>0</v>
      </c>
      <c r="AC26">
        <v>0</v>
      </c>
      <c r="AD26" t="s">
        <v>141</v>
      </c>
      <c r="AE26" t="s">
        <v>142</v>
      </c>
    </row>
    <row r="27" spans="1:31" x14ac:dyDescent="0.25">
      <c r="A27" t="s">
        <v>38</v>
      </c>
      <c r="B27">
        <v>58482</v>
      </c>
      <c r="C27" t="s">
        <v>143</v>
      </c>
      <c r="D27" t="s">
        <v>144</v>
      </c>
      <c r="E27">
        <v>6</v>
      </c>
      <c r="F27">
        <v>7</v>
      </c>
      <c r="G27">
        <v>7</v>
      </c>
      <c r="H27">
        <v>7</v>
      </c>
      <c r="I27">
        <v>7</v>
      </c>
      <c r="J27">
        <v>10</v>
      </c>
      <c r="K27">
        <v>2</v>
      </c>
      <c r="L27">
        <v>0</v>
      </c>
      <c r="M27">
        <v>8</v>
      </c>
      <c r="N27">
        <v>1</v>
      </c>
      <c r="O27">
        <v>8</v>
      </c>
      <c r="V27" t="s">
        <v>127</v>
      </c>
      <c r="W27" t="s">
        <v>145</v>
      </c>
      <c r="X27">
        <v>25</v>
      </c>
      <c r="Y27">
        <v>2</v>
      </c>
      <c r="Z27">
        <v>2</v>
      </c>
      <c r="AA27">
        <v>21</v>
      </c>
      <c r="AB27">
        <v>0</v>
      </c>
      <c r="AC27">
        <v>0</v>
      </c>
      <c r="AD27" t="s">
        <v>146</v>
      </c>
      <c r="AE27" t="s">
        <v>147</v>
      </c>
    </row>
    <row r="28" spans="1:31" x14ac:dyDescent="0.25">
      <c r="A28" t="s">
        <v>44</v>
      </c>
      <c r="B28">
        <v>40750</v>
      </c>
      <c r="C28" t="s">
        <v>148</v>
      </c>
      <c r="D28" t="s">
        <v>149</v>
      </c>
      <c r="E28">
        <v>7</v>
      </c>
      <c r="F28">
        <v>5</v>
      </c>
      <c r="G28">
        <v>7</v>
      </c>
      <c r="H28">
        <v>7</v>
      </c>
      <c r="I28">
        <v>7</v>
      </c>
      <c r="J28">
        <v>10</v>
      </c>
      <c r="K28">
        <v>3</v>
      </c>
      <c r="L28">
        <v>0</v>
      </c>
      <c r="M28">
        <v>7</v>
      </c>
      <c r="N28">
        <v>1</v>
      </c>
      <c r="O28">
        <v>1</v>
      </c>
      <c r="V28" t="s">
        <v>127</v>
      </c>
      <c r="W28" t="s">
        <v>150</v>
      </c>
      <c r="X28">
        <v>25</v>
      </c>
      <c r="Y28">
        <v>11</v>
      </c>
      <c r="Z28">
        <v>0</v>
      </c>
      <c r="AA28">
        <v>14</v>
      </c>
      <c r="AB28">
        <v>0</v>
      </c>
      <c r="AC28">
        <v>0</v>
      </c>
      <c r="AD28" t="s">
        <v>151</v>
      </c>
      <c r="AE28" t="s">
        <v>152</v>
      </c>
    </row>
    <row r="29" spans="1:31" x14ac:dyDescent="0.25">
      <c r="A29" t="s">
        <v>38</v>
      </c>
      <c r="B29">
        <v>35038</v>
      </c>
      <c r="C29" t="s">
        <v>153</v>
      </c>
      <c r="D29" t="s">
        <v>154</v>
      </c>
      <c r="E29">
        <v>7</v>
      </c>
      <c r="F29">
        <v>6</v>
      </c>
      <c r="G29">
        <v>7</v>
      </c>
      <c r="H29">
        <v>7</v>
      </c>
      <c r="I29">
        <v>7</v>
      </c>
      <c r="J29">
        <v>10</v>
      </c>
      <c r="K29">
        <v>10</v>
      </c>
      <c r="L29">
        <v>0</v>
      </c>
      <c r="M29">
        <v>0</v>
      </c>
      <c r="N29">
        <v>1</v>
      </c>
      <c r="O29">
        <v>1</v>
      </c>
      <c r="V29" t="s">
        <v>107</v>
      </c>
      <c r="W29" t="s">
        <v>155</v>
      </c>
      <c r="X29">
        <v>25</v>
      </c>
      <c r="Y29">
        <v>25</v>
      </c>
      <c r="Z29">
        <v>0</v>
      </c>
      <c r="AA29">
        <v>0</v>
      </c>
      <c r="AB29">
        <v>0</v>
      </c>
      <c r="AC29">
        <v>0</v>
      </c>
      <c r="AD29" t="s">
        <v>108</v>
      </c>
      <c r="AE29" t="s">
        <v>108</v>
      </c>
    </row>
    <row r="30" spans="1:31" x14ac:dyDescent="0.25">
      <c r="A30" t="s">
        <v>38</v>
      </c>
      <c r="B30">
        <v>35038</v>
      </c>
      <c r="C30" t="s">
        <v>153</v>
      </c>
      <c r="D30" t="s">
        <v>156</v>
      </c>
      <c r="E30">
        <v>7</v>
      </c>
      <c r="F30">
        <v>7</v>
      </c>
      <c r="G30">
        <v>7</v>
      </c>
      <c r="H30">
        <v>7</v>
      </c>
      <c r="I30">
        <v>7</v>
      </c>
      <c r="J30">
        <v>10</v>
      </c>
      <c r="K30">
        <v>10</v>
      </c>
      <c r="L30">
        <v>0</v>
      </c>
      <c r="M30">
        <v>0</v>
      </c>
      <c r="N30">
        <v>1</v>
      </c>
      <c r="O30">
        <v>1</v>
      </c>
      <c r="V30" t="s">
        <v>34</v>
      </c>
      <c r="W30" t="s">
        <v>79</v>
      </c>
      <c r="X30">
        <v>24</v>
      </c>
      <c r="Y30">
        <v>23</v>
      </c>
      <c r="Z30">
        <v>0</v>
      </c>
      <c r="AA30">
        <v>1</v>
      </c>
      <c r="AB30">
        <v>0</v>
      </c>
      <c r="AC30">
        <v>1</v>
      </c>
      <c r="AD30" t="s">
        <v>157</v>
      </c>
      <c r="AE30" t="s">
        <v>158</v>
      </c>
    </row>
    <row r="31" spans="1:31" x14ac:dyDescent="0.25">
      <c r="A31" t="s">
        <v>38</v>
      </c>
      <c r="B31">
        <v>35038</v>
      </c>
      <c r="C31" t="s">
        <v>153</v>
      </c>
      <c r="D31" t="s">
        <v>159</v>
      </c>
      <c r="E31">
        <v>7</v>
      </c>
      <c r="F31">
        <v>5</v>
      </c>
      <c r="G31">
        <v>7</v>
      </c>
      <c r="H31">
        <v>7</v>
      </c>
      <c r="I31">
        <v>6</v>
      </c>
      <c r="J31">
        <v>10</v>
      </c>
      <c r="K31">
        <v>10</v>
      </c>
      <c r="L31">
        <v>0</v>
      </c>
      <c r="M31">
        <v>0</v>
      </c>
      <c r="N31">
        <v>1</v>
      </c>
      <c r="O31">
        <v>1</v>
      </c>
      <c r="V31" t="s">
        <v>107</v>
      </c>
      <c r="W31" t="s">
        <v>160</v>
      </c>
      <c r="X31">
        <v>24</v>
      </c>
      <c r="Y31">
        <v>24</v>
      </c>
      <c r="Z31">
        <v>0</v>
      </c>
      <c r="AA31">
        <v>0</v>
      </c>
      <c r="AB31">
        <v>0</v>
      </c>
      <c r="AC31">
        <v>0</v>
      </c>
      <c r="AD31" t="s">
        <v>161</v>
      </c>
      <c r="AE31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5"/>
  <sheetViews>
    <sheetView topLeftCell="A26" workbookViewId="0">
      <selection activeCell="AB42" sqref="AB42"/>
    </sheetView>
  </sheetViews>
  <sheetFormatPr defaultColWidth="5" defaultRowHeight="15" x14ac:dyDescent="0.25"/>
  <cols>
    <col min="1" max="1" width="7.140625" customWidth="1"/>
    <col min="2" max="2" width="8.85546875" customWidth="1"/>
    <col min="3" max="3" width="6" customWidth="1"/>
    <col min="28" max="28" width="10" customWidth="1"/>
    <col min="56" max="56" width="9.5703125" customWidth="1"/>
  </cols>
  <sheetData>
    <row r="1" spans="1:88" x14ac:dyDescent="0.25">
      <c r="A1" t="s">
        <v>1</v>
      </c>
      <c r="B1" t="s">
        <v>0</v>
      </c>
      <c r="C1" t="s">
        <v>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  <c r="S1" t="s">
        <v>177</v>
      </c>
      <c r="T1" t="s">
        <v>178</v>
      </c>
      <c r="U1" t="s">
        <v>179</v>
      </c>
      <c r="V1" t="s">
        <v>180</v>
      </c>
      <c r="W1" t="s">
        <v>181</v>
      </c>
      <c r="X1" t="s">
        <v>182</v>
      </c>
      <c r="Y1" t="s">
        <v>183</v>
      </c>
      <c r="Z1" t="s">
        <v>184</v>
      </c>
      <c r="AA1" t="s">
        <v>185</v>
      </c>
      <c r="AB1" t="s">
        <v>186</v>
      </c>
      <c r="AD1" t="s">
        <v>187</v>
      </c>
      <c r="AE1" t="s">
        <v>188</v>
      </c>
      <c r="AF1" t="s">
        <v>189</v>
      </c>
      <c r="AG1" t="s">
        <v>190</v>
      </c>
      <c r="AH1" t="s">
        <v>191</v>
      </c>
      <c r="AI1" t="s">
        <v>192</v>
      </c>
      <c r="AJ1" t="s">
        <v>193</v>
      </c>
      <c r="AK1" t="s">
        <v>194</v>
      </c>
      <c r="AL1" t="s">
        <v>195</v>
      </c>
      <c r="AM1" t="s">
        <v>196</v>
      </c>
      <c r="AN1" t="s">
        <v>197</v>
      </c>
      <c r="AO1" t="s">
        <v>198</v>
      </c>
      <c r="AP1" t="s">
        <v>199</v>
      </c>
      <c r="AQ1" t="s">
        <v>200</v>
      </c>
      <c r="AR1" t="s">
        <v>201</v>
      </c>
      <c r="AS1" t="s">
        <v>202</v>
      </c>
      <c r="AT1" t="s">
        <v>203</v>
      </c>
      <c r="AU1" t="s">
        <v>204</v>
      </c>
      <c r="AV1" t="s">
        <v>205</v>
      </c>
      <c r="AW1" t="s">
        <v>206</v>
      </c>
      <c r="AX1" t="s">
        <v>207</v>
      </c>
      <c r="AY1" t="s">
        <v>208</v>
      </c>
      <c r="AZ1" t="s">
        <v>209</v>
      </c>
      <c r="BA1" t="s">
        <v>210</v>
      </c>
      <c r="BB1" t="s">
        <v>211</v>
      </c>
      <c r="BD1" t="s">
        <v>212</v>
      </c>
      <c r="BE1" t="s">
        <v>213</v>
      </c>
      <c r="BF1" t="s">
        <v>214</v>
      </c>
    </row>
    <row r="2" spans="1:88" x14ac:dyDescent="0.25">
      <c r="A2">
        <v>25114</v>
      </c>
      <c r="B2" t="s">
        <v>31</v>
      </c>
      <c r="C2">
        <v>25114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1</v>
      </c>
      <c r="P2">
        <v>2</v>
      </c>
      <c r="Q2">
        <v>1</v>
      </c>
      <c r="R2">
        <v>3</v>
      </c>
      <c r="S2">
        <v>1</v>
      </c>
      <c r="T2">
        <v>1</v>
      </c>
      <c r="U2">
        <v>3</v>
      </c>
      <c r="V2">
        <v>3</v>
      </c>
      <c r="W2">
        <v>1</v>
      </c>
      <c r="X2">
        <v>3</v>
      </c>
      <c r="Y2">
        <v>1</v>
      </c>
      <c r="Z2">
        <v>2</v>
      </c>
      <c r="AA2">
        <v>2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2</v>
      </c>
      <c r="AT2">
        <v>2</v>
      </c>
      <c r="AU2">
        <v>2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D2">
        <f>PEARSON(D2:AA2, AD2:BA2)</f>
        <v>0.37588652482269508</v>
      </c>
      <c r="BE2">
        <f>COUNT(AD2:BB2)-2</f>
        <v>22</v>
      </c>
      <c r="BF2">
        <f>IF(BD2&lt;0.9999999,FDIST(BE2*BD2^2/(1-BD2^2),1,BE2),"P&lt;0.001")</f>
        <v>7.0264386099977955E-2</v>
      </c>
      <c r="BH2">
        <f>PEARSON(AD2:BA2, BL2:CI2)</f>
        <v>0.70071275380057774</v>
      </c>
      <c r="BL2">
        <v>100</v>
      </c>
      <c r="BM2">
        <v>100</v>
      </c>
      <c r="BN2">
        <v>99</v>
      </c>
      <c r="BO2">
        <v>99</v>
      </c>
      <c r="BP2">
        <v>99</v>
      </c>
      <c r="BQ2">
        <v>99</v>
      </c>
      <c r="BR2">
        <v>99</v>
      </c>
      <c r="BS2">
        <v>99</v>
      </c>
      <c r="BT2">
        <v>99</v>
      </c>
      <c r="BU2">
        <v>98</v>
      </c>
      <c r="BV2">
        <v>98</v>
      </c>
      <c r="BW2">
        <v>98</v>
      </c>
      <c r="BX2">
        <v>98</v>
      </c>
      <c r="BY2">
        <v>97</v>
      </c>
      <c r="BZ2">
        <v>97</v>
      </c>
      <c r="CA2">
        <v>97</v>
      </c>
      <c r="CB2">
        <v>97</v>
      </c>
      <c r="CC2">
        <v>97</v>
      </c>
      <c r="CD2">
        <v>97</v>
      </c>
      <c r="CE2">
        <v>97</v>
      </c>
      <c r="CF2">
        <v>97</v>
      </c>
      <c r="CG2">
        <v>97</v>
      </c>
      <c r="CH2">
        <v>97</v>
      </c>
      <c r="CI2">
        <v>97</v>
      </c>
      <c r="CJ2">
        <v>97</v>
      </c>
    </row>
    <row r="3" spans="1:88" x14ac:dyDescent="0.25">
      <c r="A3">
        <v>40670</v>
      </c>
      <c r="B3" t="s">
        <v>31</v>
      </c>
      <c r="C3">
        <v>40670</v>
      </c>
      <c r="D3">
        <v>1</v>
      </c>
      <c r="E3">
        <v>1</v>
      </c>
      <c r="F3">
        <v>2</v>
      </c>
      <c r="G3">
        <v>2</v>
      </c>
      <c r="H3">
        <v>2</v>
      </c>
      <c r="I3">
        <v>2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0</v>
      </c>
      <c r="U3">
        <v>3</v>
      </c>
      <c r="V3">
        <v>3</v>
      </c>
      <c r="W3">
        <v>0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2</v>
      </c>
      <c r="AQ3">
        <v>2</v>
      </c>
      <c r="AR3">
        <v>2</v>
      </c>
      <c r="AS3">
        <v>2</v>
      </c>
      <c r="AT3">
        <v>1</v>
      </c>
      <c r="AU3">
        <v>1</v>
      </c>
      <c r="AV3">
        <v>0</v>
      </c>
      <c r="AW3">
        <v>0</v>
      </c>
      <c r="BD3">
        <f>PEARSON(D3:AB3, AD3:BB3)</f>
        <v>0.25742574257425743</v>
      </c>
      <c r="BE3">
        <f t="shared" ref="BE3:BE29" si="0">COUNT(AD3:BB3)-2</f>
        <v>18</v>
      </c>
      <c r="BF3">
        <f t="shared" ref="BF3:BF29" si="1">IF(BD3&lt;0.9999999,FDIST(BE3*BD3^2/(1-BD3^2),1,BE3),"P&lt;0.001")</f>
        <v>0.27320448558222427</v>
      </c>
    </row>
    <row r="4" spans="1:88" x14ac:dyDescent="0.25">
      <c r="A4">
        <v>20492</v>
      </c>
      <c r="B4" t="s">
        <v>31</v>
      </c>
      <c r="C4">
        <v>20492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2</v>
      </c>
      <c r="U4">
        <v>2</v>
      </c>
      <c r="V4">
        <v>1</v>
      </c>
      <c r="W4">
        <v>3</v>
      </c>
      <c r="X4">
        <v>2</v>
      </c>
      <c r="Y4">
        <v>2</v>
      </c>
      <c r="Z4">
        <v>1</v>
      </c>
      <c r="AA4">
        <v>0</v>
      </c>
      <c r="AB4">
        <v>0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3</v>
      </c>
      <c r="AK4">
        <v>3</v>
      </c>
      <c r="AL4">
        <v>3</v>
      </c>
      <c r="AM4">
        <v>3</v>
      </c>
      <c r="AN4">
        <v>3</v>
      </c>
      <c r="AO4">
        <v>3</v>
      </c>
      <c r="AP4">
        <v>3</v>
      </c>
      <c r="AQ4">
        <v>3</v>
      </c>
      <c r="AR4">
        <v>3</v>
      </c>
      <c r="AS4">
        <v>3</v>
      </c>
      <c r="AT4">
        <v>3</v>
      </c>
      <c r="AU4">
        <v>2</v>
      </c>
      <c r="AV4">
        <v>2</v>
      </c>
      <c r="AW4">
        <v>2</v>
      </c>
      <c r="AX4">
        <v>2</v>
      </c>
      <c r="AY4">
        <v>1</v>
      </c>
      <c r="AZ4">
        <v>1</v>
      </c>
      <c r="BA4">
        <v>0</v>
      </c>
      <c r="BB4">
        <v>0</v>
      </c>
      <c r="BD4">
        <f>PEARSON(D4:AB4, AD4:BB4)</f>
        <v>0.90974729241877239</v>
      </c>
      <c r="BE4">
        <f t="shared" si="0"/>
        <v>23</v>
      </c>
      <c r="BF4">
        <f t="shared" si="1"/>
        <v>2.9709853467596371E-10</v>
      </c>
    </row>
    <row r="5" spans="1:88" x14ac:dyDescent="0.25">
      <c r="A5">
        <v>53233</v>
      </c>
      <c r="B5" t="s">
        <v>31</v>
      </c>
      <c r="C5">
        <v>53233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1</v>
      </c>
      <c r="N5">
        <v>2</v>
      </c>
      <c r="O5">
        <v>2</v>
      </c>
      <c r="P5">
        <v>2</v>
      </c>
      <c r="Q5">
        <v>1</v>
      </c>
      <c r="R5">
        <v>1</v>
      </c>
      <c r="S5">
        <v>1</v>
      </c>
      <c r="T5">
        <v>1</v>
      </c>
      <c r="U5">
        <v>2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0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0</v>
      </c>
      <c r="BD5">
        <f>PEARSON(D5:AB5, AD5:BB5)</f>
        <v>0.63235294117647045</v>
      </c>
      <c r="BE5">
        <f t="shared" si="0"/>
        <v>23</v>
      </c>
      <c r="BF5">
        <f t="shared" si="1"/>
        <v>6.9507837445721395E-4</v>
      </c>
    </row>
    <row r="6" spans="1:88" x14ac:dyDescent="0.25">
      <c r="A6">
        <v>46376</v>
      </c>
      <c r="B6" t="s">
        <v>31</v>
      </c>
      <c r="C6">
        <v>46376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3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E6">
        <f t="shared" si="0"/>
        <v>23</v>
      </c>
      <c r="BF6">
        <f t="shared" si="1"/>
        <v>1</v>
      </c>
    </row>
    <row r="7" spans="1:88" x14ac:dyDescent="0.25">
      <c r="A7">
        <v>30926</v>
      </c>
      <c r="B7" t="s">
        <v>31</v>
      </c>
      <c r="C7">
        <v>30926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3</v>
      </c>
      <c r="AL7">
        <v>3</v>
      </c>
      <c r="AM7">
        <v>3</v>
      </c>
      <c r="AN7">
        <v>3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3</v>
      </c>
      <c r="AY7">
        <v>3</v>
      </c>
      <c r="AZ7">
        <v>3</v>
      </c>
      <c r="BA7">
        <v>3</v>
      </c>
      <c r="BE7">
        <f t="shared" si="0"/>
        <v>22</v>
      </c>
      <c r="BF7">
        <f t="shared" si="1"/>
        <v>1</v>
      </c>
    </row>
    <row r="8" spans="1:88" x14ac:dyDescent="0.25">
      <c r="A8">
        <v>11527</v>
      </c>
      <c r="B8" t="s">
        <v>31</v>
      </c>
      <c r="C8">
        <v>11527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2</v>
      </c>
      <c r="O8">
        <v>2</v>
      </c>
      <c r="P8">
        <v>2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3</v>
      </c>
      <c r="X8">
        <v>3</v>
      </c>
      <c r="Y8">
        <v>1</v>
      </c>
      <c r="Z8">
        <v>1</v>
      </c>
      <c r="AA8">
        <v>1</v>
      </c>
      <c r="AB8">
        <v>1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2</v>
      </c>
      <c r="AQ8">
        <v>2</v>
      </c>
      <c r="AR8">
        <v>2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D8">
        <f t="shared" ref="BD8:BD14" si="2">PEARSON(D8:AB8, AD8:BB8)</f>
        <v>0.72527472527472514</v>
      </c>
      <c r="BE8">
        <f t="shared" si="0"/>
        <v>23</v>
      </c>
      <c r="BF8">
        <f t="shared" si="1"/>
        <v>4.0975940299899758E-5</v>
      </c>
    </row>
    <row r="9" spans="1:88" x14ac:dyDescent="0.25">
      <c r="A9">
        <v>23778</v>
      </c>
      <c r="B9" t="s">
        <v>31</v>
      </c>
      <c r="C9">
        <v>23778</v>
      </c>
      <c r="D9">
        <v>2</v>
      </c>
      <c r="E9">
        <v>2</v>
      </c>
      <c r="F9">
        <v>2</v>
      </c>
      <c r="G9">
        <v>2</v>
      </c>
      <c r="H9">
        <v>3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3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D9">
        <v>3</v>
      </c>
      <c r="AE9">
        <v>3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D9">
        <f t="shared" si="2"/>
        <v>-8.6956521739130405E-2</v>
      </c>
      <c r="BE9">
        <f t="shared" si="0"/>
        <v>23</v>
      </c>
      <c r="BF9">
        <f t="shared" si="1"/>
        <v>0.67938112449891963</v>
      </c>
    </row>
    <row r="10" spans="1:88" x14ac:dyDescent="0.25">
      <c r="A10">
        <v>25114</v>
      </c>
      <c r="B10" t="s">
        <v>44</v>
      </c>
      <c r="C10">
        <v>25114</v>
      </c>
      <c r="D10">
        <v>3</v>
      </c>
      <c r="E10">
        <v>3</v>
      </c>
      <c r="F10">
        <v>2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2</v>
      </c>
      <c r="S10">
        <v>3</v>
      </c>
      <c r="T10">
        <v>1</v>
      </c>
      <c r="U10">
        <v>0</v>
      </c>
      <c r="V10">
        <v>0</v>
      </c>
      <c r="W10">
        <v>3</v>
      </c>
      <c r="X10">
        <v>0</v>
      </c>
      <c r="Y10">
        <v>3</v>
      </c>
      <c r="Z10">
        <v>0</v>
      </c>
      <c r="AA10">
        <v>0</v>
      </c>
      <c r="AB10">
        <v>0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3</v>
      </c>
      <c r="AM10">
        <v>3</v>
      </c>
      <c r="AN10">
        <v>3</v>
      </c>
      <c r="AO10">
        <v>3</v>
      </c>
      <c r="AP10">
        <v>3</v>
      </c>
      <c r="AQ10">
        <v>3</v>
      </c>
      <c r="AR10">
        <v>3</v>
      </c>
      <c r="AS10">
        <v>3</v>
      </c>
      <c r="AT10">
        <v>2</v>
      </c>
      <c r="AU10">
        <v>2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D10">
        <f t="shared" si="2"/>
        <v>0.68011811023622026</v>
      </c>
      <c r="BE10">
        <f t="shared" si="0"/>
        <v>23</v>
      </c>
      <c r="BF10">
        <f t="shared" si="1"/>
        <v>1.8373115622529501E-4</v>
      </c>
    </row>
    <row r="11" spans="1:88" x14ac:dyDescent="0.25">
      <c r="A11">
        <v>37552</v>
      </c>
      <c r="B11" t="s">
        <v>44</v>
      </c>
      <c r="C11">
        <v>37552</v>
      </c>
      <c r="D11">
        <v>1</v>
      </c>
      <c r="E11">
        <v>1</v>
      </c>
      <c r="F11">
        <v>2</v>
      </c>
      <c r="G11">
        <v>2</v>
      </c>
      <c r="H11">
        <v>2</v>
      </c>
      <c r="I11">
        <v>2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1</v>
      </c>
      <c r="S11">
        <v>3</v>
      </c>
      <c r="T11">
        <v>3</v>
      </c>
      <c r="U11">
        <v>3</v>
      </c>
      <c r="V11">
        <v>3</v>
      </c>
      <c r="W11">
        <v>0</v>
      </c>
      <c r="X11">
        <v>3</v>
      </c>
      <c r="Y11">
        <v>0</v>
      </c>
      <c r="Z11">
        <v>0</v>
      </c>
      <c r="AA11">
        <v>0</v>
      </c>
      <c r="AB11">
        <v>0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3</v>
      </c>
      <c r="AQ11">
        <v>2</v>
      </c>
      <c r="AR11">
        <v>2</v>
      </c>
      <c r="AS11">
        <v>2</v>
      </c>
      <c r="AT11">
        <v>2</v>
      </c>
      <c r="AU11">
        <v>1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D11">
        <f t="shared" si="2"/>
        <v>0.52777777777777779</v>
      </c>
      <c r="BE11">
        <f t="shared" si="0"/>
        <v>23</v>
      </c>
      <c r="BF11">
        <f t="shared" si="1"/>
        <v>6.6977121026960407E-3</v>
      </c>
    </row>
    <row r="12" spans="1:88" x14ac:dyDescent="0.25">
      <c r="A12">
        <v>53233</v>
      </c>
      <c r="B12" t="s">
        <v>44</v>
      </c>
      <c r="C12">
        <v>53233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1</v>
      </c>
      <c r="P12">
        <v>2</v>
      </c>
      <c r="Q12">
        <v>2</v>
      </c>
      <c r="R12">
        <v>1</v>
      </c>
      <c r="S12">
        <v>1</v>
      </c>
      <c r="T12">
        <v>1</v>
      </c>
      <c r="U12">
        <v>2</v>
      </c>
      <c r="V12">
        <v>1</v>
      </c>
      <c r="W12">
        <v>1</v>
      </c>
      <c r="X12">
        <v>2</v>
      </c>
      <c r="Y12">
        <v>1</v>
      </c>
      <c r="Z12">
        <v>1</v>
      </c>
      <c r="AA12">
        <v>1</v>
      </c>
      <c r="AB12">
        <v>0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0</v>
      </c>
      <c r="BD12">
        <f t="shared" si="2"/>
        <v>0.7549019607843136</v>
      </c>
      <c r="BE12">
        <f t="shared" si="0"/>
        <v>23</v>
      </c>
      <c r="BF12">
        <f t="shared" si="1"/>
        <v>1.2956118788035534E-5</v>
      </c>
    </row>
    <row r="13" spans="1:88" x14ac:dyDescent="0.25">
      <c r="A13">
        <v>19574</v>
      </c>
      <c r="B13" t="s">
        <v>44</v>
      </c>
      <c r="C13">
        <v>19574</v>
      </c>
      <c r="D13">
        <v>3</v>
      </c>
      <c r="E13">
        <v>3</v>
      </c>
      <c r="F13">
        <v>2</v>
      </c>
      <c r="G13">
        <v>2</v>
      </c>
      <c r="H13">
        <v>2</v>
      </c>
      <c r="I13">
        <v>1</v>
      </c>
      <c r="J13">
        <v>2</v>
      </c>
      <c r="K13">
        <v>3</v>
      </c>
      <c r="L13">
        <v>1</v>
      </c>
      <c r="M13">
        <v>1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D13">
        <v>3</v>
      </c>
      <c r="AE13">
        <v>3</v>
      </c>
      <c r="AF13">
        <v>3</v>
      </c>
      <c r="AG13">
        <v>2</v>
      </c>
      <c r="AH13">
        <v>2</v>
      </c>
      <c r="AI13">
        <v>2</v>
      </c>
      <c r="AJ13">
        <v>2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D13">
        <f t="shared" si="2"/>
        <v>0.89525139664804476</v>
      </c>
      <c r="BE13">
        <f t="shared" si="0"/>
        <v>23</v>
      </c>
      <c r="BF13">
        <f t="shared" si="1"/>
        <v>1.5313540439964951E-9</v>
      </c>
    </row>
    <row r="14" spans="1:88" x14ac:dyDescent="0.25">
      <c r="A14">
        <v>46376</v>
      </c>
      <c r="B14" t="s">
        <v>44</v>
      </c>
      <c r="C14">
        <v>46376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2</v>
      </c>
      <c r="V14">
        <v>1</v>
      </c>
      <c r="W14">
        <v>1</v>
      </c>
      <c r="X14">
        <v>1</v>
      </c>
      <c r="Y14">
        <v>1</v>
      </c>
      <c r="Z14">
        <v>0</v>
      </c>
      <c r="AA14">
        <v>0</v>
      </c>
      <c r="AB14">
        <v>0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2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0</v>
      </c>
      <c r="BA14">
        <v>0</v>
      </c>
      <c r="BB14">
        <v>0</v>
      </c>
      <c r="BD14">
        <f t="shared" si="2"/>
        <v>0.96189024390243916</v>
      </c>
      <c r="BE14">
        <f t="shared" si="0"/>
        <v>23</v>
      </c>
      <c r="BF14">
        <f t="shared" si="1"/>
        <v>1.9033252132500284E-14</v>
      </c>
    </row>
    <row r="15" spans="1:88" x14ac:dyDescent="0.25">
      <c r="A15">
        <v>30926</v>
      </c>
      <c r="B15" t="s">
        <v>44</v>
      </c>
      <c r="C15">
        <v>30926</v>
      </c>
      <c r="D15">
        <v>2</v>
      </c>
      <c r="E15">
        <v>3</v>
      </c>
      <c r="F15">
        <v>2</v>
      </c>
      <c r="G15">
        <v>2</v>
      </c>
      <c r="H15">
        <v>3</v>
      </c>
      <c r="I15">
        <v>2</v>
      </c>
      <c r="J15">
        <v>2</v>
      </c>
      <c r="K15">
        <v>2</v>
      </c>
      <c r="L15">
        <v>3</v>
      </c>
      <c r="M15">
        <v>3</v>
      </c>
      <c r="N15">
        <v>2</v>
      </c>
      <c r="O15">
        <v>2</v>
      </c>
      <c r="P15">
        <v>2</v>
      </c>
      <c r="Q15">
        <v>3</v>
      </c>
      <c r="R15">
        <v>3</v>
      </c>
      <c r="S15">
        <v>3</v>
      </c>
      <c r="T15">
        <v>2</v>
      </c>
      <c r="U15">
        <v>2</v>
      </c>
      <c r="V15">
        <v>3</v>
      </c>
      <c r="W15">
        <v>2</v>
      </c>
      <c r="X15">
        <v>2</v>
      </c>
      <c r="Y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BD15">
        <f>PEARSON(D15:Y15, AD15:AY15)</f>
        <v>-0.12820512820512833</v>
      </c>
      <c r="BE15">
        <f t="shared" si="0"/>
        <v>20</v>
      </c>
      <c r="BF15">
        <f t="shared" si="1"/>
        <v>0.56963499046802335</v>
      </c>
    </row>
    <row r="16" spans="1:88" x14ac:dyDescent="0.25">
      <c r="A16">
        <v>23778</v>
      </c>
      <c r="B16" t="s">
        <v>44</v>
      </c>
      <c r="C16">
        <v>23778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3</v>
      </c>
      <c r="O16">
        <v>2</v>
      </c>
      <c r="P16">
        <v>3</v>
      </c>
      <c r="Q16">
        <v>2</v>
      </c>
      <c r="R16">
        <v>2</v>
      </c>
      <c r="S16">
        <v>3</v>
      </c>
      <c r="T16">
        <v>2</v>
      </c>
      <c r="U16">
        <v>2</v>
      </c>
      <c r="V16">
        <v>2</v>
      </c>
      <c r="W16">
        <v>2</v>
      </c>
      <c r="X16">
        <v>3</v>
      </c>
      <c r="Y16">
        <v>3</v>
      </c>
      <c r="Z16">
        <v>3</v>
      </c>
      <c r="AA16">
        <v>3</v>
      </c>
      <c r="AB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D16">
        <f>PEARSON(D16:AB16, AD16:BB16)</f>
        <v>-0.4705882352941177</v>
      </c>
      <c r="BE16">
        <f t="shared" si="0"/>
        <v>23</v>
      </c>
      <c r="BF16">
        <f t="shared" si="1"/>
        <v>1.7591931169190934E-2</v>
      </c>
    </row>
    <row r="17" spans="1:58" x14ac:dyDescent="0.25">
      <c r="A17">
        <v>40750</v>
      </c>
      <c r="B17" t="s">
        <v>44</v>
      </c>
      <c r="C17">
        <v>40750</v>
      </c>
      <c r="D17">
        <v>3</v>
      </c>
      <c r="E17">
        <v>1</v>
      </c>
      <c r="F17">
        <v>3</v>
      </c>
      <c r="G17">
        <v>1</v>
      </c>
      <c r="H17">
        <v>1</v>
      </c>
      <c r="I17">
        <v>1</v>
      </c>
      <c r="J17">
        <v>1</v>
      </c>
      <c r="K17">
        <v>3</v>
      </c>
      <c r="L17">
        <v>1</v>
      </c>
      <c r="M17">
        <v>1</v>
      </c>
      <c r="N17">
        <v>3</v>
      </c>
      <c r="O17">
        <v>3</v>
      </c>
      <c r="P17">
        <v>1</v>
      </c>
      <c r="Q17">
        <v>1</v>
      </c>
      <c r="R17">
        <v>1</v>
      </c>
      <c r="S17">
        <v>1</v>
      </c>
      <c r="T17">
        <v>3</v>
      </c>
      <c r="U17">
        <v>3</v>
      </c>
      <c r="V17">
        <v>3</v>
      </c>
      <c r="W17">
        <v>3</v>
      </c>
      <c r="X17">
        <v>1</v>
      </c>
      <c r="Y17">
        <v>1</v>
      </c>
      <c r="Z17">
        <v>1</v>
      </c>
      <c r="AA17">
        <v>3</v>
      </c>
      <c r="AB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D17">
        <f>PEARSON(D17:AB17, AD17:BB17)</f>
        <v>-0.1363636363636363</v>
      </c>
      <c r="BE17">
        <f t="shared" si="0"/>
        <v>23</v>
      </c>
      <c r="BF17">
        <f t="shared" si="1"/>
        <v>0.51571898491325419</v>
      </c>
    </row>
    <row r="18" spans="1:58" x14ac:dyDescent="0.25">
      <c r="A18">
        <v>25114</v>
      </c>
      <c r="B18" t="s">
        <v>38</v>
      </c>
      <c r="C18">
        <v>25114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2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2</v>
      </c>
      <c r="BD18">
        <f>PEARSON(D18:AB18, AD18:BB18)</f>
        <v>-4.1666666666666644E-2</v>
      </c>
      <c r="BE18">
        <f t="shared" si="0"/>
        <v>23</v>
      </c>
      <c r="BF18">
        <f t="shared" si="1"/>
        <v>0.84323838539800489</v>
      </c>
    </row>
    <row r="19" spans="1:58" x14ac:dyDescent="0.25">
      <c r="A19">
        <v>37552</v>
      </c>
      <c r="B19" t="s">
        <v>38</v>
      </c>
      <c r="C19">
        <v>37552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E19">
        <f t="shared" si="0"/>
        <v>23</v>
      </c>
      <c r="BF19">
        <f t="shared" si="1"/>
        <v>1</v>
      </c>
    </row>
    <row r="20" spans="1:58" x14ac:dyDescent="0.25">
      <c r="A20">
        <v>37552</v>
      </c>
      <c r="B20" t="s">
        <v>38</v>
      </c>
      <c r="C20">
        <v>37552</v>
      </c>
      <c r="D20">
        <v>0</v>
      </c>
      <c r="E20">
        <v>1</v>
      </c>
      <c r="F20">
        <v>2</v>
      </c>
      <c r="G20">
        <v>2</v>
      </c>
      <c r="H20">
        <v>2</v>
      </c>
      <c r="I20">
        <v>2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0</v>
      </c>
      <c r="S20">
        <v>0</v>
      </c>
      <c r="T20">
        <v>3</v>
      </c>
      <c r="U20">
        <v>3</v>
      </c>
      <c r="V20">
        <v>3</v>
      </c>
      <c r="W20">
        <v>3</v>
      </c>
      <c r="X20">
        <v>0</v>
      </c>
      <c r="Y20">
        <v>3</v>
      </c>
      <c r="Z20">
        <v>0</v>
      </c>
      <c r="AA20">
        <v>0</v>
      </c>
      <c r="AB20">
        <v>0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2</v>
      </c>
      <c r="AR20">
        <v>2</v>
      </c>
      <c r="AS20">
        <v>2</v>
      </c>
      <c r="AT20">
        <v>2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D20">
        <f>PEARSON(D20:AB20, AD20:BB20)</f>
        <v>0.30688336520076503</v>
      </c>
      <c r="BE20">
        <f t="shared" si="0"/>
        <v>23</v>
      </c>
      <c r="BF20">
        <f t="shared" si="1"/>
        <v>0.13566334960128684</v>
      </c>
    </row>
    <row r="21" spans="1:58" x14ac:dyDescent="0.25">
      <c r="A21">
        <v>53233</v>
      </c>
      <c r="B21" t="s">
        <v>38</v>
      </c>
      <c r="C21">
        <v>53233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2</v>
      </c>
      <c r="R21">
        <v>2</v>
      </c>
      <c r="S21">
        <v>2</v>
      </c>
      <c r="T21">
        <v>2</v>
      </c>
      <c r="U21">
        <v>2</v>
      </c>
      <c r="V21">
        <v>1</v>
      </c>
      <c r="W21">
        <v>1</v>
      </c>
      <c r="X21">
        <v>1</v>
      </c>
      <c r="Y21">
        <v>2</v>
      </c>
      <c r="Z21">
        <v>2</v>
      </c>
      <c r="AA21">
        <v>2</v>
      </c>
      <c r="AB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D21">
        <f>PEARSON(D21:AB21, AD21:BB21)</f>
        <v>-0.56249999999999989</v>
      </c>
      <c r="BE21">
        <f t="shared" si="0"/>
        <v>23</v>
      </c>
      <c r="BF21">
        <f t="shared" si="1"/>
        <v>3.4232393023955823E-3</v>
      </c>
    </row>
    <row r="22" spans="1:58" x14ac:dyDescent="0.25">
      <c r="A22">
        <v>19574</v>
      </c>
      <c r="B22" t="s">
        <v>38</v>
      </c>
      <c r="C22">
        <v>19574</v>
      </c>
      <c r="D22">
        <v>3</v>
      </c>
      <c r="E22">
        <v>3</v>
      </c>
      <c r="F22">
        <v>3</v>
      </c>
      <c r="G22">
        <v>3</v>
      </c>
      <c r="H22">
        <v>2</v>
      </c>
      <c r="I22">
        <v>2</v>
      </c>
      <c r="J22">
        <v>2</v>
      </c>
      <c r="K22">
        <v>2</v>
      </c>
      <c r="L22">
        <v>1</v>
      </c>
      <c r="M22">
        <v>2</v>
      </c>
      <c r="N22">
        <v>1</v>
      </c>
      <c r="O22">
        <v>1</v>
      </c>
      <c r="P22">
        <v>1</v>
      </c>
      <c r="Q22">
        <v>3</v>
      </c>
      <c r="R22">
        <v>3</v>
      </c>
      <c r="S22">
        <v>3</v>
      </c>
      <c r="T22">
        <v>3</v>
      </c>
      <c r="U22">
        <v>3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3</v>
      </c>
      <c r="AL22">
        <v>3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1</v>
      </c>
      <c r="AS22">
        <v>1</v>
      </c>
      <c r="AT22">
        <v>1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D22">
        <f>PEARSON(D22:AB22, AD22:BB22)</f>
        <v>0.62923728813559321</v>
      </c>
      <c r="BE22">
        <f t="shared" si="0"/>
        <v>23</v>
      </c>
      <c r="BF22">
        <f t="shared" si="1"/>
        <v>7.5238523079923037E-4</v>
      </c>
    </row>
    <row r="23" spans="1:58" x14ac:dyDescent="0.25">
      <c r="A23">
        <v>46376</v>
      </c>
      <c r="B23" t="s">
        <v>38</v>
      </c>
      <c r="C23">
        <v>46376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E23">
        <f t="shared" si="0"/>
        <v>23</v>
      </c>
      <c r="BF23">
        <f t="shared" si="1"/>
        <v>1</v>
      </c>
    </row>
    <row r="24" spans="1:58" x14ac:dyDescent="0.25">
      <c r="A24">
        <v>30926</v>
      </c>
      <c r="B24" t="s">
        <v>38</v>
      </c>
      <c r="C24">
        <v>30926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3</v>
      </c>
      <c r="AQ24">
        <v>3</v>
      </c>
      <c r="AR24">
        <v>3</v>
      </c>
      <c r="AS24">
        <v>3</v>
      </c>
      <c r="AT24">
        <v>3</v>
      </c>
      <c r="AU24">
        <v>3</v>
      </c>
      <c r="AV24">
        <v>3</v>
      </c>
      <c r="AW24">
        <v>3</v>
      </c>
      <c r="AX24">
        <v>3</v>
      </c>
      <c r="AY24">
        <v>3</v>
      </c>
      <c r="AZ24">
        <v>3</v>
      </c>
      <c r="BE24">
        <f t="shared" si="0"/>
        <v>21</v>
      </c>
      <c r="BF24">
        <f t="shared" si="1"/>
        <v>1</v>
      </c>
    </row>
    <row r="25" spans="1:58" x14ac:dyDescent="0.25">
      <c r="A25">
        <v>23778</v>
      </c>
      <c r="B25" t="s">
        <v>38</v>
      </c>
      <c r="C25">
        <v>23778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3</v>
      </c>
      <c r="O25">
        <v>2</v>
      </c>
      <c r="P25">
        <v>3</v>
      </c>
      <c r="Q25">
        <v>3</v>
      </c>
      <c r="R25">
        <v>3</v>
      </c>
      <c r="S25">
        <v>2</v>
      </c>
      <c r="T25">
        <v>3</v>
      </c>
      <c r="U25">
        <v>2</v>
      </c>
      <c r="V25">
        <v>2</v>
      </c>
      <c r="W25">
        <v>2</v>
      </c>
      <c r="X25">
        <v>2</v>
      </c>
      <c r="Y25">
        <v>2</v>
      </c>
      <c r="Z25">
        <v>3</v>
      </c>
      <c r="AA25">
        <v>2</v>
      </c>
      <c r="AB25">
        <v>3</v>
      </c>
      <c r="AD25">
        <v>3</v>
      </c>
      <c r="AE25">
        <v>3</v>
      </c>
      <c r="AF25">
        <v>3</v>
      </c>
      <c r="AG25">
        <v>3</v>
      </c>
      <c r="AH25">
        <v>3</v>
      </c>
      <c r="AI25">
        <v>3</v>
      </c>
      <c r="AJ25">
        <v>3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2</v>
      </c>
      <c r="AQ25">
        <v>2</v>
      </c>
      <c r="AR25">
        <v>2</v>
      </c>
      <c r="AS25">
        <v>2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2</v>
      </c>
      <c r="AZ25">
        <v>2</v>
      </c>
      <c r="BA25">
        <v>2</v>
      </c>
      <c r="BB25">
        <v>2</v>
      </c>
      <c r="BD25">
        <f>PEARSON(D25:AB25, AD25:BB25)</f>
        <v>-0.38888888888888906</v>
      </c>
      <c r="BE25">
        <f t="shared" si="0"/>
        <v>23</v>
      </c>
      <c r="BF25">
        <f t="shared" si="1"/>
        <v>5.469342921698523E-2</v>
      </c>
    </row>
    <row r="26" spans="1:58" x14ac:dyDescent="0.25">
      <c r="A26">
        <v>58482</v>
      </c>
      <c r="B26" t="s">
        <v>38</v>
      </c>
      <c r="C26">
        <v>58482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3</v>
      </c>
      <c r="L26">
        <v>3</v>
      </c>
      <c r="M26">
        <v>1</v>
      </c>
      <c r="N26">
        <v>1</v>
      </c>
      <c r="O26">
        <v>1</v>
      </c>
      <c r="P26">
        <v>1</v>
      </c>
      <c r="Q26">
        <v>2</v>
      </c>
      <c r="R26">
        <v>1</v>
      </c>
      <c r="S26">
        <v>2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D26">
        <v>3</v>
      </c>
      <c r="AE26">
        <v>3</v>
      </c>
      <c r="AF26">
        <v>2</v>
      </c>
      <c r="AG26">
        <v>2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D26">
        <f>PEARSON(D26:AB26, AD26:BB26)</f>
        <v>-0.16822429906542027</v>
      </c>
      <c r="BE26">
        <f t="shared" si="0"/>
        <v>23</v>
      </c>
      <c r="BF26">
        <f t="shared" si="1"/>
        <v>0.42150554854543809</v>
      </c>
    </row>
    <row r="27" spans="1:58" x14ac:dyDescent="0.25">
      <c r="A27">
        <v>35038</v>
      </c>
      <c r="B27" t="s">
        <v>38</v>
      </c>
      <c r="C27">
        <v>35038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v>3</v>
      </c>
      <c r="V27">
        <v>3</v>
      </c>
      <c r="W27">
        <v>3</v>
      </c>
      <c r="X27">
        <v>3</v>
      </c>
      <c r="Y27">
        <v>3</v>
      </c>
      <c r="Z27">
        <v>3</v>
      </c>
      <c r="AA27">
        <v>3</v>
      </c>
      <c r="AB27">
        <v>3</v>
      </c>
      <c r="AD27">
        <v>3</v>
      </c>
      <c r="AE27">
        <v>3</v>
      </c>
      <c r="AF27">
        <v>3</v>
      </c>
      <c r="AG27">
        <v>3</v>
      </c>
      <c r="AH27">
        <v>3</v>
      </c>
      <c r="AI27">
        <v>3</v>
      </c>
      <c r="AJ27">
        <v>3</v>
      </c>
      <c r="AK27">
        <v>3</v>
      </c>
      <c r="AL27">
        <v>3</v>
      </c>
      <c r="AM27">
        <v>3</v>
      </c>
      <c r="AN27">
        <v>3</v>
      </c>
      <c r="AO27">
        <v>3</v>
      </c>
      <c r="AP27">
        <v>3</v>
      </c>
      <c r="AQ27">
        <v>3</v>
      </c>
      <c r="AR27">
        <v>3</v>
      </c>
      <c r="AS27">
        <v>3</v>
      </c>
      <c r="AT27">
        <v>3</v>
      </c>
      <c r="AU27">
        <v>3</v>
      </c>
      <c r="AV27">
        <v>3</v>
      </c>
      <c r="AW27">
        <v>3</v>
      </c>
      <c r="AX27">
        <v>3</v>
      </c>
      <c r="AY27">
        <v>3</v>
      </c>
      <c r="AZ27">
        <v>3</v>
      </c>
      <c r="BA27">
        <v>3</v>
      </c>
      <c r="BB27">
        <v>3</v>
      </c>
      <c r="BE27">
        <f t="shared" si="0"/>
        <v>23</v>
      </c>
      <c r="BF27">
        <f t="shared" si="1"/>
        <v>1</v>
      </c>
    </row>
    <row r="28" spans="1:58" x14ac:dyDescent="0.25">
      <c r="A28">
        <v>35038</v>
      </c>
      <c r="B28" t="s">
        <v>38</v>
      </c>
      <c r="C28">
        <v>35038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1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3</v>
      </c>
      <c r="AP28">
        <v>3</v>
      </c>
      <c r="AQ28">
        <v>3</v>
      </c>
      <c r="AR28">
        <v>3</v>
      </c>
      <c r="AS28">
        <v>3</v>
      </c>
      <c r="AT28">
        <v>3</v>
      </c>
      <c r="AU28">
        <v>3</v>
      </c>
      <c r="AV28">
        <v>3</v>
      </c>
      <c r="AW28">
        <v>3</v>
      </c>
      <c r="AX28">
        <v>3</v>
      </c>
      <c r="AY28">
        <v>3</v>
      </c>
      <c r="AZ28">
        <v>3</v>
      </c>
      <c r="BA28">
        <v>1</v>
      </c>
      <c r="BD28">
        <f>PEARSON(D28:AB28, AD28:BB28)</f>
        <v>-4.3478260869565195E-2</v>
      </c>
      <c r="BE28">
        <f t="shared" si="0"/>
        <v>22</v>
      </c>
      <c r="BF28">
        <f t="shared" si="1"/>
        <v>0.84013298411493342</v>
      </c>
    </row>
    <row r="29" spans="1:58" x14ac:dyDescent="0.25">
      <c r="A29">
        <v>35038</v>
      </c>
      <c r="B29" t="s">
        <v>38</v>
      </c>
      <c r="C29">
        <v>35038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3</v>
      </c>
      <c r="AP29">
        <v>3</v>
      </c>
      <c r="AQ29">
        <v>3</v>
      </c>
      <c r="AR29">
        <v>3</v>
      </c>
      <c r="AS29">
        <v>3</v>
      </c>
      <c r="AT29">
        <v>3</v>
      </c>
      <c r="AU29">
        <v>3</v>
      </c>
      <c r="AV29">
        <v>3</v>
      </c>
      <c r="AW29">
        <v>3</v>
      </c>
      <c r="AX29">
        <v>3</v>
      </c>
      <c r="AY29">
        <v>3</v>
      </c>
      <c r="AZ29">
        <v>3</v>
      </c>
      <c r="BA29">
        <v>3</v>
      </c>
      <c r="BE29">
        <f t="shared" si="0"/>
        <v>22</v>
      </c>
      <c r="BF29">
        <f t="shared" si="1"/>
        <v>1</v>
      </c>
    </row>
    <row r="31" spans="1:58" x14ac:dyDescent="0.25">
      <c r="D31">
        <v>1</v>
      </c>
      <c r="E31">
        <v>2</v>
      </c>
      <c r="F31">
        <v>3</v>
      </c>
      <c r="G31">
        <v>4</v>
      </c>
      <c r="H31">
        <v>5</v>
      </c>
      <c r="I31">
        <v>6</v>
      </c>
      <c r="J31">
        <v>7</v>
      </c>
      <c r="K31">
        <v>8</v>
      </c>
      <c r="L31">
        <v>9</v>
      </c>
      <c r="M31">
        <v>10</v>
      </c>
      <c r="N31">
        <v>11</v>
      </c>
      <c r="O31">
        <v>12</v>
      </c>
      <c r="P31">
        <v>13</v>
      </c>
      <c r="Q31">
        <v>14</v>
      </c>
      <c r="R31">
        <v>15</v>
      </c>
      <c r="S31">
        <v>16</v>
      </c>
      <c r="T31">
        <v>17</v>
      </c>
      <c r="U31">
        <v>18</v>
      </c>
      <c r="V31">
        <v>19</v>
      </c>
      <c r="W31">
        <v>20</v>
      </c>
      <c r="X31">
        <v>21</v>
      </c>
      <c r="Y31">
        <v>22</v>
      </c>
      <c r="Z31">
        <v>23</v>
      </c>
      <c r="AA31">
        <v>24</v>
      </c>
      <c r="AB31">
        <v>25</v>
      </c>
      <c r="AD31">
        <v>1</v>
      </c>
      <c r="AE31">
        <v>2</v>
      </c>
      <c r="AF31">
        <v>3</v>
      </c>
      <c r="AG31">
        <v>4</v>
      </c>
      <c r="AH31">
        <v>5</v>
      </c>
      <c r="AI31">
        <v>6</v>
      </c>
      <c r="AJ31">
        <v>7</v>
      </c>
      <c r="AK31">
        <v>8</v>
      </c>
      <c r="AL31">
        <v>9</v>
      </c>
      <c r="AM31">
        <v>10</v>
      </c>
      <c r="AN31">
        <v>11</v>
      </c>
      <c r="AO31">
        <v>12</v>
      </c>
      <c r="AP31">
        <v>13</v>
      </c>
      <c r="AQ31">
        <v>14</v>
      </c>
      <c r="AR31">
        <v>15</v>
      </c>
      <c r="AS31">
        <v>16</v>
      </c>
      <c r="AT31">
        <v>17</v>
      </c>
      <c r="AU31">
        <v>18</v>
      </c>
      <c r="AV31">
        <v>19</v>
      </c>
      <c r="AW31">
        <v>20</v>
      </c>
      <c r="AX31">
        <v>21</v>
      </c>
      <c r="AY31">
        <v>22</v>
      </c>
      <c r="AZ31">
        <v>23</v>
      </c>
      <c r="BA31">
        <v>24</v>
      </c>
      <c r="BB31">
        <v>25</v>
      </c>
    </row>
    <row r="32" spans="1:58" x14ac:dyDescent="0.25">
      <c r="A32" t="s">
        <v>215</v>
      </c>
      <c r="B32" t="s">
        <v>31</v>
      </c>
      <c r="D32">
        <f>+AVERAGE(D2:D9)</f>
        <v>2.5</v>
      </c>
      <c r="E32">
        <f t="shared" ref="E32:AB32" si="3">+AVERAGE(E2:E9)</f>
        <v>2.5</v>
      </c>
      <c r="F32">
        <f t="shared" si="3"/>
        <v>2.625</v>
      </c>
      <c r="G32">
        <f t="shared" si="3"/>
        <v>2.625</v>
      </c>
      <c r="H32">
        <f t="shared" si="3"/>
        <v>2.75</v>
      </c>
      <c r="I32">
        <f t="shared" si="3"/>
        <v>2.625</v>
      </c>
      <c r="J32">
        <f t="shared" si="3"/>
        <v>2.75</v>
      </c>
      <c r="K32">
        <f t="shared" si="3"/>
        <v>2.75</v>
      </c>
      <c r="L32">
        <f t="shared" si="3"/>
        <v>2.75</v>
      </c>
      <c r="M32">
        <f t="shared" si="3"/>
        <v>2.625</v>
      </c>
      <c r="N32">
        <f t="shared" si="3"/>
        <v>2.625</v>
      </c>
      <c r="O32">
        <f t="shared" si="3"/>
        <v>2.5</v>
      </c>
      <c r="P32">
        <f t="shared" si="3"/>
        <v>2.5</v>
      </c>
      <c r="Q32">
        <f t="shared" si="3"/>
        <v>2.125</v>
      </c>
      <c r="R32">
        <f t="shared" si="3"/>
        <v>2.375</v>
      </c>
      <c r="S32">
        <f t="shared" si="3"/>
        <v>2.125</v>
      </c>
      <c r="T32">
        <f t="shared" si="3"/>
        <v>1.625</v>
      </c>
      <c r="U32">
        <f t="shared" si="3"/>
        <v>2.375</v>
      </c>
      <c r="V32">
        <f t="shared" si="3"/>
        <v>2.125</v>
      </c>
      <c r="W32">
        <f t="shared" si="3"/>
        <v>2</v>
      </c>
      <c r="X32">
        <f t="shared" si="3"/>
        <v>2.4285714285714284</v>
      </c>
      <c r="Y32">
        <f t="shared" si="3"/>
        <v>1.8571428571428572</v>
      </c>
      <c r="Z32">
        <f t="shared" si="3"/>
        <v>2</v>
      </c>
      <c r="AA32">
        <f t="shared" si="3"/>
        <v>1.8571428571428572</v>
      </c>
      <c r="AB32">
        <f t="shared" si="3"/>
        <v>1.2</v>
      </c>
      <c r="AD32">
        <f>+AVERAGE(AD2:AD9)</f>
        <v>2.875</v>
      </c>
      <c r="AE32">
        <f t="shared" ref="AE32:BB32" si="4">+AVERAGE(AE2:AE9)</f>
        <v>2.875</v>
      </c>
      <c r="AF32">
        <f t="shared" si="4"/>
        <v>2.75</v>
      </c>
      <c r="AG32">
        <f t="shared" si="4"/>
        <v>2.75</v>
      </c>
      <c r="AH32">
        <f t="shared" si="4"/>
        <v>2.75</v>
      </c>
      <c r="AI32">
        <f t="shared" si="4"/>
        <v>2.75</v>
      </c>
      <c r="AJ32">
        <f t="shared" si="4"/>
        <v>2.75</v>
      </c>
      <c r="AK32">
        <f t="shared" si="4"/>
        <v>2.75</v>
      </c>
      <c r="AL32">
        <f t="shared" si="4"/>
        <v>2.75</v>
      </c>
      <c r="AM32">
        <f t="shared" si="4"/>
        <v>2.75</v>
      </c>
      <c r="AN32">
        <f t="shared" si="4"/>
        <v>2.75</v>
      </c>
      <c r="AO32">
        <f t="shared" si="4"/>
        <v>2.75</v>
      </c>
      <c r="AP32">
        <f t="shared" si="4"/>
        <v>2.5</v>
      </c>
      <c r="AQ32">
        <f t="shared" si="4"/>
        <v>2.5</v>
      </c>
      <c r="AR32">
        <f t="shared" si="4"/>
        <v>2.5</v>
      </c>
      <c r="AS32">
        <f t="shared" si="4"/>
        <v>2.125</v>
      </c>
      <c r="AT32">
        <f t="shared" si="4"/>
        <v>2</v>
      </c>
      <c r="AU32">
        <f t="shared" si="4"/>
        <v>1.875</v>
      </c>
      <c r="AV32">
        <f t="shared" si="4"/>
        <v>1.625</v>
      </c>
      <c r="AW32">
        <f t="shared" si="4"/>
        <v>1.625</v>
      </c>
      <c r="AX32">
        <f t="shared" si="4"/>
        <v>1.8571428571428572</v>
      </c>
      <c r="AY32">
        <f t="shared" si="4"/>
        <v>1.7142857142857142</v>
      </c>
      <c r="AZ32">
        <f t="shared" si="4"/>
        <v>1.7142857142857142</v>
      </c>
      <c r="BA32">
        <f t="shared" si="4"/>
        <v>1.5714285714285714</v>
      </c>
      <c r="BB32">
        <f t="shared" si="4"/>
        <v>1.2</v>
      </c>
    </row>
    <row r="33" spans="1:54" x14ac:dyDescent="0.25">
      <c r="A33" t="s">
        <v>215</v>
      </c>
      <c r="B33" t="s">
        <v>44</v>
      </c>
      <c r="D33">
        <f>+AVERAGE(D10:D17)</f>
        <v>2.375</v>
      </c>
      <c r="E33">
        <f t="shared" ref="E33:AB33" si="5">+AVERAGE(E10:E17)</f>
        <v>2.25</v>
      </c>
      <c r="F33">
        <f t="shared" si="5"/>
        <v>2.25</v>
      </c>
      <c r="G33">
        <f t="shared" si="5"/>
        <v>2.125</v>
      </c>
      <c r="H33">
        <f t="shared" si="5"/>
        <v>2.25</v>
      </c>
      <c r="I33">
        <f t="shared" si="5"/>
        <v>2</v>
      </c>
      <c r="J33">
        <f t="shared" si="5"/>
        <v>2.25</v>
      </c>
      <c r="K33">
        <f t="shared" si="5"/>
        <v>2.375</v>
      </c>
      <c r="L33">
        <f t="shared" si="5"/>
        <v>2</v>
      </c>
      <c r="M33">
        <f t="shared" si="5"/>
        <v>2</v>
      </c>
      <c r="N33">
        <f t="shared" si="5"/>
        <v>2.25</v>
      </c>
      <c r="O33">
        <f t="shared" si="5"/>
        <v>2</v>
      </c>
      <c r="P33">
        <f t="shared" si="5"/>
        <v>1.875</v>
      </c>
      <c r="Q33">
        <f t="shared" si="5"/>
        <v>1.875</v>
      </c>
      <c r="R33">
        <f t="shared" si="5"/>
        <v>1.375</v>
      </c>
      <c r="S33">
        <f t="shared" si="5"/>
        <v>1.875</v>
      </c>
      <c r="T33">
        <f t="shared" si="5"/>
        <v>1.625</v>
      </c>
      <c r="U33">
        <f t="shared" si="5"/>
        <v>1.75</v>
      </c>
      <c r="V33">
        <f t="shared" si="5"/>
        <v>1.625</v>
      </c>
      <c r="W33">
        <f t="shared" si="5"/>
        <v>1.5</v>
      </c>
      <c r="X33">
        <f t="shared" si="5"/>
        <v>1.5</v>
      </c>
      <c r="Y33">
        <f t="shared" si="5"/>
        <v>1.5</v>
      </c>
      <c r="Z33">
        <f t="shared" si="5"/>
        <v>0.7142857142857143</v>
      </c>
      <c r="AA33">
        <f t="shared" si="5"/>
        <v>1</v>
      </c>
      <c r="AB33">
        <f t="shared" si="5"/>
        <v>0.8571428571428571</v>
      </c>
      <c r="AD33">
        <f>+AVERAGE(AD10:AD17)</f>
        <v>2.875</v>
      </c>
      <c r="AE33">
        <f t="shared" ref="AE33:BB33" si="6">+AVERAGE(AE10:AE17)</f>
        <v>2.875</v>
      </c>
      <c r="AF33">
        <f t="shared" si="6"/>
        <v>2.875</v>
      </c>
      <c r="AG33">
        <f t="shared" si="6"/>
        <v>2.75</v>
      </c>
      <c r="AH33">
        <f t="shared" si="6"/>
        <v>2.75</v>
      </c>
      <c r="AI33">
        <f t="shared" si="6"/>
        <v>2.75</v>
      </c>
      <c r="AJ33">
        <f t="shared" si="6"/>
        <v>2.75</v>
      </c>
      <c r="AK33">
        <f t="shared" si="6"/>
        <v>2.5</v>
      </c>
      <c r="AL33">
        <f t="shared" si="6"/>
        <v>2.25</v>
      </c>
      <c r="AM33">
        <f t="shared" si="6"/>
        <v>2.125</v>
      </c>
      <c r="AN33">
        <f t="shared" si="6"/>
        <v>2.125</v>
      </c>
      <c r="AO33">
        <f t="shared" si="6"/>
        <v>1.875</v>
      </c>
      <c r="AP33">
        <f t="shared" si="6"/>
        <v>1.75</v>
      </c>
      <c r="AQ33">
        <f t="shared" si="6"/>
        <v>1.625</v>
      </c>
      <c r="AR33">
        <f t="shared" si="6"/>
        <v>1.625</v>
      </c>
      <c r="AS33">
        <f t="shared" si="6"/>
        <v>1.5</v>
      </c>
      <c r="AT33">
        <f t="shared" si="6"/>
        <v>1.375</v>
      </c>
      <c r="AU33">
        <f t="shared" si="6"/>
        <v>1.25</v>
      </c>
      <c r="AV33">
        <f t="shared" si="6"/>
        <v>1.125</v>
      </c>
      <c r="AW33">
        <f t="shared" si="6"/>
        <v>1</v>
      </c>
      <c r="AX33">
        <f t="shared" si="6"/>
        <v>0.875</v>
      </c>
      <c r="AY33">
        <f t="shared" si="6"/>
        <v>0.875</v>
      </c>
      <c r="AZ33">
        <f t="shared" si="6"/>
        <v>0.5714285714285714</v>
      </c>
      <c r="BA33">
        <f t="shared" si="6"/>
        <v>0.5714285714285714</v>
      </c>
      <c r="BB33">
        <f t="shared" si="6"/>
        <v>0.42857142857142855</v>
      </c>
    </row>
    <row r="34" spans="1:54" x14ac:dyDescent="0.25">
      <c r="A34" t="s">
        <v>215</v>
      </c>
      <c r="B34" t="s">
        <v>38</v>
      </c>
      <c r="D34">
        <f>+AVERAGE(D18:D29)</f>
        <v>2.0833333333333335</v>
      </c>
      <c r="E34">
        <f t="shared" ref="E34:AB34" si="7">+AVERAGE(E18:E29)</f>
        <v>2.1666666666666665</v>
      </c>
      <c r="F34">
        <f t="shared" si="7"/>
        <v>2.25</v>
      </c>
      <c r="G34">
        <f t="shared" si="7"/>
        <v>2.25</v>
      </c>
      <c r="H34">
        <f t="shared" si="7"/>
        <v>2.1666666666666665</v>
      </c>
      <c r="I34">
        <f t="shared" si="7"/>
        <v>2.1666666666666665</v>
      </c>
      <c r="J34">
        <f t="shared" si="7"/>
        <v>2.25</v>
      </c>
      <c r="K34">
        <f t="shared" si="7"/>
        <v>2.4166666666666665</v>
      </c>
      <c r="L34">
        <f t="shared" si="7"/>
        <v>2.3333333333333335</v>
      </c>
      <c r="M34">
        <f t="shared" si="7"/>
        <v>2.25</v>
      </c>
      <c r="N34">
        <f t="shared" si="7"/>
        <v>2.1666666666666665</v>
      </c>
      <c r="O34">
        <f t="shared" si="7"/>
        <v>2</v>
      </c>
      <c r="P34">
        <f t="shared" si="7"/>
        <v>2.25</v>
      </c>
      <c r="Q34">
        <f t="shared" si="7"/>
        <v>2.5833333333333335</v>
      </c>
      <c r="R34">
        <f t="shared" si="7"/>
        <v>2.25</v>
      </c>
      <c r="S34">
        <f t="shared" si="7"/>
        <v>2.25</v>
      </c>
      <c r="T34">
        <f t="shared" si="7"/>
        <v>2.5</v>
      </c>
      <c r="U34">
        <f t="shared" si="7"/>
        <v>2.4166666666666665</v>
      </c>
      <c r="V34">
        <f t="shared" si="7"/>
        <v>2.0833333333333335</v>
      </c>
      <c r="W34">
        <f t="shared" si="7"/>
        <v>2.0833333333333335</v>
      </c>
      <c r="X34">
        <f t="shared" si="7"/>
        <v>1.8333333333333333</v>
      </c>
      <c r="Y34">
        <f t="shared" si="7"/>
        <v>2.1666666666666665</v>
      </c>
      <c r="Z34">
        <f t="shared" si="7"/>
        <v>2</v>
      </c>
      <c r="AA34">
        <f t="shared" si="7"/>
        <v>1.8181818181818181</v>
      </c>
      <c r="AB34">
        <f t="shared" si="7"/>
        <v>1.6666666666666667</v>
      </c>
      <c r="AD34">
        <f>+AVERAGE(AD18:AD29)</f>
        <v>2.6666666666666665</v>
      </c>
      <c r="AE34">
        <f t="shared" ref="AE34:BB34" si="8">+AVERAGE(AE18:AE29)</f>
        <v>2.6666666666666665</v>
      </c>
      <c r="AF34">
        <f t="shared" si="8"/>
        <v>2.5833333333333335</v>
      </c>
      <c r="AG34">
        <f t="shared" si="8"/>
        <v>2.5833333333333335</v>
      </c>
      <c r="AH34">
        <f t="shared" si="8"/>
        <v>2.5</v>
      </c>
      <c r="AI34">
        <f t="shared" si="8"/>
        <v>2.5</v>
      </c>
      <c r="AJ34">
        <f t="shared" si="8"/>
        <v>2.5</v>
      </c>
      <c r="AK34">
        <f t="shared" si="8"/>
        <v>2.4166666666666665</v>
      </c>
      <c r="AL34">
        <f t="shared" si="8"/>
        <v>2.4166666666666665</v>
      </c>
      <c r="AM34">
        <f t="shared" si="8"/>
        <v>2.25</v>
      </c>
      <c r="AN34">
        <f t="shared" si="8"/>
        <v>2.25</v>
      </c>
      <c r="AO34">
        <f t="shared" si="8"/>
        <v>2.25</v>
      </c>
      <c r="AP34">
        <f t="shared" si="8"/>
        <v>2.25</v>
      </c>
      <c r="AQ34">
        <f t="shared" si="8"/>
        <v>2.1666666666666665</v>
      </c>
      <c r="AR34">
        <f t="shared" si="8"/>
        <v>2.0833333333333335</v>
      </c>
      <c r="AS34">
        <f t="shared" si="8"/>
        <v>2.0833333333333335</v>
      </c>
      <c r="AT34">
        <f t="shared" si="8"/>
        <v>2.0833333333333335</v>
      </c>
      <c r="AU34">
        <f t="shared" si="8"/>
        <v>2</v>
      </c>
      <c r="AV34">
        <f t="shared" si="8"/>
        <v>1.8333333333333333</v>
      </c>
      <c r="AW34">
        <f t="shared" si="8"/>
        <v>1.8333333333333333</v>
      </c>
      <c r="AX34">
        <f t="shared" si="8"/>
        <v>1.8333333333333333</v>
      </c>
      <c r="AY34">
        <f t="shared" si="8"/>
        <v>1.8333333333333333</v>
      </c>
      <c r="AZ34">
        <f t="shared" si="8"/>
        <v>1.8333333333333333</v>
      </c>
      <c r="BA34">
        <f t="shared" si="8"/>
        <v>1.5454545454545454</v>
      </c>
      <c r="BB34">
        <f t="shared" si="8"/>
        <v>1.3333333333333333</v>
      </c>
    </row>
    <row r="35" spans="1:54" x14ac:dyDescent="0.25">
      <c r="B35" t="s">
        <v>216</v>
      </c>
      <c r="D35">
        <f>+AVERAGE(D2:D29)</f>
        <v>2.2857142857142856</v>
      </c>
      <c r="E35">
        <f t="shared" ref="E35:AB35" si="9">+AVERAGE(E2:E29)</f>
        <v>2.2857142857142856</v>
      </c>
      <c r="F35">
        <f t="shared" si="9"/>
        <v>2.3571428571428572</v>
      </c>
      <c r="G35">
        <f t="shared" si="9"/>
        <v>2.3214285714285716</v>
      </c>
      <c r="H35">
        <f t="shared" si="9"/>
        <v>2.3571428571428572</v>
      </c>
      <c r="I35">
        <f t="shared" si="9"/>
        <v>2.25</v>
      </c>
      <c r="J35">
        <f t="shared" si="9"/>
        <v>2.3928571428571428</v>
      </c>
      <c r="K35">
        <f t="shared" si="9"/>
        <v>2.5</v>
      </c>
      <c r="L35">
        <f t="shared" si="9"/>
        <v>2.3571428571428572</v>
      </c>
      <c r="M35">
        <f t="shared" si="9"/>
        <v>2.2857142857142856</v>
      </c>
      <c r="N35">
        <f t="shared" si="9"/>
        <v>2.3214285714285716</v>
      </c>
      <c r="O35">
        <f t="shared" si="9"/>
        <v>2.1428571428571428</v>
      </c>
      <c r="P35">
        <f t="shared" si="9"/>
        <v>2.2142857142857144</v>
      </c>
      <c r="Q35">
        <f t="shared" si="9"/>
        <v>2.25</v>
      </c>
      <c r="R35">
        <f t="shared" si="9"/>
        <v>2.0357142857142856</v>
      </c>
      <c r="S35">
        <f t="shared" si="9"/>
        <v>2.1071428571428572</v>
      </c>
      <c r="T35">
        <f t="shared" si="9"/>
        <v>2</v>
      </c>
      <c r="U35">
        <f t="shared" si="9"/>
        <v>2.2142857142857144</v>
      </c>
      <c r="V35">
        <f t="shared" si="9"/>
        <v>1.9642857142857142</v>
      </c>
      <c r="W35">
        <f t="shared" si="9"/>
        <v>1.8928571428571428</v>
      </c>
      <c r="X35">
        <f t="shared" si="9"/>
        <v>1.8888888888888888</v>
      </c>
      <c r="Y35">
        <f t="shared" si="9"/>
        <v>1.8888888888888888</v>
      </c>
      <c r="Z35">
        <f t="shared" si="9"/>
        <v>1.6538461538461537</v>
      </c>
      <c r="AA35">
        <f t="shared" si="9"/>
        <v>1.6</v>
      </c>
      <c r="AB35">
        <f t="shared" si="9"/>
        <v>1.2857142857142858</v>
      </c>
      <c r="AD35">
        <f>+AVERAGE(AD2:AD29)</f>
        <v>2.7857142857142856</v>
      </c>
      <c r="AE35">
        <f t="shared" ref="AE35:BB35" si="10">+AVERAGE(AE2:AE29)</f>
        <v>2.7857142857142856</v>
      </c>
      <c r="AF35">
        <f t="shared" si="10"/>
        <v>2.7142857142857144</v>
      </c>
      <c r="AG35">
        <f t="shared" si="10"/>
        <v>2.6785714285714284</v>
      </c>
      <c r="AH35">
        <f t="shared" si="10"/>
        <v>2.6428571428571428</v>
      </c>
      <c r="AI35">
        <f t="shared" si="10"/>
        <v>2.6428571428571428</v>
      </c>
      <c r="AJ35">
        <f t="shared" si="10"/>
        <v>2.6428571428571428</v>
      </c>
      <c r="AK35">
        <f t="shared" si="10"/>
        <v>2.5357142857142856</v>
      </c>
      <c r="AL35">
        <f t="shared" si="10"/>
        <v>2.4642857142857144</v>
      </c>
      <c r="AM35">
        <f t="shared" si="10"/>
        <v>2.3571428571428572</v>
      </c>
      <c r="AN35">
        <f t="shared" si="10"/>
        <v>2.3571428571428572</v>
      </c>
      <c r="AO35">
        <f t="shared" si="10"/>
        <v>2.2857142857142856</v>
      </c>
      <c r="AP35">
        <f t="shared" si="10"/>
        <v>2.1785714285714284</v>
      </c>
      <c r="AQ35">
        <f t="shared" si="10"/>
        <v>2.1071428571428572</v>
      </c>
      <c r="AR35">
        <f t="shared" si="10"/>
        <v>2.0714285714285716</v>
      </c>
      <c r="AS35">
        <f t="shared" si="10"/>
        <v>1.9285714285714286</v>
      </c>
      <c r="AT35">
        <f t="shared" si="10"/>
        <v>1.8571428571428572</v>
      </c>
      <c r="AU35">
        <f t="shared" si="10"/>
        <v>1.75</v>
      </c>
      <c r="AV35">
        <f t="shared" si="10"/>
        <v>1.5714285714285714</v>
      </c>
      <c r="AW35">
        <f t="shared" si="10"/>
        <v>1.5357142857142858</v>
      </c>
      <c r="AX35">
        <f t="shared" si="10"/>
        <v>1.5555555555555556</v>
      </c>
      <c r="AY35">
        <f t="shared" si="10"/>
        <v>1.5185185185185186</v>
      </c>
      <c r="AZ35">
        <f t="shared" si="10"/>
        <v>1.4615384615384615</v>
      </c>
      <c r="BA35">
        <f t="shared" si="10"/>
        <v>1.28</v>
      </c>
      <c r="BB35">
        <f t="shared" si="10"/>
        <v>1</v>
      </c>
    </row>
    <row r="36" spans="1:54" x14ac:dyDescent="0.25">
      <c r="B36" t="s">
        <v>219</v>
      </c>
      <c r="D36">
        <v>3</v>
      </c>
      <c r="E36">
        <v>3</v>
      </c>
      <c r="F36">
        <v>3</v>
      </c>
      <c r="G36">
        <v>2</v>
      </c>
      <c r="H36">
        <v>2</v>
      </c>
      <c r="I36">
        <v>2</v>
      </c>
      <c r="J36">
        <v>1</v>
      </c>
      <c r="K36">
        <v>1</v>
      </c>
      <c r="L36">
        <v>1</v>
      </c>
      <c r="M36">
        <v>1</v>
      </c>
      <c r="N36">
        <v>0</v>
      </c>
      <c r="O36">
        <v>0</v>
      </c>
      <c r="P36">
        <v>0</v>
      </c>
    </row>
    <row r="37" spans="1:54" x14ac:dyDescent="0.25">
      <c r="D37">
        <v>1</v>
      </c>
      <c r="E37">
        <v>2</v>
      </c>
      <c r="F37">
        <v>3</v>
      </c>
      <c r="G37">
        <v>4</v>
      </c>
      <c r="H37">
        <v>5</v>
      </c>
      <c r="I37">
        <v>6</v>
      </c>
      <c r="J37">
        <v>7</v>
      </c>
      <c r="K37">
        <v>8</v>
      </c>
      <c r="L37">
        <v>9</v>
      </c>
      <c r="M37">
        <v>10</v>
      </c>
      <c r="N37">
        <v>11</v>
      </c>
      <c r="O37">
        <v>12</v>
      </c>
      <c r="P37">
        <v>13</v>
      </c>
      <c r="Q37">
        <v>14</v>
      </c>
      <c r="R37">
        <v>15</v>
      </c>
      <c r="S37">
        <v>16</v>
      </c>
      <c r="T37">
        <v>17</v>
      </c>
      <c r="U37">
        <v>18</v>
      </c>
      <c r="V37">
        <v>19</v>
      </c>
      <c r="W37">
        <v>20</v>
      </c>
      <c r="X37">
        <v>21</v>
      </c>
      <c r="Y37">
        <v>22</v>
      </c>
      <c r="Z37">
        <v>23</v>
      </c>
      <c r="AA37">
        <v>24</v>
      </c>
      <c r="AB37">
        <v>25</v>
      </c>
      <c r="AD37">
        <v>1</v>
      </c>
      <c r="AE37">
        <v>2</v>
      </c>
      <c r="AF37">
        <v>3</v>
      </c>
      <c r="AG37">
        <v>4</v>
      </c>
      <c r="AH37">
        <v>5</v>
      </c>
      <c r="AI37">
        <v>6</v>
      </c>
      <c r="AJ37">
        <v>7</v>
      </c>
      <c r="AK37">
        <v>8</v>
      </c>
      <c r="AL37">
        <v>9</v>
      </c>
      <c r="AM37">
        <v>10</v>
      </c>
      <c r="AN37">
        <v>11</v>
      </c>
      <c r="AO37">
        <v>12</v>
      </c>
      <c r="AP37">
        <v>13</v>
      </c>
      <c r="AQ37">
        <v>14</v>
      </c>
      <c r="AR37">
        <v>15</v>
      </c>
      <c r="AS37">
        <v>16</v>
      </c>
      <c r="AT37">
        <v>17</v>
      </c>
      <c r="AU37">
        <v>18</v>
      </c>
      <c r="AV37">
        <v>19</v>
      </c>
      <c r="AW37">
        <v>20</v>
      </c>
      <c r="AX37">
        <v>21</v>
      </c>
      <c r="AY37">
        <v>22</v>
      </c>
      <c r="AZ37">
        <v>23</v>
      </c>
      <c r="BA37">
        <v>24</v>
      </c>
      <c r="BB37">
        <v>25</v>
      </c>
    </row>
    <row r="38" spans="1:54" x14ac:dyDescent="0.25">
      <c r="A38" t="s">
        <v>217</v>
      </c>
      <c r="B38" t="s">
        <v>31</v>
      </c>
      <c r="D38">
        <f>+D32</f>
        <v>2.5</v>
      </c>
      <c r="E38">
        <f>+D38+E32</f>
        <v>5</v>
      </c>
      <c r="F38">
        <f>+E38+F32/LOG(F$31,2)</f>
        <v>6.6561906031250757</v>
      </c>
      <c r="G38">
        <f t="shared" ref="G38:AB41" si="11">+F38+G32/LOG(G$31,2)</f>
        <v>7.9686906031250757</v>
      </c>
      <c r="H38">
        <f t="shared" si="11"/>
        <v>9.1530511378269068</v>
      </c>
      <c r="I38">
        <f t="shared" si="11"/>
        <v>10.168539756817578</v>
      </c>
      <c r="J38">
        <f t="shared" si="11"/>
        <v>11.14810952136464</v>
      </c>
      <c r="K38">
        <f t="shared" si="11"/>
        <v>12.064776188031306</v>
      </c>
      <c r="L38">
        <f t="shared" si="11"/>
        <v>12.93230459919206</v>
      </c>
      <c r="M38">
        <f t="shared" si="11"/>
        <v>13.722508337810011</v>
      </c>
      <c r="N38">
        <f t="shared" si="11"/>
        <v>14.481303506894466</v>
      </c>
      <c r="O38">
        <f t="shared" si="11"/>
        <v>15.178660871022291</v>
      </c>
      <c r="P38">
        <f t="shared" si="11"/>
        <v>15.85425625709059</v>
      </c>
      <c r="Q38">
        <f t="shared" si="11"/>
        <v>16.412386519044627</v>
      </c>
      <c r="R38">
        <f t="shared" si="11"/>
        <v>17.02028682796794</v>
      </c>
      <c r="S38">
        <f t="shared" si="11"/>
        <v>17.55153682796794</v>
      </c>
      <c r="T38">
        <f t="shared" si="11"/>
        <v>17.949093958910058</v>
      </c>
      <c r="U38">
        <f t="shared" si="11"/>
        <v>18.518648567009372</v>
      </c>
      <c r="V38">
        <f t="shared" si="11"/>
        <v>19.018892507913478</v>
      </c>
      <c r="W38">
        <f t="shared" si="11"/>
        <v>19.481648934232997</v>
      </c>
      <c r="X38">
        <f t="shared" si="11"/>
        <v>20.034562395354168</v>
      </c>
      <c r="Y38">
        <f t="shared" si="11"/>
        <v>20.451015211758236</v>
      </c>
      <c r="Z38">
        <f t="shared" si="11"/>
        <v>20.893144670673244</v>
      </c>
      <c r="AA38">
        <f t="shared" si="11"/>
        <v>21.298195498646376</v>
      </c>
      <c r="AB38">
        <f t="shared" si="11"/>
        <v>21.55660143349041</v>
      </c>
      <c r="AD38">
        <f>+AD32</f>
        <v>2.875</v>
      </c>
      <c r="AE38">
        <f>+AD38+AE32</f>
        <v>5.75</v>
      </c>
      <c r="AF38">
        <f>+AE38+AF32/LOG(AF$31,2)</f>
        <v>7.4850568223215079</v>
      </c>
      <c r="AG38">
        <f t="shared" ref="AG38:BB38" si="12">+AF38+AG32/LOG(AG$31,2)</f>
        <v>8.860056822321507</v>
      </c>
      <c r="AH38">
        <f t="shared" si="12"/>
        <v>10.044417357023338</v>
      </c>
      <c r="AI38">
        <f t="shared" si="12"/>
        <v>11.108262576918328</v>
      </c>
      <c r="AJ38">
        <f t="shared" si="12"/>
        <v>12.08783234146539</v>
      </c>
      <c r="AK38">
        <f t="shared" si="12"/>
        <v>13.004499008132056</v>
      </c>
      <c r="AL38">
        <f t="shared" si="12"/>
        <v>13.872027419292809</v>
      </c>
      <c r="AM38">
        <f t="shared" si="12"/>
        <v>14.699859907368758</v>
      </c>
      <c r="AN38">
        <f t="shared" si="12"/>
        <v>15.494788179742949</v>
      </c>
      <c r="AO38">
        <f t="shared" si="12"/>
        <v>16.261881280283557</v>
      </c>
      <c r="AP38">
        <f t="shared" si="12"/>
        <v>16.937476666351856</v>
      </c>
      <c r="AQ38">
        <f t="shared" si="12"/>
        <v>17.594100503944841</v>
      </c>
      <c r="AR38">
        <f t="shared" si="12"/>
        <v>18.23399556596938</v>
      </c>
      <c r="AS38">
        <f t="shared" si="12"/>
        <v>18.76524556596938</v>
      </c>
      <c r="AT38">
        <f t="shared" si="12"/>
        <v>19.254546650205832</v>
      </c>
      <c r="AU38">
        <f t="shared" si="12"/>
        <v>19.704195025021079</v>
      </c>
      <c r="AV38">
        <f t="shared" si="12"/>
        <v>20.086734509241865</v>
      </c>
      <c r="AW38">
        <f t="shared" si="12"/>
        <v>20.462724105626474</v>
      </c>
      <c r="AX38">
        <f t="shared" si="12"/>
        <v>20.88554028177796</v>
      </c>
      <c r="AY38">
        <f t="shared" si="12"/>
        <v>21.269958266150947</v>
      </c>
      <c r="AZ38">
        <f t="shared" si="12"/>
        <v>21.648926373792381</v>
      </c>
      <c r="BA38">
        <f t="shared" si="12"/>
        <v>21.991661689769646</v>
      </c>
      <c r="BB38">
        <f t="shared" si="12"/>
        <v>22.250067624613681</v>
      </c>
    </row>
    <row r="39" spans="1:54" x14ac:dyDescent="0.25">
      <c r="B39" t="s">
        <v>44</v>
      </c>
      <c r="D39">
        <f t="shared" ref="D39:D41" si="13">+D33</f>
        <v>2.375</v>
      </c>
      <c r="E39">
        <f t="shared" ref="E39:E41" si="14">+D39+E33</f>
        <v>4.625</v>
      </c>
      <c r="F39">
        <f t="shared" ref="F39:U41" si="15">+E39+F33/LOG(F$31,2)</f>
        <v>6.0445919455357791</v>
      </c>
      <c r="G39">
        <f t="shared" si="15"/>
        <v>7.1070919455357791</v>
      </c>
      <c r="H39">
        <f t="shared" si="15"/>
        <v>8.0761142012009142</v>
      </c>
      <c r="I39">
        <f t="shared" si="15"/>
        <v>8.8498198156699974</v>
      </c>
      <c r="J39">
        <f t="shared" si="15"/>
        <v>9.6512859866630478</v>
      </c>
      <c r="K39">
        <f t="shared" si="15"/>
        <v>10.442952653329714</v>
      </c>
      <c r="L39">
        <f t="shared" si="15"/>
        <v>11.073882406901172</v>
      </c>
      <c r="M39">
        <f t="shared" si="15"/>
        <v>11.675942398229134</v>
      </c>
      <c r="N39">
        <f t="shared" si="15"/>
        <v>12.326338257444382</v>
      </c>
      <c r="O39">
        <f t="shared" si="15"/>
        <v>12.884224148746641</v>
      </c>
      <c r="P39">
        <f t="shared" si="15"/>
        <v>13.390920688297866</v>
      </c>
      <c r="Q39">
        <f t="shared" si="15"/>
        <v>13.883388566492604</v>
      </c>
      <c r="R39">
        <f t="shared" si="15"/>
        <v>14.2353308506061</v>
      </c>
      <c r="S39">
        <f t="shared" si="15"/>
        <v>14.7040808506061</v>
      </c>
      <c r="T39">
        <f t="shared" si="15"/>
        <v>15.101637981548217</v>
      </c>
      <c r="U39">
        <f t="shared" si="15"/>
        <v>15.521309798042447</v>
      </c>
      <c r="V39">
        <f t="shared" si="11"/>
        <v>15.903849282263234</v>
      </c>
      <c r="W39">
        <f t="shared" si="11"/>
        <v>16.250916602002874</v>
      </c>
      <c r="X39">
        <f t="shared" si="11"/>
        <v>16.592421975048303</v>
      </c>
      <c r="Y39">
        <f t="shared" si="11"/>
        <v>16.928787711374667</v>
      </c>
      <c r="Z39">
        <f t="shared" si="11"/>
        <v>17.086691089558599</v>
      </c>
      <c r="AA39">
        <f t="shared" si="11"/>
        <v>17.304795381544132</v>
      </c>
      <c r="AB39">
        <f t="shared" si="11"/>
        <v>17.489371049289872</v>
      </c>
      <c r="AD39">
        <f t="shared" ref="AD39" si="16">+AD33</f>
        <v>2.875</v>
      </c>
      <c r="AE39">
        <f t="shared" ref="AE39:AE41" si="17">+AD39+AE33</f>
        <v>5.75</v>
      </c>
      <c r="AF39">
        <f t="shared" ref="AF39:BB39" si="18">+AE39+AF33/LOG(AF$31,2)</f>
        <v>7.5639230415179401</v>
      </c>
      <c r="AG39">
        <f t="shared" si="18"/>
        <v>8.9389230415179401</v>
      </c>
      <c r="AH39">
        <f t="shared" si="18"/>
        <v>10.123283576219771</v>
      </c>
      <c r="AI39">
        <f t="shared" si="18"/>
        <v>11.187128796114761</v>
      </c>
      <c r="AJ39">
        <f t="shared" si="18"/>
        <v>12.166698560661823</v>
      </c>
      <c r="AK39">
        <f t="shared" si="18"/>
        <v>13.000031893995157</v>
      </c>
      <c r="AL39">
        <f t="shared" si="18"/>
        <v>13.709827866763046</v>
      </c>
      <c r="AM39">
        <f t="shared" si="18"/>
        <v>14.349516607549006</v>
      </c>
      <c r="AN39">
        <f t="shared" si="18"/>
        <v>14.963779363474519</v>
      </c>
      <c r="AO39">
        <f t="shared" si="18"/>
        <v>15.486797386570387</v>
      </c>
      <c r="AP39">
        <f t="shared" si="18"/>
        <v>15.959714156818197</v>
      </c>
      <c r="AQ39">
        <f t="shared" si="18"/>
        <v>16.386519651253636</v>
      </c>
      <c r="AR39">
        <f t="shared" si="18"/>
        <v>16.802451441569588</v>
      </c>
      <c r="AS39">
        <f t="shared" si="18"/>
        <v>17.177451441569588</v>
      </c>
      <c r="AT39">
        <f t="shared" si="18"/>
        <v>17.513845936982147</v>
      </c>
      <c r="AU39">
        <f t="shared" si="18"/>
        <v>17.81361152019231</v>
      </c>
      <c r="AV39">
        <f t="shared" si="18"/>
        <v>18.078446547729779</v>
      </c>
      <c r="AW39">
        <f t="shared" si="18"/>
        <v>18.309824760889537</v>
      </c>
      <c r="AX39">
        <f t="shared" si="18"/>
        <v>18.509036228499372</v>
      </c>
      <c r="AY39">
        <f t="shared" si="18"/>
        <v>18.705249574689752</v>
      </c>
      <c r="AZ39">
        <f t="shared" si="18"/>
        <v>18.831572277236898</v>
      </c>
      <c r="BA39">
        <f t="shared" si="18"/>
        <v>18.95620330122863</v>
      </c>
      <c r="BB39">
        <f t="shared" si="18"/>
        <v>19.0484911351015</v>
      </c>
    </row>
    <row r="40" spans="1:54" x14ac:dyDescent="0.25">
      <c r="B40" t="s">
        <v>38</v>
      </c>
      <c r="D40">
        <f t="shared" si="13"/>
        <v>2.0833333333333335</v>
      </c>
      <c r="E40">
        <f t="shared" si="14"/>
        <v>4.25</v>
      </c>
      <c r="F40">
        <f t="shared" si="15"/>
        <v>5.6695919455357791</v>
      </c>
      <c r="G40">
        <f t="shared" si="11"/>
        <v>6.7945919455357791</v>
      </c>
      <c r="H40">
        <f t="shared" si="11"/>
        <v>7.7277244880281302</v>
      </c>
      <c r="I40">
        <f t="shared" si="11"/>
        <v>8.5659055703696367</v>
      </c>
      <c r="J40">
        <f t="shared" si="11"/>
        <v>9.3673717413626871</v>
      </c>
      <c r="K40">
        <f t="shared" si="11"/>
        <v>10.172927296918242</v>
      </c>
      <c r="L40">
        <f t="shared" si="11"/>
        <v>10.909012009418277</v>
      </c>
      <c r="M40">
        <f t="shared" si="11"/>
        <v>11.586329499662234</v>
      </c>
      <c r="N40">
        <f t="shared" si="11"/>
        <v>12.212636623350992</v>
      </c>
      <c r="O40">
        <f t="shared" si="11"/>
        <v>12.770522514653251</v>
      </c>
      <c r="P40">
        <f t="shared" si="11"/>
        <v>13.37855836211472</v>
      </c>
      <c r="Q40">
        <f t="shared" si="11"/>
        <v>14.057069660960805</v>
      </c>
      <c r="R40">
        <f t="shared" si="11"/>
        <v>14.632975216782889</v>
      </c>
      <c r="S40">
        <f t="shared" si="11"/>
        <v>15.195475216782889</v>
      </c>
      <c r="T40">
        <f t="shared" si="11"/>
        <v>15.807101572078453</v>
      </c>
      <c r="U40">
        <f t="shared" si="11"/>
        <v>16.386648366284771</v>
      </c>
      <c r="V40">
        <f t="shared" si="11"/>
        <v>16.877083602465266</v>
      </c>
      <c r="W40">
        <f t="shared" si="11"/>
        <v>17.359121546548099</v>
      </c>
      <c r="X40">
        <f t="shared" si="11"/>
        <v>17.776517002492515</v>
      </c>
      <c r="Y40">
        <f t="shared" si="11"/>
        <v>18.262378621630596</v>
      </c>
      <c r="Z40">
        <f t="shared" si="11"/>
        <v>18.704508080545605</v>
      </c>
      <c r="AA40">
        <f t="shared" si="11"/>
        <v>19.101061338701115</v>
      </c>
      <c r="AB40">
        <f t="shared" si="11"/>
        <v>19.459958470428944</v>
      </c>
      <c r="AD40">
        <f t="shared" ref="AD40" si="19">+AD34</f>
        <v>2.6666666666666665</v>
      </c>
      <c r="AE40">
        <f t="shared" si="17"/>
        <v>5.333333333333333</v>
      </c>
      <c r="AF40">
        <f t="shared" ref="AF40:BB40" si="20">+AE40+AF34/LOG(AF$31,2)</f>
        <v>6.9632351967262647</v>
      </c>
      <c r="AG40">
        <f t="shared" si="20"/>
        <v>8.2549018633929307</v>
      </c>
      <c r="AH40">
        <f t="shared" si="20"/>
        <v>9.3315932585764134</v>
      </c>
      <c r="AI40">
        <f t="shared" si="20"/>
        <v>10.298725276662767</v>
      </c>
      <c r="AJ40">
        <f t="shared" si="20"/>
        <v>11.189243244432822</v>
      </c>
      <c r="AK40">
        <f t="shared" si="20"/>
        <v>11.994798799988377</v>
      </c>
      <c r="AL40">
        <f t="shared" si="20"/>
        <v>12.757172252220554</v>
      </c>
      <c r="AM40">
        <f t="shared" si="20"/>
        <v>13.434489742464512</v>
      </c>
      <c r="AN40">
        <f t="shared" si="20"/>
        <v>14.08488560167976</v>
      </c>
      <c r="AO40">
        <f t="shared" si="20"/>
        <v>14.712507229394802</v>
      </c>
      <c r="AP40">
        <f t="shared" si="20"/>
        <v>15.320543076856271</v>
      </c>
      <c r="AQ40">
        <f t="shared" si="20"/>
        <v>15.889617069436857</v>
      </c>
      <c r="AR40">
        <f t="shared" si="20"/>
        <v>16.422862954457308</v>
      </c>
      <c r="AS40">
        <f t="shared" si="20"/>
        <v>16.94369628779064</v>
      </c>
      <c r="AT40">
        <f t="shared" si="20"/>
        <v>17.453384917203611</v>
      </c>
      <c r="AU40">
        <f t="shared" si="20"/>
        <v>17.933009850339875</v>
      </c>
      <c r="AV40">
        <f t="shared" si="20"/>
        <v>18.36459285817871</v>
      </c>
      <c r="AW40">
        <f t="shared" si="20"/>
        <v>18.788786248971601</v>
      </c>
      <c r="AX40">
        <f t="shared" si="20"/>
        <v>19.206181704916016</v>
      </c>
      <c r="AY40">
        <f t="shared" si="20"/>
        <v>19.617295382648237</v>
      </c>
      <c r="AZ40">
        <f t="shared" si="20"/>
        <v>20.022580719986994</v>
      </c>
      <c r="BA40">
        <f t="shared" si="20"/>
        <v>20.35965098941918</v>
      </c>
      <c r="BB40">
        <f t="shared" si="20"/>
        <v>20.646768694801441</v>
      </c>
    </row>
    <row r="41" spans="1:54" x14ac:dyDescent="0.25">
      <c r="B41" t="s">
        <v>218</v>
      </c>
      <c r="D41">
        <f t="shared" si="13"/>
        <v>2.2857142857142856</v>
      </c>
      <c r="E41">
        <f t="shared" si="14"/>
        <v>4.5714285714285712</v>
      </c>
      <c r="F41">
        <f t="shared" si="15"/>
        <v>6.0586201334184349</v>
      </c>
      <c r="G41">
        <f t="shared" si="11"/>
        <v>7.2193344191327204</v>
      </c>
      <c r="H41">
        <f t="shared" si="11"/>
        <v>8.2345005917342906</v>
      </c>
      <c r="I41">
        <f t="shared" si="11"/>
        <v>9.1049194080120088</v>
      </c>
      <c r="J41">
        <f t="shared" si="11"/>
        <v>9.9572723200204898</v>
      </c>
      <c r="K41">
        <f t="shared" si="11"/>
        <v>10.790605653353824</v>
      </c>
      <c r="L41">
        <f t="shared" si="11"/>
        <v>11.534201434348756</v>
      </c>
      <c r="M41">
        <f t="shared" si="11"/>
        <v>12.222269995866426</v>
      </c>
      <c r="N41">
        <f t="shared" si="11"/>
        <v>12.893313342675809</v>
      </c>
      <c r="O41">
        <f t="shared" si="11"/>
        <v>13.491048226213945</v>
      </c>
      <c r="P41">
        <f t="shared" si="11"/>
        <v>14.089432711017295</v>
      </c>
      <c r="Q41">
        <f t="shared" si="11"/>
        <v>14.680394164850981</v>
      </c>
      <c r="R41">
        <f t="shared" si="11"/>
        <v>15.201451572499533</v>
      </c>
      <c r="S41">
        <f t="shared" si="11"/>
        <v>15.728237286785246</v>
      </c>
      <c r="T41">
        <f t="shared" si="11"/>
        <v>16.2175383710217</v>
      </c>
      <c r="U41">
        <f t="shared" si="11"/>
        <v>16.748551689851134</v>
      </c>
      <c r="V41">
        <f t="shared" si="11"/>
        <v>17.210962055392745</v>
      </c>
      <c r="W41">
        <f t="shared" si="11"/>
        <v>17.648927958873717</v>
      </c>
      <c r="X41">
        <f t="shared" si="11"/>
        <v>18.07897176196796</v>
      </c>
      <c r="Y41">
        <f t="shared" si="11"/>
        <v>18.502543429934491</v>
      </c>
      <c r="Z41">
        <f t="shared" si="11"/>
        <v>18.868150482498823</v>
      </c>
      <c r="AA41">
        <f t="shared" si="11"/>
        <v>19.217117349675675</v>
      </c>
      <c r="AB41">
        <f t="shared" si="11"/>
        <v>19.493980851294285</v>
      </c>
      <c r="AD41">
        <f t="shared" ref="AD41" si="21">+AD35</f>
        <v>2.7857142857142856</v>
      </c>
      <c r="AE41">
        <f t="shared" si="17"/>
        <v>5.5714285714285712</v>
      </c>
      <c r="AF41">
        <f t="shared" ref="AF41:BB41" si="22">+AE41+AF35/LOG(AF$31,2)</f>
        <v>7.2839521882653839</v>
      </c>
      <c r="AG41">
        <f t="shared" si="22"/>
        <v>8.6232379025510983</v>
      </c>
      <c r="AH41">
        <f t="shared" si="22"/>
        <v>9.7614545203164944</v>
      </c>
      <c r="AI41">
        <f t="shared" si="22"/>
        <v>10.78385122515064</v>
      </c>
      <c r="AJ41">
        <f t="shared" si="22"/>
        <v>11.725255933936127</v>
      </c>
      <c r="AK41">
        <f t="shared" si="22"/>
        <v>12.570494029174222</v>
      </c>
      <c r="AL41">
        <f t="shared" si="22"/>
        <v>13.347889618396197</v>
      </c>
      <c r="AM41">
        <f t="shared" si="22"/>
        <v>14.057460322461296</v>
      </c>
      <c r="AN41">
        <f t="shared" si="22"/>
        <v>14.738827413067746</v>
      </c>
      <c r="AO41">
        <f t="shared" si="22"/>
        <v>15.376411288841757</v>
      </c>
      <c r="AP41">
        <f t="shared" si="22"/>
        <v>15.965144410986989</v>
      </c>
      <c r="AQ41">
        <f t="shared" si="22"/>
        <v>16.518584502672503</v>
      </c>
      <c r="AR41">
        <f t="shared" si="22"/>
        <v>17.048783268349979</v>
      </c>
      <c r="AS41">
        <f t="shared" si="22"/>
        <v>17.530926125492837</v>
      </c>
      <c r="AT41">
        <f t="shared" si="22"/>
        <v>17.985277132283827</v>
      </c>
      <c r="AU41">
        <f t="shared" si="22"/>
        <v>18.404948948778056</v>
      </c>
      <c r="AV41">
        <f t="shared" si="22"/>
        <v>18.774877241211346</v>
      </c>
      <c r="AW41">
        <f t="shared" si="22"/>
        <v>19.130208068563832</v>
      </c>
      <c r="AX41">
        <f t="shared" si="22"/>
        <v>19.484361788759092</v>
      </c>
      <c r="AY41">
        <f t="shared" si="22"/>
        <v>19.824880188496891</v>
      </c>
      <c r="AZ41">
        <f t="shared" si="22"/>
        <v>20.147974793088629</v>
      </c>
      <c r="BA41">
        <f t="shared" si="22"/>
        <v>20.427148286830111</v>
      </c>
      <c r="BB41">
        <f t="shared" si="22"/>
        <v>20.642486565866808</v>
      </c>
    </row>
    <row r="42" spans="1:54" x14ac:dyDescent="0.25">
      <c r="B42" t="s">
        <v>221</v>
      </c>
      <c r="D42">
        <f>+D4</f>
        <v>3</v>
      </c>
      <c r="E42">
        <f>+D42+E4</f>
        <v>6</v>
      </c>
      <c r="F42">
        <f>+E42+F4/LOG(F$31,2)</f>
        <v>7.8927892607143724</v>
      </c>
      <c r="G42">
        <f t="shared" ref="G42:AC42" si="23">+F42+G4/LOG(G$31,2)</f>
        <v>9.3927892607143733</v>
      </c>
      <c r="H42">
        <f t="shared" si="23"/>
        <v>10.684818934934553</v>
      </c>
      <c r="I42">
        <f t="shared" si="23"/>
        <v>11.845377356638178</v>
      </c>
      <c r="J42">
        <f t="shared" si="23"/>
        <v>12.913998917962244</v>
      </c>
      <c r="K42">
        <f t="shared" si="23"/>
        <v>13.913998917962244</v>
      </c>
      <c r="L42">
        <f t="shared" si="23"/>
        <v>14.860393548319431</v>
      </c>
      <c r="M42">
        <f t="shared" si="23"/>
        <v>15.763483535311375</v>
      </c>
      <c r="N42">
        <f t="shared" si="23"/>
        <v>16.630678014265037</v>
      </c>
      <c r="O42">
        <f t="shared" si="23"/>
        <v>17.467506851218427</v>
      </c>
      <c r="P42">
        <f t="shared" si="23"/>
        <v>18.278221314500385</v>
      </c>
      <c r="Q42">
        <f t="shared" si="23"/>
        <v>19.066169919611966</v>
      </c>
      <c r="R42">
        <f t="shared" si="23"/>
        <v>19.834043994041412</v>
      </c>
      <c r="S42">
        <f t="shared" si="23"/>
        <v>20.584043994041412</v>
      </c>
      <c r="T42">
        <f t="shared" si="23"/>
        <v>21.073345078277864</v>
      </c>
      <c r="U42">
        <f t="shared" si="23"/>
        <v>21.552970011414128</v>
      </c>
      <c r="V42">
        <f t="shared" si="23"/>
        <v>21.788378924780766</v>
      </c>
      <c r="W42">
        <f t="shared" si="23"/>
        <v>22.482513564260042</v>
      </c>
      <c r="X42">
        <f t="shared" si="23"/>
        <v>22.937854061653947</v>
      </c>
      <c r="Y42">
        <f t="shared" si="23"/>
        <v>23.386341710089098</v>
      </c>
      <c r="Z42">
        <f t="shared" si="23"/>
        <v>23.607406439546601</v>
      </c>
      <c r="AA42">
        <f t="shared" si="23"/>
        <v>23.607406439546601</v>
      </c>
      <c r="AB42">
        <f t="shared" si="23"/>
        <v>23.607406439546601</v>
      </c>
    </row>
    <row r="43" spans="1:54" x14ac:dyDescent="0.25">
      <c r="B43" t="s">
        <v>220</v>
      </c>
      <c r="D43">
        <f>+D36</f>
        <v>3</v>
      </c>
      <c r="E43">
        <f>+D43+E36</f>
        <v>6</v>
      </c>
      <c r="F43">
        <f t="shared" ref="F43:P43" si="24">+E43+F36</f>
        <v>9</v>
      </c>
      <c r="G43">
        <f t="shared" si="24"/>
        <v>11</v>
      </c>
      <c r="H43">
        <f t="shared" si="24"/>
        <v>13</v>
      </c>
      <c r="I43">
        <f t="shared" si="24"/>
        <v>15</v>
      </c>
      <c r="J43">
        <f t="shared" si="24"/>
        <v>16</v>
      </c>
      <c r="K43">
        <f t="shared" si="24"/>
        <v>17</v>
      </c>
      <c r="L43">
        <f t="shared" si="24"/>
        <v>18</v>
      </c>
      <c r="M43">
        <f t="shared" si="24"/>
        <v>19</v>
      </c>
      <c r="N43">
        <f t="shared" si="24"/>
        <v>19</v>
      </c>
      <c r="O43">
        <f t="shared" si="24"/>
        <v>19</v>
      </c>
      <c r="P43">
        <f t="shared" si="24"/>
        <v>19</v>
      </c>
    </row>
    <row r="44" spans="1:54" x14ac:dyDescent="0.25">
      <c r="B44" t="s">
        <v>222</v>
      </c>
      <c r="D44">
        <v>3</v>
      </c>
      <c r="E44">
        <v>6</v>
      </c>
      <c r="F44">
        <f>+E44+F36/LOG(F37,2)</f>
        <v>7.8927892607143724</v>
      </c>
      <c r="G44">
        <f t="shared" ref="G44:P44" si="25">+F44+G36/LOG(G37,2)</f>
        <v>8.8927892607143733</v>
      </c>
      <c r="H44">
        <f t="shared" si="25"/>
        <v>9.754142376861159</v>
      </c>
      <c r="I44">
        <f t="shared" si="25"/>
        <v>10.527847991330242</v>
      </c>
      <c r="J44">
        <f t="shared" si="25"/>
        <v>10.884055178438265</v>
      </c>
      <c r="K44">
        <f t="shared" si="25"/>
        <v>11.217388511771599</v>
      </c>
      <c r="L44">
        <f t="shared" si="25"/>
        <v>11.532853388557328</v>
      </c>
      <c r="M44">
        <f t="shared" si="25"/>
        <v>11.833883384221309</v>
      </c>
      <c r="N44">
        <f t="shared" si="25"/>
        <v>11.833883384221309</v>
      </c>
      <c r="O44">
        <f t="shared" si="25"/>
        <v>11.833883384221309</v>
      </c>
      <c r="P44">
        <f t="shared" si="25"/>
        <v>11.833883384221309</v>
      </c>
    </row>
    <row r="45" spans="1:54" x14ac:dyDescent="0.25">
      <c r="B45">
        <f>LOG(1024,2)</f>
        <v>10</v>
      </c>
    </row>
  </sheetData>
  <sortState ref="A2:BD31">
    <sortCondition ref="B2:B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UserStudy2Eventsovvw</vt:lpstr>
      <vt:lpstr>DCG Diagrams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vmegler</dc:creator>
  <cp:lastModifiedBy>vmegler</cp:lastModifiedBy>
  <dcterms:created xsi:type="dcterms:W3CDTF">2012-01-26T17:41:31Z</dcterms:created>
  <dcterms:modified xsi:type="dcterms:W3CDTF">2012-01-28T18:57:40Z</dcterms:modified>
</cp:coreProperties>
</file>