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O2" sheetId="1" r:id="rId1"/>
    <sheet name="NO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 l="1"/>
  <c r="C19" i="1"/>
  <c r="B18" i="1"/>
  <c r="C17" i="2"/>
  <c r="B16" i="2"/>
  <c r="E13" i="2"/>
  <c r="E12" i="2"/>
  <c r="E11" i="2"/>
  <c r="E10" i="2"/>
  <c r="E9" i="2"/>
  <c r="E8" i="2"/>
  <c r="E7" i="2"/>
  <c r="E16" i="2" s="1"/>
  <c r="E6" i="2"/>
  <c r="E14" i="1"/>
  <c r="E13" i="1"/>
  <c r="E12" i="1"/>
  <c r="E11" i="1"/>
  <c r="E10" i="1"/>
  <c r="E9" i="1"/>
  <c r="E8" i="1"/>
  <c r="E7" i="1"/>
  <c r="E6" i="1"/>
  <c r="F16" i="2" l="1"/>
</calcChain>
</file>

<file path=xl/sharedStrings.xml><?xml version="1.0" encoding="utf-8"?>
<sst xmlns="http://schemas.openxmlformats.org/spreadsheetml/2006/main" count="152" uniqueCount="56">
  <si>
    <r>
      <t>Sulfur Dioxide (SO</t>
    </r>
    <r>
      <rPr>
        <b/>
        <i/>
        <vertAlign val="subscript"/>
        <sz val="12"/>
        <rFont val="Arial"/>
        <family val="2"/>
      </rPr>
      <t>2</t>
    </r>
    <r>
      <rPr>
        <b/>
        <i/>
        <sz val="12"/>
        <rFont val="Arial"/>
        <family val="2"/>
      </rPr>
      <t>) - ppm</t>
    </r>
  </si>
  <si>
    <t>[Air quality standard = 0.03 ppm Annual, 0.139 ppm 24hr, 0.494 ppm 3hr]</t>
  </si>
  <si>
    <r>
      <t>Nitrogen Dioxide (NO</t>
    </r>
    <r>
      <rPr>
        <b/>
        <i/>
        <vertAlign val="subscript"/>
        <sz val="12"/>
        <rFont val="Arial"/>
        <family val="2"/>
      </rPr>
      <t>2</t>
    </r>
    <r>
      <rPr>
        <b/>
        <i/>
        <sz val="12"/>
        <rFont val="Arial"/>
        <family val="2"/>
      </rPr>
      <t>) - ppm</t>
    </r>
  </si>
  <si>
    <t>[Air quality standard = 0.053 ppm Annual Mean]</t>
  </si>
  <si>
    <t>SITE NAME</t>
  </si>
  <si>
    <t>CAPE ROMAIN WILDLIFE REFUGE</t>
  </si>
  <si>
    <t>GREENVILLE HEALTH DEPT</t>
  </si>
  <si>
    <t>TAYLORS**</t>
  </si>
  <si>
    <t>PARKLANE - STATE PARK HEALTH CTR</t>
  </si>
  <si>
    <t>CONGAREE BLUFF</t>
  </si>
  <si>
    <t>State Wide Average =&gt;</t>
  </si>
  <si>
    <t>State Wide Maximums =&gt;</t>
  </si>
  <si>
    <t>GREENVILLE HEALTH DEPT.</t>
  </si>
  <si>
    <t>SEVEN OAKS RECREATIONAL CTR.</t>
  </si>
  <si>
    <t xml:space="preserve">ROUND MT. FIRE TOWER (LONG CREEK) </t>
  </si>
  <si>
    <t>MAX 1HR</t>
  </si>
  <si>
    <t>ANNUAL</t>
  </si>
  <si>
    <t>1ST</t>
  </si>
  <si>
    <t>2ND</t>
  </si>
  <si>
    <t>OBSV</t>
  </si>
  <si>
    <t>Complete</t>
  </si>
  <si>
    <t xml:space="preserve">  2ND  </t>
  </si>
  <si>
    <t xml:space="preserve"> OBSV </t>
  </si>
  <si>
    <t>Monitor</t>
  </si>
  <si>
    <t>Project</t>
  </si>
  <si>
    <t>Type</t>
  </si>
  <si>
    <t>Code</t>
  </si>
  <si>
    <t>INDUSTRIAL</t>
  </si>
  <si>
    <t>02</t>
  </si>
  <si>
    <t>SLAMS</t>
  </si>
  <si>
    <t>01</t>
  </si>
  <si>
    <t>OTHER</t>
  </si>
  <si>
    <t>03</t>
  </si>
  <si>
    <t>NAMS</t>
  </si>
  <si>
    <t>04</t>
  </si>
  <si>
    <t>05</t>
  </si>
  <si>
    <t>Dominant</t>
  </si>
  <si>
    <t>Measurement</t>
  </si>
  <si>
    <t xml:space="preserve">Monitor </t>
  </si>
  <si>
    <t>Source</t>
  </si>
  <si>
    <t>Scale</t>
  </si>
  <si>
    <t xml:space="preserve">Objective </t>
  </si>
  <si>
    <t>AREA</t>
  </si>
  <si>
    <t>URBAN SCALE</t>
  </si>
  <si>
    <t>SOURCE ORIENTED</t>
  </si>
  <si>
    <t>MOBILE</t>
  </si>
  <si>
    <t>NEIGHBORHOOD</t>
  </si>
  <si>
    <t>HIGHEST CONCENTRATION</t>
  </si>
  <si>
    <t>REGIONAL SCALE</t>
  </si>
  <si>
    <t>GENERAL/BACKGROUND</t>
  </si>
  <si>
    <t>POPULATION EXPOSURE</t>
  </si>
  <si>
    <t>MIDDLE SCALE</t>
  </si>
  <si>
    <t>MICROSCALE</t>
  </si>
  <si>
    <t>POINT</t>
  </si>
  <si>
    <t>REGIONAL TRANSPORT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</si>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</sst>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i/>
      <sz val="12"/>
      <name val="Arial"/>
      <family val="2"/>
    </font>
    <font>
      <b/>
      <i/>
      <vertAlign val="subscript"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/>
    <xf numFmtId="0" fontId="6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left"/>
    </xf>
    <xf numFmtId="0" fontId="6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left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B3" sqref="B1:B1048576"/>
    </sheetView>
  </sheetViews>
  <sheetFormatPr defaultRowHeight="15" x14ac:dyDescent="0.25"/>
  <cols>
    <col min="1" max="1" width="32" customWidth="1"/>
  </cols>
  <sheetData>
    <row r="1" spans="1:17" ht="18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25">
      <c r="A3" s="5"/>
    </row>
    <row r="4" spans="1:17" x14ac:dyDescent="0.25">
      <c r="A4" s="4"/>
      <c r="B4" s="21" t="s">
        <v>15</v>
      </c>
      <c r="C4" s="21"/>
      <c r="D4" s="21" t="s">
        <v>16</v>
      </c>
      <c r="E4" s="21"/>
      <c r="F4" s="14" t="s">
        <v>23</v>
      </c>
      <c r="G4" s="14" t="s">
        <v>24</v>
      </c>
      <c r="H4" s="14" t="s">
        <v>36</v>
      </c>
      <c r="I4" s="14" t="s">
        <v>37</v>
      </c>
      <c r="J4" s="14" t="s">
        <v>38</v>
      </c>
      <c r="K4" s="16" t="s">
        <v>55</v>
      </c>
    </row>
    <row r="5" spans="1:17" x14ac:dyDescent="0.25">
      <c r="A5" s="2" t="s">
        <v>4</v>
      </c>
      <c r="B5" s="18" t="s">
        <v>17</v>
      </c>
      <c r="C5" s="6" t="s">
        <v>18</v>
      </c>
      <c r="D5" s="6" t="s">
        <v>19</v>
      </c>
      <c r="E5" s="7" t="s">
        <v>20</v>
      </c>
      <c r="F5" s="14" t="s">
        <v>25</v>
      </c>
      <c r="G5" s="14" t="s">
        <v>26</v>
      </c>
      <c r="H5" s="14" t="s">
        <v>39</v>
      </c>
      <c r="I5" s="14" t="s">
        <v>40</v>
      </c>
      <c r="J5" s="14" t="s">
        <v>41</v>
      </c>
    </row>
    <row r="6" spans="1:17" x14ac:dyDescent="0.25">
      <c r="A6" s="3" t="s">
        <v>5</v>
      </c>
      <c r="B6" s="8">
        <v>3.6999999999999998E-2</v>
      </c>
      <c r="C6" s="8">
        <v>3.6999999999999998E-2</v>
      </c>
      <c r="D6" s="9">
        <v>8241</v>
      </c>
      <c r="E6" s="10">
        <f>(D6/8760)</f>
        <v>0.9407534246575342</v>
      </c>
      <c r="F6" s="15" t="s">
        <v>27</v>
      </c>
      <c r="G6" s="16" t="s">
        <v>28</v>
      </c>
      <c r="H6" s="16" t="s">
        <v>42</v>
      </c>
      <c r="I6" s="15" t="s">
        <v>43</v>
      </c>
      <c r="J6" s="17" t="s">
        <v>44</v>
      </c>
    </row>
    <row r="7" spans="1:17" x14ac:dyDescent="0.25">
      <c r="A7" s="3" t="s">
        <v>6</v>
      </c>
      <c r="B7" s="8">
        <v>4.2999999999999997E-2</v>
      </c>
      <c r="C7" s="8">
        <v>4.2999999999999997E-2</v>
      </c>
      <c r="D7" s="9">
        <v>8673</v>
      </c>
      <c r="E7" s="10">
        <f t="shared" ref="E7:E14" si="0">(D7/8760)</f>
        <v>0.9900684931506849</v>
      </c>
      <c r="F7" s="15" t="s">
        <v>33</v>
      </c>
      <c r="G7" s="16" t="s">
        <v>28</v>
      </c>
      <c r="H7" s="16" t="s">
        <v>42</v>
      </c>
      <c r="I7" s="15" t="s">
        <v>46</v>
      </c>
      <c r="J7" s="17" t="s">
        <v>50</v>
      </c>
    </row>
    <row r="8" spans="1:17" x14ac:dyDescent="0.25">
      <c r="A8" s="3" t="s">
        <v>7</v>
      </c>
      <c r="B8" s="8">
        <v>2.4E-2</v>
      </c>
      <c r="C8" s="8">
        <v>2.4E-2</v>
      </c>
      <c r="D8" s="9">
        <v>8326</v>
      </c>
      <c r="E8" s="10">
        <f t="shared" si="0"/>
        <v>0.95045662100456618</v>
      </c>
      <c r="F8" s="15" t="s">
        <v>29</v>
      </c>
      <c r="G8" s="16" t="s">
        <v>28</v>
      </c>
      <c r="H8" s="16" t="s">
        <v>42</v>
      </c>
      <c r="I8" s="15" t="s">
        <v>48</v>
      </c>
      <c r="J8" s="17" t="s">
        <v>44</v>
      </c>
    </row>
    <row r="9" spans="1:17" x14ac:dyDescent="0.25">
      <c r="A9" s="3" t="s">
        <v>8</v>
      </c>
      <c r="B9" s="8">
        <v>5.8000000000000003E-2</v>
      </c>
      <c r="C9" s="8">
        <v>5.8000000000000003E-2</v>
      </c>
      <c r="D9" s="9">
        <v>8684</v>
      </c>
      <c r="E9" s="10">
        <f t="shared" si="0"/>
        <v>0.99132420091324203</v>
      </c>
      <c r="F9" s="15" t="s">
        <v>29</v>
      </c>
      <c r="G9" s="16" t="s">
        <v>28</v>
      </c>
      <c r="H9" s="16" t="s">
        <v>53</v>
      </c>
      <c r="I9" s="15" t="s">
        <v>46</v>
      </c>
      <c r="J9" s="17" t="s">
        <v>44</v>
      </c>
    </row>
    <row r="10" spans="1:17" x14ac:dyDescent="0.25">
      <c r="A10" s="3" t="s">
        <v>12</v>
      </c>
      <c r="B10" s="8">
        <v>5.1999999999999998E-2</v>
      </c>
      <c r="C10" s="8">
        <v>5.1999999999999998E-2</v>
      </c>
      <c r="D10" s="9">
        <v>8630</v>
      </c>
      <c r="E10" s="10">
        <f t="shared" si="0"/>
        <v>0.98515981735159819</v>
      </c>
      <c r="F10" s="15" t="s">
        <v>29</v>
      </c>
      <c r="G10" s="16" t="s">
        <v>30</v>
      </c>
      <c r="H10" s="16" t="s">
        <v>42</v>
      </c>
      <c r="I10" s="15" t="s">
        <v>46</v>
      </c>
      <c r="J10" s="17" t="s">
        <v>50</v>
      </c>
    </row>
    <row r="11" spans="1:17" x14ac:dyDescent="0.25">
      <c r="A11" s="3" t="s">
        <v>13</v>
      </c>
      <c r="B11" s="8">
        <v>9.0999999999999998E-2</v>
      </c>
      <c r="C11" s="8">
        <v>9.0999999999999998E-2</v>
      </c>
      <c r="D11" s="9">
        <v>8553</v>
      </c>
      <c r="E11" s="10">
        <f t="shared" si="0"/>
        <v>0.97636986301369866</v>
      </c>
      <c r="F11" s="15" t="s">
        <v>31</v>
      </c>
      <c r="G11" s="16" t="s">
        <v>34</v>
      </c>
      <c r="H11" s="16" t="s">
        <v>42</v>
      </c>
      <c r="I11" s="15" t="s">
        <v>46</v>
      </c>
      <c r="J11" s="17" t="s">
        <v>44</v>
      </c>
    </row>
    <row r="12" spans="1:17" x14ac:dyDescent="0.25">
      <c r="A12" s="3" t="s">
        <v>14</v>
      </c>
      <c r="B12" s="8">
        <v>1.7000000000000001E-2</v>
      </c>
      <c r="C12" s="8">
        <v>1.7000000000000001E-2</v>
      </c>
      <c r="D12" s="9">
        <v>8603</v>
      </c>
      <c r="E12" s="10">
        <f t="shared" si="0"/>
        <v>0.98207762557077627</v>
      </c>
      <c r="F12" s="15" t="s">
        <v>31</v>
      </c>
      <c r="G12" s="16" t="s">
        <v>35</v>
      </c>
      <c r="H12" s="16" t="s">
        <v>42</v>
      </c>
      <c r="I12" s="15" t="s">
        <v>48</v>
      </c>
      <c r="J12" s="17" t="s">
        <v>54</v>
      </c>
    </row>
    <row r="13" spans="1:17" x14ac:dyDescent="0.25">
      <c r="A13" s="3" t="s">
        <v>14</v>
      </c>
      <c r="B13" s="8">
        <v>4.4999999999999998E-2</v>
      </c>
      <c r="C13" s="8">
        <v>4.4999999999999998E-2</v>
      </c>
      <c r="D13" s="9">
        <v>8623</v>
      </c>
      <c r="E13" s="10">
        <f t="shared" si="0"/>
        <v>0.98436073059360729</v>
      </c>
      <c r="F13" s="15" t="s">
        <v>31</v>
      </c>
      <c r="G13" s="16" t="s">
        <v>35</v>
      </c>
      <c r="H13" s="16" t="s">
        <v>42</v>
      </c>
      <c r="I13" s="15" t="s">
        <v>46</v>
      </c>
      <c r="J13" s="17" t="s">
        <v>31</v>
      </c>
    </row>
    <row r="14" spans="1:17" x14ac:dyDescent="0.25">
      <c r="A14" s="3" t="s">
        <v>9</v>
      </c>
      <c r="B14" s="8">
        <v>6.2E-2</v>
      </c>
      <c r="C14" s="8">
        <v>6.2E-2</v>
      </c>
      <c r="D14" s="9">
        <v>7700</v>
      </c>
      <c r="E14" s="10">
        <f t="shared" si="0"/>
        <v>0.87899543378995437</v>
      </c>
      <c r="F14" s="15" t="s">
        <v>31</v>
      </c>
      <c r="G14" s="16" t="s">
        <v>32</v>
      </c>
      <c r="H14" s="16" t="s">
        <v>42</v>
      </c>
      <c r="I14" s="15" t="s">
        <v>51</v>
      </c>
      <c r="J14" s="17" t="s">
        <v>49</v>
      </c>
    </row>
    <row r="15" spans="1:17" x14ac:dyDescent="0.25">
      <c r="A15" s="3"/>
      <c r="B15" s="8"/>
      <c r="C15" s="8"/>
      <c r="D15" s="9"/>
      <c r="E15" s="10"/>
    </row>
    <row r="16" spans="1:17" x14ac:dyDescent="0.25">
      <c r="A16" s="3"/>
      <c r="B16" s="8"/>
      <c r="C16" s="8"/>
      <c r="D16" s="9"/>
      <c r="E16" s="10"/>
    </row>
    <row r="17" spans="1:6" x14ac:dyDescent="0.25">
      <c r="A17" s="3"/>
    </row>
    <row r="18" spans="1:6" x14ac:dyDescent="0.25">
      <c r="A18" s="4" t="s">
        <v>10</v>
      </c>
      <c r="B18" s="8">
        <f>AVERAGE(B6:B16)</f>
        <v>4.7666666666666663E-2</v>
      </c>
      <c r="C18" s="8"/>
      <c r="D18" s="8"/>
      <c r="E18" s="11">
        <v>0</v>
      </c>
      <c r="F18" s="8"/>
    </row>
    <row r="19" spans="1:6" x14ac:dyDescent="0.25">
      <c r="A19" s="4" t="s">
        <v>11</v>
      </c>
      <c r="B19" s="8"/>
      <c r="C19" s="13">
        <f>MAX(C6:D16)</f>
        <v>8684</v>
      </c>
      <c r="D19" s="8">
        <v>1.7999999999999999E-2</v>
      </c>
      <c r="E19" s="11"/>
      <c r="F19" s="13">
        <f>MAX(F6:G16)</f>
        <v>0</v>
      </c>
    </row>
  </sheetData>
  <mergeCells count="4">
    <mergeCell ref="A1:Q1"/>
    <mergeCell ref="A2:Q2"/>
    <mergeCell ref="B4:C4"/>
    <mergeCell ref="D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3" sqref="B1:B1048576"/>
    </sheetView>
  </sheetViews>
  <sheetFormatPr defaultRowHeight="15" x14ac:dyDescent="0.25"/>
  <cols>
    <col min="1" max="1" width="28.42578125" customWidth="1"/>
    <col min="8" max="8" width="13" customWidth="1"/>
    <col min="9" max="9" width="17.42578125" customWidth="1"/>
  </cols>
  <sheetData>
    <row r="1" spans="1:11" ht="18" x14ac:dyDescent="0.3">
      <c r="A1" s="19" t="s">
        <v>2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25">
      <c r="A2" s="20" t="s">
        <v>3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4" spans="1:11" x14ac:dyDescent="0.25">
      <c r="A4" s="1"/>
      <c r="B4" s="21" t="s">
        <v>15</v>
      </c>
      <c r="C4" s="21"/>
      <c r="D4" s="21" t="s">
        <v>16</v>
      </c>
      <c r="E4" s="21"/>
      <c r="F4" s="14" t="s">
        <v>23</v>
      </c>
      <c r="G4" s="14" t="s">
        <v>24</v>
      </c>
      <c r="H4" s="14" t="s">
        <v>36</v>
      </c>
      <c r="I4" s="14" t="s">
        <v>37</v>
      </c>
      <c r="J4" s="14" t="s">
        <v>38</v>
      </c>
      <c r="K4" s="16" t="s">
        <v>55</v>
      </c>
    </row>
    <row r="5" spans="1:11" x14ac:dyDescent="0.25">
      <c r="A5" s="2" t="s">
        <v>4</v>
      </c>
      <c r="B5" s="6" t="s">
        <v>17</v>
      </c>
      <c r="C5" s="6" t="s">
        <v>21</v>
      </c>
      <c r="D5" s="6" t="s">
        <v>22</v>
      </c>
      <c r="E5" s="7" t="s">
        <v>20</v>
      </c>
      <c r="F5" s="14" t="s">
        <v>25</v>
      </c>
      <c r="G5" s="14" t="s">
        <v>26</v>
      </c>
      <c r="H5" s="14" t="s">
        <v>39</v>
      </c>
      <c r="I5" s="14" t="s">
        <v>40</v>
      </c>
      <c r="J5" s="14" t="s">
        <v>41</v>
      </c>
    </row>
    <row r="6" spans="1:11" x14ac:dyDescent="0.25">
      <c r="A6" s="3" t="s">
        <v>6</v>
      </c>
      <c r="B6" s="8">
        <v>3.1E-2</v>
      </c>
      <c r="C6" s="8">
        <v>3.1E-2</v>
      </c>
      <c r="D6" s="9">
        <v>8296</v>
      </c>
      <c r="E6" s="10">
        <f>(D6/8760)</f>
        <v>0.94703196347031959</v>
      </c>
      <c r="F6" s="15" t="s">
        <v>27</v>
      </c>
      <c r="G6" s="16" t="s">
        <v>28</v>
      </c>
      <c r="H6" s="16" t="s">
        <v>42</v>
      </c>
      <c r="I6" s="15" t="s">
        <v>43</v>
      </c>
      <c r="J6" s="17" t="s">
        <v>44</v>
      </c>
    </row>
    <row r="7" spans="1:11" x14ac:dyDescent="0.25">
      <c r="A7" s="3" t="s">
        <v>5</v>
      </c>
      <c r="B7" s="8">
        <v>2.5999999999999999E-2</v>
      </c>
      <c r="C7" s="8">
        <v>2.4E-2</v>
      </c>
      <c r="D7" s="9">
        <v>7337</v>
      </c>
      <c r="E7" s="10">
        <f t="shared" ref="E7:E13" si="0">(D7/8760)</f>
        <v>0.83755707762557075</v>
      </c>
      <c r="F7" s="15" t="s">
        <v>27</v>
      </c>
      <c r="G7" s="16" t="s">
        <v>28</v>
      </c>
      <c r="H7" s="16" t="s">
        <v>42</v>
      </c>
      <c r="I7" s="15" t="s">
        <v>43</v>
      </c>
      <c r="J7" s="17" t="s">
        <v>44</v>
      </c>
    </row>
    <row r="8" spans="1:11" x14ac:dyDescent="0.25">
      <c r="A8" s="3" t="s">
        <v>7</v>
      </c>
      <c r="B8" s="8">
        <v>5.7000000000000002E-2</v>
      </c>
      <c r="C8" s="8">
        <v>5.7000000000000002E-2</v>
      </c>
      <c r="D8" s="9">
        <v>8007</v>
      </c>
      <c r="E8" s="10">
        <f t="shared" si="0"/>
        <v>0.91404109589041094</v>
      </c>
      <c r="F8" s="15" t="s">
        <v>29</v>
      </c>
      <c r="G8" s="16" t="s">
        <v>28</v>
      </c>
      <c r="H8" s="16" t="s">
        <v>45</v>
      </c>
      <c r="I8" s="15" t="s">
        <v>46</v>
      </c>
      <c r="J8" s="17" t="s">
        <v>47</v>
      </c>
    </row>
    <row r="9" spans="1:11" x14ac:dyDescent="0.25">
      <c r="A9" s="3" t="s">
        <v>8</v>
      </c>
      <c r="B9" s="8">
        <v>2.1000000000000001E-2</v>
      </c>
      <c r="C9" s="8">
        <v>2.1000000000000001E-2</v>
      </c>
      <c r="D9" s="9">
        <v>8192</v>
      </c>
      <c r="E9" s="10">
        <f t="shared" si="0"/>
        <v>0.93515981735159814</v>
      </c>
      <c r="F9" s="15" t="s">
        <v>29</v>
      </c>
      <c r="G9" s="16" t="s">
        <v>28</v>
      </c>
      <c r="H9" s="16" t="s">
        <v>42</v>
      </c>
      <c r="I9" s="15" t="s">
        <v>48</v>
      </c>
      <c r="J9" s="17" t="s">
        <v>49</v>
      </c>
    </row>
    <row r="10" spans="1:11" x14ac:dyDescent="0.25">
      <c r="A10" s="3" t="s">
        <v>12</v>
      </c>
      <c r="B10" s="8">
        <v>7.4999999999999997E-2</v>
      </c>
      <c r="C10" s="8">
        <v>7.0000000000000007E-2</v>
      </c>
      <c r="D10" s="9">
        <v>7180</v>
      </c>
      <c r="E10" s="10">
        <f t="shared" si="0"/>
        <v>0.81963470319634701</v>
      </c>
      <c r="F10" s="15" t="s">
        <v>29</v>
      </c>
      <c r="G10" s="16" t="s">
        <v>30</v>
      </c>
      <c r="H10" s="16" t="s">
        <v>42</v>
      </c>
      <c r="I10" s="15" t="s">
        <v>46</v>
      </c>
      <c r="J10" s="17" t="s">
        <v>50</v>
      </c>
    </row>
    <row r="11" spans="1:11" x14ac:dyDescent="0.25">
      <c r="A11" s="3" t="s">
        <v>13</v>
      </c>
      <c r="B11" s="8">
        <v>6.4000000000000001E-2</v>
      </c>
      <c r="C11" s="8">
        <v>6.4000000000000001E-2</v>
      </c>
      <c r="D11" s="9">
        <v>4773</v>
      </c>
      <c r="E11" s="10">
        <f>(D11/5112)</f>
        <v>0.93368544600938963</v>
      </c>
      <c r="F11" s="15" t="s">
        <v>31</v>
      </c>
      <c r="G11" s="16" t="s">
        <v>30</v>
      </c>
      <c r="H11" s="16" t="s">
        <v>42</v>
      </c>
      <c r="I11" s="15" t="s">
        <v>46</v>
      </c>
      <c r="J11" s="17" t="s">
        <v>49</v>
      </c>
    </row>
    <row r="12" spans="1:11" x14ac:dyDescent="0.25">
      <c r="A12" s="3" t="s">
        <v>14</v>
      </c>
      <c r="B12" s="8">
        <v>7.0000000000000007E-2</v>
      </c>
      <c r="C12" s="8">
        <v>7.0000000000000007E-2</v>
      </c>
      <c r="D12" s="9">
        <v>8606</v>
      </c>
      <c r="E12" s="10">
        <f t="shared" si="0"/>
        <v>0.98242009132420094</v>
      </c>
      <c r="F12" s="15" t="s">
        <v>29</v>
      </c>
      <c r="G12" s="16" t="s">
        <v>30</v>
      </c>
      <c r="H12" s="16" t="s">
        <v>42</v>
      </c>
      <c r="I12" s="15" t="s">
        <v>46</v>
      </c>
      <c r="J12" s="17" t="s">
        <v>50</v>
      </c>
    </row>
    <row r="13" spans="1:11" x14ac:dyDescent="0.25">
      <c r="A13" s="3" t="s">
        <v>14</v>
      </c>
      <c r="B13" s="8">
        <v>2.9000000000000001E-2</v>
      </c>
      <c r="C13" s="8">
        <v>2.8000000000000001E-2</v>
      </c>
      <c r="D13" s="9">
        <v>8518</v>
      </c>
      <c r="E13" s="10">
        <f t="shared" si="0"/>
        <v>0.97237442922374429</v>
      </c>
      <c r="F13" s="15" t="s">
        <v>31</v>
      </c>
      <c r="G13" s="16" t="s">
        <v>32</v>
      </c>
      <c r="H13" s="16" t="s">
        <v>45</v>
      </c>
      <c r="I13" s="15" t="s">
        <v>51</v>
      </c>
      <c r="J13" s="17" t="s">
        <v>49</v>
      </c>
    </row>
    <row r="14" spans="1:11" x14ac:dyDescent="0.25">
      <c r="A14" s="3" t="s">
        <v>9</v>
      </c>
      <c r="B14" s="8">
        <v>0</v>
      </c>
      <c r="C14" s="8">
        <v>0</v>
      </c>
      <c r="D14" s="9">
        <v>0</v>
      </c>
      <c r="E14" s="10">
        <v>0</v>
      </c>
      <c r="F14" s="15" t="s">
        <v>31</v>
      </c>
      <c r="G14" s="16" t="s">
        <v>32</v>
      </c>
      <c r="H14" s="16" t="s">
        <v>42</v>
      </c>
      <c r="I14" s="15" t="s">
        <v>52</v>
      </c>
      <c r="J14" s="17" t="s">
        <v>49</v>
      </c>
    </row>
    <row r="15" spans="1:11" x14ac:dyDescent="0.25">
      <c r="A15" s="3"/>
    </row>
    <row r="16" spans="1:11" x14ac:dyDescent="0.25">
      <c r="A16" s="4" t="s">
        <v>10</v>
      </c>
      <c r="B16" s="8">
        <f>AVERAGE(B6:B15)</f>
        <v>4.1444444444444443E-2</v>
      </c>
      <c r="C16" s="8"/>
      <c r="D16" s="8"/>
      <c r="E16" s="11">
        <f>AVERAGE(E6:E15)</f>
        <v>0.81576718045462004</v>
      </c>
      <c r="F16" s="12">
        <f>(SUM(E6:E15)/68496)</f>
        <v>1.0718734851803873E-4</v>
      </c>
      <c r="G16" s="4"/>
    </row>
    <row r="17" spans="1:7" x14ac:dyDescent="0.25">
      <c r="A17" s="4" t="s">
        <v>11</v>
      </c>
      <c r="B17" s="8"/>
      <c r="C17" s="8">
        <f>MAX(C6:C13)</f>
        <v>7.0000000000000007E-2</v>
      </c>
      <c r="D17" s="8">
        <v>7.0999999999999994E-2</v>
      </c>
      <c r="E17" s="11"/>
      <c r="F17" s="12"/>
      <c r="G17" s="4"/>
    </row>
  </sheetData>
  <mergeCells count="4">
    <mergeCell ref="A1:K1"/>
    <mergeCell ref="A2:K2"/>
    <mergeCell ref="B4:C4"/>
    <mergeCell ref="D4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SO2</vt:lpstr>
      <vt:lpstr>NO2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2014-11-17T20:09:53Z</dcterms:modified>
</cp:coreProperties>
</file>