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20" windowWidth="14115" windowHeight="8670"/>
  </bookViews>
  <sheets>
    <sheet name="Grids" sheetId="3" r:id="rId1"/>
    <sheet name="Other Orgs" sheetId="2" r:id="rId2"/>
  </sheets>
  <definedNames>
    <definedName name="athena.nics.teragrid.org">#REF!</definedName>
    <definedName name="bigred.iu.teragrid.org">#REF!</definedName>
    <definedName name="blacklight.psc.teragrid.org">#REF!</definedName>
    <definedName name="condor.purdue.teragrid.org">#REF!</definedName>
    <definedName name="dash.sdsc.teragrid.org">#REF!</definedName>
    <definedName name="ember.ncsa.teragrid.org">#REF!</definedName>
    <definedName name="forge.ncsa.teragrid.org">#REF!</definedName>
    <definedName name="frost.ncar.teragrid.org">#REF!</definedName>
    <definedName name="kraken.nics.teragrid.org">#REF!</definedName>
    <definedName name="lincoln.ncsa.teragrid.org">#REF!</definedName>
    <definedName name="lonestar4.tacc.teragrid.org">#REF!</definedName>
    <definedName name="nstg.ornl.teragrid.org">#REF!</definedName>
    <definedName name="quarry.iu.teragrid.org">#REF!</definedName>
    <definedName name="ranger.tacc.teragrid.org">#REF!</definedName>
    <definedName name="steele.purdue.teragrid.org">#REF!</definedName>
    <definedName name="trestles.sdsc.teragrid.org">#REF!</definedName>
  </definedNames>
  <calcPr calcId="145621"/>
</workbook>
</file>

<file path=xl/calcChain.xml><?xml version="1.0" encoding="utf-8"?>
<calcChain xmlns="http://schemas.openxmlformats.org/spreadsheetml/2006/main">
  <c r="B2" i="2" l="1"/>
  <c r="B3" i="2"/>
  <c r="B4" i="2"/>
  <c r="B5" i="2"/>
  <c r="B6" i="2"/>
  <c r="B7" i="2"/>
  <c r="B8" i="2"/>
  <c r="B9" i="2"/>
  <c r="B10" i="2"/>
  <c r="B11" i="2"/>
  <c r="B13" i="2"/>
  <c r="B14" i="2"/>
  <c r="B15" i="2"/>
  <c r="B16" i="2"/>
  <c r="B17" i="2"/>
  <c r="B18" i="2"/>
  <c r="A19" i="2"/>
  <c r="B19" i="2"/>
  <c r="B20" i="2"/>
  <c r="B21" i="2"/>
  <c r="B22" i="2"/>
  <c r="B23" i="2"/>
  <c r="B24" i="2"/>
  <c r="B25" i="2"/>
  <c r="B26" i="2"/>
  <c r="B2" i="3"/>
  <c r="B3" i="3"/>
  <c r="B4" i="3"/>
  <c r="B5" i="3"/>
  <c r="B6" i="3"/>
  <c r="B7" i="3"/>
  <c r="B8" i="3"/>
  <c r="B9" i="3"/>
</calcChain>
</file>

<file path=xl/sharedStrings.xml><?xml version="1.0" encoding="utf-8"?>
<sst xmlns="http://schemas.openxmlformats.org/spreadsheetml/2006/main" count="72" uniqueCount="68">
  <si>
    <t>RENoH</t>
  </si>
  <si>
    <t>With over 20 leading universities in seven states as founding members, the Great Plains Network Consortium continues to lead in support of research collaboration, education and advanced networking for member institutions. Members trust and rely on the expertise, support, and collaboration of one another. GPN staff actively seek out and help members pool their skills and knowledge across universities and across disciplines. In a host of technical and research areas, GPN participants are recognized leaders in their fields. By partnering with one another, their mutual efforts have attained national and international recognition.</t>
  </si>
  <si>
    <t>HPC2 is a partnership between NYSERNet and supercomputing centers at RPI, Stony Brook, Brookhaven, and SUNY Buffalo. Our goal is to increase New York State’s competitiveness and foster economic development by providing industry and academic institutions with high performance computing resources, including staff with expertise in modeling and simulation</t>
  </si>
  <si>
    <t>The HPC University (HPCU) is a virtual organization whose primary goal is to provide an on-line environment to share educational and training materials for high performance computing environments.</t>
  </si>
  <si>
    <t>Open Science Grid</t>
  </si>
  <si>
    <t>The OpenScience project is dedicated to writing and releasing free and Open Sourcescientific software. We are a group of scientists, mathematicians and engineers who want to encourage a collaborative environment in which science can be pursued by anyone who is inspired to discover something new about the natural world.</t>
  </si>
  <si>
    <t>Microsoft Research - eScience</t>
  </si>
  <si>
    <t>The Extreme Science and Engineering Discovery Environment (XSEDE) is the most advanced, powerful, and robust collection of integrated advanced digital resources and services in the world. It is a single virtual system that scientists can use to interactively share computing resources, data, and expertise.  The 5-year, $121-million project is supported by the National Science Foundation. It replaces and expands on the NSF TeraGrid project. More than 10,000 scientists used the TeraGrid to complete thousands of research projects, at no cost to the scientists.</t>
  </si>
  <si>
    <t>NSDL is the nation's online portal for education and research on learning in Science, Technology, Engineering, and Mathematics.</t>
  </si>
  <si>
    <t>The mission of the Campus Cyberinfrastructure group is to help educational institutions develop institutional strategies and plan their resource deployment in this emerging and evolving technological landscape and to help their users harness and optimize the power and capabilities of these new integrated IT tools and systems for educational and research applications in higher education. These activities may include sponsorship of workshops, conferences, white papers and documents on these topics, and interactions and close cooperation with federal funding agencies and other sponsors to assure that grants for research and educational activities target the key components and essential cyber infrastructure tools, methods and technologies.</t>
  </si>
  <si>
    <t>Worldwide LHC Computing Grid (WLCG)</t>
  </si>
  <si>
    <t>Virtual School of Computational Science and Engineering</t>
  </si>
  <si>
    <t>New challenges facing scientists in a variety of fields such as biology, chemistry, physics, and astronomy are as much about data as about computation. eScience efforts at Microsoft Research seek to further the understanding of these challenges, support the developing community, develop computational tools that will enable the advancement of scientific research, and catalyze discovery through funded collaborative research.</t>
  </si>
  <si>
    <t>Statistics on high-performance computers are of major interest to manufacturers, users, and potential users. These people wish to know not only the number of systems installed, but also the location of the various supercomputers within the high-performance computing community and the applications for which a computer system is being used. Such statistics can facilitate the establishment of collaborations, the exchange of data and software, and provide a better understanding of the high-performance computer market.</t>
  </si>
  <si>
    <t>SURAgrid is a consortium of organizations collaborating and combining resources to help bring grid technology to the level of seamless, shared infrastructure. The vision for SURAgrid is to orchestrate access to a rich set of distributed capabilities in order to meet diverse users' needs. Capabilities to be cultivated include locally contributed resources, project-specific tools and environments, highly specialized or HPC access, and gateways to national and international cyberinfrastructure.</t>
  </si>
  <si>
    <t>HPC University</t>
  </si>
  <si>
    <t>XSEDE</t>
  </si>
  <si>
    <t>Founded in 1989, the Coalition for Academic Scientific Computation (CASC) is an educational nonprofit 501(c)(3) organization with 66 member institutions representing many of the nation’s most forward thinking universities and computing centers. CASC is dedicated to advocating the use of the most advanced computing technology to accelerate scientific discovery for national competitiveness, global security, and economic success, as well as develop a diverse and well-prepared 21st century workforce.</t>
  </si>
  <si>
    <t>NYSERNet is a private not-for-profit corporation created to foster science and education in New York State. Its mission is to advance network technology and related applications to satisfy needs common to the institutions comprising New York State's research and education community, providing a forum for exploration of the opportunities and challenges these innovations present.</t>
  </si>
  <si>
    <t>TeraGrid</t>
  </si>
  <si>
    <t>Sustainable Funding and Business Models for Academic Cyberinfrastructure Facilities</t>
  </si>
  <si>
    <t>NYSERNet</t>
  </si>
  <si>
    <t>After 10 years of service to the national science and engineering community, the TeraGrid project has come to an end. It is succeeded by a new National Science Foundation program called XSEDE -- the Extreme Science and Engineering Digital Environment. See www.xsede.org for information</t>
  </si>
  <si>
    <t>The National Science Foundation (NSF) is an independent federal agency created by Congress in 1950 "to promote the progress of science; to advance the national health, prosperity, and welfare; to secure the national defense…" With an annual budget of about $6.9 billion (FY 2010), we are the funding source for approximately 20 percent of all federally supported basic research conducted by America's colleges and universities. In many fields such as mathematics, computer science and the social sciences, NSF is the major source of federal backing</t>
  </si>
  <si>
    <t>Computational Science Education Reference Desk (CSERD)</t>
  </si>
  <si>
    <t>Great Lakes Consortium for Petascale Computation</t>
  </si>
  <si>
    <t>OpenScience Project</t>
  </si>
  <si>
    <t>These case studies showcase the competitive benefits that can be achieved from modeling and simulation with HPC. They discuss problems organizations faced and the solutions they reached using their own HPC resources or through partnerships with government-funded facilities and programs across the country. In each instance, these organizations advanced their R&amp;D, accelerated innovation, created important new knowledge and shortened time-to-market for new products—all essential to business success in the face of global competition. Each organization also indicated significant cost savings and revenue enhancement.</t>
  </si>
  <si>
    <t>National NSF resources, including the Track 1 and Track 2 systems, offer formidable computing capabilities to key national researchers who work on extraordinarily complex problems. However, the vast majority of researchers in Science, Technology, Engineering and Mathematics (STEM) disciplines continue to rely on departmental, campus, or regional/state research computing resources. They use these “local” computing resources (1) to fulfill their science and engineering computational requirements, and/or (2) to prepare their codes for eventual migration to national facilities, and/or (3) to educate the critically needed students that are required by the knowledge economy if we are to excel from a scientific perspective, a competitive perspective, and a national security perspective. Different institutions take a broad variety of approaches to research computing. Some universities consider research computing a strategic investment and attempt to provide sustained support for significant research computing resources, including sizeable parallel clusters. These are typically housed in formally recognized centers. More commonly universities view research computing as a tactical need, and only provide intermittent funding for research computing. All of these research computing centers are challenged to understand how best to organize, manage, fund, and utilize their hardware and staff. These centers play a critical role in educating the next generation of scientists and engineers – the very cadre that will need to extensively utilize high performance research computing resources to be globally competitive intellectuals</t>
  </si>
  <si>
    <t>NCSI provides workshops covering a wide range of subjects relating to computational science.  These workshops are for educators at all levels, giving them ideas and resources to use in their classrooms.</t>
  </si>
  <si>
    <t>The Pacific Rim Application and Grid Middleware Assembly (PRAGMA) was formed in 2002 to establish sustained collaborations and advance the use of grid technologies in applications among a community of investigators working with leading institutions around the Pacific Rim. Currently there are 35 institutions in PRAGMA, who meet twice a year at PRAGMA Workshops. In PRAGMA, applications are the key, integrating focus that bring together the necessary infrastructure and middleware to advance the application’s goals.</t>
  </si>
  <si>
    <t>Internet2</t>
  </si>
  <si>
    <t>Description</t>
  </si>
  <si>
    <t>Common Solutions Group</t>
  </si>
  <si>
    <t>Campus Champions</t>
  </si>
  <si>
    <t>Great Plains Network</t>
  </si>
  <si>
    <t>The Virtual School of Computational Science and Engineering (VSCSE) helps graduate students, post-docs and young professionals from all disciplines and institutions across the country gain the skills they need to use advanced computational resources to advance their research.  Often the practical aspects of computational science fall between the cracks, as computer science departments focus on what computer scientists need to know and domain science and engineering departments focus on the applications of computer science to those disciplines. The Virtual School was created to help students fill those knowledge gaps, preparing them to use emerging petascale (and then exascale) computing resources. Participating in the Virtual School also helps students build networks of fellow researchers who they can turn to for support and collaboration.</t>
  </si>
  <si>
    <t>Extreme Science and Engineering Discovery Environment (XSEDE)</t>
  </si>
  <si>
    <t>Organization</t>
  </si>
  <si>
    <t>Coalition for Academic Scientific Computation (CASC)</t>
  </si>
  <si>
    <t>Internet2 is an advanced networking consortium led by the U.S. research and education community. A revolutionary-class IP and optical network. Advanced technologies that enable services and achievements beyond the scope of individual institutions. An unparalleled human network to make sure these technologies get spread around where they can do some good. That's us, but that's just the beginning</t>
  </si>
  <si>
    <t>SURAgrid</t>
  </si>
  <si>
    <t>Top 500 Supercomputer Sites</t>
  </si>
  <si>
    <t>Intensively networked information technology is uniformly central to the work of major research universities. It therefore serves to advance their overall effectiveness rather than to differentiate them competitively. For this reason, it is critical to the overall efficiency of research universities that they act collaboratively to influence commercial providers of information technology and, where the market fails to provide appropriate technology, work collaboratively to develop and disseminate common solutions to important IT challenges. Collaborative work of this sort requires open, sophisticated interaction within and across two groups, namely the technical staff of key research universities and the senior IT administrators responsible for strategic direction and resource allocation.</t>
  </si>
  <si>
    <t>collaboration among New York institutions to create an advanced technological infrastructure that will strengthen research and education capabilities across the State. </t>
  </si>
  <si>
    <t xml:space="preserve">PRAGMA </t>
  </si>
  <si>
    <t>Blue Waters</t>
  </si>
  <si>
    <t>Led by the Texas Learning and Computation Center (TLC2) at the University of Houston, the Research and Education Network of Houston (RENoH) is a fiber optical network that has the capability to significantly advance the research and educational achievements of several Gulf Coast Universities and the Texas Medical Center. RENoH was initiated by the </t>
  </si>
  <si>
    <t>OSG is committed to including US universities in the national cyberinfrastructure. The OSG middleware and operational framework enables any site to participate as an OSG resource, provided it is a well maintained resource that users can count on. Technically there are no hurdles in having every US university and college contribute resources to OSG and use OSG resources in return. Several campuses have done so very well: Purdue University, University of Wisconsin- Madison, and Clemson University. Several other universities participate in OSG through individual research groups.</t>
  </si>
  <si>
    <t>The final report for the National Science Foundation-sponsored workshop "Sustainable Funding and Business Models for Academic Cyberinfrastructure Facilities” is available. A distinguished group of 119 cyberinfrastructure facility directors, HPC center directors, research VPs, and CIOs participated in the 2010 workshop held at Cornell University. Links to the workshop presentations and 28 contributed position papers are available below. A Sustainable Research Computing Centers (SRCC) LinkedIn Group is available to facilitate community building and communication between SRCC group members.</t>
  </si>
  <si>
    <t>National Science Foundation</t>
  </si>
  <si>
    <t>The CI-TRAIN project is a partnership of institutions of higher education to transform the practice of information technology services for enabling scientific discovery. The CI-TRAIN project was founded by institutions in Arkansas and West Virginia in a partnership that builds on common research in nanoscience and geosciences and leverages complementary expertise.</t>
  </si>
  <si>
    <t>National Science Digital Library</t>
  </si>
  <si>
    <t>http://collaboration.greatplains.net/wiki/index.php/GPN:Brochure</t>
  </si>
  <si>
    <t>Sustainable Research Computing Centers (SRCC) LinkedIn group</t>
  </si>
  <si>
    <t>The Great Lakes Consortium for Petascale Computation is a collaboration among colleges, universities, national research laboratories, and other educational institutions. The consortium facilitates the widespread and effective use of petascale computing, through the development of new computing software, applications, and technologies. A comprehensive educational and workforce development program ensures that advances made by consortium members are passed on to the next generation of researchers and applied to frontier research questions in science, technology, engineering, and the social sciences.</t>
  </si>
  <si>
    <t>to build and maintain a data storage and analysis infrastructure for the entire high energy physics community that will use the Large Hadron Collider at CERN</t>
  </si>
  <si>
    <t>New York State Grid</t>
  </si>
  <si>
    <t>NYSTAR supports technology development, innovation and commercialization leading to economic growth in New York State. To achieve its vision and make New York a national leader in high-technology academic research and economic growth, NYSTAR's mission is comprised of key goals — benchmarks that reflect the overall charge given to NYSTAR</t>
  </si>
  <si>
    <t>Council on Competitiveness</t>
  </si>
  <si>
    <t>NYSTAR</t>
  </si>
  <si>
    <t>Campus Cyberinfrastructure groups</t>
  </si>
  <si>
    <t>URL</t>
  </si>
  <si>
    <t>During the first year, XSEDEnet will provide dedicated 10 Gbps connectivity to all current core XD Service Providers (Indiana, NCSA, NICS, NCAR, PSC, Purdue, SDSC and TACC) using National LambdaRail's (NLR) FrameNet services</t>
  </si>
  <si>
    <t>National Computational Science Institute</t>
  </si>
  <si>
    <t>CSERD is a Pathways portal of the National Science Digital Library and funded by the National Science Foundation. CSERD aims to help students learn about computational science and to help faculty and teachers incorporate it into the classroom.</t>
  </si>
  <si>
    <t>CI-TRAIN</t>
  </si>
  <si>
    <t>Oganization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</si>
</sst>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amily val="2"/>
    </font>
    <font>
      <sz val="10"/>
      <color indexed="23"/>
      <name val="Arial"/>
      <family val="2"/>
    </font>
    <font>
      <b/>
      <sz val="12"/>
      <color indexed="23"/>
      <name val="Arial"/>
      <family val="2"/>
    </font>
    <font>
      <u/>
      <sz val="10"/>
      <color indexed="39"/>
      <name val="Arial"/>
      <family val="2"/>
    </font>
    <font>
      <sz val="10"/>
      <color indexed="63"/>
      <name val="Arial"/>
      <family val="2"/>
    </font>
    <font>
      <b/>
      <sz val="10"/>
      <color indexed="23"/>
      <name val="Arial"/>
      <family val="2"/>
    </font>
    <font>
      <sz val="10"/>
      <color indexed="8"/>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s>
  <cellStyleXfs count="1">
    <xf numFmtId="0" fontId="0" fillId="0" borderId="0">
      <alignment vertical="center"/>
    </xf>
  </cellStyleXfs>
  <cellXfs count="9">
    <xf numFmtId="0" fontId="0" fillId="0" borderId="0" xfId="0">
      <alignment vertical="center"/>
    </xf>
    <xf numFmtId="0" fontId="1" fillId="0" borderId="1" xfId="0" applyNumberFormat="1" applyFont="1" applyFill="1" applyBorder="1" applyAlignment="1">
      <alignment vertical="top" wrapText="1"/>
    </xf>
    <xf numFmtId="0" fontId="0" fillId="0" borderId="2" xfId="0" applyNumberFormat="1" applyFont="1" applyFill="1" applyBorder="1" applyAlignment="1">
      <alignment wrapText="1"/>
    </xf>
    <xf numFmtId="0" fontId="2" fillId="2" borderId="1" xfId="0" applyNumberFormat="1" applyFont="1" applyFill="1" applyBorder="1" applyAlignment="1">
      <alignment vertical="top" wrapText="1"/>
    </xf>
    <xf numFmtId="0" fontId="3" fillId="0" borderId="1" xfId="0" applyNumberFormat="1" applyFont="1" applyFill="1" applyBorder="1" applyAlignment="1">
      <alignment vertical="top" wrapText="1"/>
    </xf>
    <xf numFmtId="0" fontId="5" fillId="0" borderId="1" xfId="0" applyNumberFormat="1" applyFont="1" applyFill="1" applyBorder="1" applyAlignment="1">
      <alignment vertical="top" wrapText="1"/>
    </xf>
    <xf numFmtId="0" fontId="6" fillId="0" borderId="1" xfId="0" applyNumberFormat="1" applyFont="1" applyFill="1" applyBorder="1" applyAlignment="1">
      <alignment vertical="top" wrapText="1"/>
    </xf>
    <xf numFmtId="0" fontId="4" fillId="0" borderId="1" xfId="0" applyNumberFormat="1" applyFont="1" applyFill="1" applyBorder="1" applyAlignment="1">
      <alignment vertical="top" wrapText="1"/>
    </xf>
    <xf numFmtId="0" fontId="0" fillId="0" borderId="3" xfId="0" applyNumberFormat="1" applyFont="1" applyFill="1" applyBorder="1" applyAlignment="1">
      <alignmen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323223"/>
      <rgbColor rgb="000000FF"/>
      <rgbColor rgb="007B7272"/>
      <rgbColor rgb="00111111"/>
      <rgbColor rgb="00333333"/>
      <rgbColor rgb="00D9D9D9"/>
      <rgbColor rgb="002D312E"/>
      <rgbColor rgb="002B2C2E"/>
      <rgbColor rgb="00FFFFFF"/>
      <rgbColor rgb="00FDEADA"/>
      <rgbColor rgb="00CCC1DA"/>
      <rgbColor rgb="00DCE6F2"/>
      <rgbColor rgb="00B9CDE5"/>
      <rgbColor rgb="00001F10"/>
      <rgbColor rgb="00494949"/>
      <rgbColor rgb="00000000"/>
      <rgbColor rgb="00222222"/>
      <rgbColor rgb="00D6D4CB"/>
      <rgbColor rgb="00D2DBE5"/>
      <rgbColor rgb="00444444"/>
      <rgbColor rgb="00454545"/>
      <rgbColor rgb="00666666"/>
      <rgbColor rgb="002F3746"/>
      <rgbColor rgb="00424242"/>
      <rgbColor rgb="00888888"/>
      <rgbColor rgb="004D5258"/>
      <rgbColor rgb="00EEEEEE"/>
      <rgbColor rgb="00414141"/>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zoomScaleNormal="100" workbookViewId="0"/>
  </sheetViews>
  <sheetFormatPr defaultColWidth="88.85546875" defaultRowHeight="12.75" customHeight="1" x14ac:dyDescent="0.2"/>
  <cols>
    <col min="1" max="1" width="32.5703125" customWidth="1"/>
    <col min="2" max="2" width="38.42578125" customWidth="1"/>
    <col min="3" max="3" width="90" customWidth="1"/>
    <col min="4" max="6" width="88.85546875" customWidth="1"/>
  </cols>
  <sheetData>
    <row r="1" spans="1:4" ht="15.75" x14ac:dyDescent="0.2">
      <c r="A1" s="3" t="s">
        <v>38</v>
      </c>
      <c r="B1" s="3" t="s">
        <v>62</v>
      </c>
      <c r="C1" s="3" t="s">
        <v>32</v>
      </c>
      <c r="D1" s="2"/>
    </row>
    <row r="2" spans="1:4" ht="25.5" x14ac:dyDescent="0.2">
      <c r="A2" s="1" t="s">
        <v>57</v>
      </c>
      <c r="B2" s="4" t="str">
        <f>HYPERLINK("http://www.nysgrid.org/main/index.maml","http://www.nysgrid.org/main/index.maml")</f>
        <v>http://www.nysgrid.org/main/index.maml</v>
      </c>
      <c r="C2" s="1" t="s">
        <v>44</v>
      </c>
      <c r="D2" s="2"/>
    </row>
    <row r="3" spans="1:4" ht="76.5" x14ac:dyDescent="0.2">
      <c r="A3" s="1" t="s">
        <v>4</v>
      </c>
      <c r="B3" s="4" t="str">
        <f>HYPERLINK("http://www.opensciencegrid.org/","http://www.opensciencegrid.org/")</f>
        <v>http://www.opensciencegrid.org/</v>
      </c>
      <c r="C3" s="1" t="s">
        <v>48</v>
      </c>
      <c r="D3" s="2"/>
    </row>
    <row r="4" spans="1:4" ht="76.5" x14ac:dyDescent="0.2">
      <c r="A4" s="1" t="s">
        <v>45</v>
      </c>
      <c r="B4" s="4" t="str">
        <f>HYPERLINK("http://www.pragma-grid.net/","http://www.pragma-grid.net/")</f>
        <v>http://www.pragma-grid.net/</v>
      </c>
      <c r="C4" s="1" t="s">
        <v>30</v>
      </c>
      <c r="D4" s="2"/>
    </row>
    <row r="5" spans="1:4" ht="51" x14ac:dyDescent="0.2">
      <c r="A5" s="1" t="s">
        <v>0</v>
      </c>
      <c r="B5" s="4" t="str">
        <f>HYPERLINK("http://www.tlc2.uh.edu/RENoH","http://www.tlc2.uh.edu/RENoH")</f>
        <v>http://www.tlc2.uh.edu/RENoH</v>
      </c>
      <c r="C5" s="1" t="s">
        <v>47</v>
      </c>
      <c r="D5" s="2"/>
    </row>
    <row r="6" spans="1:4" ht="63.75" x14ac:dyDescent="0.2">
      <c r="A6" s="1" t="s">
        <v>41</v>
      </c>
      <c r="B6" s="4" t="str">
        <f>HYPERLINK("http://www.sura.org/programs/sura_grid.html","http://www.sura.org/programs/sura_grid.html")</f>
        <v>http://www.sura.org/programs/sura_grid.html</v>
      </c>
      <c r="C6" s="7" t="s">
        <v>14</v>
      </c>
      <c r="D6" s="2"/>
    </row>
    <row r="7" spans="1:4" ht="38.25" x14ac:dyDescent="0.2">
      <c r="A7" s="1" t="s">
        <v>19</v>
      </c>
      <c r="B7" s="4" t="str">
        <f>HYPERLINK("https://www.teragrid.org/","https://www.teragrid.org/")</f>
        <v>https://www.teragrid.org/</v>
      </c>
      <c r="C7" s="7" t="s">
        <v>22</v>
      </c>
      <c r="D7" s="2"/>
    </row>
    <row r="8" spans="1:4" ht="25.5" x14ac:dyDescent="0.2">
      <c r="A8" s="1" t="s">
        <v>10</v>
      </c>
      <c r="B8" s="4" t="str">
        <f>HYPERLINK("http://lcg.web.cern.ch/LCG/","http://lcg.web.cern.ch/LCG/")</f>
        <v>http://lcg.web.cern.ch/LCG/</v>
      </c>
      <c r="C8" s="7" t="s">
        <v>56</v>
      </c>
      <c r="D8" s="2"/>
    </row>
    <row r="9" spans="1:4" ht="38.25" x14ac:dyDescent="0.2">
      <c r="A9" s="1" t="s">
        <v>16</v>
      </c>
      <c r="B9" s="4" t="str">
        <f>HYPERLINK("https://www.xsede.org/","https://www.xsede.org/")</f>
        <v>https://www.xsede.org/</v>
      </c>
      <c r="C9" s="1" t="s">
        <v>63</v>
      </c>
      <c r="D9" s="2"/>
    </row>
    <row r="10" spans="1:4" x14ac:dyDescent="0.2">
      <c r="A10" s="8"/>
      <c r="B10" s="8"/>
      <c r="C10" s="8"/>
    </row>
  </sheetData>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15" zoomScale="42" zoomScaleNormal="42" workbookViewId="0">
      <selection activeCell="C3" sqref="C3"/>
    </sheetView>
  </sheetViews>
  <sheetFormatPr defaultColWidth="9.140625" defaultRowHeight="12.75" customHeight="1" x14ac:dyDescent="0.2"/>
  <cols>
    <col min="1" max="1" width="32.85546875" customWidth="1"/>
    <col min="2" max="2" width="45.28515625" customWidth="1"/>
    <col min="3" max="3" width="120" customWidth="1"/>
    <col min="4" max="6" width="9.140625" customWidth="1"/>
  </cols>
  <sheetData>
    <row r="1" spans="1:4" ht="15.75" x14ac:dyDescent="0.2">
      <c r="A1" s="3" t="s">
        <v>67</v>
      </c>
      <c r="B1" s="3" t="s">
        <v>62</v>
      </c>
      <c r="C1" s="3" t="s">
        <v>32</v>
      </c>
      <c r="D1" s="2"/>
    </row>
    <row r="2" spans="1:4" ht="153" x14ac:dyDescent="0.2">
      <c r="A2" s="1" t="s">
        <v>46</v>
      </c>
      <c r="B2" s="4" t="str">
        <f>HYPERLINK("http://www.ncsa.illinois.edu/BlueWaters/","http://www.ncsa.illinois.edu/BlueWaters/")</f>
        <v>http://www.ncsa.illinois.edu/BlueWaters/</v>
      </c>
      <c r="C2" s="1" t="s">
        <v>28</v>
      </c>
      <c r="D2" s="2"/>
    </row>
    <row r="3" spans="1:4" ht="153" x14ac:dyDescent="0.2">
      <c r="A3" s="1" t="s">
        <v>34</v>
      </c>
      <c r="B3" s="4" t="str">
        <f>HYPERLINK("https://www.teragrid.org/web/eot/campus_champions","https://www.teragrid.org/web/eot/campus_champions")</f>
        <v>https://www.teragrid.org/web/eot/campus_champions</v>
      </c>
      <c r="C3" s="1" t="s">
        <v>28</v>
      </c>
      <c r="D3" s="2"/>
    </row>
    <row r="4" spans="1:4" ht="76.5" x14ac:dyDescent="0.2">
      <c r="A4" s="1" t="s">
        <v>61</v>
      </c>
      <c r="B4" s="4" t="str">
        <f>HYPERLINK("http://www.educause.edu/CCI","http://www.educause.edu/CCI")</f>
        <v>http://www.educause.edu/CCI</v>
      </c>
      <c r="C4" s="1" t="s">
        <v>9</v>
      </c>
      <c r="D4" s="2"/>
    </row>
    <row r="5" spans="1:4" ht="38.25" x14ac:dyDescent="0.2">
      <c r="A5" s="1" t="s">
        <v>66</v>
      </c>
      <c r="B5" s="4" t="str">
        <f>HYPERLINK("http://www.ci-train.org/","http://www.ci-train.org/")</f>
        <v>http://www.ci-train.org/</v>
      </c>
      <c r="C5" s="1" t="s">
        <v>51</v>
      </c>
      <c r="D5" s="2"/>
    </row>
    <row r="6" spans="1:4" ht="51" x14ac:dyDescent="0.2">
      <c r="A6" s="1" t="s">
        <v>39</v>
      </c>
      <c r="B6" s="4" t="str">
        <f>HYPERLINK("http://www.casc.org/","http://www.casc.org/")</f>
        <v>http://www.casc.org/</v>
      </c>
      <c r="C6" s="1" t="s">
        <v>17</v>
      </c>
      <c r="D6" s="2"/>
    </row>
    <row r="7" spans="1:4" ht="76.5" x14ac:dyDescent="0.2">
      <c r="A7" s="1" t="s">
        <v>33</v>
      </c>
      <c r="B7" s="4" t="str">
        <f>HYPERLINK("http://www.stonesoup.org/","http://www.stonesoup.org/")</f>
        <v>http://www.stonesoup.org/</v>
      </c>
      <c r="C7" s="1" t="s">
        <v>43</v>
      </c>
      <c r="D7" s="2"/>
    </row>
    <row r="8" spans="1:4" ht="25.5" x14ac:dyDescent="0.2">
      <c r="A8" s="1" t="s">
        <v>24</v>
      </c>
      <c r="B8" s="4" t="str">
        <f>HYPERLINK("http://www.shodor.org/cserd/","http://www.shodor.org/cserd/")</f>
        <v>http://www.shodor.org/cserd/</v>
      </c>
      <c r="C8" s="5" t="s">
        <v>65</v>
      </c>
      <c r="D8" s="2"/>
    </row>
    <row r="9" spans="1:4" ht="63.75" x14ac:dyDescent="0.2">
      <c r="A9" s="1" t="s">
        <v>59</v>
      </c>
      <c r="B9" s="4" t="str">
        <f>HYPERLINK("http://www.compete.org/about-us/initiatives/hpc","http://www.compete.org/about-us/initiatives/hpc")</f>
        <v>http://www.compete.org/about-us/initiatives/hpc</v>
      </c>
      <c r="C9" s="1" t="s">
        <v>27</v>
      </c>
      <c r="D9" s="2"/>
    </row>
    <row r="10" spans="1:4" ht="63.75" x14ac:dyDescent="0.2">
      <c r="A10" s="1" t="s">
        <v>37</v>
      </c>
      <c r="B10" s="4" t="str">
        <f>HYPERLINK("https://www.xsede.org/home","https://www.xsede.org/home")</f>
        <v>https://www.xsede.org/home</v>
      </c>
      <c r="C10" s="1" t="s">
        <v>7</v>
      </c>
      <c r="D10" s="2"/>
    </row>
    <row r="11" spans="1:4" ht="63.75" x14ac:dyDescent="0.2">
      <c r="A11" s="1" t="s">
        <v>25</v>
      </c>
      <c r="B11" s="4" t="str">
        <f>HYPERLINK("http://www.greatlakesconsortium.org/","http://www.greatlakesconsortium.org/")</f>
        <v>http://www.greatlakesconsortium.org/</v>
      </c>
      <c r="C11" s="1" t="s">
        <v>55</v>
      </c>
      <c r="D11" s="2"/>
    </row>
    <row r="12" spans="1:4" ht="63.75" x14ac:dyDescent="0.2">
      <c r="A12" s="1" t="s">
        <v>35</v>
      </c>
      <c r="B12" s="4" t="s">
        <v>53</v>
      </c>
      <c r="C12" s="1" t="s">
        <v>1</v>
      </c>
      <c r="D12" s="2"/>
    </row>
    <row r="13" spans="1:4" ht="25.5" x14ac:dyDescent="0.2">
      <c r="A13" s="1" t="s">
        <v>15</v>
      </c>
      <c r="B13" s="4" t="str">
        <f>HYPERLINK("http://hpcuniversity.org/","http://hpcuniversity.org/")</f>
        <v>http://hpcuniversity.org/</v>
      </c>
      <c r="C13" s="1" t="s">
        <v>3</v>
      </c>
      <c r="D13" s="2"/>
    </row>
    <row r="14" spans="1:4" ht="38.25" x14ac:dyDescent="0.2">
      <c r="A14" s="1" t="s">
        <v>31</v>
      </c>
      <c r="B14" s="4" t="str">
        <f>HYPERLINK("http://www.internet2.edu/","http://www.internet2.edu/")</f>
        <v>http://www.internet2.edu/</v>
      </c>
      <c r="C14" s="1" t="s">
        <v>40</v>
      </c>
      <c r="D14" s="2"/>
    </row>
    <row r="15" spans="1:4" ht="51" x14ac:dyDescent="0.2">
      <c r="A15" s="1" t="s">
        <v>6</v>
      </c>
      <c r="B15" s="4" t="str">
        <f>HYPERLINK("http://research.microsoft.com/en-us/events/escience2011/","http://research.microsoft.com/en-us/events/escience2011/")</f>
        <v>http://research.microsoft.com/en-us/events/escience2011/</v>
      </c>
      <c r="C15" s="6" t="s">
        <v>12</v>
      </c>
      <c r="D15" s="2"/>
    </row>
    <row r="16" spans="1:4" ht="25.5" x14ac:dyDescent="0.2">
      <c r="A16" s="1" t="s">
        <v>64</v>
      </c>
      <c r="B16" s="4" t="str">
        <f>HYPERLINK("http://www.computationalscience.org/","http://www.computationalscience.org/")</f>
        <v>http://www.computationalscience.org/</v>
      </c>
      <c r="C16" s="1" t="s">
        <v>29</v>
      </c>
      <c r="D16" s="2"/>
    </row>
    <row r="17" spans="1:4" ht="25.5" x14ac:dyDescent="0.2">
      <c r="A17" s="1" t="s">
        <v>52</v>
      </c>
      <c r="B17" s="4" t="str">
        <f>HYPERLINK("http://nsdl.org/","http://nsdl.org/")</f>
        <v>http://nsdl.org/</v>
      </c>
      <c r="C17" s="5" t="s">
        <v>8</v>
      </c>
      <c r="D17" s="2"/>
    </row>
    <row r="18" spans="1:4" ht="63.75" x14ac:dyDescent="0.2">
      <c r="A18" s="1" t="s">
        <v>50</v>
      </c>
      <c r="B18" s="4" t="str">
        <f>HYPERLINK("http://www.nsf.gov/","http://www.nsf.gov/")</f>
        <v>http://www.nsf.gov/</v>
      </c>
      <c r="C18" s="1" t="s">
        <v>23</v>
      </c>
      <c r="D18" s="2"/>
    </row>
    <row r="19" spans="1:4" ht="38.25" x14ac:dyDescent="0.2">
      <c r="A19" s="1" t="str">
        <f>HYPERLINK("http://hpc2.org/","NY State HPC Consortium")</f>
        <v>NY State HPC Consortium</v>
      </c>
      <c r="B19" s="4" t="str">
        <f>HYPERLINK("http://hpc2.org/","http://hpc2.org/")</f>
        <v>http://hpc2.org/</v>
      </c>
      <c r="C19" s="1" t="s">
        <v>2</v>
      </c>
      <c r="D19" s="2"/>
    </row>
    <row r="20" spans="1:4" ht="38.25" x14ac:dyDescent="0.2">
      <c r="A20" s="1" t="s">
        <v>21</v>
      </c>
      <c r="B20" s="4" t="str">
        <f>HYPERLINK("http://www.nysernet.org/","http://www.nysernet.org/")</f>
        <v>http://www.nysernet.org/</v>
      </c>
      <c r="C20" s="1" t="s">
        <v>18</v>
      </c>
      <c r="D20" s="2"/>
    </row>
    <row r="21" spans="1:4" ht="38.25" x14ac:dyDescent="0.2">
      <c r="A21" s="1" t="s">
        <v>60</v>
      </c>
      <c r="B21" s="4" t="str">
        <f>HYPERLINK("http://www.nystar.state.ny.us/default.htm","http://www.nystar.state.ny.us/default.htm")</f>
        <v>http://www.nystar.state.ny.us/default.htm</v>
      </c>
      <c r="C21" s="1" t="s">
        <v>58</v>
      </c>
      <c r="D21" s="2"/>
    </row>
    <row r="22" spans="1:4" ht="38.25" x14ac:dyDescent="0.2">
      <c r="A22" s="1" t="s">
        <v>26</v>
      </c>
      <c r="B22" s="4" t="str">
        <f>HYPERLINK("http://www.openscience.org/blog/","http://www.openscience.org/blog/")</f>
        <v>http://www.openscience.org/blog/</v>
      </c>
      <c r="C22" s="1" t="s">
        <v>5</v>
      </c>
      <c r="D22" s="2"/>
    </row>
    <row r="23" spans="1:4" ht="63.75" x14ac:dyDescent="0.2">
      <c r="A23" s="1" t="s">
        <v>20</v>
      </c>
      <c r="B23" s="4" t="str">
        <f>HYPERLINK("http://www.cac.cornell.edu/SRCC/","http://www.cac.cornell.edu/SRCC/")</f>
        <v>http://www.cac.cornell.edu/SRCC/</v>
      </c>
      <c r="C23" s="1" t="s">
        <v>49</v>
      </c>
      <c r="D23" s="2"/>
    </row>
    <row r="24" spans="1:4" ht="165.75" x14ac:dyDescent="0.2">
      <c r="A24" s="1" t="s">
        <v>54</v>
      </c>
      <c r="B24" s="4" t="str">
        <f>HYPERLINK("http://www.linkedin.com/groups?home=&amp;gid=2105626&amp;trk=anet_ug_hm","http://www.linkedin.com/groups?home=&amp;gid=2105626&amp;trk=anet_ug_hm")</f>
        <v>http://www.linkedin.com/groups?home=&amp;gid=2105626&amp;trk=anet_ug_hm</v>
      </c>
      <c r="C24" s="1" t="s">
        <v>28</v>
      </c>
      <c r="D24" s="2"/>
    </row>
    <row r="25" spans="1:4" ht="63.75" x14ac:dyDescent="0.2">
      <c r="A25" s="1" t="s">
        <v>42</v>
      </c>
      <c r="B25" s="4" t="str">
        <f>HYPERLINK("http://www.top500.org/","http://www.top500.org/")</f>
        <v>http://www.top500.org/</v>
      </c>
      <c r="C25" s="1" t="s">
        <v>13</v>
      </c>
      <c r="D25" s="2"/>
    </row>
    <row r="26" spans="1:4" ht="89.25" x14ac:dyDescent="0.2">
      <c r="A26" s="1" t="s">
        <v>11</v>
      </c>
      <c r="B26" s="4" t="str">
        <f>HYPERLINK("http://vscse.org/","http://vscse.org/")</f>
        <v>http://vscse.org/</v>
      </c>
      <c r="C26" s="1" t="s">
        <v>36</v>
      </c>
      <c r="D26" s="2"/>
    </row>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Grids</vt:lpstr>
      <vt:lpstr>Other Orgs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Nandikur</dc:creator>
  <cp:lastModifiedBy>Rashmi Nandikur</cp:lastModifiedBy>
  <dcterms:created xsi:type="dcterms:W3CDTF">2014-10-09T22:49:45Z</dcterms:created>
  <dcterms:modified xsi:type="dcterms:W3CDTF">2014-11-24T21:42:21Z</dcterms:modified>
</cp:coreProperties>
</file>