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абочий стол\Информатика\"/>
    </mc:Choice>
  </mc:AlternateContent>
  <xr:revisionPtr revIDLastSave="0" documentId="8_{C8601A2E-7BD1-4F51-BBCF-F8DF96B68038}" xr6:coauthVersionLast="47" xr6:coauthVersionMax="47" xr10:uidLastSave="{00000000-0000-0000-0000-000000000000}"/>
  <bookViews>
    <workbookView xWindow="5592" yWindow="0" windowWidth="13860" windowHeight="12360" xr2:uid="{C64CD668-962F-4CDC-B268-5986A6490C8B}"/>
  </bookViews>
  <sheets>
    <sheet name="Лист1" sheetId="1" r:id="rId1"/>
  </sheets>
  <definedNames>
    <definedName name="_xlnm.Print_Area" localSheetId="0">Лист1!$A$1:$AF$97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C100" i="1"/>
  <c r="Y79" i="1"/>
  <c r="C6" i="1"/>
  <c r="Y90" i="1" s="1"/>
  <c r="Y19" i="1"/>
  <c r="V6" i="1"/>
  <c r="O32" i="1" s="1"/>
  <c r="L6" i="1"/>
  <c r="G32" i="1" s="1"/>
  <c r="L8" i="1"/>
  <c r="I6" i="1"/>
  <c r="E90" i="1" s="1"/>
  <c r="T4" i="1"/>
  <c r="N19" i="1" s="1"/>
  <c r="W4" i="1"/>
  <c r="P19" i="1" s="1"/>
  <c r="C8" i="1"/>
  <c r="C14" i="1" s="1"/>
  <c r="N14" i="1" s="1"/>
  <c r="I89" i="1" s="1"/>
  <c r="C12" i="1"/>
  <c r="N12" i="1" s="1"/>
  <c r="I68" i="1" s="1"/>
  <c r="C5" i="1"/>
  <c r="R5" i="1" s="1"/>
  <c r="L20" i="1" s="1"/>
  <c r="N4" i="1"/>
  <c r="I19" i="1" s="1"/>
  <c r="Y92" i="1" l="1"/>
  <c r="J12" i="1"/>
  <c r="F68" i="1" s="1"/>
  <c r="G90" i="1"/>
  <c r="O90" i="1"/>
  <c r="Y31" i="1"/>
  <c r="Y20" i="1"/>
  <c r="Y22" i="1" s="1"/>
  <c r="Y89" i="1"/>
  <c r="G5" i="1"/>
  <c r="Y32" i="1"/>
  <c r="Y68" i="1"/>
  <c r="L31" i="1"/>
  <c r="L43" i="1"/>
  <c r="I79" i="1"/>
  <c r="P79" i="1"/>
  <c r="E32" i="1"/>
  <c r="W14" i="1"/>
  <c r="P89" i="1" s="1"/>
  <c r="Y43" i="1"/>
  <c r="N79" i="1"/>
  <c r="Y34" i="1"/>
  <c r="T14" i="1"/>
  <c r="N89" i="1" s="1"/>
  <c r="R4" i="1"/>
  <c r="O6" i="1"/>
  <c r="M14" i="1"/>
  <c r="H89" i="1" s="1"/>
  <c r="J14" i="1"/>
  <c r="F89" i="1" s="1"/>
  <c r="J4" i="1"/>
  <c r="S8" i="1"/>
  <c r="W12" i="1"/>
  <c r="P68" i="1" s="1"/>
  <c r="Q4" i="1"/>
  <c r="M4" i="1"/>
  <c r="G4" i="1"/>
  <c r="S6" i="1"/>
  <c r="T12" i="1"/>
  <c r="N68" i="1" s="1"/>
  <c r="X4" i="1"/>
  <c r="I8" i="1"/>
  <c r="V8" i="1"/>
  <c r="M12" i="1"/>
  <c r="H68" i="1" s="1"/>
  <c r="Q5" i="1"/>
  <c r="V4" i="1"/>
  <c r="L4" i="1"/>
  <c r="J8" i="1"/>
  <c r="J6" i="1"/>
  <c r="O5" i="1"/>
  <c r="T8" i="1"/>
  <c r="T6" i="1"/>
  <c r="Y5" i="1"/>
  <c r="V14" i="1"/>
  <c r="O89" i="1" s="1"/>
  <c r="L14" i="1"/>
  <c r="G89" i="1" s="1"/>
  <c r="V12" i="1"/>
  <c r="O68" i="1" s="1"/>
  <c r="L12" i="1"/>
  <c r="G68" i="1" s="1"/>
  <c r="S4" i="1"/>
  <c r="I4" i="1"/>
  <c r="H8" i="1"/>
  <c r="H6" i="1"/>
  <c r="M5" i="1"/>
  <c r="R8" i="1"/>
  <c r="R6" i="1"/>
  <c r="W5" i="1"/>
  <c r="S14" i="1"/>
  <c r="M89" i="1" s="1"/>
  <c r="I14" i="1"/>
  <c r="E89" i="1" s="1"/>
  <c r="S12" i="1"/>
  <c r="M68" i="1" s="1"/>
  <c r="I12" i="1"/>
  <c r="E68" i="1" s="1"/>
  <c r="H4" i="1"/>
  <c r="G8" i="1"/>
  <c r="G6" i="1"/>
  <c r="L5" i="1"/>
  <c r="Q8" i="1"/>
  <c r="Q6" i="1"/>
  <c r="V5" i="1"/>
  <c r="R14" i="1"/>
  <c r="L89" i="1" s="1"/>
  <c r="H14" i="1"/>
  <c r="D89" i="1" s="1"/>
  <c r="R12" i="1"/>
  <c r="L68" i="1" s="1"/>
  <c r="H12" i="1"/>
  <c r="D68" i="1" s="1"/>
  <c r="J5" i="1"/>
  <c r="O8" i="1"/>
  <c r="T5" i="1"/>
  <c r="Y8" i="1"/>
  <c r="Y6" i="1"/>
  <c r="Q14" i="1"/>
  <c r="K89" i="1" s="1"/>
  <c r="G14" i="1"/>
  <c r="C89" i="1" s="1"/>
  <c r="Q12" i="1"/>
  <c r="K68" i="1" s="1"/>
  <c r="G12" i="1"/>
  <c r="C68" i="1" s="1"/>
  <c r="N5" i="1"/>
  <c r="X5" i="1"/>
  <c r="Y4" i="1"/>
  <c r="O4" i="1"/>
  <c r="I5" i="1"/>
  <c r="N8" i="1"/>
  <c r="N6" i="1"/>
  <c r="S5" i="1"/>
  <c r="X8" i="1"/>
  <c r="X6" i="1"/>
  <c r="Y14" i="1"/>
  <c r="R89" i="1" s="1"/>
  <c r="O14" i="1"/>
  <c r="J89" i="1" s="1"/>
  <c r="Y12" i="1"/>
  <c r="R68" i="1" s="1"/>
  <c r="O12" i="1"/>
  <c r="J68" i="1" s="1"/>
  <c r="H5" i="1"/>
  <c r="M8" i="1"/>
  <c r="M6" i="1"/>
  <c r="W8" i="1"/>
  <c r="W6" i="1"/>
  <c r="X14" i="1"/>
  <c r="Q89" i="1" s="1"/>
  <c r="X12" i="1"/>
  <c r="Q68" i="1" s="1"/>
  <c r="C7" i="1"/>
  <c r="C10" i="1"/>
  <c r="C11" i="1"/>
  <c r="O20" i="1" l="1"/>
  <c r="O43" i="1"/>
  <c r="O31" i="1"/>
  <c r="K19" i="1"/>
  <c r="K79" i="1"/>
  <c r="Q90" i="1"/>
  <c r="Q92" i="1" s="1"/>
  <c r="P92" i="1" s="1"/>
  <c r="O92" i="1" s="1"/>
  <c r="Q32" i="1"/>
  <c r="Q20" i="1"/>
  <c r="Q43" i="1"/>
  <c r="Q31" i="1"/>
  <c r="N20" i="1"/>
  <c r="N43" i="1"/>
  <c r="N31" i="1"/>
  <c r="K90" i="1"/>
  <c r="K32" i="1"/>
  <c r="E19" i="1"/>
  <c r="E79" i="1"/>
  <c r="P90" i="1"/>
  <c r="P32" i="1"/>
  <c r="M19" i="1"/>
  <c r="M79" i="1"/>
  <c r="M20" i="1"/>
  <c r="M43" i="1"/>
  <c r="M31" i="1"/>
  <c r="F20" i="1"/>
  <c r="F43" i="1"/>
  <c r="F31" i="1"/>
  <c r="G20" i="1"/>
  <c r="G43" i="1"/>
  <c r="G31" i="1"/>
  <c r="P20" i="1"/>
  <c r="P43" i="1"/>
  <c r="P31" i="1"/>
  <c r="F90" i="1"/>
  <c r="F32" i="1"/>
  <c r="Q19" i="1"/>
  <c r="Q79" i="1"/>
  <c r="F19" i="1"/>
  <c r="F79" i="1"/>
  <c r="N90" i="1"/>
  <c r="N32" i="1"/>
  <c r="H32" i="1"/>
  <c r="H90" i="1"/>
  <c r="Y80" i="1"/>
  <c r="Y82" i="1" s="1"/>
  <c r="Y56" i="1"/>
  <c r="Y67" i="1"/>
  <c r="Y70" i="1" s="1"/>
  <c r="Y55" i="1"/>
  <c r="Y58" i="1" s="1"/>
  <c r="Y44" i="1"/>
  <c r="Y46" i="1" s="1"/>
  <c r="D20" i="1"/>
  <c r="D43" i="1"/>
  <c r="D31" i="1"/>
  <c r="I32" i="1"/>
  <c r="I90" i="1"/>
  <c r="C90" i="1"/>
  <c r="C32" i="1"/>
  <c r="L90" i="1"/>
  <c r="L32" i="1"/>
  <c r="G19" i="1"/>
  <c r="G79" i="1"/>
  <c r="M90" i="1"/>
  <c r="M32" i="1"/>
  <c r="I20" i="1"/>
  <c r="I43" i="1"/>
  <c r="I31" i="1"/>
  <c r="J20" i="1"/>
  <c r="J43" i="1"/>
  <c r="J31" i="1"/>
  <c r="E20" i="1"/>
  <c r="E43" i="1"/>
  <c r="E31" i="1"/>
  <c r="D19" i="1"/>
  <c r="D79" i="1"/>
  <c r="H20" i="1"/>
  <c r="H43" i="1"/>
  <c r="H31" i="1"/>
  <c r="O19" i="1"/>
  <c r="O79" i="1"/>
  <c r="C19" i="1"/>
  <c r="C79" i="1"/>
  <c r="J90" i="1"/>
  <c r="J32" i="1"/>
  <c r="C20" i="1"/>
  <c r="C43" i="1"/>
  <c r="C31" i="1"/>
  <c r="R19" i="1"/>
  <c r="R79" i="1"/>
  <c r="J19" i="1"/>
  <c r="J79" i="1"/>
  <c r="R90" i="1"/>
  <c r="R92" i="1" s="1"/>
  <c r="R32" i="1"/>
  <c r="R34" i="1" s="1"/>
  <c r="D90" i="1"/>
  <c r="D32" i="1"/>
  <c r="R20" i="1"/>
  <c r="R43" i="1"/>
  <c r="R31" i="1"/>
  <c r="K20" i="1"/>
  <c r="K43" i="1"/>
  <c r="K31" i="1"/>
  <c r="H19" i="1"/>
  <c r="H79" i="1"/>
  <c r="L19" i="1"/>
  <c r="L79" i="1"/>
  <c r="R10" i="1"/>
  <c r="H10" i="1"/>
  <c r="L10" i="1"/>
  <c r="Q10" i="1"/>
  <c r="G10" i="1"/>
  <c r="Y10" i="1"/>
  <c r="O10" i="1"/>
  <c r="X10" i="1"/>
  <c r="N10" i="1"/>
  <c r="V10" i="1"/>
  <c r="W10" i="1"/>
  <c r="M10" i="1"/>
  <c r="T10" i="1"/>
  <c r="J10" i="1"/>
  <c r="S10" i="1"/>
  <c r="I10" i="1"/>
  <c r="R7" i="1"/>
  <c r="H7" i="1"/>
  <c r="X7" i="1"/>
  <c r="N7" i="1"/>
  <c r="G7" i="1"/>
  <c r="S7" i="1"/>
  <c r="I7" i="1"/>
  <c r="J7" i="1"/>
  <c r="T7" i="1"/>
  <c r="V7" i="1"/>
  <c r="L7" i="1"/>
  <c r="W7" i="1"/>
  <c r="M7" i="1"/>
  <c r="Y7" i="1"/>
  <c r="O7" i="1"/>
  <c r="Q7" i="1"/>
  <c r="N11" i="1"/>
  <c r="X11" i="1"/>
  <c r="O11" i="1"/>
  <c r="Y11" i="1"/>
  <c r="T11" i="1"/>
  <c r="G11" i="1"/>
  <c r="Q11" i="1"/>
  <c r="H11" i="1"/>
  <c r="R11" i="1"/>
  <c r="I11" i="1"/>
  <c r="S11" i="1"/>
  <c r="J11" i="1"/>
  <c r="L11" i="1"/>
  <c r="V11" i="1"/>
  <c r="M11" i="1"/>
  <c r="W11" i="1"/>
  <c r="C9" i="1"/>
  <c r="C13" i="1"/>
  <c r="N92" i="1" l="1"/>
  <c r="M92" i="1" s="1"/>
  <c r="L92" i="1" s="1"/>
  <c r="K92" i="1" s="1"/>
  <c r="J92" i="1" s="1"/>
  <c r="I92" i="1" s="1"/>
  <c r="H92" i="1" s="1"/>
  <c r="G92" i="1" s="1"/>
  <c r="F92" i="1" s="1"/>
  <c r="E92" i="1" s="1"/>
  <c r="D92" i="1" s="1"/>
  <c r="C92" i="1" s="1"/>
  <c r="P95" i="1" s="1"/>
  <c r="J95" i="1"/>
  <c r="R44" i="1"/>
  <c r="R46" i="1" s="1"/>
  <c r="Q46" i="1" s="1"/>
  <c r="P46" i="1" s="1"/>
  <c r="O46" i="1" s="1"/>
  <c r="R55" i="1"/>
  <c r="R58" i="1" s="1"/>
  <c r="N55" i="1"/>
  <c r="N44" i="1"/>
  <c r="C55" i="1"/>
  <c r="C44" i="1"/>
  <c r="R22" i="1"/>
  <c r="J44" i="1"/>
  <c r="J55" i="1"/>
  <c r="F80" i="1"/>
  <c r="F67" i="1"/>
  <c r="F56" i="1"/>
  <c r="H55" i="1"/>
  <c r="H44" i="1"/>
  <c r="K55" i="1"/>
  <c r="K44" i="1"/>
  <c r="H56" i="1"/>
  <c r="H80" i="1"/>
  <c r="H67" i="1"/>
  <c r="O56" i="1"/>
  <c r="O67" i="1"/>
  <c r="O80" i="1"/>
  <c r="P55" i="1"/>
  <c r="P44" i="1"/>
  <c r="G44" i="1"/>
  <c r="G55" i="1"/>
  <c r="K80" i="1"/>
  <c r="K56" i="1"/>
  <c r="K67" i="1"/>
  <c r="G56" i="1"/>
  <c r="G67" i="1"/>
  <c r="G80" i="1"/>
  <c r="R67" i="1"/>
  <c r="R70" i="1" s="1"/>
  <c r="Q70" i="1" s="1"/>
  <c r="R80" i="1"/>
  <c r="R82" i="1" s="1"/>
  <c r="R56" i="1"/>
  <c r="M67" i="1"/>
  <c r="M56" i="1"/>
  <c r="M80" i="1"/>
  <c r="E67" i="1"/>
  <c r="E56" i="1"/>
  <c r="E80" i="1"/>
  <c r="Q56" i="1"/>
  <c r="Q80" i="1"/>
  <c r="Q82" i="1" s="1"/>
  <c r="P82" i="1" s="1"/>
  <c r="O82" i="1" s="1"/>
  <c r="Q67" i="1"/>
  <c r="O44" i="1"/>
  <c r="O55" i="1"/>
  <c r="D55" i="1"/>
  <c r="D44" i="1"/>
  <c r="Q34" i="1"/>
  <c r="P34" i="1" s="1"/>
  <c r="O34" i="1" s="1"/>
  <c r="M55" i="1"/>
  <c r="M44" i="1"/>
  <c r="C80" i="1"/>
  <c r="C56" i="1"/>
  <c r="C67" i="1"/>
  <c r="L67" i="1"/>
  <c r="L56" i="1"/>
  <c r="L80" i="1"/>
  <c r="I56" i="1"/>
  <c r="I80" i="1"/>
  <c r="I67" i="1"/>
  <c r="I44" i="1"/>
  <c r="I55" i="1"/>
  <c r="L55" i="1"/>
  <c r="L44" i="1"/>
  <c r="F55" i="1"/>
  <c r="F44" i="1"/>
  <c r="N80" i="1"/>
  <c r="N67" i="1"/>
  <c r="N56" i="1"/>
  <c r="J67" i="1"/>
  <c r="J56" i="1"/>
  <c r="J80" i="1"/>
  <c r="P56" i="1"/>
  <c r="P80" i="1"/>
  <c r="P67" i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C70" i="1" s="1"/>
  <c r="D67" i="1"/>
  <c r="D56" i="1"/>
  <c r="D80" i="1"/>
  <c r="E55" i="1"/>
  <c r="E44" i="1"/>
  <c r="Q44" i="1"/>
  <c r="Q55" i="1"/>
  <c r="N13" i="1"/>
  <c r="X13" i="1"/>
  <c r="J13" i="1"/>
  <c r="O13" i="1"/>
  <c r="Y13" i="1"/>
  <c r="T13" i="1"/>
  <c r="G13" i="1"/>
  <c r="Q13" i="1"/>
  <c r="H13" i="1"/>
  <c r="R13" i="1"/>
  <c r="I13" i="1"/>
  <c r="S13" i="1"/>
  <c r="L13" i="1"/>
  <c r="V13" i="1"/>
  <c r="M13" i="1"/>
  <c r="W13" i="1"/>
  <c r="C15" i="1"/>
  <c r="R9" i="1"/>
  <c r="H9" i="1"/>
  <c r="S9" i="1"/>
  <c r="J9" i="1"/>
  <c r="T9" i="1"/>
  <c r="I9" i="1"/>
  <c r="X9" i="1"/>
  <c r="N9" i="1"/>
  <c r="V9" i="1"/>
  <c r="L9" i="1"/>
  <c r="W9" i="1"/>
  <c r="M9" i="1"/>
  <c r="Y9" i="1"/>
  <c r="O9" i="1"/>
  <c r="Q9" i="1"/>
  <c r="G9" i="1"/>
  <c r="J85" i="1" l="1"/>
  <c r="T70" i="1"/>
  <c r="G73" i="1"/>
  <c r="P73" i="1"/>
  <c r="M73" i="1"/>
  <c r="N58" i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C58" i="1" s="1"/>
  <c r="J49" i="1"/>
  <c r="Q58" i="1"/>
  <c r="P58" i="1" s="1"/>
  <c r="O58" i="1" s="1"/>
  <c r="J61" i="1" s="1"/>
  <c r="N82" i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C82" i="1" s="1"/>
  <c r="D95" i="1"/>
  <c r="Z89" i="1" s="1"/>
  <c r="D73" i="1"/>
  <c r="Z67" i="1" s="1"/>
  <c r="S73" i="1"/>
  <c r="Z68" i="1" s="1"/>
  <c r="S95" i="1"/>
  <c r="Z90" i="1" s="1"/>
  <c r="J73" i="1"/>
  <c r="T92" i="1"/>
  <c r="Q22" i="1"/>
  <c r="R101" i="1"/>
  <c r="N34" i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J37" i="1"/>
  <c r="M95" i="1"/>
  <c r="G95" i="1"/>
  <c r="N46" i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C46" i="1" s="1"/>
  <c r="N15" i="1"/>
  <c r="X15" i="1"/>
  <c r="T15" i="1"/>
  <c r="O15" i="1"/>
  <c r="Y15" i="1"/>
  <c r="G15" i="1"/>
  <c r="Q15" i="1"/>
  <c r="J15" i="1"/>
  <c r="H15" i="1"/>
  <c r="R15" i="1"/>
  <c r="I15" i="1"/>
  <c r="S15" i="1"/>
  <c r="L15" i="1"/>
  <c r="V15" i="1"/>
  <c r="M15" i="1"/>
  <c r="W15" i="1"/>
  <c r="T46" i="1" l="1"/>
  <c r="D49" i="1"/>
  <c r="Z43" i="1" s="1"/>
  <c r="P49" i="1"/>
  <c r="M49" i="1"/>
  <c r="G49" i="1"/>
  <c r="S49" i="1"/>
  <c r="Z44" i="1" s="1"/>
  <c r="T58" i="1"/>
  <c r="P61" i="1"/>
  <c r="M61" i="1"/>
  <c r="S61" i="1"/>
  <c r="Z56" i="1" s="1"/>
  <c r="G61" i="1"/>
  <c r="D61" i="1"/>
  <c r="Z55" i="1" s="1"/>
  <c r="T82" i="1"/>
  <c r="M85" i="1"/>
  <c r="G85" i="1"/>
  <c r="D85" i="1"/>
  <c r="Z79" i="1" s="1"/>
  <c r="P85" i="1"/>
  <c r="S85" i="1"/>
  <c r="Z80" i="1" s="1"/>
  <c r="T34" i="1"/>
  <c r="P37" i="1"/>
  <c r="G37" i="1"/>
  <c r="S37" i="1"/>
  <c r="Z32" i="1" s="1"/>
  <c r="M37" i="1"/>
  <c r="D37" i="1"/>
  <c r="Z31" i="1" s="1"/>
  <c r="P22" i="1"/>
  <c r="Q101" i="1"/>
  <c r="O22" i="1" l="1"/>
  <c r="P101" i="1"/>
  <c r="O101" i="1" l="1"/>
  <c r="N22" i="1"/>
  <c r="N101" i="1" s="1"/>
  <c r="J25" i="1"/>
  <c r="M22" i="1" l="1"/>
  <c r="L22" i="1" l="1"/>
  <c r="M101" i="1"/>
  <c r="K22" i="1" l="1"/>
  <c r="L101" i="1"/>
  <c r="J22" i="1" l="1"/>
  <c r="K101" i="1"/>
  <c r="I22" i="1" l="1"/>
  <c r="J101" i="1"/>
  <c r="H22" i="1" l="1"/>
  <c r="I101" i="1"/>
  <c r="G22" i="1" l="1"/>
  <c r="H101" i="1"/>
  <c r="F22" i="1" l="1"/>
  <c r="G101" i="1"/>
  <c r="E22" i="1" l="1"/>
  <c r="F101" i="1"/>
  <c r="D22" i="1" l="1"/>
  <c r="E101" i="1"/>
  <c r="D101" i="1" l="1"/>
  <c r="C22" i="1"/>
  <c r="G25" i="1" l="1"/>
  <c r="P25" i="1"/>
  <c r="M25" i="1"/>
  <c r="C101" i="1"/>
  <c r="T101" i="1" s="1"/>
  <c r="T22" i="1" s="1"/>
  <c r="D25" i="1"/>
  <c r="Z19" i="1" s="1"/>
  <c r="S25" i="1"/>
  <c r="Z20" i="1" s="1"/>
</calcChain>
</file>

<file path=xl/sharedStrings.xml><?xml version="1.0" encoding="utf-8"?>
<sst xmlns="http://schemas.openxmlformats.org/spreadsheetml/2006/main" count="332" uniqueCount="62">
  <si>
    <t>X1 =</t>
  </si>
  <si>
    <t>X2 =</t>
  </si>
  <si>
    <t>A =</t>
  </si>
  <si>
    <t>C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</si>
  <si>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</si>
  <si>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</si>
  <si>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</si>
  <si>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</si>
  <si>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</si>
  <si>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</si>
  <si>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</si>
  <si>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</si>
  <si>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</si>
  <si>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</si>
  <si>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</si>
  <si>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</si>
  <si>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</si>
  <si>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</si>
  <si>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=-X1</t>
  </si>
  <si>
    <t>=-X2</t>
  </si>
  <si>
    <t>=-X3</t>
  </si>
  <si>
    <t>=-X4</t>
  </si>
  <si>
    <t>=-X5</t>
  </si>
  <si>
    <t>=-X6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</si>
  <si>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</si>
  <si>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</si>
  <si>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</si>
  <si>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</si>
  <si>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</si>
  <si>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</si>
  <si>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</si>
  <si>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</si>
  <si>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</si>
  <si>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</si>
  <si>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</si>
  <si>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</si>
  <si>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+</t>
  </si>
  <si>
    <t>----------------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</si>
  <si>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</si>
  <si>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</si>
  <si>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>=</t>
    </r>
  </si>
  <si>
    <t>(10)</t>
  </si>
  <si>
    <t>=</t>
  </si>
  <si>
    <t>------------</t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</si>
  <si>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</si>
  <si>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</si>
  <si>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PF</t>
  </si>
  <si>
    <t>CF</t>
  </si>
  <si>
    <t>AF</t>
  </si>
  <si>
    <t>ZF</t>
  </si>
  <si>
    <t>SF</t>
  </si>
  <si>
    <t>OF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</si>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</sst>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quotePrefix="1" applyFont="1"/>
  </cellXfs>
  <cellStyles count="1">
    <cellStyle name="Обычный" xfId="0" builtinId="0"/>
  </cellStyles>
  <dxfs count="4">
    <dxf>
      <font>
        <color rgb="FFFF0000"/>
      </font>
      <fill>
        <patternFill>
          <bgColor rgb="FF00B050"/>
        </patternFill>
      </fill>
    </dxf>
    <dxf>
      <font>
        <b val="0"/>
        <i/>
      </font>
    </dxf>
    <dxf>
      <font>
        <color rgb="FF0070C0"/>
      </font>
    </dxf>
    <dxf>
      <font>
        <color rgb="FF0070C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1D17-96E7-4351-85D8-48A79E834A9E}">
  <dimension ref="A1:Z101"/>
  <sheetViews>
    <sheetView tabSelected="1" view="pageLayout" topLeftCell="B98" zoomScale="91" zoomScaleNormal="99" zoomScalePageLayoutView="91" workbookViewId="0">
      <selection activeCell="B98" sqref="A1:XFD1048576"/>
    </sheetView>
  </sheetViews>
  <sheetFormatPr defaultRowHeight="14.4" x14ac:dyDescent="0.3"/>
  <cols>
    <col min="1" max="1" width="3.5546875" customWidth="1"/>
    <col min="2" max="2" width="5.77734375" customWidth="1"/>
    <col min="3" max="3" width="8" customWidth="1"/>
    <col min="4" max="4" width="8.109375" customWidth="1"/>
    <col min="5" max="5" width="5.33203125" customWidth="1"/>
    <col min="6" max="6" width="6.21875" customWidth="1"/>
    <col min="7" max="7" width="7" customWidth="1"/>
    <col min="8" max="8" width="6.109375" customWidth="1"/>
    <col min="9" max="9" width="1.44140625" customWidth="1"/>
    <col min="10" max="10" width="5.44140625" customWidth="1"/>
    <col min="11" max="11" width="4.21875" customWidth="1"/>
    <col min="12" max="12" width="3.88671875" customWidth="1"/>
    <col min="13" max="13" width="3.6640625" customWidth="1"/>
    <col min="14" max="14" width="3.5546875" customWidth="1"/>
    <col min="15" max="16" width="3" customWidth="1"/>
    <col min="17" max="17" width="3.6640625" customWidth="1"/>
    <col min="18" max="18" width="3.77734375" customWidth="1"/>
    <col min="19" max="19" width="3.109375" customWidth="1"/>
    <col min="20" max="20" width="7.77734375" customWidth="1"/>
    <col min="21" max="21" width="2.21875" customWidth="1"/>
    <col min="22" max="22" width="3.88671875" customWidth="1"/>
    <col min="23" max="23" width="4.6640625" customWidth="1"/>
    <col min="24" max="24" width="3.5546875" customWidth="1"/>
    <col min="25" max="25" width="11.21875" customWidth="1"/>
    <col min="27" max="27" width="8.77734375" customWidth="1"/>
  </cols>
  <sheetData>
    <row r="1" spans="1:25" x14ac:dyDescent="0.3">
      <c r="B1" t="s">
        <v>2</v>
      </c>
      <c r="C1">
        <v>8361</v>
      </c>
    </row>
    <row r="2" spans="1:25" x14ac:dyDescent="0.3">
      <c r="B2" t="s">
        <v>3</v>
      </c>
      <c r="C2">
        <v>16090</v>
      </c>
    </row>
    <row r="4" spans="1:25" x14ac:dyDescent="0.3">
      <c r="A4" t="s">
        <v>0</v>
      </c>
      <c r="B4" t="s">
        <v>2</v>
      </c>
      <c r="C4">
        <f>C1</f>
        <v>8361</v>
      </c>
      <c r="E4" t="s">
        <v>24</v>
      </c>
      <c r="G4">
        <f>MOD(QUOTIENT(C4,POWER(2,15)),2)</f>
        <v>0</v>
      </c>
      <c r="H4">
        <f>MOD(QUOTIENT(C4,POWER(2,14)),2)</f>
        <v>0</v>
      </c>
      <c r="I4">
        <f>MOD(QUOTIENT(C4,POWER(2,13)),2)</f>
        <v>1</v>
      </c>
      <c r="J4">
        <f>MOD(QUOTIENT(C4,POWER(2,12)),2)</f>
        <v>0</v>
      </c>
      <c r="L4">
        <f>MOD(QUOTIENT(C4,POWER(2,11)),2)</f>
        <v>0</v>
      </c>
      <c r="M4">
        <f>MOD(QUOTIENT(C4,POWER(2,10)),2)</f>
        <v>0</v>
      </c>
      <c r="N4">
        <f>MOD(QUOTIENT(C4,POWER(2,9)),2)</f>
        <v>0</v>
      </c>
      <c r="O4">
        <f>MOD(QUOTIENT(C4,POWER(2,8)),2)</f>
        <v>0</v>
      </c>
      <c r="Q4">
        <f>MOD(QUOTIENT(C4,POWER(2,7)),2)</f>
        <v>1</v>
      </c>
      <c r="R4">
        <f>MOD(QUOTIENT(C4,POWER(2,6)),2)</f>
        <v>0</v>
      </c>
      <c r="S4">
        <f>MOD(QUOTIENT(C4,POWER(2,5)),2)</f>
        <v>1</v>
      </c>
      <c r="T4">
        <f>MOD(QUOTIENT(C4,POWER(2,4)),2)</f>
        <v>0</v>
      </c>
      <c r="V4">
        <f>MOD(QUOTIENT(C4,POWER(2,3)),2)</f>
        <v>1</v>
      </c>
      <c r="W4">
        <f>MOD(QUOTIENT(C4,POWER(2,2)),2)</f>
        <v>0</v>
      </c>
      <c r="X4">
        <f>MOD(QUOTIENT(C4,POWER(2,1)),2)</f>
        <v>0</v>
      </c>
      <c r="Y4">
        <f>MOD(C4,2)</f>
        <v>1</v>
      </c>
    </row>
    <row r="5" spans="1:25" x14ac:dyDescent="0.3">
      <c r="A5" t="s">
        <v>1</v>
      </c>
      <c r="B5" t="s">
        <v>3</v>
      </c>
      <c r="C5">
        <f>C2</f>
        <v>16090</v>
      </c>
      <c r="E5" t="s">
        <v>25</v>
      </c>
      <c r="G5">
        <f t="shared" ref="G5:G9" si="0">MOD(QUOTIENT(C5,POWER(2,15)),2)</f>
        <v>0</v>
      </c>
      <c r="H5">
        <f t="shared" ref="H5:H9" si="1">MOD(QUOTIENT(C5,POWER(2,14)),2)</f>
        <v>0</v>
      </c>
      <c r="I5">
        <f t="shared" ref="I5:I8" si="2">MOD(QUOTIENT(C5,POWER(2,13)),2)</f>
        <v>1</v>
      </c>
      <c r="J5">
        <f t="shared" ref="J5:J9" si="3">MOD(QUOTIENT(C5,POWER(2,12)),2)</f>
        <v>1</v>
      </c>
      <c r="L5">
        <f t="shared" ref="L5:L9" si="4">MOD(QUOTIENT(C5,POWER(2,11)),2)</f>
        <v>1</v>
      </c>
      <c r="M5">
        <f t="shared" ref="M5:M9" si="5">MOD(QUOTIENT(C5,POWER(2,10)),2)</f>
        <v>1</v>
      </c>
      <c r="N5">
        <f t="shared" ref="N5:N9" si="6">MOD(QUOTIENT(C5,POWER(2,9)),2)</f>
        <v>1</v>
      </c>
      <c r="O5">
        <f t="shared" ref="O5:O9" si="7">MOD(QUOTIENT(C5,POWER(2,8)),2)</f>
        <v>0</v>
      </c>
      <c r="Q5">
        <f t="shared" ref="Q5:Q9" si="8">MOD(QUOTIENT(C5,POWER(2,7)),2)</f>
        <v>1</v>
      </c>
      <c r="R5">
        <f t="shared" ref="R5:R9" si="9">MOD(QUOTIENT(C5,POWER(2,6)),2)</f>
        <v>1</v>
      </c>
      <c r="S5">
        <f t="shared" ref="S5:S9" si="10">MOD(QUOTIENT(C5,POWER(2,5)),2)</f>
        <v>0</v>
      </c>
      <c r="T5">
        <f t="shared" ref="T5:T9" si="11">MOD(QUOTIENT(C5,POWER(2,4)),2)</f>
        <v>1</v>
      </c>
      <c r="V5">
        <f t="shared" ref="V5:V9" si="12">MOD(QUOTIENT(C5,POWER(2,3)),2)</f>
        <v>1</v>
      </c>
      <c r="W5">
        <f t="shared" ref="W5:W9" si="13">MOD(QUOTIENT(C5,POWER(2,2)),2)</f>
        <v>0</v>
      </c>
      <c r="X5">
        <f t="shared" ref="X5:X9" si="14">MOD(QUOTIENT(C5,POWER(2,1)),2)</f>
        <v>1</v>
      </c>
      <c r="Y5">
        <f t="shared" ref="Y5:Y9" si="15">MOD(C5,2)</f>
        <v>0</v>
      </c>
    </row>
    <row r="6" spans="1:25" x14ac:dyDescent="0.3">
      <c r="A6" t="s">
        <v>4</v>
      </c>
      <c r="B6" t="s">
        <v>14</v>
      </c>
      <c r="C6">
        <f>C1+C2</f>
        <v>24451</v>
      </c>
      <c r="E6" t="s">
        <v>26</v>
      </c>
      <c r="G6">
        <f t="shared" si="0"/>
        <v>0</v>
      </c>
      <c r="H6">
        <f t="shared" si="1"/>
        <v>1</v>
      </c>
      <c r="I6">
        <f t="shared" si="2"/>
        <v>0</v>
      </c>
      <c r="J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Q6">
        <f t="shared" si="8"/>
        <v>1</v>
      </c>
      <c r="R6">
        <f t="shared" si="9"/>
        <v>0</v>
      </c>
      <c r="S6">
        <f t="shared" si="10"/>
        <v>0</v>
      </c>
      <c r="T6">
        <f t="shared" si="11"/>
        <v>0</v>
      </c>
      <c r="V6">
        <f t="shared" si="12"/>
        <v>0</v>
      </c>
      <c r="W6">
        <f t="shared" si="13"/>
        <v>0</v>
      </c>
      <c r="X6">
        <f t="shared" si="14"/>
        <v>1</v>
      </c>
      <c r="Y6">
        <f t="shared" si="15"/>
        <v>1</v>
      </c>
    </row>
    <row r="7" spans="1:25" ht="15" customHeight="1" x14ac:dyDescent="0.3">
      <c r="A7" t="s">
        <v>5</v>
      </c>
      <c r="B7" t="s">
        <v>15</v>
      </c>
      <c r="C7">
        <f>C1+C5+C5</f>
        <v>40541</v>
      </c>
      <c r="E7" t="s">
        <v>27</v>
      </c>
      <c r="G7">
        <f t="shared" si="0"/>
        <v>1</v>
      </c>
      <c r="H7">
        <f t="shared" si="1"/>
        <v>0</v>
      </c>
      <c r="I7">
        <f t="shared" si="2"/>
        <v>0</v>
      </c>
      <c r="J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0</v>
      </c>
      <c r="Q7">
        <f t="shared" si="8"/>
        <v>0</v>
      </c>
      <c r="R7">
        <f t="shared" si="9"/>
        <v>1</v>
      </c>
      <c r="S7">
        <f t="shared" si="10"/>
        <v>0</v>
      </c>
      <c r="T7">
        <f t="shared" si="11"/>
        <v>1</v>
      </c>
      <c r="V7">
        <f t="shared" si="12"/>
        <v>1</v>
      </c>
      <c r="W7">
        <f t="shared" si="13"/>
        <v>1</v>
      </c>
      <c r="X7">
        <f t="shared" si="14"/>
        <v>0</v>
      </c>
      <c r="Y7">
        <f t="shared" si="15"/>
        <v>1</v>
      </c>
    </row>
    <row r="8" spans="1:25" x14ac:dyDescent="0.3">
      <c r="A8" t="s">
        <v>6</v>
      </c>
      <c r="B8" t="s">
        <v>16</v>
      </c>
      <c r="C8">
        <f>C2-C1</f>
        <v>7729</v>
      </c>
      <c r="E8" t="s">
        <v>28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1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0</v>
      </c>
      <c r="Q8">
        <f t="shared" si="8"/>
        <v>0</v>
      </c>
      <c r="R8">
        <f t="shared" si="9"/>
        <v>0</v>
      </c>
      <c r="S8">
        <f t="shared" si="10"/>
        <v>1</v>
      </c>
      <c r="T8">
        <f t="shared" si="11"/>
        <v>1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1</v>
      </c>
    </row>
    <row r="9" spans="1:25" x14ac:dyDescent="0.3">
      <c r="A9" t="s">
        <v>7</v>
      </c>
      <c r="B9" t="s">
        <v>17</v>
      </c>
      <c r="C9">
        <f>65536 -C7</f>
        <v>24995</v>
      </c>
      <c r="E9" t="s">
        <v>29</v>
      </c>
      <c r="G9">
        <f t="shared" si="0"/>
        <v>0</v>
      </c>
      <c r="H9">
        <f t="shared" si="1"/>
        <v>1</v>
      </c>
      <c r="I9">
        <f>MOD(QUOTIENT(65536 - C9,POWER(2,13)),2)</f>
        <v>0</v>
      </c>
      <c r="J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1</v>
      </c>
      <c r="Q9">
        <f t="shared" si="8"/>
        <v>1</v>
      </c>
      <c r="R9">
        <f t="shared" si="9"/>
        <v>0</v>
      </c>
      <c r="S9">
        <f t="shared" si="10"/>
        <v>1</v>
      </c>
      <c r="T9">
        <f t="shared" si="11"/>
        <v>0</v>
      </c>
      <c r="V9">
        <f t="shared" si="12"/>
        <v>0</v>
      </c>
      <c r="W9">
        <f t="shared" si="13"/>
        <v>0</v>
      </c>
      <c r="X9">
        <f t="shared" si="14"/>
        <v>1</v>
      </c>
      <c r="Y9">
        <f t="shared" si="15"/>
        <v>1</v>
      </c>
    </row>
    <row r="10" spans="1:25" x14ac:dyDescent="0.3">
      <c r="A10" t="s">
        <v>8</v>
      </c>
      <c r="B10" s="1" t="s">
        <v>18</v>
      </c>
      <c r="C10">
        <f>-C4</f>
        <v>-8361</v>
      </c>
      <c r="E10" t="s">
        <v>30</v>
      </c>
      <c r="G10">
        <f>MOD(QUOTIENT(65536 + C10,POWER(2,15)),2)</f>
        <v>1</v>
      </c>
      <c r="H10">
        <f>MOD(QUOTIENT(65536 + C10,POWER(2,14)),2)</f>
        <v>1</v>
      </c>
      <c r="I10">
        <f>MOD(QUOTIENT(65536 + C10,POWER(2,13)),2)</f>
        <v>0</v>
      </c>
      <c r="J10">
        <f>MOD(QUOTIENT(65536 + C10,POWER(2,12)),2)</f>
        <v>1</v>
      </c>
      <c r="L10">
        <f>MOD(QUOTIENT(65536 + C10,POWER(2,11)),2)</f>
        <v>1</v>
      </c>
      <c r="M10">
        <f>MOD(QUOTIENT(65536 + C10,POWER(2,10)),2)</f>
        <v>1</v>
      </c>
      <c r="N10">
        <f>MOD(QUOTIENT(65536 + C10,POWER(2,9)),2)</f>
        <v>1</v>
      </c>
      <c r="O10">
        <f>MOD(QUOTIENT(65536 + C10,POWER(2,8)),2)</f>
        <v>1</v>
      </c>
      <c r="Q10">
        <f>MOD(QUOTIENT(65536 + C10,POWER(2,7)),2)</f>
        <v>0</v>
      </c>
      <c r="R10">
        <f>MOD(QUOTIENT(65536 + C10,POWER(2,6)),2)</f>
        <v>1</v>
      </c>
      <c r="S10">
        <f>MOD(QUOTIENT(65536 + C10,POWER(2,5)),2)</f>
        <v>0</v>
      </c>
      <c r="T10">
        <f>MOD(QUOTIENT(65536 + C10,POWER(2,4)),2)</f>
        <v>1</v>
      </c>
      <c r="V10">
        <f>MOD(QUOTIENT(65536 + C10,POWER(2,3)),2)</f>
        <v>0</v>
      </c>
      <c r="W10">
        <f>MOD(QUOTIENT(65536 + C10,POWER(2,2)),2)</f>
        <v>1</v>
      </c>
      <c r="X10">
        <f>MOD(QUOTIENT(65536 + C10,POWER(2,1)),2)</f>
        <v>1</v>
      </c>
      <c r="Y10">
        <f>MOD(65536 + C10,2)</f>
        <v>1</v>
      </c>
    </row>
    <row r="11" spans="1:25" x14ac:dyDescent="0.3">
      <c r="A11" t="s">
        <v>9</v>
      </c>
      <c r="B11" s="1" t="s">
        <v>19</v>
      </c>
      <c r="C11">
        <f t="shared" ref="C11:C15" si="16">-C5</f>
        <v>-16090</v>
      </c>
      <c r="E11" t="s">
        <v>31</v>
      </c>
      <c r="G11">
        <f t="shared" ref="G11:G15" si="17">MOD(QUOTIENT(65536 + C11,POWER(2,15)),2)</f>
        <v>1</v>
      </c>
      <c r="H11">
        <f t="shared" ref="H11:H15" si="18">MOD(QUOTIENT(65536 + C11,POWER(2,14)),2)</f>
        <v>1</v>
      </c>
      <c r="I11">
        <f t="shared" ref="I11:I15" si="19">MOD(QUOTIENT(65536 + C11,POWER(2,13)),2)</f>
        <v>0</v>
      </c>
      <c r="J11">
        <f t="shared" ref="J11:J15" si="20">MOD(QUOTIENT(65536 + C11,POWER(2,12)),2)</f>
        <v>0</v>
      </c>
      <c r="L11">
        <f t="shared" ref="L11:L15" si="21">MOD(QUOTIENT(65536 + C11,POWER(2,11)),2)</f>
        <v>0</v>
      </c>
      <c r="M11">
        <f t="shared" ref="M11:M15" si="22">MOD(QUOTIENT(65536 + C11,POWER(2,10)),2)</f>
        <v>0</v>
      </c>
      <c r="N11">
        <f t="shared" ref="N11:N15" si="23">MOD(QUOTIENT(65536 + C11,POWER(2,9)),2)</f>
        <v>0</v>
      </c>
      <c r="O11">
        <f t="shared" ref="O11:O15" si="24">MOD(QUOTIENT(65536 + C11,POWER(2,8)),2)</f>
        <v>1</v>
      </c>
      <c r="Q11">
        <f t="shared" ref="Q11:Q15" si="25">MOD(QUOTIENT(65536 + C11,POWER(2,7)),2)</f>
        <v>0</v>
      </c>
      <c r="R11">
        <f t="shared" ref="R11:R15" si="26">MOD(QUOTIENT(65536 + C11,POWER(2,6)),2)</f>
        <v>0</v>
      </c>
      <c r="S11">
        <f t="shared" ref="S11:S15" si="27">MOD(QUOTIENT(65536 + C11,POWER(2,5)),2)</f>
        <v>1</v>
      </c>
      <c r="T11">
        <f t="shared" ref="T11:T15" si="28">MOD(QUOTIENT(65536 + C11,POWER(2,4)),2)</f>
        <v>0</v>
      </c>
      <c r="V11">
        <f t="shared" ref="V11:V15" si="29">MOD(QUOTIENT(65536 + C11,POWER(2,3)),2)</f>
        <v>0</v>
      </c>
      <c r="W11">
        <f t="shared" ref="W11:W15" si="30">MOD(QUOTIENT(65536 + C11,POWER(2,2)),2)</f>
        <v>1</v>
      </c>
      <c r="X11">
        <f t="shared" ref="X11:X15" si="31">MOD(QUOTIENT(65536 + C11,POWER(2,1)),2)</f>
        <v>1</v>
      </c>
      <c r="Y11">
        <f t="shared" ref="Y11:Y15" si="32">MOD(65536 + C11,2)</f>
        <v>0</v>
      </c>
    </row>
    <row r="12" spans="1:25" x14ac:dyDescent="0.3">
      <c r="A12" t="s">
        <v>10</v>
      </c>
      <c r="B12" s="1" t="s">
        <v>20</v>
      </c>
      <c r="C12">
        <f t="shared" si="16"/>
        <v>-24451</v>
      </c>
      <c r="E12" t="s">
        <v>32</v>
      </c>
      <c r="G12">
        <f t="shared" si="17"/>
        <v>1</v>
      </c>
      <c r="H12">
        <f t="shared" si="18"/>
        <v>0</v>
      </c>
      <c r="I12">
        <f t="shared" si="19"/>
        <v>1</v>
      </c>
      <c r="J12">
        <f t="shared" si="20"/>
        <v>0</v>
      </c>
      <c r="L12">
        <f t="shared" si="21"/>
        <v>0</v>
      </c>
      <c r="M12">
        <f t="shared" si="22"/>
        <v>0</v>
      </c>
      <c r="N12">
        <f t="shared" si="23"/>
        <v>0</v>
      </c>
      <c r="O12">
        <f t="shared" si="24"/>
        <v>0</v>
      </c>
      <c r="Q12">
        <f t="shared" si="25"/>
        <v>0</v>
      </c>
      <c r="R12">
        <f t="shared" si="26"/>
        <v>1</v>
      </c>
      <c r="S12">
        <f t="shared" si="27"/>
        <v>1</v>
      </c>
      <c r="T12">
        <f t="shared" si="28"/>
        <v>1</v>
      </c>
      <c r="V12">
        <f t="shared" si="29"/>
        <v>1</v>
      </c>
      <c r="W12">
        <f t="shared" si="30"/>
        <v>1</v>
      </c>
      <c r="X12">
        <f t="shared" si="31"/>
        <v>0</v>
      </c>
      <c r="Y12">
        <f t="shared" si="32"/>
        <v>1</v>
      </c>
    </row>
    <row r="13" spans="1:25" x14ac:dyDescent="0.3">
      <c r="A13" t="s">
        <v>11</v>
      </c>
      <c r="B13" s="1" t="s">
        <v>21</v>
      </c>
      <c r="C13">
        <f t="shared" si="16"/>
        <v>-40541</v>
      </c>
      <c r="E13" t="s">
        <v>33</v>
      </c>
      <c r="G13">
        <f t="shared" si="17"/>
        <v>0</v>
      </c>
      <c r="H13">
        <f t="shared" si="18"/>
        <v>1</v>
      </c>
      <c r="I13">
        <f t="shared" si="19"/>
        <v>1</v>
      </c>
      <c r="J13">
        <f t="shared" si="20"/>
        <v>0</v>
      </c>
      <c r="L13">
        <f t="shared" si="21"/>
        <v>0</v>
      </c>
      <c r="M13">
        <f t="shared" si="22"/>
        <v>0</v>
      </c>
      <c r="N13">
        <f t="shared" si="23"/>
        <v>0</v>
      </c>
      <c r="O13">
        <f t="shared" si="24"/>
        <v>1</v>
      </c>
      <c r="Q13">
        <f t="shared" si="25"/>
        <v>1</v>
      </c>
      <c r="R13">
        <f t="shared" si="26"/>
        <v>0</v>
      </c>
      <c r="S13">
        <f t="shared" si="27"/>
        <v>1</v>
      </c>
      <c r="T13">
        <f t="shared" si="28"/>
        <v>0</v>
      </c>
      <c r="V13">
        <f t="shared" si="29"/>
        <v>0</v>
      </c>
      <c r="W13">
        <f t="shared" si="30"/>
        <v>0</v>
      </c>
      <c r="X13">
        <f t="shared" si="31"/>
        <v>1</v>
      </c>
      <c r="Y13">
        <f t="shared" si="32"/>
        <v>1</v>
      </c>
    </row>
    <row r="14" spans="1:25" x14ac:dyDescent="0.3">
      <c r="A14" t="s">
        <v>12</v>
      </c>
      <c r="B14" s="1" t="s">
        <v>22</v>
      </c>
      <c r="C14">
        <f t="shared" si="16"/>
        <v>-7729</v>
      </c>
      <c r="E14" t="s">
        <v>34</v>
      </c>
      <c r="G14">
        <f t="shared" si="17"/>
        <v>1</v>
      </c>
      <c r="H14">
        <f t="shared" si="18"/>
        <v>1</v>
      </c>
      <c r="I14">
        <f t="shared" si="19"/>
        <v>1</v>
      </c>
      <c r="J14">
        <f t="shared" si="20"/>
        <v>0</v>
      </c>
      <c r="L14">
        <f t="shared" si="21"/>
        <v>0</v>
      </c>
      <c r="M14">
        <f t="shared" si="22"/>
        <v>0</v>
      </c>
      <c r="N14">
        <f t="shared" si="23"/>
        <v>0</v>
      </c>
      <c r="O14">
        <f t="shared" si="24"/>
        <v>1</v>
      </c>
      <c r="Q14">
        <f t="shared" si="25"/>
        <v>1</v>
      </c>
      <c r="R14">
        <f t="shared" si="26"/>
        <v>1</v>
      </c>
      <c r="S14">
        <f t="shared" si="27"/>
        <v>0</v>
      </c>
      <c r="T14">
        <f t="shared" si="28"/>
        <v>0</v>
      </c>
      <c r="V14">
        <f t="shared" si="29"/>
        <v>1</v>
      </c>
      <c r="W14">
        <f t="shared" si="30"/>
        <v>1</v>
      </c>
      <c r="X14">
        <f t="shared" si="31"/>
        <v>1</v>
      </c>
      <c r="Y14">
        <f t="shared" si="32"/>
        <v>1</v>
      </c>
    </row>
    <row r="15" spans="1:25" x14ac:dyDescent="0.3">
      <c r="A15" t="s">
        <v>13</v>
      </c>
      <c r="B15" s="1" t="s">
        <v>23</v>
      </c>
      <c r="C15">
        <f t="shared" si="16"/>
        <v>-24995</v>
      </c>
      <c r="E15" t="s">
        <v>35</v>
      </c>
      <c r="G15">
        <f t="shared" si="17"/>
        <v>1</v>
      </c>
      <c r="H15">
        <f t="shared" si="18"/>
        <v>0</v>
      </c>
      <c r="I15">
        <f t="shared" si="19"/>
        <v>0</v>
      </c>
      <c r="J15">
        <f t="shared" si="20"/>
        <v>1</v>
      </c>
      <c r="L15">
        <f t="shared" si="21"/>
        <v>1</v>
      </c>
      <c r="M15">
        <f t="shared" si="22"/>
        <v>1</v>
      </c>
      <c r="N15">
        <f t="shared" si="23"/>
        <v>1</v>
      </c>
      <c r="O15">
        <f t="shared" si="24"/>
        <v>0</v>
      </c>
      <c r="Q15">
        <f t="shared" si="25"/>
        <v>0</v>
      </c>
      <c r="R15">
        <f t="shared" si="26"/>
        <v>1</v>
      </c>
      <c r="S15">
        <f t="shared" si="27"/>
        <v>0</v>
      </c>
      <c r="T15">
        <f t="shared" si="28"/>
        <v>1</v>
      </c>
      <c r="V15">
        <f t="shared" si="29"/>
        <v>1</v>
      </c>
      <c r="W15">
        <f t="shared" si="30"/>
        <v>1</v>
      </c>
      <c r="X15">
        <f t="shared" si="31"/>
        <v>0</v>
      </c>
      <c r="Y15">
        <f t="shared" si="32"/>
        <v>1</v>
      </c>
    </row>
    <row r="17" spans="1:26" ht="31.2" customHeight="1" x14ac:dyDescent="0.3"/>
    <row r="18" spans="1:26" ht="14.4" customHeight="1" x14ac:dyDescent="0.3"/>
    <row r="19" spans="1:26" ht="15.6" customHeight="1" x14ac:dyDescent="0.35">
      <c r="B19" s="1" t="s">
        <v>38</v>
      </c>
      <c r="C19">
        <f>G4</f>
        <v>0</v>
      </c>
      <c r="D19">
        <f t="shared" ref="D19:F19" si="33">H4</f>
        <v>0</v>
      </c>
      <c r="E19">
        <f t="shared" si="33"/>
        <v>1</v>
      </c>
      <c r="F19">
        <f t="shared" si="33"/>
        <v>0</v>
      </c>
      <c r="G19">
        <f>L4</f>
        <v>0</v>
      </c>
      <c r="H19">
        <f t="shared" ref="H19:J19" si="34">M4</f>
        <v>0</v>
      </c>
      <c r="I19">
        <f t="shared" si="34"/>
        <v>0</v>
      </c>
      <c r="J19">
        <f t="shared" si="34"/>
        <v>0</v>
      </c>
      <c r="K19">
        <f>Q4</f>
        <v>1</v>
      </c>
      <c r="L19">
        <f t="shared" ref="L19:N19" si="35">R4</f>
        <v>0</v>
      </c>
      <c r="M19">
        <f t="shared" si="35"/>
        <v>1</v>
      </c>
      <c r="N19">
        <f t="shared" si="35"/>
        <v>0</v>
      </c>
      <c r="O19">
        <f>V4</f>
        <v>1</v>
      </c>
      <c r="P19">
        <f t="shared" ref="P19:R19" si="36">W4</f>
        <v>0</v>
      </c>
      <c r="Q19">
        <f t="shared" si="36"/>
        <v>0</v>
      </c>
      <c r="R19">
        <f t="shared" si="36"/>
        <v>1</v>
      </c>
      <c r="W19" t="s">
        <v>44</v>
      </c>
      <c r="Y19">
        <f>C4</f>
        <v>8361</v>
      </c>
      <c r="Z19" t="str">
        <f>IF(D25 = 0,"Результат корректный, совпадает с суммой десятичных эквивалентов","Произошло переполнение, получено некорректное число")</f>
        <v>Результат корректный, совпадает с суммой десятичных эквивалентов</v>
      </c>
    </row>
    <row r="20" spans="1:26" ht="15.6" x14ac:dyDescent="0.35">
      <c r="A20" t="s">
        <v>36</v>
      </c>
      <c r="B20" s="1" t="s">
        <v>39</v>
      </c>
      <c r="C20">
        <f>G5</f>
        <v>0</v>
      </c>
      <c r="D20">
        <f t="shared" ref="D20" si="37">H5</f>
        <v>0</v>
      </c>
      <c r="E20">
        <f t="shared" ref="E20" si="38">I5</f>
        <v>1</v>
      </c>
      <c r="F20">
        <f t="shared" ref="F20" si="39">J5</f>
        <v>1</v>
      </c>
      <c r="G20">
        <f>L5</f>
        <v>1</v>
      </c>
      <c r="H20">
        <f t="shared" ref="H20" si="40">M5</f>
        <v>1</v>
      </c>
      <c r="I20">
        <f t="shared" ref="I20" si="41">N5</f>
        <v>1</v>
      </c>
      <c r="J20">
        <f t="shared" ref="J20" si="42">O5</f>
        <v>0</v>
      </c>
      <c r="K20">
        <f>Q5</f>
        <v>1</v>
      </c>
      <c r="L20">
        <f t="shared" ref="L20" si="43">R5</f>
        <v>1</v>
      </c>
      <c r="M20">
        <f t="shared" ref="M20" si="44">S5</f>
        <v>0</v>
      </c>
      <c r="N20">
        <f t="shared" ref="N20" si="45">T5</f>
        <v>1</v>
      </c>
      <c r="O20">
        <f>V5</f>
        <v>1</v>
      </c>
      <c r="P20">
        <f t="shared" ref="P20" si="46">W5</f>
        <v>0</v>
      </c>
      <c r="Q20">
        <f t="shared" ref="Q20" si="47">X5</f>
        <v>1</v>
      </c>
      <c r="R20">
        <f t="shared" ref="R20" si="48">Y5</f>
        <v>0</v>
      </c>
      <c r="V20" s="1" t="s">
        <v>36</v>
      </c>
      <c r="W20" t="s">
        <v>45</v>
      </c>
      <c r="Y20">
        <f>C5</f>
        <v>16090</v>
      </c>
      <c r="Z20" t="str">
        <f>IF(S25 = 1, "Произошел перенос из старшего бита","")</f>
        <v/>
      </c>
    </row>
    <row r="21" spans="1:26" x14ac:dyDescent="0.3">
      <c r="B21" s="1" t="s">
        <v>37</v>
      </c>
      <c r="C21" s="1" t="s">
        <v>37</v>
      </c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37</v>
      </c>
      <c r="L21" s="1" t="s">
        <v>37</v>
      </c>
      <c r="M21" s="1" t="s">
        <v>37</v>
      </c>
      <c r="N21" s="1" t="s">
        <v>37</v>
      </c>
      <c r="O21" s="1" t="s">
        <v>37</v>
      </c>
      <c r="P21" s="1" t="s">
        <v>37</v>
      </c>
      <c r="Q21" s="1" t="s">
        <v>37</v>
      </c>
      <c r="R21" s="1" t="s">
        <v>37</v>
      </c>
      <c r="T21" s="1"/>
      <c r="U21" s="1"/>
      <c r="V21" s="1" t="s">
        <v>42</v>
      </c>
      <c r="W21" s="1" t="s">
        <v>43</v>
      </c>
      <c r="X21" s="1" t="s">
        <v>43</v>
      </c>
      <c r="Y21" s="1" t="s">
        <v>43</v>
      </c>
    </row>
    <row r="22" spans="1:26" ht="15.6" x14ac:dyDescent="0.35">
      <c r="C22">
        <f>MOD(C19+C20+IF(OR(AND(D19+D20+D22 = 1,D22=0),D19+D20=2),1,0),2)</f>
        <v>0</v>
      </c>
      <c r="D22">
        <f t="shared" ref="D22:M22" si="49">MOD(D19+D20+IF(OR(AND(E19+E20+E22 = 1,E22=0),E19+E20=2),1,0),2)</f>
        <v>1</v>
      </c>
      <c r="E22">
        <f t="shared" si="49"/>
        <v>0</v>
      </c>
      <c r="F22">
        <f t="shared" si="49"/>
        <v>1</v>
      </c>
      <c r="G22">
        <f t="shared" si="49"/>
        <v>1</v>
      </c>
      <c r="H22">
        <f t="shared" si="49"/>
        <v>1</v>
      </c>
      <c r="I22">
        <f t="shared" si="49"/>
        <v>1</v>
      </c>
      <c r="J22">
        <f t="shared" si="49"/>
        <v>1</v>
      </c>
      <c r="K22">
        <f t="shared" si="49"/>
        <v>1</v>
      </c>
      <c r="L22">
        <f t="shared" si="49"/>
        <v>0</v>
      </c>
      <c r="M22">
        <f t="shared" si="49"/>
        <v>0</v>
      </c>
      <c r="N22">
        <f>MOD(N19+N20+IF(OR(AND(O19+O20+O22 = 1,O22=0),O19+O20=2),1,0),2)</f>
        <v>0</v>
      </c>
      <c r="O22">
        <f>MOD(O19+O20+IF(OR(AND(P19+P20+P22 = 1,P22=0),P19+P20=2),1,0),2)</f>
        <v>0</v>
      </c>
      <c r="P22">
        <f t="shared" ref="P22:Q22" si="50">MOD(P19+P20+IF(OR(AND(Q19+Q20+Q22 = 1,Q22=0),Q19+Q20=2),1,0),2)</f>
        <v>0</v>
      </c>
      <c r="Q22">
        <f t="shared" si="50"/>
        <v>1</v>
      </c>
      <c r="R22">
        <f>MOD(R19+R20,2)</f>
        <v>1</v>
      </c>
      <c r="S22" t="s">
        <v>40</v>
      </c>
      <c r="T22">
        <f>T101</f>
        <v>24451</v>
      </c>
      <c r="U22" s="2" t="s">
        <v>41</v>
      </c>
      <c r="Y22">
        <f>Y19+Y20</f>
        <v>24451</v>
      </c>
      <c r="Z22" s="2" t="s">
        <v>41</v>
      </c>
    </row>
    <row r="25" spans="1:26" x14ac:dyDescent="0.3">
      <c r="B25" t="s">
        <v>51</v>
      </c>
      <c r="C25" t="s">
        <v>42</v>
      </c>
      <c r="D25">
        <f>IF(OR(AND(C19+C20=0,C22=1),C19+C20=2),1,0)</f>
        <v>0</v>
      </c>
      <c r="E25" t="s">
        <v>46</v>
      </c>
      <c r="F25" t="s">
        <v>42</v>
      </c>
      <c r="G25">
        <f>MOD(SUM(C22:R22) + 1,2)</f>
        <v>0</v>
      </c>
      <c r="H25" t="s">
        <v>48</v>
      </c>
      <c r="I25" s="1" t="s">
        <v>42</v>
      </c>
      <c r="J25">
        <f>IF(OR(AND(O19+O20+O22 = 1,O22=0),O19+O20=2),1,0)</f>
        <v>1</v>
      </c>
      <c r="K25" t="s">
        <v>49</v>
      </c>
      <c r="L25" s="1" t="s">
        <v>42</v>
      </c>
      <c r="M25">
        <f>IF(SUM(C22:R22) = 0,1,0)</f>
        <v>0</v>
      </c>
      <c r="N25" t="s">
        <v>50</v>
      </c>
      <c r="O25" s="1" t="s">
        <v>42</v>
      </c>
      <c r="P25">
        <f>C22</f>
        <v>0</v>
      </c>
      <c r="Q25" t="s">
        <v>47</v>
      </c>
      <c r="R25" s="1" t="s">
        <v>42</v>
      </c>
      <c r="S25">
        <f>IF(OR(AND(C19+C20+C22 = 1,C22=0),C19+C20=2),1,0)</f>
        <v>0</v>
      </c>
    </row>
    <row r="31" spans="1:26" ht="15.6" x14ac:dyDescent="0.35">
      <c r="B31" s="1" t="s">
        <v>39</v>
      </c>
      <c r="C31">
        <f>G5</f>
        <v>0</v>
      </c>
      <c r="D31">
        <f t="shared" ref="D31:F31" si="51">H5</f>
        <v>0</v>
      </c>
      <c r="E31">
        <f t="shared" si="51"/>
        <v>1</v>
      </c>
      <c r="F31">
        <f t="shared" si="51"/>
        <v>1</v>
      </c>
      <c r="G31">
        <f>L5</f>
        <v>1</v>
      </c>
      <c r="H31">
        <f t="shared" ref="H31:J31" si="52">M5</f>
        <v>1</v>
      </c>
      <c r="I31">
        <f t="shared" si="52"/>
        <v>1</v>
      </c>
      <c r="J31">
        <f t="shared" si="52"/>
        <v>0</v>
      </c>
      <c r="K31">
        <f>Q5</f>
        <v>1</v>
      </c>
      <c r="L31">
        <f t="shared" ref="L31:N31" si="53">R5</f>
        <v>1</v>
      </c>
      <c r="M31">
        <f t="shared" si="53"/>
        <v>0</v>
      </c>
      <c r="N31">
        <f t="shared" si="53"/>
        <v>1</v>
      </c>
      <c r="O31">
        <f>V5</f>
        <v>1</v>
      </c>
      <c r="P31">
        <f t="shared" ref="P31:R31" si="54">W5</f>
        <v>0</v>
      </c>
      <c r="Q31">
        <f t="shared" si="54"/>
        <v>1</v>
      </c>
      <c r="R31">
        <f t="shared" si="54"/>
        <v>0</v>
      </c>
      <c r="W31" t="s">
        <v>45</v>
      </c>
      <c r="Y31">
        <f>C5</f>
        <v>16090</v>
      </c>
      <c r="Z31" t="str">
        <f>IF(D37 = 0,"Результат корректный, совпадает с суммой десятичных эквивалентов","Произошло переполнение, получено некорректное число")</f>
        <v>Произошло переполнение, получено некорректное число</v>
      </c>
    </row>
    <row r="32" spans="1:26" ht="15.6" x14ac:dyDescent="0.35">
      <c r="A32" t="s">
        <v>36</v>
      </c>
      <c r="B32" s="1" t="s">
        <v>52</v>
      </c>
      <c r="C32">
        <f>G6</f>
        <v>0</v>
      </c>
      <c r="D32">
        <f t="shared" ref="D32" si="55">H6</f>
        <v>1</v>
      </c>
      <c r="E32">
        <f t="shared" ref="E32" si="56">I6</f>
        <v>0</v>
      </c>
      <c r="F32">
        <f t="shared" ref="F32" si="57">J6</f>
        <v>1</v>
      </c>
      <c r="G32">
        <f>L6</f>
        <v>1</v>
      </c>
      <c r="H32">
        <f t="shared" ref="H32" si="58">M6</f>
        <v>1</v>
      </c>
      <c r="I32">
        <f t="shared" ref="I32" si="59">N6</f>
        <v>1</v>
      </c>
      <c r="J32">
        <f t="shared" ref="J32" si="60">O6</f>
        <v>1</v>
      </c>
      <c r="K32">
        <f>Q6</f>
        <v>1</v>
      </c>
      <c r="L32">
        <f t="shared" ref="L32" si="61">R6</f>
        <v>0</v>
      </c>
      <c r="M32">
        <f t="shared" ref="M32" si="62">S6</f>
        <v>0</v>
      </c>
      <c r="N32">
        <f t="shared" ref="N32" si="63">T6</f>
        <v>0</v>
      </c>
      <c r="O32">
        <f>V6</f>
        <v>0</v>
      </c>
      <c r="P32">
        <f t="shared" ref="P32" si="64">W6</f>
        <v>0</v>
      </c>
      <c r="Q32">
        <f t="shared" ref="Q32" si="65">X6</f>
        <v>1</v>
      </c>
      <c r="R32">
        <f t="shared" ref="R32" si="66">Y6</f>
        <v>1</v>
      </c>
      <c r="V32" s="1" t="s">
        <v>36</v>
      </c>
      <c r="W32" t="s">
        <v>53</v>
      </c>
      <c r="Y32">
        <f>C6</f>
        <v>24451</v>
      </c>
      <c r="Z32" t="str">
        <f>IF(S37 = 1, "Произошел перенос из старшего бита","")</f>
        <v/>
      </c>
    </row>
    <row r="33" spans="1:26" x14ac:dyDescent="0.3">
      <c r="B33" s="1" t="s">
        <v>37</v>
      </c>
      <c r="C33" s="1" t="s">
        <v>37</v>
      </c>
      <c r="D33" s="1" t="s">
        <v>37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 t="s">
        <v>37</v>
      </c>
      <c r="L33" s="1" t="s">
        <v>37</v>
      </c>
      <c r="M33" s="1" t="s">
        <v>37</v>
      </c>
      <c r="N33" s="1" t="s">
        <v>37</v>
      </c>
      <c r="O33" s="1" t="s">
        <v>37</v>
      </c>
      <c r="P33" s="1" t="s">
        <v>37</v>
      </c>
      <c r="Q33" s="1" t="s">
        <v>37</v>
      </c>
      <c r="R33" s="1" t="s">
        <v>37</v>
      </c>
      <c r="T33" s="1"/>
      <c r="U33" s="1"/>
      <c r="V33" s="1" t="s">
        <v>42</v>
      </c>
      <c r="W33" s="1" t="s">
        <v>43</v>
      </c>
      <c r="X33" s="1" t="s">
        <v>43</v>
      </c>
      <c r="Y33" s="1" t="s">
        <v>43</v>
      </c>
    </row>
    <row r="34" spans="1:26" ht="15.6" x14ac:dyDescent="0.35">
      <c r="C34">
        <f>MOD(C31+C32+IF(OR(AND(D31+D32+D34 = 1,D34=0),D31+D32=2),1,0),2)</f>
        <v>1</v>
      </c>
      <c r="D34">
        <f t="shared" ref="D34:M34" si="67">MOD(D31+D32+IF(OR(AND(E31+E32+E34 = 1,E34=0),E31+E32=2),1,0),2)</f>
        <v>0</v>
      </c>
      <c r="E34">
        <f t="shared" si="67"/>
        <v>0</v>
      </c>
      <c r="F34">
        <f t="shared" si="67"/>
        <v>1</v>
      </c>
      <c r="G34">
        <f t="shared" si="67"/>
        <v>1</v>
      </c>
      <c r="H34">
        <f t="shared" si="67"/>
        <v>1</v>
      </c>
      <c r="I34">
        <f t="shared" si="67"/>
        <v>1</v>
      </c>
      <c r="J34">
        <f t="shared" si="67"/>
        <v>0</v>
      </c>
      <c r="K34">
        <f t="shared" si="67"/>
        <v>0</v>
      </c>
      <c r="L34">
        <f t="shared" si="67"/>
        <v>1</v>
      </c>
      <c r="M34">
        <f t="shared" si="67"/>
        <v>0</v>
      </c>
      <c r="N34">
        <f>MOD(N31+N32+IF(OR(AND(O31+O32+O34 = 1,O34=0),O31+O32=2),1,0),2)</f>
        <v>1</v>
      </c>
      <c r="O34">
        <f>MOD(O31+O32+IF(OR(AND(P31+P32+P34 = 1,P34=0),P31+P32=2),1,0),2)</f>
        <v>1</v>
      </c>
      <c r="P34">
        <f t="shared" ref="P34:Q34" si="68">MOD(P31+P32+IF(OR(AND(Q31+Q32+Q34 = 1,Q34=0),Q31+Q32=2),1,0),2)</f>
        <v>1</v>
      </c>
      <c r="Q34">
        <f t="shared" si="68"/>
        <v>0</v>
      </c>
      <c r="R34">
        <f>MOD(R31+R32,2)</f>
        <v>1</v>
      </c>
      <c r="S34" t="s">
        <v>40</v>
      </c>
      <c r="T34">
        <f>IF(C34 = 0,(((((((((((((( D34)*2 + E34)*2 + F34)*2 + G34)*2 + H34)*2 + I34)*2 + J34)*2 +K34)*2 + L34)*2 + M34)*2 + N34)*2 +O34)*2 +P34)*2 + Q34)*2 + R34,- 32768 + (((((((((((((( D34)*2 + E34)*2 + F34)*2 + G34)*2 + H34)*2 + I34)*2 + J34)*2 +K34)*2 + L34)*2 + M34)*2 + N34)*2 +O34)*2 +P34)*2 + Q34)*2 + R34)</f>
        <v>-24995</v>
      </c>
      <c r="U34" s="2" t="s">
        <v>41</v>
      </c>
      <c r="Y34">
        <f>Y31+Y32</f>
        <v>40541</v>
      </c>
      <c r="Z34" s="2" t="s">
        <v>41</v>
      </c>
    </row>
    <row r="37" spans="1:26" x14ac:dyDescent="0.3">
      <c r="B37" t="s">
        <v>51</v>
      </c>
      <c r="C37" t="s">
        <v>42</v>
      </c>
      <c r="D37">
        <f>IF(OR(AND(C31+C32=0,C34=1),C31+C32=2),1,0)</f>
        <v>1</v>
      </c>
      <c r="E37" t="s">
        <v>46</v>
      </c>
      <c r="F37" t="s">
        <v>42</v>
      </c>
      <c r="G37">
        <f>MOD(SUM(C34:R34) + 1,2)</f>
        <v>1</v>
      </c>
      <c r="H37" t="s">
        <v>48</v>
      </c>
      <c r="I37" s="1" t="s">
        <v>42</v>
      </c>
      <c r="J37">
        <f>IF(OR(AND(O31+O32+O34 = 1,O34=0),O31+O32=2),1,0)</f>
        <v>0</v>
      </c>
      <c r="K37" t="s">
        <v>49</v>
      </c>
      <c r="L37" s="1" t="s">
        <v>42</v>
      </c>
      <c r="M37">
        <f>IF(SUM(C34:R34) = 0,1,0)</f>
        <v>0</v>
      </c>
      <c r="N37" t="s">
        <v>50</v>
      </c>
      <c r="O37" s="1" t="s">
        <v>42</v>
      </c>
      <c r="P37">
        <f>C34</f>
        <v>1</v>
      </c>
      <c r="Q37" t="s">
        <v>47</v>
      </c>
      <c r="R37" s="1" t="s">
        <v>42</v>
      </c>
      <c r="S37">
        <f>IF(OR(AND(C31+C32+C34 = 1,C34=0),C31+C32=2),1,0)</f>
        <v>0</v>
      </c>
    </row>
    <row r="43" spans="1:26" ht="15.6" x14ac:dyDescent="0.35">
      <c r="B43" s="1" t="s">
        <v>39</v>
      </c>
      <c r="C43">
        <f>G5</f>
        <v>0</v>
      </c>
      <c r="D43">
        <f t="shared" ref="D43:F43" si="69">H5</f>
        <v>0</v>
      </c>
      <c r="E43">
        <f t="shared" si="69"/>
        <v>1</v>
      </c>
      <c r="F43">
        <f t="shared" si="69"/>
        <v>1</v>
      </c>
      <c r="G43">
        <f>L5</f>
        <v>1</v>
      </c>
      <c r="H43">
        <f t="shared" ref="H43:J43" si="70">M5</f>
        <v>1</v>
      </c>
      <c r="I43">
        <f t="shared" si="70"/>
        <v>1</v>
      </c>
      <c r="J43">
        <f t="shared" si="70"/>
        <v>0</v>
      </c>
      <c r="K43">
        <f>Q5</f>
        <v>1</v>
      </c>
      <c r="L43">
        <f t="shared" ref="L43:N43" si="71">R5</f>
        <v>1</v>
      </c>
      <c r="M43">
        <f t="shared" si="71"/>
        <v>0</v>
      </c>
      <c r="N43">
        <f t="shared" si="71"/>
        <v>1</v>
      </c>
      <c r="O43">
        <f>V5</f>
        <v>1</v>
      </c>
      <c r="P43">
        <f t="shared" ref="P43:R43" si="72">W5</f>
        <v>0</v>
      </c>
      <c r="Q43">
        <f t="shared" si="72"/>
        <v>1</v>
      </c>
      <c r="R43">
        <f t="shared" si="72"/>
        <v>0</v>
      </c>
      <c r="W43" t="s">
        <v>45</v>
      </c>
      <c r="Y43">
        <f>C5</f>
        <v>16090</v>
      </c>
      <c r="Z43" t="str">
        <f>IF(D49 = 0,"Результат корректный, совпадает с суммой десятичных эквивалентов","Произошло переполнение, получено некорректное число")</f>
        <v>Результат корректный, совпадает с суммой десятичных эквивалентов</v>
      </c>
    </row>
    <row r="44" spans="1:26" ht="15.6" x14ac:dyDescent="0.35">
      <c r="A44" t="s">
        <v>36</v>
      </c>
      <c r="B44" s="1" t="s">
        <v>54</v>
      </c>
      <c r="C44">
        <f>G10</f>
        <v>1</v>
      </c>
      <c r="D44">
        <f t="shared" ref="D44:F44" si="73">H10</f>
        <v>1</v>
      </c>
      <c r="E44">
        <f t="shared" si="73"/>
        <v>0</v>
      </c>
      <c r="F44">
        <f t="shared" si="73"/>
        <v>1</v>
      </c>
      <c r="G44">
        <f>L10</f>
        <v>1</v>
      </c>
      <c r="H44">
        <f t="shared" ref="H44:J44" si="74">M10</f>
        <v>1</v>
      </c>
      <c r="I44">
        <f t="shared" si="74"/>
        <v>1</v>
      </c>
      <c r="J44">
        <f t="shared" si="74"/>
        <v>1</v>
      </c>
      <c r="K44">
        <f>Q10</f>
        <v>0</v>
      </c>
      <c r="L44">
        <f t="shared" ref="L44:N44" si="75">R10</f>
        <v>1</v>
      </c>
      <c r="M44">
        <f t="shared" si="75"/>
        <v>0</v>
      </c>
      <c r="N44">
        <f t="shared" si="75"/>
        <v>1</v>
      </c>
      <c r="O44">
        <f>V10</f>
        <v>0</v>
      </c>
      <c r="P44">
        <f t="shared" ref="P44:R44" si="76">W10</f>
        <v>1</v>
      </c>
      <c r="Q44">
        <f t="shared" si="76"/>
        <v>1</v>
      </c>
      <c r="R44">
        <f t="shared" si="76"/>
        <v>1</v>
      </c>
      <c r="V44" s="1" t="s">
        <v>36</v>
      </c>
      <c r="W44" t="s">
        <v>55</v>
      </c>
      <c r="Y44">
        <f>C10</f>
        <v>-8361</v>
      </c>
      <c r="Z44" t="str">
        <f>IF(S49 = 1, "Произошел перенос из старшего бита","")</f>
        <v>Произошел перенос из старшего бита</v>
      </c>
    </row>
    <row r="45" spans="1:26" x14ac:dyDescent="0.3">
      <c r="B45" s="1" t="s">
        <v>37</v>
      </c>
      <c r="C45" s="1" t="s">
        <v>37</v>
      </c>
      <c r="D45" s="1" t="s">
        <v>37</v>
      </c>
      <c r="E45" s="1" t="s">
        <v>37</v>
      </c>
      <c r="F45" s="1" t="s">
        <v>37</v>
      </c>
      <c r="G45" s="1" t="s">
        <v>37</v>
      </c>
      <c r="H45" s="1" t="s">
        <v>37</v>
      </c>
      <c r="I45" s="1" t="s">
        <v>37</v>
      </c>
      <c r="J45" s="1" t="s">
        <v>37</v>
      </c>
      <c r="K45" s="1" t="s">
        <v>37</v>
      </c>
      <c r="L45" s="1" t="s">
        <v>37</v>
      </c>
      <c r="M45" s="1" t="s">
        <v>37</v>
      </c>
      <c r="N45" s="1" t="s">
        <v>37</v>
      </c>
      <c r="O45" s="1" t="s">
        <v>37</v>
      </c>
      <c r="P45" s="1" t="s">
        <v>37</v>
      </c>
      <c r="Q45" s="1" t="s">
        <v>37</v>
      </c>
      <c r="R45" s="1" t="s">
        <v>37</v>
      </c>
      <c r="T45" s="1"/>
      <c r="U45" s="1"/>
      <c r="V45" s="1" t="s">
        <v>42</v>
      </c>
      <c r="W45" s="1" t="s">
        <v>43</v>
      </c>
      <c r="X45" s="1" t="s">
        <v>43</v>
      </c>
      <c r="Y45" s="1" t="s">
        <v>43</v>
      </c>
    </row>
    <row r="46" spans="1:26" ht="15.6" x14ac:dyDescent="0.35">
      <c r="C46">
        <f>MOD(C43+C44+IF(OR(AND(D43+D44+D46 = 1,D46=0),D43+D44=2),1,0),2)</f>
        <v>0</v>
      </c>
      <c r="D46">
        <f t="shared" ref="D46:M46" si="77">MOD(D43+D44+IF(OR(AND(E43+E44+E46 = 1,E46=0),E43+E44=2),1,0),2)</f>
        <v>0</v>
      </c>
      <c r="E46">
        <f t="shared" si="77"/>
        <v>0</v>
      </c>
      <c r="F46">
        <f t="shared" si="77"/>
        <v>1</v>
      </c>
      <c r="G46">
        <f t="shared" si="77"/>
        <v>1</v>
      </c>
      <c r="H46">
        <f t="shared" si="77"/>
        <v>1</v>
      </c>
      <c r="I46">
        <f t="shared" si="77"/>
        <v>1</v>
      </c>
      <c r="J46">
        <f t="shared" si="77"/>
        <v>0</v>
      </c>
      <c r="K46">
        <f t="shared" si="77"/>
        <v>0</v>
      </c>
      <c r="L46">
        <f t="shared" si="77"/>
        <v>0</v>
      </c>
      <c r="M46">
        <f t="shared" si="77"/>
        <v>1</v>
      </c>
      <c r="N46">
        <f>MOD(N43+N44+IF(OR(AND(O43+O44+O46 = 1,O46=0),O43+O44=2),1,0),2)</f>
        <v>1</v>
      </c>
      <c r="O46">
        <f>MOD(O43+O44+IF(OR(AND(P43+P44+P46 = 1,P46=0),P43+P44=2),1,0),2)</f>
        <v>0</v>
      </c>
      <c r="P46">
        <f t="shared" ref="P46:Q46" si="78">MOD(P43+P44+IF(OR(AND(Q43+Q44+Q46 = 1,Q46=0),Q43+Q44=2),1,0),2)</f>
        <v>0</v>
      </c>
      <c r="Q46">
        <f t="shared" si="78"/>
        <v>0</v>
      </c>
      <c r="R46">
        <f>MOD(R43+R44,2)</f>
        <v>1</v>
      </c>
      <c r="S46" t="s">
        <v>40</v>
      </c>
      <c r="T46">
        <f>IF(C46 = 0,(((((((((((((( D46)*2 + E46)*2 + F46)*2 + G46)*2 + H46)*2 + I46)*2 + J46)*2 +K46)*2 + L46)*2 + M46)*2 + N46)*2 +O46)*2 +P46)*2 + Q46)*2 + R46,- 32768 + (((((((((((((( D46)*2 + E46)*2 + F46)*2 + G46)*2 + H46)*2 + I46)*2 + J46)*2 +K46)*2 + L46)*2 + M46)*2 + N46)*2 +O46)*2 +P46)*2 + Q46)*2 + R46)</f>
        <v>7729</v>
      </c>
      <c r="U46" s="2" t="s">
        <v>41</v>
      </c>
      <c r="Y46">
        <f>Y43+Y44</f>
        <v>7729</v>
      </c>
      <c r="Z46" s="2" t="s">
        <v>41</v>
      </c>
    </row>
    <row r="49" spans="1:26" x14ac:dyDescent="0.3">
      <c r="B49" t="s">
        <v>51</v>
      </c>
      <c r="C49" t="s">
        <v>42</v>
      </c>
      <c r="D49">
        <f>IF(OR(AND(C43+C44=0,C46=1),C43+C44=2),1,0)</f>
        <v>0</v>
      </c>
      <c r="E49" t="s">
        <v>46</v>
      </c>
      <c r="F49" t="s">
        <v>42</v>
      </c>
      <c r="G49">
        <f>MOD(SUM(C46:R46) + 1,2)</f>
        <v>0</v>
      </c>
      <c r="H49" t="s">
        <v>48</v>
      </c>
      <c r="I49" s="1" t="s">
        <v>42</v>
      </c>
      <c r="J49">
        <f>IF(OR(AND(O43+O44+O46 = 1,O46=0),O43+O44=2),1,0)</f>
        <v>1</v>
      </c>
      <c r="K49" t="s">
        <v>49</v>
      </c>
      <c r="L49" s="1" t="s">
        <v>42</v>
      </c>
      <c r="M49">
        <f>IF(SUM(C46:R46) = 0,1,0)</f>
        <v>0</v>
      </c>
      <c r="N49" t="s">
        <v>50</v>
      </c>
      <c r="O49" s="1" t="s">
        <v>42</v>
      </c>
      <c r="P49">
        <f>C46</f>
        <v>0</v>
      </c>
      <c r="Q49" t="s">
        <v>47</v>
      </c>
      <c r="R49" s="1" t="s">
        <v>42</v>
      </c>
      <c r="S49">
        <f>IF(OR(AND(C43+C44+C46 = 1,C46=0),C43+C44=2),1,0)</f>
        <v>1</v>
      </c>
    </row>
    <row r="55" spans="1:26" ht="15.6" x14ac:dyDescent="0.35">
      <c r="B55" s="1" t="s">
        <v>54</v>
      </c>
      <c r="C55">
        <f>G10</f>
        <v>1</v>
      </c>
      <c r="D55">
        <f t="shared" ref="D55:F55" si="79">H10</f>
        <v>1</v>
      </c>
      <c r="E55">
        <f t="shared" si="79"/>
        <v>0</v>
      </c>
      <c r="F55">
        <f t="shared" si="79"/>
        <v>1</v>
      </c>
      <c r="G55">
        <f>L10</f>
        <v>1</v>
      </c>
      <c r="H55">
        <f t="shared" ref="H55:J55" si="80">M10</f>
        <v>1</v>
      </c>
      <c r="I55">
        <f t="shared" si="80"/>
        <v>1</v>
      </c>
      <c r="J55">
        <f t="shared" si="80"/>
        <v>1</v>
      </c>
      <c r="K55">
        <f>Q10</f>
        <v>0</v>
      </c>
      <c r="L55">
        <f t="shared" ref="L55:N55" si="81">R10</f>
        <v>1</v>
      </c>
      <c r="M55">
        <f t="shared" si="81"/>
        <v>0</v>
      </c>
      <c r="N55">
        <f t="shared" si="81"/>
        <v>1</v>
      </c>
      <c r="O55">
        <f>V10</f>
        <v>0</v>
      </c>
      <c r="P55">
        <f t="shared" ref="P55:R55" si="82">W10</f>
        <v>1</v>
      </c>
      <c r="Q55">
        <f t="shared" si="82"/>
        <v>1</v>
      </c>
      <c r="R55">
        <f t="shared" si="82"/>
        <v>1</v>
      </c>
      <c r="W55" t="s">
        <v>55</v>
      </c>
      <c r="Y55">
        <f>C10</f>
        <v>-8361</v>
      </c>
      <c r="Z55" t="str">
        <f>IF(D61 = 0,"Результат корректный, совпадает с суммой десятичных эквивалентов","Произошло переполнение, получено некорректное число")</f>
        <v>Произошло переполнение, получено некорректное число</v>
      </c>
    </row>
    <row r="56" spans="1:26" ht="15.6" x14ac:dyDescent="0.35">
      <c r="A56" t="s">
        <v>36</v>
      </c>
      <c r="B56" s="1" t="s">
        <v>56</v>
      </c>
      <c r="C56">
        <f>G11</f>
        <v>1</v>
      </c>
      <c r="D56">
        <f t="shared" ref="D56" si="83">H11</f>
        <v>1</v>
      </c>
      <c r="E56">
        <f t="shared" ref="E56" si="84">I11</f>
        <v>0</v>
      </c>
      <c r="F56">
        <f t="shared" ref="F56" si="85">J11</f>
        <v>0</v>
      </c>
      <c r="G56">
        <f>L11</f>
        <v>0</v>
      </c>
      <c r="H56">
        <f t="shared" ref="H56" si="86">M11</f>
        <v>0</v>
      </c>
      <c r="I56">
        <f t="shared" ref="I56" si="87">N11</f>
        <v>0</v>
      </c>
      <c r="J56">
        <f t="shared" ref="J56" si="88">O11</f>
        <v>1</v>
      </c>
      <c r="K56">
        <f>Q11</f>
        <v>0</v>
      </c>
      <c r="L56">
        <f t="shared" ref="L56" si="89">R11</f>
        <v>0</v>
      </c>
      <c r="M56">
        <f t="shared" ref="M56" si="90">S11</f>
        <v>1</v>
      </c>
      <c r="N56">
        <f t="shared" ref="N56" si="91">T11</f>
        <v>0</v>
      </c>
      <c r="O56">
        <f>V11</f>
        <v>0</v>
      </c>
      <c r="P56">
        <f t="shared" ref="P56" si="92">W11</f>
        <v>1</v>
      </c>
      <c r="Q56">
        <f t="shared" ref="Q56" si="93">X11</f>
        <v>1</v>
      </c>
      <c r="R56">
        <f t="shared" ref="R56" si="94">Y11</f>
        <v>0</v>
      </c>
      <c r="V56" s="1" t="s">
        <v>36</v>
      </c>
      <c r="W56" t="s">
        <v>57</v>
      </c>
      <c r="Y56">
        <f>C11</f>
        <v>-16090</v>
      </c>
      <c r="Z56" t="str">
        <f>IF(S61 = 1, "Произошел перенос из старшего бита","")</f>
        <v>Произошел перенос из старшего бита</v>
      </c>
    </row>
    <row r="57" spans="1:26" x14ac:dyDescent="0.3">
      <c r="B57" s="1" t="s">
        <v>37</v>
      </c>
      <c r="C57" s="1" t="s">
        <v>37</v>
      </c>
      <c r="D57" s="1" t="s">
        <v>37</v>
      </c>
      <c r="E57" s="1" t="s">
        <v>37</v>
      </c>
      <c r="F57" s="1" t="s">
        <v>37</v>
      </c>
      <c r="G57" s="1" t="s">
        <v>37</v>
      </c>
      <c r="H57" s="1" t="s">
        <v>37</v>
      </c>
      <c r="I57" s="1" t="s">
        <v>37</v>
      </c>
      <c r="J57" s="1" t="s">
        <v>37</v>
      </c>
      <c r="K57" s="1" t="s">
        <v>37</v>
      </c>
      <c r="L57" s="1" t="s">
        <v>37</v>
      </c>
      <c r="M57" s="1" t="s">
        <v>37</v>
      </c>
      <c r="N57" s="1" t="s">
        <v>37</v>
      </c>
      <c r="O57" s="1" t="s">
        <v>37</v>
      </c>
      <c r="P57" s="1" t="s">
        <v>37</v>
      </c>
      <c r="Q57" s="1" t="s">
        <v>37</v>
      </c>
      <c r="R57" s="1" t="s">
        <v>37</v>
      </c>
      <c r="T57" s="1"/>
      <c r="U57" s="1"/>
      <c r="V57" s="1" t="s">
        <v>42</v>
      </c>
      <c r="W57" s="1" t="s">
        <v>43</v>
      </c>
      <c r="X57" s="1" t="s">
        <v>43</v>
      </c>
      <c r="Y57" s="1" t="s">
        <v>43</v>
      </c>
    </row>
    <row r="58" spans="1:26" ht="15.6" x14ac:dyDescent="0.35">
      <c r="C58">
        <f>MOD(C55+C56+IF(OR(AND(D55+D56+D58 = 1,D58=0),D55+D56=2),1,0),2)</f>
        <v>1</v>
      </c>
      <c r="D58">
        <f t="shared" ref="D58:M58" si="95">MOD(D55+D56+IF(OR(AND(E55+E56+E58 = 1,E58=0),E55+E56=2),1,0),2)</f>
        <v>0</v>
      </c>
      <c r="E58">
        <f t="shared" si="95"/>
        <v>1</v>
      </c>
      <c r="F58">
        <f t="shared" si="95"/>
        <v>0</v>
      </c>
      <c r="G58">
        <f t="shared" si="95"/>
        <v>0</v>
      </c>
      <c r="H58">
        <f t="shared" si="95"/>
        <v>0</v>
      </c>
      <c r="I58">
        <f t="shared" si="95"/>
        <v>0</v>
      </c>
      <c r="J58">
        <f t="shared" si="95"/>
        <v>0</v>
      </c>
      <c r="K58">
        <f t="shared" si="95"/>
        <v>0</v>
      </c>
      <c r="L58">
        <f t="shared" si="95"/>
        <v>1</v>
      </c>
      <c r="M58">
        <f t="shared" si="95"/>
        <v>1</v>
      </c>
      <c r="N58">
        <f>MOD(N55+N56+IF(OR(AND(O55+O56+O58 = 1,O58=0),O55+O56=2),1,0),2)</f>
        <v>1</v>
      </c>
      <c r="O58">
        <f>MOD(O55+O56+IF(OR(AND(P55+P56+P58 = 1,P58=0),P55+P56=2),1,0),2)</f>
        <v>1</v>
      </c>
      <c r="P58">
        <f t="shared" ref="P58:Q58" si="96">MOD(P55+P56+IF(OR(AND(Q55+Q56+Q58 = 1,Q58=0),Q55+Q56=2),1,0),2)</f>
        <v>1</v>
      </c>
      <c r="Q58">
        <f t="shared" si="96"/>
        <v>0</v>
      </c>
      <c r="R58">
        <f>MOD(R55+R56,2)</f>
        <v>1</v>
      </c>
      <c r="S58" t="s">
        <v>40</v>
      </c>
      <c r="T58">
        <f>IF(C58 = 0,(((((((((((((( D58)*2 + E58)*2 + F58)*2 + G58)*2 + H58)*2 + I58)*2 + J58)*2 +K58)*2 + L58)*2 + M58)*2 + N58)*2 +O58)*2 +P58)*2 + Q58)*2 + R58,- 32768 + (((((((((((((( D58)*2 + E58)*2 + F58)*2 + G58)*2 + H58)*2 + I58)*2 + J58)*2 +K58)*2 + L58)*2 + M58)*2 + N58)*2 +O58)*2 +P58)*2 + Q58)*2 + R58)</f>
        <v>-24451</v>
      </c>
      <c r="U58" s="2" t="s">
        <v>41</v>
      </c>
      <c r="Y58">
        <f>Y55+Y56</f>
        <v>-24451</v>
      </c>
      <c r="Z58" s="2" t="s">
        <v>41</v>
      </c>
    </row>
    <row r="61" spans="1:26" x14ac:dyDescent="0.3">
      <c r="B61" t="s">
        <v>51</v>
      </c>
      <c r="C61" t="s">
        <v>42</v>
      </c>
      <c r="D61">
        <f>IF(OR(AND(C55+C56=0,C58=1),C55+C56=2),1,0)</f>
        <v>1</v>
      </c>
      <c r="E61" t="s">
        <v>46</v>
      </c>
      <c r="F61" t="s">
        <v>42</v>
      </c>
      <c r="G61">
        <f>MOD(SUM(C58:R58) + 1,2)</f>
        <v>1</v>
      </c>
      <c r="H61" t="s">
        <v>48</v>
      </c>
      <c r="I61" s="1" t="s">
        <v>42</v>
      </c>
      <c r="J61">
        <f>IF(OR(AND(O55+O56+O58 = 1,O58=0),O55+O56=2),1,0)</f>
        <v>0</v>
      </c>
      <c r="K61" t="s">
        <v>49</v>
      </c>
      <c r="L61" s="1" t="s">
        <v>42</v>
      </c>
      <c r="M61">
        <f>IF(SUM(C58:R58) = 0,1,0)</f>
        <v>0</v>
      </c>
      <c r="N61" t="s">
        <v>50</v>
      </c>
      <c r="O61" s="1" t="s">
        <v>42</v>
      </c>
      <c r="P61">
        <f>C58</f>
        <v>1</v>
      </c>
      <c r="Q61" t="s">
        <v>47</v>
      </c>
      <c r="R61" s="1" t="s">
        <v>42</v>
      </c>
      <c r="S61">
        <f>IF(OR(AND(C55+C56+C58 = 1,C58=0),C55+C56=2),1,0)</f>
        <v>1</v>
      </c>
    </row>
    <row r="67" spans="1:26" ht="15.6" x14ac:dyDescent="0.35">
      <c r="B67" s="1" t="s">
        <v>56</v>
      </c>
      <c r="C67">
        <f>G11</f>
        <v>1</v>
      </c>
      <c r="D67">
        <f t="shared" ref="D67:F67" si="97">H11</f>
        <v>1</v>
      </c>
      <c r="E67">
        <f t="shared" si="97"/>
        <v>0</v>
      </c>
      <c r="F67">
        <f t="shared" si="97"/>
        <v>0</v>
      </c>
      <c r="G67">
        <f>L11</f>
        <v>0</v>
      </c>
      <c r="H67">
        <f t="shared" ref="H67:J67" si="98">M11</f>
        <v>0</v>
      </c>
      <c r="I67">
        <f t="shared" si="98"/>
        <v>0</v>
      </c>
      <c r="J67">
        <f t="shared" si="98"/>
        <v>1</v>
      </c>
      <c r="K67">
        <f>Q11</f>
        <v>0</v>
      </c>
      <c r="L67">
        <f t="shared" ref="L67:N67" si="99">R11</f>
        <v>0</v>
      </c>
      <c r="M67">
        <f t="shared" si="99"/>
        <v>1</v>
      </c>
      <c r="N67">
        <f t="shared" si="99"/>
        <v>0</v>
      </c>
      <c r="O67">
        <f>V11</f>
        <v>0</v>
      </c>
      <c r="P67">
        <f t="shared" ref="P67:R67" si="100">W11</f>
        <v>1</v>
      </c>
      <c r="Q67">
        <f t="shared" si="100"/>
        <v>1</v>
      </c>
      <c r="R67">
        <f t="shared" si="100"/>
        <v>0</v>
      </c>
      <c r="W67" t="s">
        <v>57</v>
      </c>
      <c r="Y67">
        <f>C11</f>
        <v>-16090</v>
      </c>
      <c r="Z67" t="str">
        <f>IF(D73 = 0,"Результат корректный, совпадает с суммой десятичных эквивалентов","Произошло переполнение, получено некорректное число")</f>
        <v>Произошло переполнение, получено некорректное число</v>
      </c>
    </row>
    <row r="68" spans="1:26" ht="15.6" x14ac:dyDescent="0.35">
      <c r="A68" t="s">
        <v>36</v>
      </c>
      <c r="B68" s="1" t="s">
        <v>58</v>
      </c>
      <c r="C68">
        <f>G12</f>
        <v>1</v>
      </c>
      <c r="D68">
        <f t="shared" ref="D68" si="101">H12</f>
        <v>0</v>
      </c>
      <c r="E68">
        <f t="shared" ref="E68" si="102">I12</f>
        <v>1</v>
      </c>
      <c r="F68">
        <f t="shared" ref="F68" si="103">J12</f>
        <v>0</v>
      </c>
      <c r="G68">
        <f>L12</f>
        <v>0</v>
      </c>
      <c r="H68">
        <f t="shared" ref="H68" si="104">M12</f>
        <v>0</v>
      </c>
      <c r="I68">
        <f t="shared" ref="I68" si="105">N12</f>
        <v>0</v>
      </c>
      <c r="J68">
        <f t="shared" ref="J68" si="106">O12</f>
        <v>0</v>
      </c>
      <c r="K68">
        <f>Q12</f>
        <v>0</v>
      </c>
      <c r="L68">
        <f t="shared" ref="L68" si="107">R12</f>
        <v>1</v>
      </c>
      <c r="M68">
        <f t="shared" ref="M68" si="108">S12</f>
        <v>1</v>
      </c>
      <c r="N68">
        <f t="shared" ref="N68" si="109">T12</f>
        <v>1</v>
      </c>
      <c r="O68">
        <f>V12</f>
        <v>1</v>
      </c>
      <c r="P68">
        <f t="shared" ref="P68" si="110">W12</f>
        <v>1</v>
      </c>
      <c r="Q68">
        <f t="shared" ref="Q68" si="111">X12</f>
        <v>0</v>
      </c>
      <c r="R68">
        <f t="shared" ref="R68" si="112">Y12</f>
        <v>1</v>
      </c>
      <c r="V68" s="1" t="s">
        <v>36</v>
      </c>
      <c r="W68" t="s">
        <v>59</v>
      </c>
      <c r="Y68">
        <f>C12</f>
        <v>-24451</v>
      </c>
      <c r="Z68" t="str">
        <f>IF(S73 = 1, "Произошел перенос из старшего бита","")</f>
        <v>Произошел перенос из старшего бита</v>
      </c>
    </row>
    <row r="69" spans="1:26" x14ac:dyDescent="0.3">
      <c r="B69" s="1" t="s">
        <v>37</v>
      </c>
      <c r="C69" s="1" t="s">
        <v>37</v>
      </c>
      <c r="D69" s="1" t="s">
        <v>37</v>
      </c>
      <c r="E69" s="1" t="s">
        <v>37</v>
      </c>
      <c r="F69" s="1" t="s">
        <v>37</v>
      </c>
      <c r="G69" s="1" t="s">
        <v>37</v>
      </c>
      <c r="H69" s="1" t="s">
        <v>37</v>
      </c>
      <c r="I69" s="1" t="s">
        <v>37</v>
      </c>
      <c r="J69" s="1" t="s">
        <v>37</v>
      </c>
      <c r="K69" s="1" t="s">
        <v>37</v>
      </c>
      <c r="L69" s="1" t="s">
        <v>37</v>
      </c>
      <c r="M69" s="1" t="s">
        <v>37</v>
      </c>
      <c r="N69" s="1" t="s">
        <v>37</v>
      </c>
      <c r="O69" s="1" t="s">
        <v>37</v>
      </c>
      <c r="P69" s="1" t="s">
        <v>37</v>
      </c>
      <c r="Q69" s="1" t="s">
        <v>37</v>
      </c>
      <c r="R69" s="1" t="s">
        <v>37</v>
      </c>
      <c r="T69" s="1"/>
      <c r="U69" s="1"/>
      <c r="V69" s="1" t="s">
        <v>42</v>
      </c>
      <c r="W69" s="1" t="s">
        <v>43</v>
      </c>
      <c r="X69" s="1" t="s">
        <v>43</v>
      </c>
      <c r="Y69" s="1" t="s">
        <v>43</v>
      </c>
    </row>
    <row r="70" spans="1:26" ht="15.6" x14ac:dyDescent="0.35">
      <c r="C70">
        <f>MOD(C67+C68+IF(OR(AND(D67+D68+D70 = 1,D70=0),D67+D68=2),1,0),2)</f>
        <v>0</v>
      </c>
      <c r="D70">
        <f t="shared" ref="D70:M70" si="113">MOD(D67+D68+IF(OR(AND(E67+E68+E70 = 1,E70=0),E67+E68=2),1,0),2)</f>
        <v>1</v>
      </c>
      <c r="E70">
        <f t="shared" si="113"/>
        <v>1</v>
      </c>
      <c r="F70">
        <f t="shared" si="113"/>
        <v>0</v>
      </c>
      <c r="G70">
        <f t="shared" si="113"/>
        <v>0</v>
      </c>
      <c r="H70">
        <f t="shared" si="113"/>
        <v>0</v>
      </c>
      <c r="I70">
        <f t="shared" si="113"/>
        <v>0</v>
      </c>
      <c r="J70">
        <f t="shared" si="113"/>
        <v>1</v>
      </c>
      <c r="K70">
        <f t="shared" si="113"/>
        <v>1</v>
      </c>
      <c r="L70">
        <f t="shared" si="113"/>
        <v>0</v>
      </c>
      <c r="M70">
        <f t="shared" si="113"/>
        <v>1</v>
      </c>
      <c r="N70">
        <f>MOD(N67+N68+IF(OR(AND(O67+O68+O70 = 1,O70=0),O67+O68=2),1,0),2)</f>
        <v>0</v>
      </c>
      <c r="O70">
        <f>MOD(O67+O68+IF(OR(AND(P67+P68+P70 = 1,P70=0),P67+P68=2),1,0),2)</f>
        <v>0</v>
      </c>
      <c r="P70">
        <f t="shared" ref="P70:Q70" si="114">MOD(P67+P68+IF(OR(AND(Q67+Q68+Q70 = 1,Q70=0),Q67+Q68=2),1,0),2)</f>
        <v>0</v>
      </c>
      <c r="Q70">
        <f t="shared" si="114"/>
        <v>1</v>
      </c>
      <c r="R70">
        <f>MOD(R67+R68,2)</f>
        <v>1</v>
      </c>
      <c r="S70" t="s">
        <v>40</v>
      </c>
      <c r="T70">
        <f>IF(C70 = 0,(((((((((((((( D70)*2 + E70)*2 + F70)*2 + G70)*2 + H70)*2 + I70)*2 + J70)*2 +K70)*2 + L70)*2 + M70)*2 + N70)*2 +O70)*2 +P70)*2 + Q70)*2 + R70,- 32768 + (((((((((((((( D70)*2 + E70)*2 + F70)*2 + G70)*2 + H70)*2 + I70)*2 + J70)*2 +K70)*2 + L70)*2 + M70)*2 + N70)*2 +O70)*2 +P70)*2 + Q70)*2 + R70)</f>
        <v>24995</v>
      </c>
      <c r="U70" s="2" t="s">
        <v>41</v>
      </c>
      <c r="Y70">
        <f>Y67+Y68</f>
        <v>-40541</v>
      </c>
      <c r="Z70" s="2" t="s">
        <v>41</v>
      </c>
    </row>
    <row r="73" spans="1:26" x14ac:dyDescent="0.3">
      <c r="B73" t="s">
        <v>51</v>
      </c>
      <c r="C73" t="s">
        <v>42</v>
      </c>
      <c r="D73">
        <f>IF(OR(AND(C67+C68=0,C70=1),C67+C68=2),1,0)</f>
        <v>1</v>
      </c>
      <c r="E73" t="s">
        <v>46</v>
      </c>
      <c r="F73" t="s">
        <v>42</v>
      </c>
      <c r="G73">
        <f>MOD(SUM(C70:R70) + 1,2)</f>
        <v>0</v>
      </c>
      <c r="H73" t="s">
        <v>48</v>
      </c>
      <c r="I73" s="1" t="s">
        <v>42</v>
      </c>
      <c r="J73">
        <f>IF(OR(AND(O67+O68+O70 = 1,O70=0),O67+O68=2),1,0)</f>
        <v>1</v>
      </c>
      <c r="K73" t="s">
        <v>49</v>
      </c>
      <c r="L73" s="1" t="s">
        <v>42</v>
      </c>
      <c r="M73">
        <f>IF(SUM(C70:R70) = 0,1,0)</f>
        <v>0</v>
      </c>
      <c r="N73" t="s">
        <v>50</v>
      </c>
      <c r="O73" s="1" t="s">
        <v>42</v>
      </c>
      <c r="P73">
        <f>C70</f>
        <v>0</v>
      </c>
      <c r="Q73" t="s">
        <v>47</v>
      </c>
      <c r="R73" s="1" t="s">
        <v>42</v>
      </c>
      <c r="S73">
        <f>IF(OR(AND(C67+C68+C70 = 1,C70=0),C67+C68=2),1,0)</f>
        <v>1</v>
      </c>
    </row>
    <row r="79" spans="1:26" ht="15.6" x14ac:dyDescent="0.35">
      <c r="B79" s="1" t="s">
        <v>38</v>
      </c>
      <c r="C79">
        <f>G4</f>
        <v>0</v>
      </c>
      <c r="D79">
        <f t="shared" ref="D79:F79" si="115">H4</f>
        <v>0</v>
      </c>
      <c r="E79">
        <f t="shared" si="115"/>
        <v>1</v>
      </c>
      <c r="F79">
        <f t="shared" si="115"/>
        <v>0</v>
      </c>
      <c r="G79">
        <f>L4</f>
        <v>0</v>
      </c>
      <c r="H79">
        <f t="shared" ref="H79:J79" si="116">M4</f>
        <v>0</v>
      </c>
      <c r="I79">
        <f t="shared" si="116"/>
        <v>0</v>
      </c>
      <c r="J79">
        <f t="shared" si="116"/>
        <v>0</v>
      </c>
      <c r="K79">
        <f>Q4</f>
        <v>1</v>
      </c>
      <c r="L79">
        <f t="shared" ref="L79:N79" si="117">R4</f>
        <v>0</v>
      </c>
      <c r="M79">
        <f t="shared" si="117"/>
        <v>1</v>
      </c>
      <c r="N79">
        <f t="shared" si="117"/>
        <v>0</v>
      </c>
      <c r="O79">
        <f>V4</f>
        <v>1</v>
      </c>
      <c r="P79">
        <f t="shared" ref="P79:R79" si="118">W4</f>
        <v>0</v>
      </c>
      <c r="Q79">
        <f t="shared" si="118"/>
        <v>0</v>
      </c>
      <c r="R79">
        <f t="shared" si="118"/>
        <v>1</v>
      </c>
      <c r="W79" t="s">
        <v>44</v>
      </c>
      <c r="Y79">
        <f>C4</f>
        <v>8361</v>
      </c>
      <c r="Z79" t="str">
        <f>IF(D85 = 0,"Результат корректный, совпадает с суммой десятичных эквивалентов","Произошло переполнение, получено некорректное число")</f>
        <v>Результат корректный, совпадает с суммой десятичных эквивалентов</v>
      </c>
    </row>
    <row r="80" spans="1:26" ht="15.6" x14ac:dyDescent="0.35">
      <c r="A80" t="s">
        <v>36</v>
      </c>
      <c r="B80" s="1" t="s">
        <v>56</v>
      </c>
      <c r="C80">
        <f>G11</f>
        <v>1</v>
      </c>
      <c r="D80">
        <f t="shared" ref="D80:F80" si="119">H11</f>
        <v>1</v>
      </c>
      <c r="E80">
        <f t="shared" si="119"/>
        <v>0</v>
      </c>
      <c r="F80">
        <f t="shared" si="119"/>
        <v>0</v>
      </c>
      <c r="G80">
        <f>L11</f>
        <v>0</v>
      </c>
      <c r="H80">
        <f t="shared" ref="H80:J80" si="120">M11</f>
        <v>0</v>
      </c>
      <c r="I80">
        <f t="shared" si="120"/>
        <v>0</v>
      </c>
      <c r="J80">
        <f t="shared" si="120"/>
        <v>1</v>
      </c>
      <c r="K80">
        <f>Q11</f>
        <v>0</v>
      </c>
      <c r="L80">
        <f t="shared" ref="L80:N80" si="121">R11</f>
        <v>0</v>
      </c>
      <c r="M80">
        <f t="shared" si="121"/>
        <v>1</v>
      </c>
      <c r="N80">
        <f t="shared" si="121"/>
        <v>0</v>
      </c>
      <c r="O80">
        <f>V11</f>
        <v>0</v>
      </c>
      <c r="P80">
        <f t="shared" ref="P80:Q80" si="122">W11</f>
        <v>1</v>
      </c>
      <c r="Q80">
        <f t="shared" si="122"/>
        <v>1</v>
      </c>
      <c r="R80">
        <f>Y11</f>
        <v>0</v>
      </c>
      <c r="V80" s="1" t="s">
        <v>36</v>
      </c>
      <c r="W80" t="s">
        <v>57</v>
      </c>
      <c r="Y80">
        <f>C11</f>
        <v>-16090</v>
      </c>
      <c r="Z80" t="str">
        <f>IF(S85 = 1, "Произошел перенос из старшего бита","")</f>
        <v/>
      </c>
    </row>
    <row r="81" spans="1:26" x14ac:dyDescent="0.3">
      <c r="B81" s="1" t="s">
        <v>37</v>
      </c>
      <c r="C81" s="1" t="s">
        <v>37</v>
      </c>
      <c r="D81" s="1" t="s">
        <v>37</v>
      </c>
      <c r="E81" s="1" t="s">
        <v>37</v>
      </c>
      <c r="F81" s="1" t="s">
        <v>37</v>
      </c>
      <c r="G81" s="1" t="s">
        <v>37</v>
      </c>
      <c r="H81" s="1" t="s">
        <v>37</v>
      </c>
      <c r="I81" s="1" t="s">
        <v>37</v>
      </c>
      <c r="J81" s="1" t="s">
        <v>37</v>
      </c>
      <c r="K81" s="1" t="s">
        <v>37</v>
      </c>
      <c r="L81" s="1" t="s">
        <v>37</v>
      </c>
      <c r="M81" s="1" t="s">
        <v>37</v>
      </c>
      <c r="N81" s="1" t="s">
        <v>37</v>
      </c>
      <c r="O81" s="1" t="s">
        <v>37</v>
      </c>
      <c r="P81" s="1" t="s">
        <v>37</v>
      </c>
      <c r="Q81" s="1" t="s">
        <v>37</v>
      </c>
      <c r="R81" s="1" t="s">
        <v>37</v>
      </c>
      <c r="T81" s="1"/>
      <c r="U81" s="1"/>
      <c r="V81" s="1" t="s">
        <v>42</v>
      </c>
      <c r="W81" s="1" t="s">
        <v>43</v>
      </c>
      <c r="X81" s="1" t="s">
        <v>43</v>
      </c>
      <c r="Y81" s="1" t="s">
        <v>43</v>
      </c>
    </row>
    <row r="82" spans="1:26" ht="15.6" x14ac:dyDescent="0.35">
      <c r="C82">
        <f>MOD(C79+C80+IF(OR(AND(D79+D80+D82 = 1,D82=0),D79+D80=2),1,0),2)</f>
        <v>1</v>
      </c>
      <c r="D82">
        <f t="shared" ref="D82:M82" si="123">MOD(D79+D80+IF(OR(AND(E79+E80+E82 = 1,E82=0),E79+E80=2),1,0),2)</f>
        <v>1</v>
      </c>
      <c r="E82">
        <f t="shared" si="123"/>
        <v>1</v>
      </c>
      <c r="F82">
        <f t="shared" si="123"/>
        <v>0</v>
      </c>
      <c r="G82">
        <f t="shared" si="123"/>
        <v>0</v>
      </c>
      <c r="H82">
        <f t="shared" si="123"/>
        <v>0</v>
      </c>
      <c r="I82">
        <f t="shared" si="123"/>
        <v>0</v>
      </c>
      <c r="J82">
        <f t="shared" si="123"/>
        <v>1</v>
      </c>
      <c r="K82">
        <f t="shared" si="123"/>
        <v>1</v>
      </c>
      <c r="L82">
        <f t="shared" si="123"/>
        <v>1</v>
      </c>
      <c r="M82">
        <f t="shared" si="123"/>
        <v>0</v>
      </c>
      <c r="N82">
        <f>MOD(N79+N80+IF(OR(AND(O79+O80+O82 = 1,O82=0),O79+O80=2),1,0),2)</f>
        <v>0</v>
      </c>
      <c r="O82">
        <f>MOD(O79+O80+IF(OR(AND(P79+P80+P82 = 1,P82=0),P79+P80=2),1,0),2)</f>
        <v>1</v>
      </c>
      <c r="P82">
        <f t="shared" ref="P82:Q82" si="124">MOD(P79+P80+IF(OR(AND(Q79+Q80+Q82 = 1,Q82=0),Q79+Q80=2),1,0),2)</f>
        <v>1</v>
      </c>
      <c r="Q82">
        <f t="shared" si="124"/>
        <v>1</v>
      </c>
      <c r="R82">
        <f>MOD(R79+R80,2)</f>
        <v>1</v>
      </c>
      <c r="S82" t="s">
        <v>40</v>
      </c>
      <c r="T82">
        <f>IF(C82 = 0,(((((((((((((( D82)*2 + E82)*2 + F82)*2 + G82)*2 + H82)*2 + I82)*2 + J82)*2 +K82)*2 + L82)*2 + M82)*2 + N82)*2 +O82)*2 +P82)*2 + Q82)*2 + R82,- 32768 + (((((((((((((( D82)*2 + E82)*2 + F82)*2 + G82)*2 + H82)*2 + I82)*2 + J82)*2 +K82)*2 + L82)*2 + M82)*2 + N82)*2 +O82)*2 +P82)*2 + Q82)*2 + R82)</f>
        <v>-7729</v>
      </c>
      <c r="U82" s="2" t="s">
        <v>41</v>
      </c>
      <c r="Y82">
        <f>Y79+Y80</f>
        <v>-7729</v>
      </c>
      <c r="Z82" s="2" t="s">
        <v>41</v>
      </c>
    </row>
    <row r="85" spans="1:26" x14ac:dyDescent="0.3">
      <c r="B85" t="s">
        <v>51</v>
      </c>
      <c r="C85" t="s">
        <v>42</v>
      </c>
      <c r="D85">
        <f>IF(OR(AND(C79+C80=0,C82=1),C79+C80=2),1,0)</f>
        <v>0</v>
      </c>
      <c r="E85" t="s">
        <v>46</v>
      </c>
      <c r="F85" t="s">
        <v>42</v>
      </c>
      <c r="G85">
        <f>MOD(SUM(C82:R82) + 1,2)</f>
        <v>1</v>
      </c>
      <c r="H85" t="s">
        <v>48</v>
      </c>
      <c r="I85" s="1" t="s">
        <v>42</v>
      </c>
      <c r="J85">
        <f>IF(OR(AND(O79+O80+O82 = 1,O82=0),O79+O80=2),1,0)</f>
        <v>0</v>
      </c>
      <c r="K85" t="s">
        <v>49</v>
      </c>
      <c r="L85" s="1" t="s">
        <v>42</v>
      </c>
      <c r="M85">
        <f>IF(SUM(C82:R82) = 0,1,0)</f>
        <v>0</v>
      </c>
      <c r="N85" t="s">
        <v>50</v>
      </c>
      <c r="O85" s="1" t="s">
        <v>42</v>
      </c>
      <c r="P85">
        <f>C82</f>
        <v>1</v>
      </c>
      <c r="Q85" t="s">
        <v>47</v>
      </c>
      <c r="R85" s="1" t="s">
        <v>42</v>
      </c>
      <c r="S85">
        <f>IF(OR(AND(C79+C80+C82 = 1,C82=0),C79+C80=2),1,0)</f>
        <v>0</v>
      </c>
    </row>
    <row r="89" spans="1:26" ht="15.6" x14ac:dyDescent="0.35">
      <c r="B89" s="1" t="s">
        <v>60</v>
      </c>
      <c r="C89">
        <f>G14</f>
        <v>1</v>
      </c>
      <c r="D89">
        <f t="shared" ref="D89:F89" si="125">H14</f>
        <v>1</v>
      </c>
      <c r="E89">
        <f t="shared" si="125"/>
        <v>1</v>
      </c>
      <c r="F89">
        <f t="shared" si="125"/>
        <v>0</v>
      </c>
      <c r="G89">
        <f>L14</f>
        <v>0</v>
      </c>
      <c r="H89">
        <f t="shared" ref="H89:J89" si="126">M14</f>
        <v>0</v>
      </c>
      <c r="I89">
        <f t="shared" si="126"/>
        <v>0</v>
      </c>
      <c r="J89">
        <f t="shared" si="126"/>
        <v>1</v>
      </c>
      <c r="K89">
        <f>Q14</f>
        <v>1</v>
      </c>
      <c r="L89">
        <f t="shared" ref="L89:N89" si="127">R14</f>
        <v>1</v>
      </c>
      <c r="M89">
        <f t="shared" si="127"/>
        <v>0</v>
      </c>
      <c r="N89">
        <f t="shared" si="127"/>
        <v>0</v>
      </c>
      <c r="O89">
        <f>V14</f>
        <v>1</v>
      </c>
      <c r="P89">
        <f t="shared" ref="P89:R89" si="128">W14</f>
        <v>1</v>
      </c>
      <c r="Q89">
        <f t="shared" si="128"/>
        <v>1</v>
      </c>
      <c r="R89">
        <f t="shared" si="128"/>
        <v>1</v>
      </c>
      <c r="W89" t="s">
        <v>61</v>
      </c>
      <c r="Y89">
        <f>C14</f>
        <v>-7729</v>
      </c>
      <c r="Z89" t="str">
        <f>IF(D95 = 0,"Результат корректный, совпадает с суммой десятичных эквивалентов","Произошло переполнение, получено некорректное число")</f>
        <v>Результат корректный, совпадает с суммой десятичных эквивалентов</v>
      </c>
    </row>
    <row r="90" spans="1:26" ht="15.6" x14ac:dyDescent="0.35">
      <c r="A90" t="s">
        <v>36</v>
      </c>
      <c r="B90" s="1" t="s">
        <v>52</v>
      </c>
      <c r="C90">
        <f>G6</f>
        <v>0</v>
      </c>
      <c r="D90">
        <f t="shared" ref="D90:F90" si="129">H6</f>
        <v>1</v>
      </c>
      <c r="E90">
        <f t="shared" si="129"/>
        <v>0</v>
      </c>
      <c r="F90">
        <f t="shared" si="129"/>
        <v>1</v>
      </c>
      <c r="G90">
        <f>L6</f>
        <v>1</v>
      </c>
      <c r="H90">
        <f t="shared" ref="H90:I90" si="130">M6</f>
        <v>1</v>
      </c>
      <c r="I90">
        <f t="shared" si="130"/>
        <v>1</v>
      </c>
      <c r="J90">
        <f>O6</f>
        <v>1</v>
      </c>
      <c r="K90">
        <f>Q6</f>
        <v>1</v>
      </c>
      <c r="L90">
        <f t="shared" ref="L90:N90" si="131">R6</f>
        <v>0</v>
      </c>
      <c r="M90">
        <f t="shared" si="131"/>
        <v>0</v>
      </c>
      <c r="N90">
        <f t="shared" si="131"/>
        <v>0</v>
      </c>
      <c r="O90">
        <f>V6</f>
        <v>0</v>
      </c>
      <c r="P90">
        <f t="shared" ref="P90:R90" si="132">W6</f>
        <v>0</v>
      </c>
      <c r="Q90">
        <f t="shared" si="132"/>
        <v>1</v>
      </c>
      <c r="R90">
        <f t="shared" si="132"/>
        <v>1</v>
      </c>
      <c r="V90" s="1" t="s">
        <v>36</v>
      </c>
      <c r="W90" t="s">
        <v>53</v>
      </c>
      <c r="Y90">
        <f>C6</f>
        <v>24451</v>
      </c>
      <c r="Z90" t="str">
        <f>IF(S95 = 1, "Произошел перенос из старшего бита","")</f>
        <v>Произошел перенос из старшего бита</v>
      </c>
    </row>
    <row r="91" spans="1:26" x14ac:dyDescent="0.3">
      <c r="B91" s="1" t="s">
        <v>37</v>
      </c>
      <c r="C91" s="1" t="s">
        <v>37</v>
      </c>
      <c r="D91" s="1" t="s">
        <v>37</v>
      </c>
      <c r="E91" s="1" t="s">
        <v>37</v>
      </c>
      <c r="F91" s="1" t="s">
        <v>37</v>
      </c>
      <c r="G91" s="1" t="s">
        <v>37</v>
      </c>
      <c r="H91" s="1" t="s">
        <v>37</v>
      </c>
      <c r="I91" s="1" t="s">
        <v>37</v>
      </c>
      <c r="J91" s="1" t="s">
        <v>37</v>
      </c>
      <c r="K91" s="1" t="s">
        <v>37</v>
      </c>
      <c r="L91" s="1" t="s">
        <v>37</v>
      </c>
      <c r="M91" s="1" t="s">
        <v>37</v>
      </c>
      <c r="N91" s="1" t="s">
        <v>37</v>
      </c>
      <c r="O91" s="1" t="s">
        <v>37</v>
      </c>
      <c r="P91" s="1" t="s">
        <v>37</v>
      </c>
      <c r="Q91" s="1" t="s">
        <v>37</v>
      </c>
      <c r="R91" s="1" t="s">
        <v>37</v>
      </c>
      <c r="T91" s="1"/>
      <c r="U91" s="1"/>
      <c r="V91" s="1" t="s">
        <v>42</v>
      </c>
      <c r="W91" s="1" t="s">
        <v>43</v>
      </c>
      <c r="X91" s="1" t="s">
        <v>43</v>
      </c>
      <c r="Y91" s="1" t="s">
        <v>43</v>
      </c>
    </row>
    <row r="92" spans="1:26" ht="15.6" x14ac:dyDescent="0.35">
      <c r="C92">
        <f>MOD(C89+C90+IF(OR(AND(D89+D90+D92 = 1,D92=0),D89+D90=2),1,0),2)</f>
        <v>0</v>
      </c>
      <c r="D92">
        <f t="shared" ref="D92:M92" si="133">MOD(D89+D90+IF(OR(AND(E89+E90+E92 = 1,E92=0),E89+E90=2),1,0),2)</f>
        <v>1</v>
      </c>
      <c r="E92">
        <f t="shared" si="133"/>
        <v>0</v>
      </c>
      <c r="F92">
        <f t="shared" si="133"/>
        <v>0</v>
      </c>
      <c r="G92">
        <f t="shared" si="133"/>
        <v>0</v>
      </c>
      <c r="H92">
        <f t="shared" si="133"/>
        <v>0</v>
      </c>
      <c r="I92">
        <f t="shared" si="133"/>
        <v>0</v>
      </c>
      <c r="J92">
        <f t="shared" si="133"/>
        <v>1</v>
      </c>
      <c r="K92">
        <f t="shared" si="133"/>
        <v>0</v>
      </c>
      <c r="L92">
        <f t="shared" si="133"/>
        <v>1</v>
      </c>
      <c r="M92">
        <f t="shared" si="133"/>
        <v>0</v>
      </c>
      <c r="N92">
        <f>MOD(N89+N90+IF(OR(AND(O89+O90+O92 = 1,O92=0),O89+O90=2),1,0),2)</f>
        <v>1</v>
      </c>
      <c r="O92">
        <f>MOD(O89+O90+IF(OR(AND(P89+P90+P92 = 1,P92=0),P89+P90=2),1,0),2)</f>
        <v>0</v>
      </c>
      <c r="P92">
        <f t="shared" ref="P92:Q92" si="134">MOD(P89+P90+IF(OR(AND(Q89+Q90+Q92 = 1,Q92=0),Q89+Q90=2),1,0),2)</f>
        <v>0</v>
      </c>
      <c r="Q92">
        <f t="shared" si="134"/>
        <v>1</v>
      </c>
      <c r="R92">
        <f>MOD(R89+R90,2)</f>
        <v>0</v>
      </c>
      <c r="S92" t="s">
        <v>40</v>
      </c>
      <c r="T92">
        <f>IF(C92 = 0,(((((((((((((( D92)*2 + E92)*2 + F92)*2 + G92)*2 + H92)*2 + I92)*2 + J92)*2 +K92)*2 + L92)*2 + M92)*2 + N92)*2 +O92)*2 +P92)*2 + Q92)*2 + R92,- 32768 + (((((((((((((( D92)*2 + E92)*2 + F92)*2 + G92)*2 + H92)*2 + I92)*2 + J92)*2 +K92)*2 + L92)*2 + M92)*2 + N92)*2 +O92)*2 +P92)*2 + Q92)*2 + R92)</f>
        <v>16722</v>
      </c>
      <c r="U92" s="2" t="s">
        <v>41</v>
      </c>
      <c r="Y92">
        <f>Y89+Y90</f>
        <v>16722</v>
      </c>
      <c r="Z92" s="2" t="s">
        <v>41</v>
      </c>
    </row>
    <row r="95" spans="1:26" x14ac:dyDescent="0.3">
      <c r="B95" t="s">
        <v>51</v>
      </c>
      <c r="C95" t="s">
        <v>42</v>
      </c>
      <c r="D95">
        <f>IF(OR(AND(C89+C90=0,C92=1),C89+C90=2),1,0)</f>
        <v>0</v>
      </c>
      <c r="E95" t="s">
        <v>46</v>
      </c>
      <c r="F95" t="s">
        <v>42</v>
      </c>
      <c r="G95">
        <f>MOD(SUM(C92:R92) + 1,2)</f>
        <v>0</v>
      </c>
      <c r="H95" t="s">
        <v>48</v>
      </c>
      <c r="I95" s="1" t="s">
        <v>42</v>
      </c>
      <c r="J95">
        <f>IF(OR(AND(O89+O90+O92 = 1,O92=0),O89+O90=2),1,0)</f>
        <v>1</v>
      </c>
      <c r="K95" t="s">
        <v>49</v>
      </c>
      <c r="L95" s="1" t="s">
        <v>42</v>
      </c>
      <c r="M95">
        <f>IF(SUM(C92:R92) = 0,1,0)</f>
        <v>0</v>
      </c>
      <c r="N95" t="s">
        <v>50</v>
      </c>
      <c r="O95" s="1" t="s">
        <v>42</v>
      </c>
      <c r="P95">
        <f>C92</f>
        <v>0</v>
      </c>
      <c r="Q95" t="s">
        <v>47</v>
      </c>
      <c r="R95" s="1" t="s">
        <v>42</v>
      </c>
      <c r="S95">
        <f>IF(OR(AND(C89+C90+C92 = 1,C92=0),C89+C90=2),1,0)</f>
        <v>1</v>
      </c>
    </row>
    <row r="99" spans="3:20" x14ac:dyDescent="0.3">
      <c r="C99">
        <v>15</v>
      </c>
      <c r="D99">
        <v>14</v>
      </c>
      <c r="E99">
        <v>13</v>
      </c>
      <c r="F99">
        <v>12</v>
      </c>
      <c r="G99">
        <v>11</v>
      </c>
      <c r="H99">
        <v>10</v>
      </c>
      <c r="I99">
        <v>9</v>
      </c>
      <c r="J99">
        <v>8</v>
      </c>
      <c r="K99">
        <v>7</v>
      </c>
      <c r="L99">
        <v>6</v>
      </c>
      <c r="M99">
        <v>5</v>
      </c>
      <c r="N99">
        <v>4</v>
      </c>
      <c r="O99">
        <v>3</v>
      </c>
      <c r="P99">
        <v>2</v>
      </c>
      <c r="Q99">
        <v>1</v>
      </c>
      <c r="R99">
        <v>0</v>
      </c>
    </row>
    <row r="100" spans="3:20" x14ac:dyDescent="0.3">
      <c r="C100">
        <f>POWER(2,C99)</f>
        <v>32768</v>
      </c>
      <c r="D100">
        <f t="shared" ref="D100:R100" si="135">POWER(2,D99)</f>
        <v>16384</v>
      </c>
      <c r="E100">
        <f t="shared" si="135"/>
        <v>8192</v>
      </c>
      <c r="F100">
        <f t="shared" si="135"/>
        <v>4096</v>
      </c>
      <c r="G100">
        <f t="shared" si="135"/>
        <v>2048</v>
      </c>
      <c r="H100">
        <f t="shared" si="135"/>
        <v>1024</v>
      </c>
      <c r="I100">
        <f t="shared" si="135"/>
        <v>512</v>
      </c>
      <c r="J100">
        <f t="shared" si="135"/>
        <v>256</v>
      </c>
      <c r="K100">
        <f t="shared" si="135"/>
        <v>128</v>
      </c>
      <c r="L100">
        <f t="shared" si="135"/>
        <v>64</v>
      </c>
      <c r="M100">
        <f t="shared" si="135"/>
        <v>32</v>
      </c>
      <c r="N100">
        <f t="shared" si="135"/>
        <v>16</v>
      </c>
      <c r="O100">
        <f t="shared" si="135"/>
        <v>8</v>
      </c>
      <c r="P100">
        <f t="shared" si="135"/>
        <v>4</v>
      </c>
      <c r="Q100">
        <f t="shared" si="135"/>
        <v>2</v>
      </c>
      <c r="R100">
        <f t="shared" si="135"/>
        <v>1</v>
      </c>
    </row>
    <row r="101" spans="3:20" x14ac:dyDescent="0.3">
      <c r="C101">
        <f t="shared" ref="C101:Q101" si="136">C22*C100</f>
        <v>0</v>
      </c>
      <c r="D101">
        <f t="shared" si="136"/>
        <v>16384</v>
      </c>
      <c r="E101">
        <f t="shared" si="136"/>
        <v>0</v>
      </c>
      <c r="F101">
        <f t="shared" si="136"/>
        <v>4096</v>
      </c>
      <c r="G101">
        <f t="shared" si="136"/>
        <v>2048</v>
      </c>
      <c r="H101">
        <f t="shared" si="136"/>
        <v>1024</v>
      </c>
      <c r="I101">
        <f t="shared" si="136"/>
        <v>512</v>
      </c>
      <c r="J101">
        <f t="shared" si="136"/>
        <v>256</v>
      </c>
      <c r="K101">
        <f t="shared" si="136"/>
        <v>128</v>
      </c>
      <c r="L101">
        <f t="shared" si="136"/>
        <v>0</v>
      </c>
      <c r="M101">
        <f t="shared" si="136"/>
        <v>0</v>
      </c>
      <c r="N101">
        <f t="shared" si="136"/>
        <v>0</v>
      </c>
      <c r="O101">
        <f t="shared" si="136"/>
        <v>0</v>
      </c>
      <c r="P101">
        <f t="shared" si="136"/>
        <v>0</v>
      </c>
      <c r="Q101">
        <f t="shared" si="136"/>
        <v>2</v>
      </c>
      <c r="R101">
        <f>R22*R100</f>
        <v>1</v>
      </c>
      <c r="T101">
        <f>IF(C101=1,65536 - SUM(D101:R101), SUM(D101:R101))</f>
        <v>24451</v>
      </c>
    </row>
  </sheetData>
  <phoneticPr fontId="1" type="noConversion"/>
  <conditionalFormatting sqref="G4:Y15">
    <cfRule type="expression" dxfId="3" priority="10">
      <formula>0</formula>
    </cfRule>
    <cfRule type="expression" priority="9">
      <formula>0</formula>
    </cfRule>
    <cfRule type="cellIs" dxfId="2" priority="8" operator="equal">
      <formula>0</formula>
    </cfRule>
    <cfRule type="cellIs" dxfId="1" priority="7" operator="equal">
      <formula>1</formula>
    </cfRule>
  </conditionalFormatting>
  <conditionalFormatting sqref="C4:C15">
    <cfRule type="expression" dxfId="0" priority="1">
      <formula>MOD(C4,2)=1</formula>
    </cfRule>
  </conditionalFormatting>
  <pageMargins left="0.7" right="0.7" top="1.3416666666666666" bottom="0.75" header="0.3" footer="0.3"/>
  <pageSetup paperSize="9" scale="47" orientation="portrait" horizontalDpi="4294967292" verticalDpi="0" r:id="rId1"/>
  <headerFooter>
    <oddHeader xml:space="preserve">&amp;C
Лабораторная работа №5
"Работа с электронными таблицами"
Вариант 15
Выполнил: Качанов Даниил Владимирович
Преподаватель: Белозубов Александр Владимирович
</oddHeader>
    <oddFooter>&amp;Cг. Санкт-Петербург
2022 г.
Дата создания файла:30.11.2022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Качанов</dc:creator>
  <cp:lastModifiedBy>Даниил Качанов</cp:lastModifiedBy>
  <dcterms:created xsi:type="dcterms:W3CDTF">2022-11-29T21:03:50Z</dcterms:created>
  <dcterms:modified xsi:type="dcterms:W3CDTF">2022-12-06T17:37:27Z</dcterms:modified>
</cp:coreProperties>
</file>