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Society_Project\"/>
    </mc:Choice>
  </mc:AlternateContent>
  <bookViews>
    <workbookView xWindow="0" yWindow="0" windowWidth="20490" windowHeight="7095"/>
  </bookViews>
  <sheets>
    <sheet name="March 25" sheetId="1" r:id="rId1"/>
    <sheet name="OTHER REVENUE" sheetId="2" r:id="rId2"/>
    <sheet name="Expenses" sheetId="3" r:id="rId3"/>
    <sheet name="Missing" sheetId="4" r:id="rId4"/>
  </sheets>
  <definedNames>
    <definedName name="_xlnm._FilterDatabase" localSheetId="0" hidden="1">'March 25'!$A$1:$J$92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D5" i="4"/>
  <c r="D4" i="4"/>
  <c r="D3" i="4"/>
  <c r="C3" i="4" a="1"/>
  <c r="C3" i="4" s="1"/>
  <c r="C4" i="4" a="1"/>
  <c r="C4" i="4" s="1"/>
  <c r="C5" i="4" a="1"/>
  <c r="C5" i="4" s="1"/>
  <c r="C6" i="4" a="1"/>
  <c r="C6" i="4" s="1"/>
  <c r="C7" i="4" a="1"/>
  <c r="C7" i="4" s="1"/>
  <c r="D7" i="4" s="1"/>
  <c r="C8" i="4" a="1"/>
  <c r="C8" i="4" s="1"/>
  <c r="D8" i="4" s="1"/>
  <c r="C9" i="4" a="1"/>
  <c r="C9" i="4" s="1"/>
  <c r="D9" i="4" s="1"/>
  <c r="C10" i="4" a="1"/>
  <c r="C10" i="4" s="1"/>
  <c r="D10" i="4" s="1"/>
  <c r="C11" i="4" a="1"/>
  <c r="C11" i="4" s="1"/>
  <c r="D11" i="4" s="1"/>
  <c r="C12" i="4" a="1"/>
  <c r="C12" i="4" s="1"/>
  <c r="D12" i="4" s="1"/>
  <c r="C13" i="4" a="1"/>
  <c r="C13" i="4" s="1"/>
  <c r="D13" i="4" s="1"/>
  <c r="C14" i="4" a="1"/>
  <c r="C14" i="4" s="1"/>
  <c r="D14" i="4" s="1"/>
  <c r="C15" i="4" a="1"/>
  <c r="C15" i="4" s="1"/>
  <c r="D15" i="4" s="1"/>
  <c r="C16" i="4" a="1"/>
  <c r="C16" i="4" s="1"/>
  <c r="D16" i="4" s="1"/>
  <c r="C17" i="4" a="1"/>
  <c r="C17" i="4" s="1"/>
  <c r="D17" i="4" s="1"/>
  <c r="C18" i="4" a="1"/>
  <c r="C18" i="4" s="1"/>
  <c r="D18" i="4" s="1"/>
  <c r="C19" i="4" a="1"/>
  <c r="C19" i="4" s="1"/>
  <c r="D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2" i="4" a="1"/>
  <c r="C2" i="4" s="1"/>
  <c r="D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2" i="4" a="1"/>
  <c r="B2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" i="4" a="1"/>
  <c r="A3" i="4" s="1"/>
  <c r="A2" i="4" a="1"/>
  <c r="A2" i="4" s="1"/>
  <c r="M6" i="1" l="1"/>
  <c r="M5" i="1"/>
  <c r="M4" i="1"/>
  <c r="M2" i="1"/>
  <c r="M3" i="1"/>
  <c r="M7" i="1" l="1"/>
</calcChain>
</file>

<file path=xl/sharedStrings.xml><?xml version="1.0" encoding="utf-8"?>
<sst xmlns="http://schemas.openxmlformats.org/spreadsheetml/2006/main" count="533" uniqueCount="205">
  <si>
    <t>SR NO</t>
  </si>
  <si>
    <t>DATE</t>
  </si>
  <si>
    <t xml:space="preserve">FLAT # </t>
  </si>
  <si>
    <t>OWNER NAME</t>
  </si>
  <si>
    <t>CATEGORY</t>
  </si>
  <si>
    <t>AMOUNT</t>
  </si>
  <si>
    <t>MODE</t>
  </si>
  <si>
    <t>PAID TO</t>
  </si>
  <si>
    <t>CONTACT</t>
  </si>
  <si>
    <t>A101</t>
  </si>
  <si>
    <t>A102</t>
  </si>
  <si>
    <t>A103</t>
  </si>
  <si>
    <t>A104</t>
  </si>
  <si>
    <t>A202</t>
  </si>
  <si>
    <t>A201</t>
  </si>
  <si>
    <t>A203</t>
  </si>
  <si>
    <t>A204</t>
  </si>
  <si>
    <t>A205</t>
  </si>
  <si>
    <t>A206</t>
  </si>
  <si>
    <t>A207</t>
  </si>
  <si>
    <t>A208</t>
  </si>
  <si>
    <t>A301</t>
  </si>
  <si>
    <t>A302</t>
  </si>
  <si>
    <t>A303</t>
  </si>
  <si>
    <t>A304</t>
  </si>
  <si>
    <t>A305</t>
  </si>
  <si>
    <t>A306</t>
  </si>
  <si>
    <t>A307</t>
  </si>
  <si>
    <t>A308</t>
  </si>
  <si>
    <t>A401</t>
  </si>
  <si>
    <t>A402</t>
  </si>
  <si>
    <t>A403</t>
  </si>
  <si>
    <t>A404</t>
  </si>
  <si>
    <t>A405</t>
  </si>
  <si>
    <t>A406</t>
  </si>
  <si>
    <t>A407</t>
  </si>
  <si>
    <t>A408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</si>
  <si>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</si>
  <si>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</si>
  <si>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</si>
  <si>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</si>
  <si>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</si>
  <si>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</si>
  <si>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</si>
  <si>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</si>
  <si>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</si>
  <si>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</si>
  <si>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</si>
  <si>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</si>
  <si>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</si>
  <si>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A606</t>
  </si>
  <si>
    <t>A607</t>
  </si>
  <si>
    <t>A608</t>
  </si>
  <si>
    <t>A701</t>
  </si>
  <si>
    <t>A702</t>
  </si>
  <si>
    <t>A703</t>
  </si>
  <si>
    <t>A704</t>
  </si>
  <si>
    <t>A705</t>
  </si>
  <si>
    <t>A706</t>
  </si>
  <si>
    <t>A707</t>
  </si>
  <si>
    <t>A708</t>
  </si>
  <si>
    <t>A801</t>
  </si>
  <si>
    <t>A802</t>
  </si>
  <si>
    <t>A804</t>
  </si>
  <si>
    <t>A805</t>
  </si>
  <si>
    <t>A806</t>
  </si>
  <si>
    <t>A807</t>
  </si>
  <si>
    <t>A808</t>
  </si>
  <si>
    <t>A901</t>
  </si>
  <si>
    <t>A902</t>
  </si>
  <si>
    <t>A903</t>
  </si>
  <si>
    <t>A904</t>
  </si>
  <si>
    <t>A905</t>
  </si>
  <si>
    <t>A906</t>
  </si>
  <si>
    <t>A907</t>
  </si>
  <si>
    <t>A908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</si>
  <si>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</si>
  <si>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</si>
  <si>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</si>
  <si>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</si>
  <si>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</si>
  <si>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</si>
  <si>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</si>
  <si>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</si>
  <si>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</si>
  <si>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</si>
  <si>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</si>
  <si>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</si>
  <si>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</si>
  <si>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</si>
  <si>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</si>
  <si>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</si>
  <si>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</si>
  <si>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</si>
  <si>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</si>
  <si>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</si>
  <si>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</si>
  <si>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</si>
  <si>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</si>
  <si>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</si>
  <si>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POOJA SHETTY</t>
  </si>
  <si>
    <t>2 BHK</t>
  </si>
  <si>
    <t>CASH</t>
  </si>
  <si>
    <t>AJIT</t>
  </si>
  <si>
    <t>ASHUTOSH DALVI</t>
  </si>
  <si>
    <t>1 BHK</t>
  </si>
  <si>
    <t>NILESH KHARAT</t>
  </si>
  <si>
    <t>ASHWATH TUMBAGI</t>
  </si>
  <si>
    <t>VIJAY PATIL</t>
  </si>
  <si>
    <t>SHANTANU BAKARE</t>
  </si>
  <si>
    <t>PRANAV SARVADE</t>
  </si>
  <si>
    <t>VISHAL HIRE</t>
  </si>
  <si>
    <t>RAWAT</t>
  </si>
  <si>
    <t>SATISH BHARUD</t>
  </si>
  <si>
    <t>RAVINDRA KHOSE</t>
  </si>
  <si>
    <t>YOGESH KADAM</t>
  </si>
  <si>
    <t>SANTOSH AMBURE</t>
  </si>
  <si>
    <t>SANTOSH DHUMAL</t>
  </si>
  <si>
    <t>SATYENDRA RAWAT</t>
  </si>
  <si>
    <t>VIKRANT BARTAKKE</t>
  </si>
  <si>
    <t>YOGESHWAR DESAI</t>
  </si>
  <si>
    <t>DAHDASAHEB HINGE</t>
  </si>
  <si>
    <t>AADITYA KULKARNI</t>
  </si>
  <si>
    <t>NITIN RAUTELA</t>
  </si>
  <si>
    <t>DILIP BARAMBE</t>
  </si>
  <si>
    <t>DHAMMARATNA DHUTURE</t>
  </si>
  <si>
    <t>VICKEY GEORGE</t>
  </si>
  <si>
    <t>PRATHMESH KULKARNI</t>
  </si>
  <si>
    <t>VIRAJ KADAM</t>
  </si>
  <si>
    <t>SARANG JOSHI</t>
  </si>
  <si>
    <t>ANANTRAO DESHPANDE</t>
  </si>
  <si>
    <t>SAGAR BORKAR</t>
  </si>
  <si>
    <t>VIDYA JADHAV</t>
  </si>
  <si>
    <t>SABYASACHI SENAPATI</t>
  </si>
  <si>
    <t>BHAGWAT DAHIPHALE</t>
  </si>
  <si>
    <t>SHARMA</t>
  </si>
  <si>
    <t>AJIT PAWAR</t>
  </si>
  <si>
    <t>YOGESH SHINDE</t>
  </si>
  <si>
    <t>PRASHAD SAMPURKAR</t>
  </si>
  <si>
    <t>TANMAY PADEKAR</t>
  </si>
  <si>
    <t>POOJA MALI</t>
  </si>
  <si>
    <t>KUNAL KHAROTE</t>
  </si>
  <si>
    <t>RUSHIKESH KANADE</t>
  </si>
  <si>
    <t>ARJUN SHAHAPURKAR</t>
  </si>
  <si>
    <t>NISHIKANT PANDA</t>
  </si>
  <si>
    <t>AJIT DAKE</t>
  </si>
  <si>
    <t>MANGESH KAILUKE</t>
  </si>
  <si>
    <t>VIJAY SHINDE</t>
  </si>
  <si>
    <t>GAJANAN TELI</t>
  </si>
  <si>
    <t>KAMARANJUMAN MANIYAR</t>
  </si>
  <si>
    <t>AMOL CHITTE</t>
  </si>
  <si>
    <t>DIGVIJAY TALEKAR</t>
  </si>
  <si>
    <t>RANJAN BANDEKAR</t>
  </si>
  <si>
    <t>SWAROOP JANGID</t>
  </si>
  <si>
    <t>GAJANAN</t>
  </si>
  <si>
    <t>DADASAHEB PHALPHALE</t>
  </si>
  <si>
    <t>SALMAN SHAIKH</t>
  </si>
  <si>
    <t>MANISH BATTE</t>
  </si>
  <si>
    <t>YOGESH BHOSALE</t>
  </si>
  <si>
    <t>VIJAY</t>
  </si>
  <si>
    <t>SAGAR KUMBHAR</t>
  </si>
  <si>
    <t>SANDIP NARAWADE</t>
  </si>
  <si>
    <t>SAGAR NARAWADE</t>
  </si>
  <si>
    <t>SWAPNIL KULKARNI</t>
  </si>
  <si>
    <t>PANKAJ POKALE</t>
  </si>
  <si>
    <t>RAHUL MHETAR</t>
  </si>
  <si>
    <t>SUFIYAN MANIYAR</t>
  </si>
  <si>
    <t>SAGAR GHODKE</t>
  </si>
  <si>
    <t>MANGESH</t>
  </si>
  <si>
    <t>DEEPALI PATIL</t>
  </si>
  <si>
    <t>AMOL ZAREKAR</t>
  </si>
  <si>
    <t>RABI SINHA</t>
  </si>
  <si>
    <t>RAMESHWAR INGALE</t>
  </si>
  <si>
    <t>ANIKET PHIRKE</t>
  </si>
  <si>
    <t>SATYENDRAKUSHWAHA</t>
  </si>
  <si>
    <t>NITIN KADAM</t>
  </si>
  <si>
    <t>SANNALA REDDY</t>
  </si>
  <si>
    <t>CHANDRAKANT PATIL</t>
  </si>
  <si>
    <t>DWARKADAS BADAK</t>
  </si>
  <si>
    <t>KHUSHBOO CHANDURKAR</t>
  </si>
  <si>
    <t>UPI</t>
  </si>
  <si>
    <t>Status</t>
  </si>
  <si>
    <t>Paid</t>
  </si>
  <si>
    <t>Missing</t>
  </si>
  <si>
    <t>OTHER REVENUE</t>
  </si>
  <si>
    <t xml:space="preserve">PAID TO </t>
  </si>
  <si>
    <t>CHARGES OF</t>
  </si>
  <si>
    <t>A-1002</t>
  </si>
  <si>
    <t>CLUB HOUSE</t>
  </si>
  <si>
    <t>Total Collected Maintenance:</t>
  </si>
  <si>
    <t>Total Expected Maintenance:</t>
  </si>
  <si>
    <t>Remaining Maintenance:</t>
  </si>
  <si>
    <t>Sr.  No</t>
  </si>
  <si>
    <t>Date</t>
  </si>
  <si>
    <t>Description</t>
  </si>
  <si>
    <t>Amount</t>
  </si>
  <si>
    <t>Link for Bill</t>
  </si>
  <si>
    <t>Generator Diesel</t>
  </si>
  <si>
    <t>Expenses</t>
  </si>
  <si>
    <t>Balance In Society fund</t>
  </si>
  <si>
    <t>https://drive.google.com/file/d/1Wh3nSeSYhoRXER2gRqYUu1T1mD7HrTPb/view?usp=sharing</t>
  </si>
  <si>
    <t xml:space="preserve">FLAT No </t>
  </si>
  <si>
    <t>FLAT No</t>
  </si>
  <si>
    <t>Due Date</t>
  </si>
  <si>
    <t>Days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</si>
</sst>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/>
    <xf numFmtId="15" fontId="4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Wh3nSeSYhoRXER2gRqYUu1T1mD7HrTPb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M11" sqref="M11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8.5703125" bestFit="1" customWidth="1"/>
    <col min="4" max="4" width="26.140625" bestFit="1" customWidth="1"/>
    <col min="5" max="5" width="15.140625" bestFit="1" customWidth="1"/>
    <col min="6" max="6" width="14" bestFit="1" customWidth="1"/>
    <col min="7" max="7" width="11.140625" bestFit="1" customWidth="1"/>
    <col min="8" max="8" width="12.7109375" bestFit="1" customWidth="1"/>
    <col min="9" max="9" width="14" bestFit="1" customWidth="1"/>
    <col min="10" max="11" width="11" bestFit="1" customWidth="1"/>
    <col min="12" max="12" width="27.42578125" bestFit="1" customWidth="1"/>
  </cols>
  <sheetData>
    <row r="1" spans="1:13" x14ac:dyDescent="0.25">
      <c r="A1" s="16" t="s">
        <v>0</v>
      </c>
      <c r="B1" s="16" t="s">
        <v>1</v>
      </c>
      <c r="C1" s="16" t="s">
        <v>201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181</v>
      </c>
      <c r="K1" s="16" t="s">
        <v>203</v>
      </c>
    </row>
    <row r="2" spans="1:13" x14ac:dyDescent="0.25">
      <c r="A2" s="6">
        <v>1</v>
      </c>
      <c r="B2" s="20">
        <v>45726</v>
      </c>
      <c r="C2" s="7" t="s">
        <v>9</v>
      </c>
      <c r="D2" s="6" t="s">
        <v>111</v>
      </c>
      <c r="E2" s="7" t="s">
        <v>101</v>
      </c>
      <c r="F2" s="7">
        <v>3200</v>
      </c>
      <c r="G2" s="5" t="s">
        <v>102</v>
      </c>
      <c r="H2" s="5" t="s">
        <v>112</v>
      </c>
      <c r="I2" s="5"/>
      <c r="J2" s="12" t="s">
        <v>182</v>
      </c>
      <c r="K2" s="20">
        <v>45717</v>
      </c>
      <c r="L2" s="5" t="s">
        <v>190</v>
      </c>
      <c r="M2" s="6">
        <f>SUM(F2:F92)</f>
        <v>282000</v>
      </c>
    </row>
    <row r="3" spans="1:13" x14ac:dyDescent="0.25">
      <c r="A3" s="6">
        <v>2</v>
      </c>
      <c r="B3" s="20">
        <v>45726</v>
      </c>
      <c r="C3" s="7" t="s">
        <v>10</v>
      </c>
      <c r="D3" s="6" t="s">
        <v>113</v>
      </c>
      <c r="E3" s="7" t="s">
        <v>105</v>
      </c>
      <c r="F3" s="7">
        <v>2800</v>
      </c>
      <c r="G3" s="5" t="s">
        <v>102</v>
      </c>
      <c r="H3" s="5" t="s">
        <v>103</v>
      </c>
      <c r="I3" s="5">
        <v>8999128215</v>
      </c>
      <c r="J3" s="12" t="s">
        <v>182</v>
      </c>
      <c r="K3" s="20">
        <v>45717</v>
      </c>
      <c r="L3" s="5" t="s">
        <v>189</v>
      </c>
      <c r="M3" s="6">
        <f>SUMIF(J2:J92, "Paid", F2:F92)</f>
        <v>226800</v>
      </c>
    </row>
    <row r="4" spans="1:13" x14ac:dyDescent="0.25">
      <c r="A4" s="6">
        <v>3</v>
      </c>
      <c r="B4" s="20">
        <v>45717</v>
      </c>
      <c r="C4" s="7" t="s">
        <v>11</v>
      </c>
      <c r="D4" s="6" t="s">
        <v>114</v>
      </c>
      <c r="E4" s="7" t="s">
        <v>105</v>
      </c>
      <c r="F4" s="7">
        <v>2800</v>
      </c>
      <c r="G4" s="8" t="s">
        <v>102</v>
      </c>
      <c r="H4" s="8" t="s">
        <v>103</v>
      </c>
      <c r="I4" s="7">
        <v>9595582830</v>
      </c>
      <c r="J4" s="13" t="s">
        <v>182</v>
      </c>
      <c r="K4" s="20">
        <v>45717</v>
      </c>
      <c r="L4" s="8" t="s">
        <v>191</v>
      </c>
      <c r="M4" s="6">
        <f>SUM(F2:F92) - SUMIF(J2:J92, "Paid", F2:F92)</f>
        <v>55200</v>
      </c>
    </row>
    <row r="5" spans="1:13" x14ac:dyDescent="0.25">
      <c r="A5" s="6">
        <v>4</v>
      </c>
      <c r="B5" s="20">
        <v>45726</v>
      </c>
      <c r="C5" s="7" t="s">
        <v>12</v>
      </c>
      <c r="D5" s="6" t="s">
        <v>115</v>
      </c>
      <c r="E5" s="7" t="s">
        <v>101</v>
      </c>
      <c r="F5" s="7">
        <v>3200</v>
      </c>
      <c r="G5" s="5" t="s">
        <v>102</v>
      </c>
      <c r="H5" s="5" t="s">
        <v>103</v>
      </c>
      <c r="I5" s="5">
        <v>9049277405</v>
      </c>
      <c r="J5" s="12" t="s">
        <v>182</v>
      </c>
      <c r="K5" s="20">
        <v>45717</v>
      </c>
      <c r="L5" s="8" t="s">
        <v>184</v>
      </c>
      <c r="M5" s="6">
        <f>SUM('OTHER REVENUE'!E:E)</f>
        <v>500</v>
      </c>
    </row>
    <row r="6" spans="1:13" x14ac:dyDescent="0.25">
      <c r="A6" s="6">
        <v>5</v>
      </c>
      <c r="B6" s="20">
        <v>45718</v>
      </c>
      <c r="C6" s="7" t="s">
        <v>14</v>
      </c>
      <c r="D6" s="6" t="s">
        <v>128</v>
      </c>
      <c r="E6" s="7" t="s">
        <v>101</v>
      </c>
      <c r="F6" s="7">
        <v>3200</v>
      </c>
      <c r="G6" s="8" t="s">
        <v>102</v>
      </c>
      <c r="H6" s="8" t="s">
        <v>103</v>
      </c>
      <c r="I6" s="7">
        <v>9561411206</v>
      </c>
      <c r="J6" s="13" t="s">
        <v>182</v>
      </c>
      <c r="K6" s="20">
        <v>45717</v>
      </c>
      <c r="L6" s="8" t="s">
        <v>198</v>
      </c>
      <c r="M6" s="6">
        <f>SUM(Expenses!D:D)</f>
        <v>18000</v>
      </c>
    </row>
    <row r="7" spans="1:13" x14ac:dyDescent="0.25">
      <c r="A7" s="6">
        <v>6</v>
      </c>
      <c r="B7" s="20">
        <v>45726</v>
      </c>
      <c r="C7" s="7" t="s">
        <v>13</v>
      </c>
      <c r="D7" s="6"/>
      <c r="E7" s="7" t="s">
        <v>105</v>
      </c>
      <c r="F7" s="7">
        <v>2800</v>
      </c>
      <c r="G7" s="11" t="s">
        <v>180</v>
      </c>
      <c r="H7" s="11" t="s">
        <v>103</v>
      </c>
      <c r="I7" s="11">
        <v>9834213694</v>
      </c>
      <c r="J7" s="14" t="s">
        <v>182</v>
      </c>
      <c r="K7" s="20">
        <v>45717</v>
      </c>
      <c r="L7" s="2" t="s">
        <v>199</v>
      </c>
      <c r="M7" s="1">
        <f>SUM(M3,M5)-M6</f>
        <v>209300</v>
      </c>
    </row>
    <row r="8" spans="1:13" x14ac:dyDescent="0.25">
      <c r="A8" s="6">
        <v>7</v>
      </c>
      <c r="B8" s="20"/>
      <c r="C8" s="7" t="s">
        <v>15</v>
      </c>
      <c r="D8" s="6"/>
      <c r="E8" s="7" t="s">
        <v>105</v>
      </c>
      <c r="F8" s="7">
        <v>2800</v>
      </c>
      <c r="G8" s="6"/>
      <c r="H8" s="6"/>
      <c r="I8" s="6"/>
      <c r="J8" s="15" t="s">
        <v>183</v>
      </c>
      <c r="K8" s="20">
        <v>45717</v>
      </c>
    </row>
    <row r="9" spans="1:13" x14ac:dyDescent="0.25">
      <c r="A9" s="6">
        <v>8</v>
      </c>
      <c r="B9" s="20"/>
      <c r="C9" s="7" t="s">
        <v>16</v>
      </c>
      <c r="D9" s="6"/>
      <c r="E9" s="7" t="s">
        <v>101</v>
      </c>
      <c r="F9" s="7">
        <v>3200</v>
      </c>
      <c r="G9" s="6"/>
      <c r="H9" s="6"/>
      <c r="I9" s="6"/>
      <c r="J9" s="15" t="s">
        <v>183</v>
      </c>
      <c r="K9" s="20">
        <v>45717</v>
      </c>
    </row>
    <row r="10" spans="1:13" x14ac:dyDescent="0.25">
      <c r="A10" s="6">
        <v>9</v>
      </c>
      <c r="B10" s="20">
        <v>45717</v>
      </c>
      <c r="C10" s="7" t="s">
        <v>17</v>
      </c>
      <c r="D10" s="6" t="s">
        <v>129</v>
      </c>
      <c r="E10" s="7" t="s">
        <v>101</v>
      </c>
      <c r="F10" s="7">
        <v>3200</v>
      </c>
      <c r="G10" s="8" t="s">
        <v>102</v>
      </c>
      <c r="H10" s="8" t="s">
        <v>103</v>
      </c>
      <c r="I10" s="7">
        <v>9823061391</v>
      </c>
      <c r="J10" s="13" t="s">
        <v>182</v>
      </c>
      <c r="K10" s="20">
        <v>45717</v>
      </c>
    </row>
    <row r="11" spans="1:13" x14ac:dyDescent="0.25">
      <c r="A11" s="6">
        <v>10</v>
      </c>
      <c r="B11" s="20">
        <v>45726</v>
      </c>
      <c r="C11" s="7" t="s">
        <v>18</v>
      </c>
      <c r="D11" s="6" t="s">
        <v>130</v>
      </c>
      <c r="E11" s="7" t="s">
        <v>101</v>
      </c>
      <c r="F11" s="7">
        <v>3200</v>
      </c>
      <c r="G11" s="5" t="s">
        <v>102</v>
      </c>
      <c r="H11" s="5" t="s">
        <v>103</v>
      </c>
      <c r="I11" s="5">
        <v>7378512360</v>
      </c>
      <c r="J11" s="12" t="s">
        <v>182</v>
      </c>
      <c r="K11" s="20">
        <v>45717</v>
      </c>
    </row>
    <row r="12" spans="1:13" x14ac:dyDescent="0.25">
      <c r="A12" s="6">
        <v>11</v>
      </c>
      <c r="B12" s="20">
        <v>45722</v>
      </c>
      <c r="C12" s="7" t="s">
        <v>19</v>
      </c>
      <c r="D12" s="3" t="s">
        <v>131</v>
      </c>
      <c r="E12" s="4" t="s">
        <v>101</v>
      </c>
      <c r="F12" s="7">
        <v>3200</v>
      </c>
      <c r="G12" s="5" t="s">
        <v>102</v>
      </c>
      <c r="H12" s="5" t="s">
        <v>103</v>
      </c>
      <c r="I12" s="4">
        <v>8888242474</v>
      </c>
      <c r="J12" s="12" t="s">
        <v>182</v>
      </c>
      <c r="K12" s="20">
        <v>45717</v>
      </c>
    </row>
    <row r="13" spans="1:13" x14ac:dyDescent="0.25">
      <c r="A13" s="6">
        <v>12</v>
      </c>
      <c r="B13" s="20">
        <v>45722</v>
      </c>
      <c r="C13" s="7" t="s">
        <v>20</v>
      </c>
      <c r="D13" s="3" t="s">
        <v>132</v>
      </c>
      <c r="E13" s="4" t="s">
        <v>101</v>
      </c>
      <c r="F13" s="7">
        <v>3200</v>
      </c>
      <c r="G13" s="5" t="s">
        <v>102</v>
      </c>
      <c r="H13" s="5" t="s">
        <v>103</v>
      </c>
      <c r="I13" s="4">
        <v>8237431084</v>
      </c>
      <c r="J13" s="12" t="s">
        <v>182</v>
      </c>
      <c r="K13" s="20">
        <v>45717</v>
      </c>
    </row>
    <row r="14" spans="1:13" x14ac:dyDescent="0.25">
      <c r="A14" s="6">
        <v>13</v>
      </c>
      <c r="B14" s="20"/>
      <c r="C14" s="7" t="s">
        <v>21</v>
      </c>
      <c r="D14" s="6"/>
      <c r="E14" s="7" t="s">
        <v>101</v>
      </c>
      <c r="F14" s="7">
        <v>3200</v>
      </c>
      <c r="G14" s="6"/>
      <c r="H14" s="6"/>
      <c r="I14" s="6"/>
      <c r="J14" s="15" t="s">
        <v>183</v>
      </c>
      <c r="K14" s="20">
        <v>45717</v>
      </c>
    </row>
    <row r="15" spans="1:13" x14ac:dyDescent="0.25">
      <c r="A15" s="6">
        <v>14</v>
      </c>
      <c r="B15" s="20"/>
      <c r="C15" s="7" t="s">
        <v>22</v>
      </c>
      <c r="D15" s="6"/>
      <c r="E15" s="7" t="s">
        <v>105</v>
      </c>
      <c r="F15" s="7">
        <v>2800</v>
      </c>
      <c r="G15" s="6"/>
      <c r="H15" s="6"/>
      <c r="I15" s="6"/>
      <c r="J15" s="15" t="s">
        <v>183</v>
      </c>
      <c r="K15" s="20">
        <v>45717</v>
      </c>
    </row>
    <row r="16" spans="1:13" x14ac:dyDescent="0.25">
      <c r="A16" s="6">
        <v>15</v>
      </c>
      <c r="B16" s="20">
        <v>45722</v>
      </c>
      <c r="C16" s="7" t="s">
        <v>23</v>
      </c>
      <c r="D16" s="3" t="s">
        <v>133</v>
      </c>
      <c r="E16" s="4" t="s">
        <v>105</v>
      </c>
      <c r="F16" s="7">
        <v>2800</v>
      </c>
      <c r="G16" s="5" t="s">
        <v>102</v>
      </c>
      <c r="H16" s="5" t="s">
        <v>103</v>
      </c>
      <c r="I16" s="4">
        <v>9765419087</v>
      </c>
      <c r="J16" s="12" t="s">
        <v>182</v>
      </c>
      <c r="K16" s="20">
        <v>45717</v>
      </c>
    </row>
    <row r="17" spans="1:11" x14ac:dyDescent="0.25">
      <c r="A17" s="6">
        <v>16</v>
      </c>
      <c r="B17" s="20">
        <v>45721</v>
      </c>
      <c r="C17" s="7" t="s">
        <v>24</v>
      </c>
      <c r="D17" s="3" t="s">
        <v>134</v>
      </c>
      <c r="E17" s="4" t="s">
        <v>101</v>
      </c>
      <c r="F17" s="7">
        <v>3200</v>
      </c>
      <c r="G17" s="5" t="s">
        <v>102</v>
      </c>
      <c r="H17" s="5" t="s">
        <v>103</v>
      </c>
      <c r="I17" s="4">
        <v>8956707123</v>
      </c>
      <c r="J17" s="12" t="s">
        <v>182</v>
      </c>
      <c r="K17" s="20">
        <v>45717</v>
      </c>
    </row>
    <row r="18" spans="1:11" x14ac:dyDescent="0.25">
      <c r="A18" s="6">
        <v>17</v>
      </c>
      <c r="B18" s="20"/>
      <c r="C18" s="7" t="s">
        <v>25</v>
      </c>
      <c r="D18" s="6"/>
      <c r="E18" s="7" t="s">
        <v>101</v>
      </c>
      <c r="F18" s="7">
        <v>3200</v>
      </c>
      <c r="G18" s="6"/>
      <c r="H18" s="6"/>
      <c r="I18" s="6"/>
      <c r="J18" s="15" t="s">
        <v>183</v>
      </c>
      <c r="K18" s="20">
        <v>45717</v>
      </c>
    </row>
    <row r="19" spans="1:11" x14ac:dyDescent="0.25">
      <c r="A19" s="6">
        <v>18</v>
      </c>
      <c r="B19" s="20">
        <v>45725</v>
      </c>
      <c r="C19" s="7" t="s">
        <v>26</v>
      </c>
      <c r="D19" s="3" t="s">
        <v>135</v>
      </c>
      <c r="E19" s="4" t="s">
        <v>101</v>
      </c>
      <c r="F19" s="7">
        <v>3200</v>
      </c>
      <c r="G19" s="5" t="s">
        <v>102</v>
      </c>
      <c r="H19" s="5" t="s">
        <v>103</v>
      </c>
      <c r="I19" s="5"/>
      <c r="J19" s="12" t="s">
        <v>182</v>
      </c>
      <c r="K19" s="20">
        <v>45717</v>
      </c>
    </row>
    <row r="20" spans="1:11" x14ac:dyDescent="0.25">
      <c r="A20" s="6">
        <v>19</v>
      </c>
      <c r="B20" s="20">
        <v>45717</v>
      </c>
      <c r="C20" s="7" t="s">
        <v>27</v>
      </c>
      <c r="D20" s="6" t="s">
        <v>136</v>
      </c>
      <c r="E20" s="7" t="s">
        <v>101</v>
      </c>
      <c r="F20" s="7">
        <v>3200</v>
      </c>
      <c r="G20" s="8" t="s">
        <v>102</v>
      </c>
      <c r="H20" s="8" t="s">
        <v>103</v>
      </c>
      <c r="I20" s="7">
        <v>9804555111</v>
      </c>
      <c r="J20" s="13" t="s">
        <v>182</v>
      </c>
      <c r="K20" s="20">
        <v>45717</v>
      </c>
    </row>
    <row r="21" spans="1:11" x14ac:dyDescent="0.25">
      <c r="A21" s="6">
        <v>20</v>
      </c>
      <c r="B21" s="20">
        <v>45718</v>
      </c>
      <c r="C21" s="7" t="s">
        <v>28</v>
      </c>
      <c r="D21" s="6" t="s">
        <v>137</v>
      </c>
      <c r="E21" s="7" t="s">
        <v>101</v>
      </c>
      <c r="F21" s="7">
        <v>3200</v>
      </c>
      <c r="G21" s="8" t="s">
        <v>102</v>
      </c>
      <c r="H21" s="8" t="s">
        <v>103</v>
      </c>
      <c r="I21" s="7">
        <v>7387367038</v>
      </c>
      <c r="J21" s="13" t="s">
        <v>182</v>
      </c>
      <c r="K21" s="20">
        <v>45717</v>
      </c>
    </row>
    <row r="22" spans="1:11" x14ac:dyDescent="0.25">
      <c r="A22" s="6">
        <v>21</v>
      </c>
      <c r="B22" s="20">
        <v>45726</v>
      </c>
      <c r="C22" s="7" t="s">
        <v>29</v>
      </c>
      <c r="D22" s="6" t="s">
        <v>138</v>
      </c>
      <c r="E22" s="7" t="s">
        <v>101</v>
      </c>
      <c r="F22" s="7">
        <v>3200</v>
      </c>
      <c r="G22" s="5" t="s">
        <v>102</v>
      </c>
      <c r="H22" s="5" t="s">
        <v>103</v>
      </c>
      <c r="I22" s="5">
        <v>8983080209</v>
      </c>
      <c r="J22" s="12" t="s">
        <v>182</v>
      </c>
      <c r="K22" s="20">
        <v>45717</v>
      </c>
    </row>
    <row r="23" spans="1:11" x14ac:dyDescent="0.25">
      <c r="A23" s="6">
        <v>22</v>
      </c>
      <c r="B23" s="20">
        <v>45724</v>
      </c>
      <c r="C23" s="7" t="s">
        <v>30</v>
      </c>
      <c r="D23" s="6" t="s">
        <v>139</v>
      </c>
      <c r="E23" s="7" t="s">
        <v>105</v>
      </c>
      <c r="F23" s="7">
        <v>2800</v>
      </c>
      <c r="G23" s="5" t="s">
        <v>102</v>
      </c>
      <c r="H23" s="5" t="s">
        <v>103</v>
      </c>
      <c r="I23" s="5">
        <v>9689869914</v>
      </c>
      <c r="J23" s="12" t="s">
        <v>182</v>
      </c>
      <c r="K23" s="20">
        <v>45717</v>
      </c>
    </row>
    <row r="24" spans="1:11" x14ac:dyDescent="0.25">
      <c r="A24" s="6">
        <v>23</v>
      </c>
      <c r="B24" s="20">
        <v>45724</v>
      </c>
      <c r="C24" s="7" t="s">
        <v>31</v>
      </c>
      <c r="D24" s="6" t="s">
        <v>140</v>
      </c>
      <c r="E24" s="7" t="s">
        <v>105</v>
      </c>
      <c r="F24" s="7">
        <v>2800</v>
      </c>
      <c r="G24" s="5" t="s">
        <v>102</v>
      </c>
      <c r="H24" s="5" t="s">
        <v>103</v>
      </c>
      <c r="I24" s="5">
        <v>7057495371</v>
      </c>
      <c r="J24" s="12" t="s">
        <v>182</v>
      </c>
      <c r="K24" s="20">
        <v>45717</v>
      </c>
    </row>
    <row r="25" spans="1:11" x14ac:dyDescent="0.25">
      <c r="A25" s="6">
        <v>24</v>
      </c>
      <c r="B25" s="20"/>
      <c r="C25" s="7" t="s">
        <v>32</v>
      </c>
      <c r="D25" s="6"/>
      <c r="E25" s="7" t="s">
        <v>101</v>
      </c>
      <c r="F25" s="7">
        <v>3200</v>
      </c>
      <c r="G25" s="6"/>
      <c r="H25" s="6"/>
      <c r="I25" s="6"/>
      <c r="J25" s="15" t="s">
        <v>183</v>
      </c>
      <c r="K25" s="20">
        <v>45717</v>
      </c>
    </row>
    <row r="26" spans="1:11" x14ac:dyDescent="0.25">
      <c r="A26" s="6">
        <v>25</v>
      </c>
      <c r="B26" s="20">
        <v>45725</v>
      </c>
      <c r="C26" s="7" t="s">
        <v>33</v>
      </c>
      <c r="D26" s="6" t="s">
        <v>141</v>
      </c>
      <c r="E26" s="7" t="s">
        <v>101</v>
      </c>
      <c r="F26" s="7">
        <v>3200</v>
      </c>
      <c r="G26" s="5" t="s">
        <v>102</v>
      </c>
      <c r="H26" s="5" t="s">
        <v>112</v>
      </c>
      <c r="I26" s="5">
        <v>8411948113</v>
      </c>
      <c r="J26" s="12" t="s">
        <v>182</v>
      </c>
      <c r="K26" s="20">
        <v>45717</v>
      </c>
    </row>
    <row r="27" spans="1:11" x14ac:dyDescent="0.25">
      <c r="A27" s="6">
        <v>26</v>
      </c>
      <c r="B27" s="20"/>
      <c r="C27" s="7" t="s">
        <v>34</v>
      </c>
      <c r="D27" s="6"/>
      <c r="E27" s="7" t="s">
        <v>101</v>
      </c>
      <c r="F27" s="7">
        <v>3200</v>
      </c>
      <c r="G27" s="6"/>
      <c r="H27" s="6"/>
      <c r="I27" s="6"/>
      <c r="J27" s="15" t="s">
        <v>183</v>
      </c>
      <c r="K27" s="20">
        <v>45717</v>
      </c>
    </row>
    <row r="28" spans="1:11" x14ac:dyDescent="0.25">
      <c r="A28" s="6">
        <v>27</v>
      </c>
      <c r="B28" s="20">
        <v>45726</v>
      </c>
      <c r="C28" s="7" t="s">
        <v>35</v>
      </c>
      <c r="D28" s="3" t="s">
        <v>142</v>
      </c>
      <c r="E28" s="4" t="s">
        <v>101</v>
      </c>
      <c r="F28" s="7">
        <v>3200</v>
      </c>
      <c r="G28" s="5" t="s">
        <v>102</v>
      </c>
      <c r="H28" s="5" t="s">
        <v>103</v>
      </c>
      <c r="I28" s="5">
        <v>9325823360</v>
      </c>
      <c r="J28" s="12" t="s">
        <v>182</v>
      </c>
      <c r="K28" s="20">
        <v>45717</v>
      </c>
    </row>
    <row r="29" spans="1:11" x14ac:dyDescent="0.25">
      <c r="A29" s="6">
        <v>28</v>
      </c>
      <c r="B29" s="20">
        <v>45724</v>
      </c>
      <c r="C29" s="7" t="s">
        <v>36</v>
      </c>
      <c r="D29" s="6" t="s">
        <v>143</v>
      </c>
      <c r="E29" s="7" t="s">
        <v>101</v>
      </c>
      <c r="F29" s="7">
        <v>3200</v>
      </c>
      <c r="G29" s="5" t="s">
        <v>102</v>
      </c>
      <c r="H29" s="5" t="s">
        <v>103</v>
      </c>
      <c r="I29" s="5">
        <v>9890353518</v>
      </c>
      <c r="J29" s="12" t="s">
        <v>182</v>
      </c>
      <c r="K29" s="20">
        <v>45717</v>
      </c>
    </row>
    <row r="30" spans="1:11" x14ac:dyDescent="0.25">
      <c r="A30" s="6">
        <v>29</v>
      </c>
      <c r="B30" s="20"/>
      <c r="C30" s="7" t="s">
        <v>37</v>
      </c>
      <c r="D30" s="6"/>
      <c r="E30" s="7" t="s">
        <v>101</v>
      </c>
      <c r="F30" s="7">
        <v>3200</v>
      </c>
      <c r="G30" s="6"/>
      <c r="H30" s="6"/>
      <c r="I30" s="6"/>
      <c r="J30" s="15" t="s">
        <v>183</v>
      </c>
      <c r="K30" s="20">
        <v>45717</v>
      </c>
    </row>
    <row r="31" spans="1:11" x14ac:dyDescent="0.25">
      <c r="A31" s="6">
        <v>30</v>
      </c>
      <c r="B31" s="20"/>
      <c r="C31" s="7" t="s">
        <v>38</v>
      </c>
      <c r="D31" s="6"/>
      <c r="E31" s="4" t="s">
        <v>105</v>
      </c>
      <c r="F31" s="7">
        <v>2800</v>
      </c>
      <c r="G31" s="6"/>
      <c r="H31" s="6"/>
      <c r="I31" s="6"/>
      <c r="J31" s="15" t="s">
        <v>183</v>
      </c>
      <c r="K31" s="20">
        <v>45717</v>
      </c>
    </row>
    <row r="32" spans="1:11" x14ac:dyDescent="0.25">
      <c r="A32" s="6">
        <v>31</v>
      </c>
      <c r="B32" s="20">
        <v>45722</v>
      </c>
      <c r="C32" s="7" t="s">
        <v>39</v>
      </c>
      <c r="D32" s="3" t="s">
        <v>144</v>
      </c>
      <c r="E32" s="4" t="s">
        <v>105</v>
      </c>
      <c r="F32" s="7">
        <v>2800</v>
      </c>
      <c r="G32" s="5" t="s">
        <v>102</v>
      </c>
      <c r="H32" s="5" t="s">
        <v>103</v>
      </c>
      <c r="I32" s="4">
        <v>9175941174</v>
      </c>
      <c r="J32" s="12" t="s">
        <v>182</v>
      </c>
      <c r="K32" s="20">
        <v>45717</v>
      </c>
    </row>
    <row r="33" spans="1:11" x14ac:dyDescent="0.25">
      <c r="A33" s="6">
        <v>32</v>
      </c>
      <c r="B33" s="20"/>
      <c r="C33" s="7" t="s">
        <v>40</v>
      </c>
      <c r="D33" s="6"/>
      <c r="E33" s="7" t="s">
        <v>101</v>
      </c>
      <c r="F33" s="7">
        <v>3200</v>
      </c>
      <c r="G33" s="6"/>
      <c r="H33" s="6"/>
      <c r="I33" s="6"/>
      <c r="J33" s="15" t="s">
        <v>183</v>
      </c>
      <c r="K33" s="20">
        <v>45717</v>
      </c>
    </row>
    <row r="34" spans="1:11" x14ac:dyDescent="0.25">
      <c r="A34" s="6">
        <v>33</v>
      </c>
      <c r="B34" s="20">
        <v>45719</v>
      </c>
      <c r="C34" s="7" t="s">
        <v>41</v>
      </c>
      <c r="D34" s="3" t="s">
        <v>145</v>
      </c>
      <c r="E34" s="4" t="s">
        <v>101</v>
      </c>
      <c r="F34" s="7">
        <v>3200</v>
      </c>
      <c r="G34" s="5" t="s">
        <v>102</v>
      </c>
      <c r="H34" s="5" t="s">
        <v>103</v>
      </c>
      <c r="I34" s="4">
        <v>9767703029</v>
      </c>
      <c r="J34" s="12" t="s">
        <v>182</v>
      </c>
      <c r="K34" s="20">
        <v>45717</v>
      </c>
    </row>
    <row r="35" spans="1:11" x14ac:dyDescent="0.25">
      <c r="A35" s="6">
        <v>34</v>
      </c>
      <c r="B35" s="20">
        <v>45721</v>
      </c>
      <c r="C35" s="7" t="s">
        <v>42</v>
      </c>
      <c r="D35" s="3" t="s">
        <v>146</v>
      </c>
      <c r="E35" s="4" t="s">
        <v>101</v>
      </c>
      <c r="F35" s="7">
        <v>3200</v>
      </c>
      <c r="G35" s="5" t="s">
        <v>102</v>
      </c>
      <c r="H35" s="5" t="s">
        <v>112</v>
      </c>
      <c r="I35" s="4">
        <v>8956120051</v>
      </c>
      <c r="J35" s="12" t="s">
        <v>182</v>
      </c>
      <c r="K35" s="20">
        <v>45717</v>
      </c>
    </row>
    <row r="36" spans="1:11" x14ac:dyDescent="0.25">
      <c r="A36" s="6">
        <v>35</v>
      </c>
      <c r="B36" s="20"/>
      <c r="C36" s="7" t="s">
        <v>43</v>
      </c>
      <c r="D36" s="6"/>
      <c r="E36" s="7" t="s">
        <v>101</v>
      </c>
      <c r="F36" s="7">
        <v>3200</v>
      </c>
      <c r="G36" s="6"/>
      <c r="H36" s="6"/>
      <c r="I36" s="6"/>
      <c r="J36" s="15" t="s">
        <v>183</v>
      </c>
      <c r="K36" s="20">
        <v>45717</v>
      </c>
    </row>
    <row r="37" spans="1:11" x14ac:dyDescent="0.25">
      <c r="A37" s="6">
        <v>36</v>
      </c>
      <c r="B37" s="20">
        <v>45726</v>
      </c>
      <c r="C37" s="7" t="s">
        <v>44</v>
      </c>
      <c r="D37" s="6" t="s">
        <v>147</v>
      </c>
      <c r="E37" s="7" t="s">
        <v>101</v>
      </c>
      <c r="F37" s="7">
        <v>3200</v>
      </c>
      <c r="G37" s="5" t="s">
        <v>102</v>
      </c>
      <c r="H37" s="5" t="s">
        <v>103</v>
      </c>
      <c r="I37" s="5"/>
      <c r="J37" s="12" t="s">
        <v>182</v>
      </c>
      <c r="K37" s="20">
        <v>45717</v>
      </c>
    </row>
    <row r="38" spans="1:11" x14ac:dyDescent="0.25">
      <c r="A38" s="6">
        <v>37</v>
      </c>
      <c r="B38" s="20">
        <v>45721</v>
      </c>
      <c r="C38" s="7" t="s">
        <v>45</v>
      </c>
      <c r="D38" s="3" t="s">
        <v>148</v>
      </c>
      <c r="E38" s="4" t="s">
        <v>101</v>
      </c>
      <c r="F38" s="7">
        <v>3200</v>
      </c>
      <c r="G38" s="5" t="s">
        <v>102</v>
      </c>
      <c r="H38" s="5" t="s">
        <v>103</v>
      </c>
      <c r="I38" s="4">
        <v>9665350896</v>
      </c>
      <c r="J38" s="12" t="s">
        <v>182</v>
      </c>
      <c r="K38" s="20">
        <v>45717</v>
      </c>
    </row>
    <row r="39" spans="1:11" x14ac:dyDescent="0.25">
      <c r="A39" s="6">
        <v>38</v>
      </c>
      <c r="B39" s="20">
        <v>45724</v>
      </c>
      <c r="C39" s="7" t="s">
        <v>46</v>
      </c>
      <c r="D39" s="6" t="s">
        <v>149</v>
      </c>
      <c r="E39" s="7" t="s">
        <v>105</v>
      </c>
      <c r="F39" s="7">
        <v>2800</v>
      </c>
      <c r="G39" s="5" t="s">
        <v>102</v>
      </c>
      <c r="H39" s="5" t="s">
        <v>103</v>
      </c>
      <c r="I39" s="5">
        <v>9623786635</v>
      </c>
      <c r="J39" s="12" t="s">
        <v>182</v>
      </c>
      <c r="K39" s="20">
        <v>45717</v>
      </c>
    </row>
    <row r="40" spans="1:11" x14ac:dyDescent="0.25">
      <c r="A40" s="6">
        <v>39</v>
      </c>
      <c r="B40" s="20"/>
      <c r="C40" s="7" t="s">
        <v>47</v>
      </c>
      <c r="D40" s="6"/>
      <c r="E40" s="7" t="s">
        <v>101</v>
      </c>
      <c r="F40" s="7">
        <v>2800</v>
      </c>
      <c r="G40" s="6"/>
      <c r="H40" s="6"/>
      <c r="I40" s="6"/>
      <c r="J40" s="15" t="s">
        <v>183</v>
      </c>
      <c r="K40" s="20">
        <v>45717</v>
      </c>
    </row>
    <row r="41" spans="1:11" x14ac:dyDescent="0.25">
      <c r="A41" s="6">
        <v>40</v>
      </c>
      <c r="B41" s="20">
        <v>45726</v>
      </c>
      <c r="C41" s="7" t="s">
        <v>48</v>
      </c>
      <c r="D41" s="6" t="s">
        <v>150</v>
      </c>
      <c r="E41" s="7" t="s">
        <v>101</v>
      </c>
      <c r="F41" s="7">
        <v>3200</v>
      </c>
      <c r="G41" s="5" t="s">
        <v>102</v>
      </c>
      <c r="H41" s="5" t="s">
        <v>103</v>
      </c>
      <c r="I41" s="5">
        <v>8421214060</v>
      </c>
      <c r="J41" s="12" t="s">
        <v>182</v>
      </c>
      <c r="K41" s="20">
        <v>45717</v>
      </c>
    </row>
    <row r="42" spans="1:11" x14ac:dyDescent="0.25">
      <c r="A42" s="6">
        <v>41</v>
      </c>
      <c r="B42" s="20">
        <v>45725</v>
      </c>
      <c r="C42" s="7" t="s">
        <v>49</v>
      </c>
      <c r="D42" s="6" t="s">
        <v>151</v>
      </c>
      <c r="E42" s="7" t="s">
        <v>101</v>
      </c>
      <c r="F42" s="7">
        <v>3200</v>
      </c>
      <c r="G42" s="5" t="s">
        <v>102</v>
      </c>
      <c r="H42" s="5" t="s">
        <v>103</v>
      </c>
      <c r="I42" s="5">
        <v>9922210593</v>
      </c>
      <c r="J42" s="12" t="s">
        <v>182</v>
      </c>
      <c r="K42" s="20">
        <v>45717</v>
      </c>
    </row>
    <row r="43" spans="1:11" x14ac:dyDescent="0.25">
      <c r="A43" s="6">
        <v>42</v>
      </c>
      <c r="B43" s="20">
        <v>45726</v>
      </c>
      <c r="C43" s="7" t="s">
        <v>50</v>
      </c>
      <c r="D43" s="6" t="s">
        <v>152</v>
      </c>
      <c r="E43" s="7" t="s">
        <v>101</v>
      </c>
      <c r="F43" s="7">
        <v>3200</v>
      </c>
      <c r="G43" s="5" t="s">
        <v>102</v>
      </c>
      <c r="H43" s="5" t="s">
        <v>103</v>
      </c>
      <c r="I43" s="5">
        <v>9480276356</v>
      </c>
      <c r="J43" s="12" t="s">
        <v>182</v>
      </c>
      <c r="K43" s="20">
        <v>45717</v>
      </c>
    </row>
    <row r="44" spans="1:11" x14ac:dyDescent="0.25">
      <c r="A44" s="6">
        <v>43</v>
      </c>
      <c r="B44" s="20">
        <v>45726</v>
      </c>
      <c r="C44" s="7" t="s">
        <v>51</v>
      </c>
      <c r="D44" s="3" t="s">
        <v>153</v>
      </c>
      <c r="E44" s="4" t="s">
        <v>101</v>
      </c>
      <c r="F44" s="7">
        <v>3200</v>
      </c>
      <c r="G44" s="5" t="s">
        <v>102</v>
      </c>
      <c r="H44" s="5" t="s">
        <v>154</v>
      </c>
      <c r="I44" s="5">
        <v>9673560447</v>
      </c>
      <c r="J44" s="12" t="s">
        <v>182</v>
      </c>
      <c r="K44" s="20">
        <v>45717</v>
      </c>
    </row>
    <row r="45" spans="1:11" x14ac:dyDescent="0.25">
      <c r="A45" s="6">
        <v>44</v>
      </c>
      <c r="B45" s="20">
        <v>45726</v>
      </c>
      <c r="C45" s="7" t="s">
        <v>52</v>
      </c>
      <c r="D45" s="3" t="s">
        <v>155</v>
      </c>
      <c r="E45" s="4" t="s">
        <v>101</v>
      </c>
      <c r="F45" s="7">
        <v>3200</v>
      </c>
      <c r="G45" s="5" t="s">
        <v>102</v>
      </c>
      <c r="H45" s="5" t="s">
        <v>154</v>
      </c>
      <c r="I45" s="5">
        <v>9767021941</v>
      </c>
      <c r="J45" s="12" t="s">
        <v>182</v>
      </c>
      <c r="K45" s="20">
        <v>45717</v>
      </c>
    </row>
    <row r="46" spans="1:11" x14ac:dyDescent="0.25">
      <c r="A46" s="6">
        <v>45</v>
      </c>
      <c r="B46" s="20">
        <v>45721</v>
      </c>
      <c r="C46" s="7" t="s">
        <v>53</v>
      </c>
      <c r="D46" s="3" t="s">
        <v>156</v>
      </c>
      <c r="E46" s="4" t="s">
        <v>101</v>
      </c>
      <c r="F46" s="7">
        <v>3200</v>
      </c>
      <c r="G46" s="5" t="s">
        <v>102</v>
      </c>
      <c r="H46" s="5" t="s">
        <v>103</v>
      </c>
      <c r="I46" s="4">
        <v>9822275933</v>
      </c>
      <c r="J46" s="12" t="s">
        <v>182</v>
      </c>
      <c r="K46" s="20">
        <v>45717</v>
      </c>
    </row>
    <row r="47" spans="1:11" x14ac:dyDescent="0.25">
      <c r="A47" s="6">
        <v>46</v>
      </c>
      <c r="B47" s="20">
        <v>45726</v>
      </c>
      <c r="C47" s="7" t="s">
        <v>54</v>
      </c>
      <c r="D47" s="6" t="s">
        <v>157</v>
      </c>
      <c r="E47" s="7" t="s">
        <v>105</v>
      </c>
      <c r="F47" s="7">
        <v>2800</v>
      </c>
      <c r="G47" s="5" t="s">
        <v>102</v>
      </c>
      <c r="H47" s="5" t="s">
        <v>103</v>
      </c>
      <c r="I47" s="5">
        <v>9922432222</v>
      </c>
      <c r="J47" s="12" t="s">
        <v>182</v>
      </c>
      <c r="K47" s="20">
        <v>45717</v>
      </c>
    </row>
    <row r="48" spans="1:11" x14ac:dyDescent="0.25">
      <c r="A48" s="6">
        <v>47</v>
      </c>
      <c r="B48" s="20">
        <v>45726</v>
      </c>
      <c r="C48" s="7" t="s">
        <v>55</v>
      </c>
      <c r="D48" s="9" t="s">
        <v>158</v>
      </c>
      <c r="E48" s="10" t="s">
        <v>105</v>
      </c>
      <c r="F48" s="7">
        <v>2800</v>
      </c>
      <c r="G48" s="11" t="s">
        <v>102</v>
      </c>
      <c r="H48" s="11" t="s">
        <v>159</v>
      </c>
      <c r="I48" s="11">
        <v>9923564343</v>
      </c>
      <c r="J48" s="14" t="s">
        <v>182</v>
      </c>
      <c r="K48" s="20">
        <v>45717</v>
      </c>
    </row>
    <row r="49" spans="1:11" x14ac:dyDescent="0.25">
      <c r="A49" s="6">
        <v>48</v>
      </c>
      <c r="B49" s="20">
        <v>45726</v>
      </c>
      <c r="C49" s="7" t="s">
        <v>56</v>
      </c>
      <c r="D49" s="6" t="s">
        <v>160</v>
      </c>
      <c r="E49" s="7" t="s">
        <v>101</v>
      </c>
      <c r="F49" s="7">
        <v>3200</v>
      </c>
      <c r="G49" s="5" t="s">
        <v>102</v>
      </c>
      <c r="H49" s="5" t="s">
        <v>103</v>
      </c>
      <c r="I49" s="5">
        <v>9767414308</v>
      </c>
      <c r="J49" s="12" t="s">
        <v>182</v>
      </c>
      <c r="K49" s="20">
        <v>45717</v>
      </c>
    </row>
    <row r="50" spans="1:11" x14ac:dyDescent="0.25">
      <c r="A50" s="6">
        <v>49</v>
      </c>
      <c r="B50" s="20">
        <v>45720</v>
      </c>
      <c r="C50" s="7" t="s">
        <v>57</v>
      </c>
      <c r="D50" s="3" t="s">
        <v>161</v>
      </c>
      <c r="E50" s="4" t="s">
        <v>101</v>
      </c>
      <c r="F50" s="7">
        <v>3200</v>
      </c>
      <c r="G50" s="5" t="s">
        <v>102</v>
      </c>
      <c r="H50" s="5" t="s">
        <v>103</v>
      </c>
      <c r="I50" s="4">
        <v>9970965989</v>
      </c>
      <c r="J50" s="12" t="s">
        <v>182</v>
      </c>
      <c r="K50" s="20">
        <v>45717</v>
      </c>
    </row>
    <row r="51" spans="1:11" x14ac:dyDescent="0.25">
      <c r="A51" s="6">
        <v>50</v>
      </c>
      <c r="B51" s="20">
        <v>45720</v>
      </c>
      <c r="C51" s="7" t="s">
        <v>58</v>
      </c>
      <c r="D51" s="3" t="s">
        <v>162</v>
      </c>
      <c r="E51" s="4" t="s">
        <v>101</v>
      </c>
      <c r="F51" s="7">
        <v>3200</v>
      </c>
      <c r="G51" s="5" t="s">
        <v>102</v>
      </c>
      <c r="H51" s="5" t="s">
        <v>103</v>
      </c>
      <c r="I51" s="4">
        <v>8983389664</v>
      </c>
      <c r="J51" s="12" t="s">
        <v>182</v>
      </c>
      <c r="K51" s="20">
        <v>45717</v>
      </c>
    </row>
    <row r="52" spans="1:11" x14ac:dyDescent="0.25">
      <c r="A52" s="6">
        <v>51</v>
      </c>
      <c r="B52" s="20">
        <v>45725</v>
      </c>
      <c r="C52" s="7" t="s">
        <v>59</v>
      </c>
      <c r="D52" s="6" t="s">
        <v>163</v>
      </c>
      <c r="E52" s="7" t="s">
        <v>101</v>
      </c>
      <c r="F52" s="7">
        <v>3200</v>
      </c>
      <c r="G52" s="5" t="s">
        <v>102</v>
      </c>
      <c r="H52" s="5" t="s">
        <v>103</v>
      </c>
      <c r="I52" s="5">
        <v>9762201515</v>
      </c>
      <c r="J52" s="12" t="s">
        <v>182</v>
      </c>
      <c r="K52" s="20">
        <v>45717</v>
      </c>
    </row>
    <row r="53" spans="1:11" x14ac:dyDescent="0.25">
      <c r="A53" s="6">
        <v>52</v>
      </c>
      <c r="B53" s="20">
        <v>45717</v>
      </c>
      <c r="C53" s="7" t="s">
        <v>60</v>
      </c>
      <c r="D53" s="6" t="s">
        <v>164</v>
      </c>
      <c r="E53" s="7" t="s">
        <v>101</v>
      </c>
      <c r="F53" s="7">
        <v>3200</v>
      </c>
      <c r="G53" s="8" t="s">
        <v>102</v>
      </c>
      <c r="H53" s="8" t="s">
        <v>103</v>
      </c>
      <c r="I53" s="7">
        <v>7378744120</v>
      </c>
      <c r="J53" s="13" t="s">
        <v>182</v>
      </c>
      <c r="K53" s="20">
        <v>45717</v>
      </c>
    </row>
    <row r="54" spans="1:11" x14ac:dyDescent="0.25">
      <c r="A54" s="6">
        <v>53</v>
      </c>
      <c r="B54" s="20">
        <v>45726</v>
      </c>
      <c r="C54" s="7" t="s">
        <v>61</v>
      </c>
      <c r="D54" s="3" t="s">
        <v>165</v>
      </c>
      <c r="E54" s="4" t="s">
        <v>101</v>
      </c>
      <c r="F54" s="7">
        <v>3200</v>
      </c>
      <c r="G54" s="5" t="s">
        <v>102</v>
      </c>
      <c r="H54" s="5" t="s">
        <v>103</v>
      </c>
      <c r="I54" s="5">
        <v>8087224644</v>
      </c>
      <c r="J54" s="12" t="s">
        <v>182</v>
      </c>
      <c r="K54" s="20">
        <v>45717</v>
      </c>
    </row>
    <row r="55" spans="1:11" x14ac:dyDescent="0.25">
      <c r="A55" s="6">
        <v>54</v>
      </c>
      <c r="B55" s="20">
        <v>45726</v>
      </c>
      <c r="C55" s="7" t="s">
        <v>62</v>
      </c>
      <c r="D55" s="6" t="s">
        <v>166</v>
      </c>
      <c r="E55" s="7" t="s">
        <v>105</v>
      </c>
      <c r="F55" s="7">
        <v>2800</v>
      </c>
      <c r="G55" s="5" t="s">
        <v>102</v>
      </c>
      <c r="H55" s="5" t="s">
        <v>112</v>
      </c>
      <c r="I55" s="5"/>
      <c r="J55" s="12" t="s">
        <v>182</v>
      </c>
      <c r="K55" s="20">
        <v>45717</v>
      </c>
    </row>
    <row r="56" spans="1:11" x14ac:dyDescent="0.25">
      <c r="A56" s="6">
        <v>55</v>
      </c>
      <c r="B56" s="20">
        <v>45726</v>
      </c>
      <c r="C56" s="7" t="s">
        <v>63</v>
      </c>
      <c r="D56" s="3" t="s">
        <v>167</v>
      </c>
      <c r="E56" s="4" t="s">
        <v>101</v>
      </c>
      <c r="F56" s="7">
        <v>3200</v>
      </c>
      <c r="G56" s="5" t="s">
        <v>102</v>
      </c>
      <c r="H56" s="5" t="s">
        <v>168</v>
      </c>
      <c r="I56" s="5">
        <v>9689722626</v>
      </c>
      <c r="J56" s="12" t="s">
        <v>182</v>
      </c>
      <c r="K56" s="20">
        <v>45717</v>
      </c>
    </row>
    <row r="57" spans="1:11" x14ac:dyDescent="0.25">
      <c r="A57" s="6">
        <v>56</v>
      </c>
      <c r="B57" s="20">
        <v>45726</v>
      </c>
      <c r="C57" s="7" t="s">
        <v>64</v>
      </c>
      <c r="D57" s="6" t="s">
        <v>169</v>
      </c>
      <c r="E57" s="7" t="s">
        <v>101</v>
      </c>
      <c r="F57" s="7">
        <v>3200</v>
      </c>
      <c r="G57" s="5" t="s">
        <v>102</v>
      </c>
      <c r="H57" s="5" t="s">
        <v>103</v>
      </c>
      <c r="I57" s="5">
        <v>7498203692</v>
      </c>
      <c r="J57" s="12" t="s">
        <v>182</v>
      </c>
      <c r="K57" s="20">
        <v>45717</v>
      </c>
    </row>
    <row r="58" spans="1:11" x14ac:dyDescent="0.25">
      <c r="A58" s="6">
        <v>57</v>
      </c>
      <c r="B58" s="20">
        <v>45724</v>
      </c>
      <c r="C58" s="7" t="s">
        <v>65</v>
      </c>
      <c r="D58" s="6" t="s">
        <v>170</v>
      </c>
      <c r="E58" s="7" t="s">
        <v>101</v>
      </c>
      <c r="F58" s="7">
        <v>3200</v>
      </c>
      <c r="G58" s="5" t="s">
        <v>102</v>
      </c>
      <c r="H58" s="5" t="s">
        <v>103</v>
      </c>
      <c r="I58" s="5">
        <v>9764647883</v>
      </c>
      <c r="J58" s="12" t="s">
        <v>182</v>
      </c>
      <c r="K58" s="20">
        <v>45717</v>
      </c>
    </row>
    <row r="59" spans="1:11" x14ac:dyDescent="0.25">
      <c r="A59" s="6">
        <v>58</v>
      </c>
      <c r="B59" s="20">
        <v>45724</v>
      </c>
      <c r="C59" s="7" t="s">
        <v>66</v>
      </c>
      <c r="D59" s="6" t="s">
        <v>171</v>
      </c>
      <c r="E59" s="7" t="s">
        <v>101</v>
      </c>
      <c r="F59" s="7">
        <v>3200</v>
      </c>
      <c r="G59" s="5" t="s">
        <v>102</v>
      </c>
      <c r="H59" s="5" t="s">
        <v>103</v>
      </c>
      <c r="I59" s="5">
        <v>8446676077</v>
      </c>
      <c r="J59" s="12" t="s">
        <v>182</v>
      </c>
      <c r="K59" s="20">
        <v>45717</v>
      </c>
    </row>
    <row r="60" spans="1:11" x14ac:dyDescent="0.25">
      <c r="A60" s="6">
        <v>59</v>
      </c>
      <c r="B60" s="20">
        <v>45726</v>
      </c>
      <c r="C60" s="7" t="s">
        <v>67</v>
      </c>
      <c r="D60" s="6" t="s">
        <v>172</v>
      </c>
      <c r="E60" s="7" t="s">
        <v>101</v>
      </c>
      <c r="F60" s="7">
        <v>3200</v>
      </c>
      <c r="G60" s="5" t="s">
        <v>102</v>
      </c>
      <c r="H60" s="5" t="s">
        <v>112</v>
      </c>
      <c r="I60" s="5"/>
      <c r="J60" s="12" t="s">
        <v>182</v>
      </c>
      <c r="K60" s="20">
        <v>45717</v>
      </c>
    </row>
    <row r="61" spans="1:11" x14ac:dyDescent="0.25">
      <c r="A61" s="6">
        <v>60</v>
      </c>
      <c r="B61" s="20">
        <v>45721</v>
      </c>
      <c r="C61" s="7" t="s">
        <v>68</v>
      </c>
      <c r="D61" s="3" t="s">
        <v>173</v>
      </c>
      <c r="E61" s="4" t="s">
        <v>101</v>
      </c>
      <c r="F61" s="7">
        <v>3200</v>
      </c>
      <c r="G61" s="5" t="s">
        <v>102</v>
      </c>
      <c r="H61" s="5" t="s">
        <v>112</v>
      </c>
      <c r="I61" s="4">
        <v>9607729629</v>
      </c>
      <c r="J61" s="12" t="s">
        <v>182</v>
      </c>
      <c r="K61" s="20">
        <v>45717</v>
      </c>
    </row>
    <row r="62" spans="1:11" x14ac:dyDescent="0.25">
      <c r="A62" s="6">
        <v>61</v>
      </c>
      <c r="B62" s="20">
        <v>45726</v>
      </c>
      <c r="C62" s="7" t="s">
        <v>69</v>
      </c>
      <c r="D62" s="6" t="s">
        <v>174</v>
      </c>
      <c r="E62" s="7" t="s">
        <v>105</v>
      </c>
      <c r="F62" s="7">
        <v>2800</v>
      </c>
      <c r="G62" s="5" t="s">
        <v>102</v>
      </c>
      <c r="H62" s="5" t="s">
        <v>103</v>
      </c>
      <c r="I62" s="5">
        <v>7398415945</v>
      </c>
      <c r="J62" s="12" t="s">
        <v>182</v>
      </c>
      <c r="K62" s="20">
        <v>45717</v>
      </c>
    </row>
    <row r="63" spans="1:11" x14ac:dyDescent="0.25">
      <c r="A63" s="6">
        <v>62</v>
      </c>
      <c r="B63" s="20">
        <v>45721</v>
      </c>
      <c r="C63" s="7" t="s">
        <v>70</v>
      </c>
      <c r="D63" s="3" t="s">
        <v>175</v>
      </c>
      <c r="E63" s="4" t="s">
        <v>105</v>
      </c>
      <c r="F63" s="7">
        <v>2800</v>
      </c>
      <c r="G63" s="5" t="s">
        <v>102</v>
      </c>
      <c r="H63" s="5" t="s">
        <v>103</v>
      </c>
      <c r="I63" s="4">
        <v>9970193388</v>
      </c>
      <c r="J63" s="12" t="s">
        <v>182</v>
      </c>
      <c r="K63" s="20">
        <v>45717</v>
      </c>
    </row>
    <row r="64" spans="1:11" x14ac:dyDescent="0.25">
      <c r="A64" s="6">
        <v>63</v>
      </c>
      <c r="B64" s="20">
        <v>45719</v>
      </c>
      <c r="C64" s="7" t="s">
        <v>71</v>
      </c>
      <c r="D64" s="6" t="s">
        <v>176</v>
      </c>
      <c r="E64" s="7" t="s">
        <v>101</v>
      </c>
      <c r="F64" s="7">
        <v>3200</v>
      </c>
      <c r="G64" s="8" t="s">
        <v>102</v>
      </c>
      <c r="H64" s="8" t="s">
        <v>103</v>
      </c>
      <c r="I64" s="7">
        <v>9503026696</v>
      </c>
      <c r="J64" s="13" t="s">
        <v>182</v>
      </c>
      <c r="K64" s="20">
        <v>45717</v>
      </c>
    </row>
    <row r="65" spans="1:11" x14ac:dyDescent="0.25">
      <c r="A65" s="6">
        <v>64</v>
      </c>
      <c r="B65" s="20">
        <v>45725</v>
      </c>
      <c r="C65" s="7" t="s">
        <v>72</v>
      </c>
      <c r="D65" s="6" t="s">
        <v>177</v>
      </c>
      <c r="E65" s="7" t="s">
        <v>101</v>
      </c>
      <c r="F65" s="7">
        <v>3200</v>
      </c>
      <c r="G65" s="5" t="s">
        <v>102</v>
      </c>
      <c r="H65" s="5" t="s">
        <v>103</v>
      </c>
      <c r="I65" s="5">
        <v>7741975368</v>
      </c>
      <c r="J65" s="12" t="s">
        <v>182</v>
      </c>
      <c r="K65" s="20">
        <v>45717</v>
      </c>
    </row>
    <row r="66" spans="1:11" x14ac:dyDescent="0.25">
      <c r="A66" s="6">
        <v>65</v>
      </c>
      <c r="B66" s="20"/>
      <c r="C66" s="7" t="s">
        <v>73</v>
      </c>
      <c r="D66" s="6"/>
      <c r="E66" s="7" t="s">
        <v>101</v>
      </c>
      <c r="F66" s="7">
        <v>3200</v>
      </c>
      <c r="G66" s="6"/>
      <c r="H66" s="6"/>
      <c r="I66" s="6"/>
      <c r="J66" s="15" t="s">
        <v>183</v>
      </c>
      <c r="K66" s="20">
        <v>45717</v>
      </c>
    </row>
    <row r="67" spans="1:11" x14ac:dyDescent="0.25">
      <c r="A67" s="6">
        <v>66</v>
      </c>
      <c r="B67" s="20">
        <v>45726</v>
      </c>
      <c r="C67" s="7" t="s">
        <v>74</v>
      </c>
      <c r="D67" s="6" t="s">
        <v>178</v>
      </c>
      <c r="E67" s="7" t="s">
        <v>101</v>
      </c>
      <c r="F67" s="7">
        <v>3200</v>
      </c>
      <c r="G67" s="5" t="s">
        <v>102</v>
      </c>
      <c r="H67" s="5" t="s">
        <v>103</v>
      </c>
      <c r="I67" s="5">
        <v>8698682161</v>
      </c>
      <c r="J67" s="12" t="s">
        <v>182</v>
      </c>
      <c r="K67" s="20">
        <v>45717</v>
      </c>
    </row>
    <row r="68" spans="1:11" x14ac:dyDescent="0.25">
      <c r="A68" s="6">
        <v>67</v>
      </c>
      <c r="B68" s="20">
        <v>45726</v>
      </c>
      <c r="C68" s="7" t="s">
        <v>75</v>
      </c>
      <c r="D68" s="6" t="s">
        <v>179</v>
      </c>
      <c r="E68" s="7" t="s">
        <v>101</v>
      </c>
      <c r="F68" s="7">
        <v>3200</v>
      </c>
      <c r="G68" s="5" t="s">
        <v>102</v>
      </c>
      <c r="H68" s="5" t="s">
        <v>103</v>
      </c>
      <c r="I68" s="5">
        <v>9421002374</v>
      </c>
      <c r="J68" s="12" t="s">
        <v>182</v>
      </c>
      <c r="K68" s="20">
        <v>45717</v>
      </c>
    </row>
    <row r="69" spans="1:11" x14ac:dyDescent="0.25">
      <c r="A69" s="6">
        <v>68</v>
      </c>
      <c r="B69" s="20">
        <v>45720</v>
      </c>
      <c r="C69" s="7" t="s">
        <v>76</v>
      </c>
      <c r="D69" s="3" t="s">
        <v>100</v>
      </c>
      <c r="E69" s="4" t="s">
        <v>101</v>
      </c>
      <c r="F69" s="7">
        <v>3200</v>
      </c>
      <c r="G69" s="5" t="s">
        <v>102</v>
      </c>
      <c r="H69" s="5" t="s">
        <v>103</v>
      </c>
      <c r="I69" s="4">
        <v>8956660740</v>
      </c>
      <c r="J69" s="12" t="s">
        <v>182</v>
      </c>
      <c r="K69" s="20">
        <v>45717</v>
      </c>
    </row>
    <row r="70" spans="1:11" x14ac:dyDescent="0.25">
      <c r="A70" s="6">
        <v>69</v>
      </c>
      <c r="B70" s="20">
        <v>45724</v>
      </c>
      <c r="C70" s="7" t="s">
        <v>77</v>
      </c>
      <c r="D70" s="6" t="s">
        <v>104</v>
      </c>
      <c r="E70" s="7" t="s">
        <v>105</v>
      </c>
      <c r="F70" s="7">
        <v>2800</v>
      </c>
      <c r="G70" s="5" t="s">
        <v>102</v>
      </c>
      <c r="H70" s="5" t="s">
        <v>103</v>
      </c>
      <c r="I70" s="5">
        <v>9518535162</v>
      </c>
      <c r="J70" s="12" t="s">
        <v>182</v>
      </c>
      <c r="K70" s="20">
        <v>45717</v>
      </c>
    </row>
    <row r="71" spans="1:11" x14ac:dyDescent="0.25">
      <c r="A71" s="6">
        <v>70</v>
      </c>
      <c r="B71" s="20">
        <v>45726</v>
      </c>
      <c r="C71" s="7" t="s">
        <v>78</v>
      </c>
      <c r="D71" s="3" t="s">
        <v>106</v>
      </c>
      <c r="E71" s="4" t="s">
        <v>105</v>
      </c>
      <c r="F71" s="7">
        <v>2800</v>
      </c>
      <c r="G71" s="5" t="s">
        <v>102</v>
      </c>
      <c r="H71" s="5" t="s">
        <v>103</v>
      </c>
      <c r="I71" s="5">
        <v>7507503794</v>
      </c>
      <c r="J71" s="12" t="s">
        <v>182</v>
      </c>
      <c r="K71" s="20">
        <v>45717</v>
      </c>
    </row>
    <row r="72" spans="1:11" x14ac:dyDescent="0.25">
      <c r="A72" s="6">
        <v>71</v>
      </c>
      <c r="B72" s="20">
        <v>45726</v>
      </c>
      <c r="C72" s="7" t="s">
        <v>79</v>
      </c>
      <c r="D72" s="6" t="s">
        <v>107</v>
      </c>
      <c r="E72" s="7" t="s">
        <v>101</v>
      </c>
      <c r="F72" s="7">
        <v>3200</v>
      </c>
      <c r="G72" s="5" t="s">
        <v>102</v>
      </c>
      <c r="H72" s="5" t="s">
        <v>103</v>
      </c>
      <c r="I72" s="5">
        <v>8446040070</v>
      </c>
      <c r="J72" s="12" t="s">
        <v>182</v>
      </c>
      <c r="K72" s="20">
        <v>45717</v>
      </c>
    </row>
    <row r="73" spans="1:11" x14ac:dyDescent="0.25">
      <c r="A73" s="6">
        <v>72</v>
      </c>
      <c r="B73" s="20"/>
      <c r="C73" s="7" t="s">
        <v>80</v>
      </c>
      <c r="D73" s="6"/>
      <c r="E73" s="7" t="s">
        <v>101</v>
      </c>
      <c r="F73" s="7">
        <v>3200</v>
      </c>
      <c r="G73" s="6"/>
      <c r="H73" s="6"/>
      <c r="I73" s="6"/>
      <c r="J73" s="15" t="s">
        <v>183</v>
      </c>
      <c r="K73" s="20">
        <v>45717</v>
      </c>
    </row>
    <row r="74" spans="1:11" x14ac:dyDescent="0.25">
      <c r="A74" s="6">
        <v>73</v>
      </c>
      <c r="B74" s="20">
        <v>45724</v>
      </c>
      <c r="C74" s="7" t="s">
        <v>81</v>
      </c>
      <c r="D74" s="6" t="s">
        <v>108</v>
      </c>
      <c r="E74" s="7" t="s">
        <v>101</v>
      </c>
      <c r="F74" s="7">
        <v>3200</v>
      </c>
      <c r="G74" s="5" t="s">
        <v>102</v>
      </c>
      <c r="H74" s="5" t="s">
        <v>103</v>
      </c>
      <c r="I74" s="5">
        <v>9657117803</v>
      </c>
      <c r="J74" s="12" t="s">
        <v>182</v>
      </c>
      <c r="K74" s="20">
        <v>45717</v>
      </c>
    </row>
    <row r="75" spans="1:11" x14ac:dyDescent="0.25">
      <c r="A75" s="6">
        <v>74</v>
      </c>
      <c r="B75" s="20">
        <v>45724</v>
      </c>
      <c r="C75" s="7" t="s">
        <v>82</v>
      </c>
      <c r="D75" s="6" t="s">
        <v>109</v>
      </c>
      <c r="E75" s="7" t="s">
        <v>101</v>
      </c>
      <c r="F75" s="7">
        <v>3200</v>
      </c>
      <c r="G75" s="5" t="s">
        <v>102</v>
      </c>
      <c r="H75" s="5" t="s">
        <v>103</v>
      </c>
      <c r="I75" s="7">
        <v>9096259108</v>
      </c>
      <c r="J75" s="12" t="s">
        <v>182</v>
      </c>
      <c r="K75" s="20">
        <v>45717</v>
      </c>
    </row>
    <row r="76" spans="1:11" x14ac:dyDescent="0.25">
      <c r="A76" s="6">
        <v>75</v>
      </c>
      <c r="B76" s="20">
        <v>45725</v>
      </c>
      <c r="C76" s="7" t="s">
        <v>83</v>
      </c>
      <c r="D76" s="6" t="s">
        <v>110</v>
      </c>
      <c r="E76" s="7" t="s">
        <v>101</v>
      </c>
      <c r="F76" s="7">
        <v>3200</v>
      </c>
      <c r="G76" s="5" t="s">
        <v>102</v>
      </c>
      <c r="H76" s="5" t="s">
        <v>103</v>
      </c>
      <c r="I76" s="5">
        <v>9673875216</v>
      </c>
      <c r="J76" s="12" t="s">
        <v>182</v>
      </c>
      <c r="K76" s="20">
        <v>45717</v>
      </c>
    </row>
    <row r="77" spans="1:11" x14ac:dyDescent="0.25">
      <c r="A77" s="6">
        <v>76</v>
      </c>
      <c r="B77" s="20">
        <v>45721</v>
      </c>
      <c r="C77" s="7" t="s">
        <v>84</v>
      </c>
      <c r="D77" s="3" t="s">
        <v>116</v>
      </c>
      <c r="E77" s="4" t="s">
        <v>101</v>
      </c>
      <c r="F77" s="7">
        <v>3200</v>
      </c>
      <c r="G77" s="5" t="s">
        <v>102</v>
      </c>
      <c r="H77" s="5" t="s">
        <v>112</v>
      </c>
      <c r="I77" s="4">
        <v>9402423270</v>
      </c>
      <c r="J77" s="12" t="s">
        <v>182</v>
      </c>
      <c r="K77" s="20">
        <v>45717</v>
      </c>
    </row>
    <row r="78" spans="1:11" x14ac:dyDescent="0.25">
      <c r="A78" s="6">
        <v>77</v>
      </c>
      <c r="B78" s="20"/>
      <c r="C78" s="7" t="s">
        <v>85</v>
      </c>
      <c r="D78" s="6"/>
      <c r="E78" s="7" t="s">
        <v>105</v>
      </c>
      <c r="F78" s="7">
        <v>2800</v>
      </c>
      <c r="G78" s="6"/>
      <c r="H78" s="6"/>
      <c r="I78" s="6"/>
      <c r="J78" s="15" t="s">
        <v>183</v>
      </c>
      <c r="K78" s="20">
        <v>45717</v>
      </c>
    </row>
    <row r="79" spans="1:11" x14ac:dyDescent="0.25">
      <c r="A79" s="6">
        <v>78</v>
      </c>
      <c r="B79" s="20"/>
      <c r="C79" s="7" t="s">
        <v>86</v>
      </c>
      <c r="D79" s="6"/>
      <c r="E79" s="7" t="s">
        <v>105</v>
      </c>
      <c r="F79" s="7">
        <v>2800</v>
      </c>
      <c r="G79" s="6"/>
      <c r="H79" s="6"/>
      <c r="I79" s="6"/>
      <c r="J79" s="15" t="s">
        <v>183</v>
      </c>
      <c r="K79" s="20">
        <v>45717</v>
      </c>
    </row>
    <row r="80" spans="1:11" x14ac:dyDescent="0.25">
      <c r="A80" s="6">
        <v>79</v>
      </c>
      <c r="B80" s="20"/>
      <c r="C80" s="7" t="s">
        <v>87</v>
      </c>
      <c r="D80" s="6"/>
      <c r="E80" s="4" t="s">
        <v>101</v>
      </c>
      <c r="F80" s="7">
        <v>3200</v>
      </c>
      <c r="G80" s="6"/>
      <c r="H80" s="6"/>
      <c r="I80" s="6"/>
      <c r="J80" s="15" t="s">
        <v>183</v>
      </c>
      <c r="K80" s="20">
        <v>45717</v>
      </c>
    </row>
    <row r="81" spans="1:11" x14ac:dyDescent="0.25">
      <c r="A81" s="6">
        <v>80</v>
      </c>
      <c r="B81" s="20">
        <v>45726</v>
      </c>
      <c r="C81" s="7" t="s">
        <v>88</v>
      </c>
      <c r="D81" s="3" t="s">
        <v>117</v>
      </c>
      <c r="E81" s="4" t="s">
        <v>101</v>
      </c>
      <c r="F81" s="7">
        <v>3200</v>
      </c>
      <c r="G81" s="5" t="s">
        <v>102</v>
      </c>
      <c r="H81" s="5" t="s">
        <v>103</v>
      </c>
      <c r="I81" s="5">
        <v>9004121152</v>
      </c>
      <c r="J81" s="12" t="s">
        <v>182</v>
      </c>
      <c r="K81" s="20">
        <v>45717</v>
      </c>
    </row>
    <row r="82" spans="1:11" x14ac:dyDescent="0.25">
      <c r="A82" s="6">
        <v>81</v>
      </c>
      <c r="B82" s="20">
        <v>45721</v>
      </c>
      <c r="C82" s="7" t="s">
        <v>89</v>
      </c>
      <c r="D82" s="3" t="s">
        <v>118</v>
      </c>
      <c r="E82" s="4" t="s">
        <v>101</v>
      </c>
      <c r="F82" s="7">
        <v>3200</v>
      </c>
      <c r="G82" s="5" t="s">
        <v>102</v>
      </c>
      <c r="H82" s="5" t="s">
        <v>112</v>
      </c>
      <c r="I82" s="4">
        <v>8830288913</v>
      </c>
      <c r="J82" s="12" t="s">
        <v>182</v>
      </c>
      <c r="K82" s="20">
        <v>45717</v>
      </c>
    </row>
    <row r="83" spans="1:11" x14ac:dyDescent="0.25">
      <c r="A83" s="6">
        <v>82</v>
      </c>
      <c r="B83" s="20">
        <v>45721</v>
      </c>
      <c r="C83" s="7" t="s">
        <v>90</v>
      </c>
      <c r="D83" s="3" t="s">
        <v>119</v>
      </c>
      <c r="E83" s="4" t="s">
        <v>101</v>
      </c>
      <c r="F83" s="7">
        <v>3200</v>
      </c>
      <c r="G83" s="5" t="s">
        <v>102</v>
      </c>
      <c r="H83" s="5" t="s">
        <v>103</v>
      </c>
      <c r="I83" s="4">
        <v>8237373777</v>
      </c>
      <c r="J83" s="12" t="s">
        <v>182</v>
      </c>
      <c r="K83" s="20">
        <v>45717</v>
      </c>
    </row>
    <row r="84" spans="1:11" x14ac:dyDescent="0.25">
      <c r="A84" s="6">
        <v>83</v>
      </c>
      <c r="B84" s="20">
        <v>45724</v>
      </c>
      <c r="C84" s="7" t="s">
        <v>91</v>
      </c>
      <c r="D84" s="6" t="s">
        <v>120</v>
      </c>
      <c r="E84" s="7" t="s">
        <v>101</v>
      </c>
      <c r="F84" s="7">
        <v>3200</v>
      </c>
      <c r="G84" s="5" t="s">
        <v>102</v>
      </c>
      <c r="H84" s="5" t="s">
        <v>103</v>
      </c>
      <c r="I84" s="5">
        <v>7719008077</v>
      </c>
      <c r="J84" s="12" t="s">
        <v>182</v>
      </c>
      <c r="K84" s="20">
        <v>45717</v>
      </c>
    </row>
    <row r="85" spans="1:11" x14ac:dyDescent="0.25">
      <c r="A85" s="6">
        <v>84</v>
      </c>
      <c r="B85" s="20">
        <v>45721</v>
      </c>
      <c r="C85" s="7" t="s">
        <v>92</v>
      </c>
      <c r="D85" s="3" t="s">
        <v>121</v>
      </c>
      <c r="E85" s="4" t="s">
        <v>101</v>
      </c>
      <c r="F85" s="7">
        <v>3200</v>
      </c>
      <c r="G85" s="5" t="s">
        <v>102</v>
      </c>
      <c r="H85" s="5" t="s">
        <v>103</v>
      </c>
      <c r="I85" s="4">
        <v>7741932331</v>
      </c>
      <c r="J85" s="12" t="s">
        <v>182</v>
      </c>
      <c r="K85" s="20">
        <v>45717</v>
      </c>
    </row>
    <row r="86" spans="1:11" x14ac:dyDescent="0.25">
      <c r="A86" s="6">
        <v>85</v>
      </c>
      <c r="B86" s="20">
        <v>45725</v>
      </c>
      <c r="C86" s="7" t="s">
        <v>93</v>
      </c>
      <c r="D86" s="3" t="s">
        <v>122</v>
      </c>
      <c r="E86" s="4" t="s">
        <v>105</v>
      </c>
      <c r="F86" s="7">
        <v>2800</v>
      </c>
      <c r="G86" s="5" t="s">
        <v>102</v>
      </c>
      <c r="H86" s="5" t="s">
        <v>103</v>
      </c>
      <c r="I86" s="5">
        <v>8999025489</v>
      </c>
      <c r="J86" s="12" t="s">
        <v>182</v>
      </c>
      <c r="K86" s="20">
        <v>45717</v>
      </c>
    </row>
    <row r="87" spans="1:11" x14ac:dyDescent="0.25">
      <c r="A87" s="6">
        <v>86</v>
      </c>
      <c r="B87" s="20">
        <v>45722</v>
      </c>
      <c r="C87" s="7" t="s">
        <v>94</v>
      </c>
      <c r="D87" s="3" t="s">
        <v>123</v>
      </c>
      <c r="E87" s="4" t="s">
        <v>105</v>
      </c>
      <c r="F87" s="7">
        <v>2800</v>
      </c>
      <c r="G87" s="5" t="s">
        <v>102</v>
      </c>
      <c r="H87" s="5" t="s">
        <v>103</v>
      </c>
      <c r="I87" s="4">
        <v>7249210052</v>
      </c>
      <c r="J87" s="12" t="s">
        <v>182</v>
      </c>
      <c r="K87" s="20">
        <v>45717</v>
      </c>
    </row>
    <row r="88" spans="1:11" x14ac:dyDescent="0.25">
      <c r="A88" s="6">
        <v>87</v>
      </c>
      <c r="B88" s="20">
        <v>45726</v>
      </c>
      <c r="C88" s="7" t="s">
        <v>95</v>
      </c>
      <c r="D88" s="6" t="s">
        <v>124</v>
      </c>
      <c r="E88" s="7" t="s">
        <v>101</v>
      </c>
      <c r="F88" s="7">
        <v>3200</v>
      </c>
      <c r="G88" s="5" t="s">
        <v>102</v>
      </c>
      <c r="H88" s="5" t="s">
        <v>103</v>
      </c>
      <c r="I88" s="5">
        <v>9405447406</v>
      </c>
      <c r="J88" s="12" t="s">
        <v>182</v>
      </c>
      <c r="K88" s="20">
        <v>45717</v>
      </c>
    </row>
    <row r="89" spans="1:11" x14ac:dyDescent="0.25">
      <c r="A89" s="6">
        <v>88</v>
      </c>
      <c r="B89" s="20">
        <v>45726</v>
      </c>
      <c r="C89" s="7" t="s">
        <v>96</v>
      </c>
      <c r="D89" s="6" t="s">
        <v>125</v>
      </c>
      <c r="E89" s="7" t="s">
        <v>101</v>
      </c>
      <c r="F89" s="7">
        <v>3200</v>
      </c>
      <c r="G89" s="5" t="s">
        <v>102</v>
      </c>
      <c r="H89" s="5" t="s">
        <v>103</v>
      </c>
      <c r="I89" s="5">
        <v>8530738941</v>
      </c>
      <c r="J89" s="12" t="s">
        <v>182</v>
      </c>
      <c r="K89" s="20">
        <v>45717</v>
      </c>
    </row>
    <row r="90" spans="1:11" x14ac:dyDescent="0.25">
      <c r="A90" s="6">
        <v>89</v>
      </c>
      <c r="B90" s="20">
        <v>45717</v>
      </c>
      <c r="C90" s="7" t="s">
        <v>97</v>
      </c>
      <c r="D90" s="6" t="s">
        <v>126</v>
      </c>
      <c r="E90" s="7" t="s">
        <v>101</v>
      </c>
      <c r="F90" s="7">
        <v>3200</v>
      </c>
      <c r="G90" s="8" t="s">
        <v>102</v>
      </c>
      <c r="H90" s="8" t="s">
        <v>103</v>
      </c>
      <c r="I90" s="7">
        <v>9923649403</v>
      </c>
      <c r="J90" s="13" t="s">
        <v>182</v>
      </c>
      <c r="K90" s="20">
        <v>45717</v>
      </c>
    </row>
    <row r="91" spans="1:11" x14ac:dyDescent="0.25">
      <c r="A91" s="6">
        <v>90</v>
      </c>
      <c r="B91" s="20"/>
      <c r="C91" s="7" t="s">
        <v>98</v>
      </c>
      <c r="D91" s="6"/>
      <c r="E91" s="7" t="s">
        <v>101</v>
      </c>
      <c r="F91" s="7">
        <v>3200</v>
      </c>
      <c r="G91" s="6"/>
      <c r="H91" s="6"/>
      <c r="I91" s="6"/>
      <c r="J91" s="15" t="s">
        <v>183</v>
      </c>
      <c r="K91" s="20">
        <v>45717</v>
      </c>
    </row>
    <row r="92" spans="1:11" x14ac:dyDescent="0.25">
      <c r="A92" s="6">
        <v>91</v>
      </c>
      <c r="B92" s="20">
        <v>45725</v>
      </c>
      <c r="C92" s="7" t="s">
        <v>99</v>
      </c>
      <c r="D92" s="3" t="s">
        <v>127</v>
      </c>
      <c r="E92" s="4" t="s">
        <v>101</v>
      </c>
      <c r="F92" s="7">
        <v>3200</v>
      </c>
      <c r="G92" s="5" t="s">
        <v>102</v>
      </c>
      <c r="H92" s="5" t="s">
        <v>103</v>
      </c>
      <c r="I92" s="5">
        <v>9307047472</v>
      </c>
      <c r="J92" s="12" t="s">
        <v>182</v>
      </c>
      <c r="K92" s="20">
        <v>45717</v>
      </c>
    </row>
  </sheetData>
  <conditionalFormatting sqref="C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7" sqref="E17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7" bestFit="1" customWidth="1"/>
    <col min="4" max="4" width="16.42578125" bestFit="1" customWidth="1"/>
    <col min="5" max="5" width="9.42578125" bestFit="1" customWidth="1"/>
    <col min="6" max="6" width="6.5703125" bestFit="1" customWidth="1"/>
    <col min="7" max="7" width="8.5703125" bestFit="1" customWidth="1"/>
    <col min="8" max="8" width="12.140625" bestFit="1" customWidth="1"/>
    <col min="9" max="9" width="11" bestFit="1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5</v>
      </c>
      <c r="F1" s="17" t="s">
        <v>6</v>
      </c>
      <c r="G1" s="17" t="s">
        <v>185</v>
      </c>
      <c r="H1" s="17" t="s">
        <v>186</v>
      </c>
      <c r="I1" s="17" t="s">
        <v>8</v>
      </c>
    </row>
    <row r="2" spans="1:9" x14ac:dyDescent="0.25">
      <c r="A2" s="7">
        <v>1</v>
      </c>
      <c r="B2" s="20">
        <v>45724</v>
      </c>
      <c r="C2" s="7" t="s">
        <v>187</v>
      </c>
      <c r="D2" s="6" t="s">
        <v>104</v>
      </c>
      <c r="E2" s="7">
        <v>500</v>
      </c>
      <c r="F2" s="5" t="s">
        <v>102</v>
      </c>
      <c r="G2" s="5" t="s">
        <v>103</v>
      </c>
      <c r="H2" s="5" t="s">
        <v>188</v>
      </c>
      <c r="I2" s="5">
        <v>9518535162</v>
      </c>
    </row>
    <row r="3" spans="1:9" x14ac:dyDescent="0.25">
      <c r="A3" s="7"/>
      <c r="B3" s="18"/>
      <c r="C3" s="6"/>
      <c r="D3" s="6"/>
      <c r="E3" s="6"/>
      <c r="F3" s="5"/>
      <c r="G3" s="5"/>
      <c r="H3" s="5"/>
      <c r="I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"/>
    </sheetView>
  </sheetViews>
  <sheetFormatPr defaultRowHeight="15" x14ac:dyDescent="0.25"/>
  <cols>
    <col min="1" max="1" width="6.7109375" bestFit="1" customWidth="1"/>
    <col min="2" max="2" width="8.85546875" bestFit="1" customWidth="1"/>
    <col min="3" max="3" width="16.140625" bestFit="1" customWidth="1"/>
    <col min="4" max="4" width="8.140625" bestFit="1" customWidth="1"/>
    <col min="5" max="5" width="86.28515625" bestFit="1" customWidth="1"/>
  </cols>
  <sheetData>
    <row r="1" spans="1:5" x14ac:dyDescent="0.25">
      <c r="A1" s="17" t="s">
        <v>192</v>
      </c>
      <c r="B1" s="17" t="s">
        <v>193</v>
      </c>
      <c r="C1" s="17" t="s">
        <v>194</v>
      </c>
      <c r="D1" s="17" t="s">
        <v>195</v>
      </c>
      <c r="E1" s="17" t="s">
        <v>196</v>
      </c>
    </row>
    <row r="2" spans="1:5" x14ac:dyDescent="0.25">
      <c r="A2" s="6">
        <v>1</v>
      </c>
      <c r="B2" s="18">
        <v>45717</v>
      </c>
      <c r="C2" s="6" t="s">
        <v>197</v>
      </c>
      <c r="D2" s="6">
        <v>18000</v>
      </c>
      <c r="E2" s="19" t="s">
        <v>200</v>
      </c>
    </row>
    <row r="3" spans="1:5" x14ac:dyDescent="0.25">
      <c r="A3" s="6"/>
      <c r="B3" s="6"/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8" sqref="D18"/>
    </sheetView>
  </sheetViews>
  <sheetFormatPr defaultRowHeight="15" x14ac:dyDescent="0.25"/>
  <cols>
    <col min="1" max="2" width="8.140625" bestFit="1" customWidth="1"/>
    <col min="4" max="4" width="13.42578125" bestFit="1" customWidth="1"/>
  </cols>
  <sheetData>
    <row r="1" spans="1:4" x14ac:dyDescent="0.25">
      <c r="A1" s="17" t="s">
        <v>202</v>
      </c>
      <c r="B1" s="17" t="s">
        <v>195</v>
      </c>
      <c r="C1" s="17" t="s">
        <v>203</v>
      </c>
      <c r="D1" s="17" t="s">
        <v>204</v>
      </c>
    </row>
    <row r="2" spans="1:4" x14ac:dyDescent="0.25">
      <c r="A2" s="6" t="str">
        <f t="array" ref="A2">IFERROR(INDEX('March 25'!C:C, SMALL(IF('March 25'!J:J="Missing", ROW('March 25'!J:J)-ROW('March 25'!$J$1)+1), ROW(1:1))), "")</f>
        <v>A203</v>
      </c>
      <c r="B2" s="6">
        <f t="array" ref="B2">IFERROR(INDEX('March 25'!F:F, SMALL(IF('March 25'!J:J="Missing", ROW('March 25'!J:J)-ROW('March 25'!$J$1)+1), ROW(1:1))), "")</f>
        <v>2800</v>
      </c>
      <c r="C2" s="22">
        <f t="array" ref="C2">IFERROR(INDEX('March 25'!K:K, SMALL(IF('March 25'!J:J="Missing", ROW('March 25'!J:J)-ROW('March 25'!$J$1)+1), ROW(1:1))), "")</f>
        <v>45717</v>
      </c>
      <c r="D2" s="7">
        <f ca="1">IF(C2&lt;&gt;"", TODAY() - C2, "")</f>
        <v>21</v>
      </c>
    </row>
    <row r="3" spans="1:4" x14ac:dyDescent="0.25">
      <c r="A3" s="6" t="str">
        <f t="array" ref="A3">IFERROR(INDEX('March 25'!C:C, SMALL(IF('March 25'!J:J="Missing", ROW('March 25'!J:J)-ROW('March 25'!$J$1)+1), ROW(2:2))), "")</f>
        <v>A204</v>
      </c>
      <c r="B3" s="6">
        <f t="array" ref="B3">IFERROR(INDEX('March 25'!F:F, SMALL(IF('March 25'!J:J="Missing", ROW('March 25'!J:J)-ROW('March 25'!$J$1)+1), ROW(2:2))), "")</f>
        <v>3200</v>
      </c>
      <c r="C3" s="22">
        <f t="array" ref="C3">IFERROR(INDEX('March 25'!K:K, SMALL(IF('March 25'!J:J="Missing", ROW('March 25'!J:J)-ROW('March 25'!$J$1)+1), ROW(2:2))), "")</f>
        <v>45717</v>
      </c>
      <c r="D3" s="7">
        <f t="shared" ref="D3:D19" ca="1" si="0">IF(C3&lt;&gt;"", TODAY() - C3, "")</f>
        <v>21</v>
      </c>
    </row>
    <row r="4" spans="1:4" x14ac:dyDescent="0.25">
      <c r="A4" s="6" t="str">
        <f t="array" ref="A4">IFERROR(INDEX('March 25'!C:C, SMALL(IF('March 25'!J:J="Missing", ROW('March 25'!J:J)-ROW('March 25'!$J$1)+1), ROW(3:3))), "")</f>
        <v>A301</v>
      </c>
      <c r="B4" s="6">
        <f t="array" ref="B4">IFERROR(INDEX('March 25'!F:F, SMALL(IF('March 25'!J:J="Missing", ROW('March 25'!J:J)-ROW('March 25'!$J$1)+1), ROW(3:3))), "")</f>
        <v>3200</v>
      </c>
      <c r="C4" s="22">
        <f t="array" ref="C4">IFERROR(INDEX('March 25'!K:K, SMALL(IF('March 25'!J:J="Missing", ROW('March 25'!J:J)-ROW('March 25'!$J$1)+1), ROW(3:3))), "")</f>
        <v>45717</v>
      </c>
      <c r="D4" s="7">
        <f t="shared" ca="1" si="0"/>
        <v>21</v>
      </c>
    </row>
    <row r="5" spans="1:4" x14ac:dyDescent="0.25">
      <c r="A5" s="6" t="str">
        <f t="array" ref="A5">IFERROR(INDEX('March 25'!C:C, SMALL(IF('March 25'!J:J="Missing", ROW('March 25'!J:J)-ROW('March 25'!$J$1)+1), ROW(4:4))), "")</f>
        <v>A302</v>
      </c>
      <c r="B5" s="6">
        <f t="array" ref="B5">IFERROR(INDEX('March 25'!F:F, SMALL(IF('March 25'!J:J="Missing", ROW('March 25'!J:J)-ROW('March 25'!$J$1)+1), ROW(4:4))), "")</f>
        <v>2800</v>
      </c>
      <c r="C5" s="22">
        <f t="array" ref="C5">IFERROR(INDEX('March 25'!K:K, SMALL(IF('March 25'!J:J="Missing", ROW('March 25'!J:J)-ROW('March 25'!$J$1)+1), ROW(4:4))), "")</f>
        <v>45717</v>
      </c>
      <c r="D5" s="7">
        <f t="shared" ca="1" si="0"/>
        <v>21</v>
      </c>
    </row>
    <row r="6" spans="1:4" x14ac:dyDescent="0.25">
      <c r="A6" s="6" t="str">
        <f t="array" ref="A6">IFERROR(INDEX('March 25'!C:C, SMALL(IF('March 25'!J:J="Missing", ROW('March 25'!J:J)-ROW('March 25'!$J$1)+1), ROW(5:5))), "")</f>
        <v>A305</v>
      </c>
      <c r="B6" s="6">
        <f t="array" ref="B6">IFERROR(INDEX('March 25'!F:F, SMALL(IF('March 25'!J:J="Missing", ROW('March 25'!J:J)-ROW('March 25'!$J$1)+1), ROW(5:5))), "")</f>
        <v>3200</v>
      </c>
      <c r="C6" s="22">
        <f t="array" ref="C6">IFERROR(INDEX('March 25'!K:K, SMALL(IF('March 25'!J:J="Missing", ROW('March 25'!J:J)-ROW('March 25'!$J$1)+1), ROW(5:5))), "")</f>
        <v>45717</v>
      </c>
      <c r="D6" s="7">
        <f t="shared" ca="1" si="0"/>
        <v>21</v>
      </c>
    </row>
    <row r="7" spans="1:4" x14ac:dyDescent="0.25">
      <c r="A7" s="6" t="str">
        <f t="array" ref="A7">IFERROR(INDEX('March 25'!C:C, SMALL(IF('March 25'!J:J="Missing", ROW('March 25'!J:J)-ROW('March 25'!$J$1)+1), ROW(6:6))), "")</f>
        <v>A404</v>
      </c>
      <c r="B7" s="6">
        <f t="array" ref="B7">IFERROR(INDEX('March 25'!F:F, SMALL(IF('March 25'!J:J="Missing", ROW('March 25'!J:J)-ROW('March 25'!$J$1)+1), ROW(6:6))), "")</f>
        <v>3200</v>
      </c>
      <c r="C7" s="22">
        <f t="array" ref="C7">IFERROR(INDEX('March 25'!K:K, SMALL(IF('March 25'!J:J="Missing", ROW('March 25'!J:J)-ROW('March 25'!$J$1)+1), ROW(6:6))), "")</f>
        <v>45717</v>
      </c>
      <c r="D7" s="7">
        <f t="shared" ca="1" si="0"/>
        <v>21</v>
      </c>
    </row>
    <row r="8" spans="1:4" x14ac:dyDescent="0.25">
      <c r="A8" s="6" t="str">
        <f t="array" ref="A8">IFERROR(INDEX('March 25'!C:C, SMALL(IF('March 25'!J:J="Missing", ROW('March 25'!J:J)-ROW('March 25'!$J$1)+1), ROW(7:7))), "")</f>
        <v>A406</v>
      </c>
      <c r="B8" s="6">
        <f t="array" ref="B8">IFERROR(INDEX('March 25'!F:F, SMALL(IF('March 25'!J:J="Missing", ROW('March 25'!J:J)-ROW('March 25'!$J$1)+1), ROW(7:7))), "")</f>
        <v>3200</v>
      </c>
      <c r="C8" s="22">
        <f t="array" ref="C8">IFERROR(INDEX('March 25'!K:K, SMALL(IF('March 25'!J:J="Missing", ROW('March 25'!J:J)-ROW('March 25'!$J$1)+1), ROW(7:7))), "")</f>
        <v>45717</v>
      </c>
      <c r="D8" s="7">
        <f t="shared" ca="1" si="0"/>
        <v>21</v>
      </c>
    </row>
    <row r="9" spans="1:4" x14ac:dyDescent="0.25">
      <c r="A9" s="6" t="str">
        <f t="array" ref="A9">IFERROR(INDEX('March 25'!C:C, SMALL(IF('March 25'!J:J="Missing", ROW('March 25'!J:J)-ROW('March 25'!$J$1)+1), ROW(8:8))), "")</f>
        <v>A501</v>
      </c>
      <c r="B9" s="6">
        <f t="array" ref="B9">IFERROR(INDEX('March 25'!F:F, SMALL(IF('March 25'!J:J="Missing", ROW('March 25'!J:J)-ROW('March 25'!$J$1)+1), ROW(8:8))), "")</f>
        <v>3200</v>
      </c>
      <c r="C9" s="22">
        <f t="array" ref="C9">IFERROR(INDEX('March 25'!K:K, SMALL(IF('March 25'!J:J="Missing", ROW('March 25'!J:J)-ROW('March 25'!$J$1)+1), ROW(8:8))), "")</f>
        <v>45717</v>
      </c>
      <c r="D9" s="7">
        <f t="shared" ca="1" si="0"/>
        <v>21</v>
      </c>
    </row>
    <row r="10" spans="1:4" x14ac:dyDescent="0.25">
      <c r="A10" s="6" t="str">
        <f t="array" ref="A10">IFERROR(INDEX('March 25'!C:C, SMALL(IF('March 25'!J:J="Missing", ROW('March 25'!J:J)-ROW('March 25'!$J$1)+1), ROW(9:9))), "")</f>
        <v>A502</v>
      </c>
      <c r="B10" s="6">
        <f t="array" ref="B10">IFERROR(INDEX('March 25'!F:F, SMALL(IF('March 25'!J:J="Missing", ROW('March 25'!J:J)-ROW('March 25'!$J$1)+1), ROW(9:9))), "")</f>
        <v>2800</v>
      </c>
      <c r="C10" s="22">
        <f t="array" ref="C10">IFERROR(INDEX('March 25'!K:K, SMALL(IF('March 25'!J:J="Missing", ROW('March 25'!J:J)-ROW('March 25'!$J$1)+1), ROW(9:9))), "")</f>
        <v>45717</v>
      </c>
      <c r="D10" s="7">
        <f t="shared" ca="1" si="0"/>
        <v>21</v>
      </c>
    </row>
    <row r="11" spans="1:4" x14ac:dyDescent="0.25">
      <c r="A11" s="6" t="str">
        <f t="array" ref="A11">IFERROR(INDEX('March 25'!C:C, SMALL(IF('March 25'!J:J="Missing", ROW('March 25'!J:J)-ROW('March 25'!$J$1)+1), ROW(10:10))), "")</f>
        <v>A504</v>
      </c>
      <c r="B11" s="6">
        <f t="array" ref="B11">IFERROR(INDEX('March 25'!F:F, SMALL(IF('March 25'!J:J="Missing", ROW('March 25'!J:J)-ROW('March 25'!$J$1)+1), ROW(10:10))), "")</f>
        <v>3200</v>
      </c>
      <c r="C11" s="22">
        <f t="array" ref="C11">IFERROR(INDEX('March 25'!K:K, SMALL(IF('March 25'!J:J="Missing", ROW('March 25'!J:J)-ROW('March 25'!$J$1)+1), ROW(10:10))), "")</f>
        <v>45717</v>
      </c>
      <c r="D11" s="7">
        <f t="shared" ca="1" si="0"/>
        <v>21</v>
      </c>
    </row>
    <row r="12" spans="1:4" x14ac:dyDescent="0.25">
      <c r="A12" s="6" t="str">
        <f t="array" ref="A12">IFERROR(INDEX('March 25'!C:C, SMALL(IF('March 25'!J:J="Missing", ROW('March 25'!J:J)-ROW('March 25'!$J$1)+1), ROW(11:11))), "")</f>
        <v>A507</v>
      </c>
      <c r="B12" s="6">
        <f t="array" ref="B12">IFERROR(INDEX('March 25'!F:F, SMALL(IF('March 25'!J:J="Missing", ROW('March 25'!J:J)-ROW('March 25'!$J$1)+1), ROW(11:11))), "")</f>
        <v>3200</v>
      </c>
      <c r="C12" s="22">
        <f t="array" ref="C12">IFERROR(INDEX('March 25'!K:K, SMALL(IF('March 25'!J:J="Missing", ROW('March 25'!J:J)-ROW('March 25'!$J$1)+1), ROW(11:11))), "")</f>
        <v>45717</v>
      </c>
      <c r="D12" s="7">
        <f t="shared" ca="1" si="0"/>
        <v>21</v>
      </c>
    </row>
    <row r="13" spans="1:4" x14ac:dyDescent="0.25">
      <c r="A13" s="6" t="str">
        <f t="array" ref="A13">IFERROR(INDEX('March 25'!C:C, SMALL(IF('March 25'!J:J="Missing", ROW('March 25'!J:J)-ROW('March 25'!$J$1)+1), ROW(12:12))), "")</f>
        <v>A603</v>
      </c>
      <c r="B13" s="6">
        <f t="array" ref="B13">IFERROR(INDEX('March 25'!F:F, SMALL(IF('March 25'!J:J="Missing", ROW('March 25'!J:J)-ROW('March 25'!$J$1)+1), ROW(12:12))), "")</f>
        <v>2800</v>
      </c>
      <c r="C13" s="22">
        <f t="array" ref="C13">IFERROR(INDEX('March 25'!K:K, SMALL(IF('March 25'!J:J="Missing", ROW('March 25'!J:J)-ROW('March 25'!$J$1)+1), ROW(12:12))), "")</f>
        <v>45717</v>
      </c>
      <c r="D13" s="7">
        <f t="shared" ca="1" si="0"/>
        <v>21</v>
      </c>
    </row>
    <row r="14" spans="1:4" x14ac:dyDescent="0.25">
      <c r="A14" s="6" t="str">
        <f t="array" ref="A14">IFERROR(INDEX('March 25'!C:C, SMALL(IF('March 25'!J:J="Missing", ROW('March 25'!J:J)-ROW('March 25'!$J$1)+1), ROW(13:13))), "")</f>
        <v>A906</v>
      </c>
      <c r="B14" s="6">
        <f t="array" ref="B14">IFERROR(INDEX('March 25'!F:F, SMALL(IF('March 25'!J:J="Missing", ROW('March 25'!J:J)-ROW('March 25'!$J$1)+1), ROW(13:13))), "")</f>
        <v>3200</v>
      </c>
      <c r="C14" s="22">
        <f t="array" ref="C14">IFERROR(INDEX('March 25'!K:K, SMALL(IF('March 25'!J:J="Missing", ROW('March 25'!J:J)-ROW('March 25'!$J$1)+1), ROW(13:13))), "")</f>
        <v>45717</v>
      </c>
      <c r="D14" s="7">
        <f t="shared" ca="1" si="0"/>
        <v>21</v>
      </c>
    </row>
    <row r="15" spans="1:4" x14ac:dyDescent="0.25">
      <c r="A15" s="6" t="str">
        <f t="array" ref="A15">IFERROR(INDEX('March 25'!C:C, SMALL(IF('March 25'!J:J="Missing", ROW('March 25'!J:J)-ROW('March 25'!$J$1)+1), ROW(14:14))), "")</f>
        <v>A1005</v>
      </c>
      <c r="B15" s="6">
        <f t="array" ref="B15">IFERROR(INDEX('March 25'!F:F, SMALL(IF('March 25'!J:J="Missing", ROW('March 25'!J:J)-ROW('March 25'!$J$1)+1), ROW(14:14))), "")</f>
        <v>3200</v>
      </c>
      <c r="C15" s="22">
        <f t="array" ref="C15">IFERROR(INDEX('March 25'!K:K, SMALL(IF('March 25'!J:J="Missing", ROW('March 25'!J:J)-ROW('March 25'!$J$1)+1), ROW(14:14))), "")</f>
        <v>45717</v>
      </c>
      <c r="D15" s="7">
        <f t="shared" ca="1" si="0"/>
        <v>21</v>
      </c>
    </row>
    <row r="16" spans="1:4" x14ac:dyDescent="0.25">
      <c r="A16" s="6" t="str">
        <f t="array" ref="A16">IFERROR(INDEX('March 25'!C:C, SMALL(IF('March 25'!J:J="Missing", ROW('March 25'!J:J)-ROW('March 25'!$J$1)+1), ROW(15:15))), "")</f>
        <v>A1102</v>
      </c>
      <c r="B16" s="6">
        <f t="array" ref="B16">IFERROR(INDEX('March 25'!F:F, SMALL(IF('March 25'!J:J="Missing", ROW('March 25'!J:J)-ROW('March 25'!$J$1)+1), ROW(15:15))), "")</f>
        <v>2800</v>
      </c>
      <c r="C16" s="22">
        <f t="array" ref="C16">IFERROR(INDEX('March 25'!K:K, SMALL(IF('March 25'!J:J="Missing", ROW('March 25'!J:J)-ROW('March 25'!$J$1)+1), ROW(15:15))), "")</f>
        <v>45717</v>
      </c>
      <c r="D16" s="7">
        <f t="shared" ca="1" si="0"/>
        <v>21</v>
      </c>
    </row>
    <row r="17" spans="1:4" x14ac:dyDescent="0.25">
      <c r="A17" s="6" t="str">
        <f t="array" ref="A17">IFERROR(INDEX('March 25'!C:C, SMALL(IF('March 25'!J:J="Missing", ROW('March 25'!J:J)-ROW('March 25'!$J$1)+1), ROW(16:16))), "")</f>
        <v>A1103</v>
      </c>
      <c r="B17" s="6">
        <f t="array" ref="B17">IFERROR(INDEX('March 25'!F:F, SMALL(IF('March 25'!J:J="Missing", ROW('March 25'!J:J)-ROW('March 25'!$J$1)+1), ROW(16:16))), "")</f>
        <v>2800</v>
      </c>
      <c r="C17" s="22">
        <f t="array" ref="C17">IFERROR(INDEX('March 25'!K:K, SMALL(IF('March 25'!J:J="Missing", ROW('March 25'!J:J)-ROW('March 25'!$J$1)+1), ROW(16:16))), "")</f>
        <v>45717</v>
      </c>
      <c r="D17" s="7">
        <f t="shared" ca="1" si="0"/>
        <v>21</v>
      </c>
    </row>
    <row r="18" spans="1:4" x14ac:dyDescent="0.25">
      <c r="A18" s="6" t="str">
        <f t="array" ref="A18">IFERROR(INDEX('March 25'!C:C, SMALL(IF('March 25'!J:J="Missing", ROW('March 25'!J:J)-ROW('March 25'!$J$1)+1), ROW(17:17))), "")</f>
        <v>A1104</v>
      </c>
      <c r="B18" s="6">
        <f t="array" ref="B18">IFERROR(INDEX('March 25'!F:F, SMALL(IF('March 25'!J:J="Missing", ROW('March 25'!J:J)-ROW('March 25'!$J$1)+1), ROW(17:17))), "")</f>
        <v>3200</v>
      </c>
      <c r="C18" s="22">
        <f t="array" ref="C18">IFERROR(INDEX('March 25'!K:K, SMALL(IF('March 25'!J:J="Missing", ROW('March 25'!J:J)-ROW('March 25'!$J$1)+1), ROW(17:17))), "")</f>
        <v>45717</v>
      </c>
      <c r="D18" s="7">
        <f t="shared" ca="1" si="0"/>
        <v>21</v>
      </c>
    </row>
    <row r="19" spans="1:4" x14ac:dyDescent="0.25">
      <c r="A19" s="6" t="str">
        <f t="array" ref="A19">IFERROR(INDEX('March 25'!C:C, SMALL(IF('March 25'!J:J="Missing", ROW('March 25'!J:J)-ROW('March 25'!$J$1)+1), ROW(18:18))), "")</f>
        <v>A1207</v>
      </c>
      <c r="B19" s="6">
        <f t="array" ref="B19">IFERROR(INDEX('March 25'!F:F, SMALL(IF('March 25'!J:J="Missing", ROW('March 25'!J:J)-ROW('March 25'!$J$1)+1), ROW(18:18))), "")</f>
        <v>3200</v>
      </c>
      <c r="C19" s="22">
        <f t="array" ref="C19">IFERROR(INDEX('March 25'!K:K, SMALL(IF('March 25'!J:J="Missing", ROW('March 25'!J:J)-ROW('March 25'!$J$1)+1), ROW(18:18))), "")</f>
        <v>45717</v>
      </c>
      <c r="D19" s="7">
        <f t="shared" ca="1" si="0"/>
        <v>21</v>
      </c>
    </row>
    <row r="20" spans="1:4" x14ac:dyDescent="0.25">
      <c r="A20" t="str">
        <f t="array" ref="A20">IFERROR(INDEX('March 25'!C:C, SMALL(IF('March 25'!J:J="Missing", ROW('March 25'!J:J)-ROW('March 25'!$J$1)+1), ROW(19:19))), "")</f>
        <v/>
      </c>
      <c r="B20" t="str">
        <f t="array" ref="B20">IFERROR(INDEX('March 25'!F:F, SMALL(IF('March 25'!J:J="Missing", ROW('March 25'!J:J)-ROW('March 25'!$J$1)+1), ROW(19:19))), "")</f>
        <v/>
      </c>
      <c r="C20" s="21" t="str">
        <f t="array" ref="C20">IFERROR(INDEX('March 25'!K:K, SMALL(IF('March 25'!J:J="Missing", ROW('March 25'!J:J)-ROW('March 25'!$J$1)+1), ROW(19:19))), "")</f>
        <v/>
      </c>
    </row>
    <row r="21" spans="1:4" x14ac:dyDescent="0.25">
      <c r="A21" t="str">
        <f t="array" ref="A21">IFERROR(INDEX('March 25'!C:C, SMALL(IF('March 25'!J:J="Missing", ROW('March 25'!J:J)-ROW('March 25'!$J$1)+1), ROW(20:20))), "")</f>
        <v/>
      </c>
      <c r="B21" t="str">
        <f t="array" ref="B21">IFERROR(INDEX('March 25'!F:F, SMALL(IF('March 25'!J:J="Missing", ROW('March 25'!J:J)-ROW('March 25'!$J$1)+1), ROW(20:20))), "")</f>
        <v/>
      </c>
      <c r="C21" s="21" t="str">
        <f t="array" ref="C21">IFERROR(INDEX('March 25'!K:K, SMALL(IF('March 25'!J:J="Missing", ROW('March 25'!J:J)-ROW('March 25'!$J$1)+1), ROW(20:20))), "")</f>
        <v/>
      </c>
    </row>
    <row r="22" spans="1:4" x14ac:dyDescent="0.25">
      <c r="A22" t="str">
        <f t="array" ref="A22">IFERROR(INDEX('March 25'!C:C, SMALL(IF('March 25'!J:J="Missing", ROW('March 25'!J:J)-ROW('March 25'!$J$1)+1), ROW(21:21))), "")</f>
        <v/>
      </c>
      <c r="B22" t="str">
        <f t="array" ref="B22">IFERROR(INDEX('March 25'!F:F, SMALL(IF('March 25'!J:J="Missing", ROW('March 25'!J:J)-ROW('March 25'!$J$1)+1), ROW(21:21))), "")</f>
        <v/>
      </c>
      <c r="C22" s="21" t="str">
        <f t="array" ref="C22">IFERROR(INDEX('March 25'!K:K, SMALL(IF('March 25'!J:J="Missing", ROW('March 25'!J:J)-ROW('March 25'!$J$1)+1), ROW(21:21))), "")</f>
        <v/>
      </c>
    </row>
    <row r="23" spans="1:4" x14ac:dyDescent="0.25">
      <c r="A23" t="str">
        <f t="array" ref="A23">IFERROR(INDEX('March 25'!C:C, SMALL(IF('March 25'!J:J="Missing", ROW('March 25'!J:J)-ROW('March 25'!$J$1)+1), ROW(22:22))), "")</f>
        <v/>
      </c>
      <c r="B23" t="str">
        <f t="array" ref="B23">IFERROR(INDEX('March 25'!F:F, SMALL(IF('March 25'!J:J="Missing", ROW('March 25'!J:J)-ROW('March 25'!$J$1)+1), ROW(22:22))), "")</f>
        <v/>
      </c>
      <c r="C23" s="21" t="str">
        <f t="array" ref="C23">IFERROR(INDEX('March 25'!K:K, SMALL(IF('March 25'!J:J="Missing", ROW('March 25'!J:J)-ROW('March 25'!$J$1)+1), ROW(22:22))), "")</f>
        <v/>
      </c>
    </row>
    <row r="24" spans="1:4" x14ac:dyDescent="0.25">
      <c r="A24" t="str">
        <f t="array" ref="A24">IFERROR(INDEX('March 25'!C:C, SMALL(IF('March 25'!J:J="Missing", ROW('March 25'!J:J)-ROW('March 25'!$J$1)+1), ROW(23:23))), "")</f>
        <v/>
      </c>
      <c r="B24" t="str">
        <f t="array" ref="B24">IFERROR(INDEX('March 25'!F:F, SMALL(IF('March 25'!J:J="Missing", ROW('March 25'!J:J)-ROW('March 25'!$J$1)+1), ROW(23:23))), "")</f>
        <v/>
      </c>
      <c r="C24" s="21" t="str">
        <f t="array" ref="C24">IFERROR(INDEX('March 25'!K:K, SMALL(IF('March 25'!J:J="Missing", ROW('March 25'!J:J)-ROW('March 25'!$J$1)+1), ROW(23:23))), "")</f>
        <v/>
      </c>
    </row>
    <row r="25" spans="1:4" x14ac:dyDescent="0.25">
      <c r="A25" t="str">
        <f t="array" ref="A25">IFERROR(INDEX('March 25'!C:C, SMALL(IF('March 25'!J:J="Missing", ROW('March 25'!J:J)-ROW('March 25'!$J$1)+1), ROW(24:24))), "")</f>
        <v/>
      </c>
      <c r="B25" t="str">
        <f t="array" ref="B25">IFERROR(INDEX('March 25'!F:F, SMALL(IF('March 25'!J:J="Missing", ROW('March 25'!J:J)-ROW('March 25'!$J$1)+1), ROW(24:24))), "")</f>
        <v/>
      </c>
      <c r="C25" s="21" t="str">
        <f t="array" ref="C25">IFERROR(INDEX('March 25'!K:K, SMALL(IF('March 25'!J:J="Missing", ROW('March 25'!J:J)-ROW('March 25'!$J$1)+1), ROW(24:24))), "")</f>
        <v/>
      </c>
    </row>
    <row r="26" spans="1:4" x14ac:dyDescent="0.25">
      <c r="A26" t="str">
        <f t="array" ref="A26">IFERROR(INDEX('March 25'!C:C, SMALL(IF('March 25'!J:J="Missing", ROW('March 25'!J:J)-ROW('March 25'!$J$1)+1), ROW(25:25))), "")</f>
        <v/>
      </c>
      <c r="B26" t="str">
        <f t="array" ref="B26">IFERROR(INDEX('March 25'!F:F, SMALL(IF('March 25'!J:J="Missing", ROW('March 25'!J:J)-ROW('March 25'!$J$1)+1), ROW(25:25))), "")</f>
        <v/>
      </c>
      <c r="C26" s="21" t="str">
        <f t="array" ref="C26">IFERROR(INDEX('March 25'!K:K, SMALL(IF('March 25'!J:J="Missing", ROW('March 25'!J:J)-ROW('March 25'!$J$1)+1), ROW(25:25))), "")</f>
        <v/>
      </c>
    </row>
    <row r="27" spans="1:4" x14ac:dyDescent="0.25">
      <c r="A27" t="str">
        <f t="array" ref="A27">IFERROR(INDEX('March 25'!C:C, SMALL(IF('March 25'!J:J="Missing", ROW('March 25'!J:J)-ROW('March 25'!$J$1)+1), ROW(26:26))), "")</f>
        <v/>
      </c>
      <c r="B27" t="str">
        <f t="array" ref="B27">IFERROR(INDEX('March 25'!F:F, SMALL(IF('March 25'!J:J="Missing", ROW('March 25'!J:J)-ROW('March 25'!$J$1)+1), ROW(26:26))), "")</f>
        <v/>
      </c>
      <c r="C27" s="21" t="str">
        <f t="array" ref="C27">IFERROR(INDEX('March 25'!K:K, SMALL(IF('March 25'!J:J="Missing", ROW('March 25'!J:J)-ROW('March 25'!$J$1)+1), ROW(26:26))), "")</f>
        <v/>
      </c>
    </row>
    <row r="28" spans="1:4" x14ac:dyDescent="0.25">
      <c r="A28" t="str">
        <f t="array" ref="A28">IFERROR(INDEX('March 25'!C:C, SMALL(IF('March 25'!J:J="Missing", ROW('March 25'!J:J)-ROW('March 25'!$J$1)+1), ROW(27:27))), "")</f>
        <v/>
      </c>
      <c r="B28" t="str">
        <f t="array" ref="B28">IFERROR(INDEX('March 25'!F:F, SMALL(IF('March 25'!J:J="Missing", ROW('March 25'!J:J)-ROW('March 25'!$J$1)+1), ROW(27:27))), "")</f>
        <v/>
      </c>
      <c r="C28" s="21" t="str">
        <f t="array" ref="C28">IFERROR(INDEX('March 25'!K:K, SMALL(IF('March 25'!J:J="Missing", ROW('March 25'!J:J)-ROW('March 25'!$J$1)+1), ROW(27:27))), "")</f>
        <v/>
      </c>
    </row>
    <row r="29" spans="1:4" x14ac:dyDescent="0.25">
      <c r="A29" t="str">
        <f t="array" ref="A29">IFERROR(INDEX('March 25'!C:C, SMALL(IF('March 25'!J:J="Missing", ROW('March 25'!J:J)-ROW('March 25'!$J$1)+1), ROW(28:28))), "")</f>
        <v/>
      </c>
      <c r="B29" t="str">
        <f t="array" ref="B29">IFERROR(INDEX('March 25'!F:F, SMALL(IF('March 25'!J:J="Missing", ROW('March 25'!J:J)-ROW('March 25'!$J$1)+1), ROW(28:28))), "")</f>
        <v/>
      </c>
      <c r="C29" s="21" t="str">
        <f t="array" ref="C29">IFERROR(INDEX('March 25'!K:K, SMALL(IF('March 25'!J:J="Missing", ROW('March 25'!J:J)-ROW('March 25'!$J$1)+1), ROW(28:28))), "")</f>
        <v/>
      </c>
    </row>
    <row r="30" spans="1:4" x14ac:dyDescent="0.25">
      <c r="A30" t="str">
        <f t="array" ref="A30">IFERROR(INDEX('March 25'!C:C, SMALL(IF('March 25'!J:J="Missing", ROW('March 25'!J:J)-ROW('March 25'!$J$1)+1), ROW(29:29))), "")</f>
        <v/>
      </c>
      <c r="B30" t="str">
        <f t="array" ref="B30">IFERROR(INDEX('March 25'!F:F, SMALL(IF('March 25'!J:J="Missing", ROW('March 25'!J:J)-ROW('March 25'!$J$1)+1), ROW(29:29))), "")</f>
        <v/>
      </c>
      <c r="C30" s="21" t="str">
        <f t="array" ref="C30">IFERROR(INDEX('March 25'!K:K, SMALL(IF('March 25'!J:J="Missing", ROW('March 25'!J:J)-ROW('March 25'!$J$1)+1), ROW(29:29))), "")</f>
        <v/>
      </c>
    </row>
    <row r="31" spans="1:4" x14ac:dyDescent="0.25">
      <c r="A31" t="str">
        <f t="array" ref="A31">IFERROR(INDEX('March 25'!C:C, SMALL(IF('March 25'!J:J="Missing", ROW('March 25'!J:J)-ROW('March 25'!$J$1)+1), ROW(30:30))), "")</f>
        <v/>
      </c>
      <c r="B31" t="str">
        <f t="array" ref="B31">IFERROR(INDEX('March 25'!F:F, SMALL(IF('March 25'!J:J="Missing", ROW('March 25'!J:J)-ROW('March 25'!$J$1)+1), ROW(30:30))), "")</f>
        <v/>
      </c>
      <c r="C31" s="21" t="str">
        <f t="array" ref="C31">IFERROR(INDEX('March 25'!K:K, SMALL(IF('March 25'!J:J="Missing", ROW('March 25'!J:J)-ROW('March 25'!$J$1)+1), ROW(30:30))), "")</f>
        <v/>
      </c>
    </row>
    <row r="32" spans="1:4" x14ac:dyDescent="0.25">
      <c r="A32" t="str">
        <f t="array" ref="A32">IFERROR(INDEX('March 25'!C:C, SMALL(IF('March 25'!J:J="Missing", ROW('March 25'!J:J)-ROW('March 25'!$J$1)+1), ROW(31:31))), "")</f>
        <v/>
      </c>
      <c r="B32" t="str">
        <f t="array" ref="B32">IFERROR(INDEX('March 25'!F:F, SMALL(IF('March 25'!J:J="Missing", ROW('March 25'!J:J)-ROW('March 25'!$J$1)+1), ROW(31:31))), "")</f>
        <v/>
      </c>
      <c r="C32" s="21" t="str">
        <f t="array" ref="C32">IFERROR(INDEX('March 25'!K:K, SMALL(IF('March 25'!J:J="Missing", ROW('March 25'!J:J)-ROW('March 25'!$J$1)+1), ROW(31:31))), "")</f>
        <v/>
      </c>
    </row>
    <row r="33" spans="1:3" x14ac:dyDescent="0.25">
      <c r="A33" t="str">
        <f t="array" ref="A33">IFERROR(INDEX('March 25'!C:C, SMALL(IF('March 25'!J:J="Missing", ROW('March 25'!J:J)-ROW('March 25'!$J$1)+1), ROW(32:32))), "")</f>
        <v/>
      </c>
      <c r="B33" t="str">
        <f t="array" ref="B33">IFERROR(INDEX('March 25'!F:F, SMALL(IF('March 25'!J:J="Missing", ROW('March 25'!J:J)-ROW('March 25'!$J$1)+1), ROW(32:32))), "")</f>
        <v/>
      </c>
      <c r="C33" s="21" t="str">
        <f t="array" ref="C33">IFERROR(INDEX('March 25'!K:K, SMALL(IF('March 25'!J:J="Missing", ROW('March 25'!J:J)-ROW('March 25'!$J$1)+1), ROW(32:32))), "")</f>
        <v/>
      </c>
    </row>
    <row r="34" spans="1:3" x14ac:dyDescent="0.25">
      <c r="A34" t="str">
        <f t="array" ref="A34">IFERROR(INDEX('March 25'!C:C, SMALL(IF('March 25'!J:J="Missing", ROW('March 25'!J:J)-ROW('March 25'!$J$1)+1), ROW(33:33))), "")</f>
        <v/>
      </c>
      <c r="B34" t="str">
        <f t="array" ref="B34">IFERROR(INDEX('March 25'!F:F, SMALL(IF('March 25'!J:J="Missing", ROW('March 25'!J:J)-ROW('March 25'!$J$1)+1), ROW(33:33))), "")</f>
        <v/>
      </c>
      <c r="C34" s="21" t="str">
        <f t="array" ref="C34">IFERROR(INDEX('March 25'!K:K, SMALL(IF('March 25'!J:J="Missing", ROW('March 25'!J:J)-ROW('March 25'!$J$1)+1), ROW(33:33))), "")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25</vt:lpstr>
      <vt:lpstr>OTHER REVENUE</vt:lpstr>
      <vt:lpstr>Expenses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2025-03-22T03:58:04Z</dcterms:created>
  <dcterms:modified xsi:type="dcterms:W3CDTF">2025-03-22T07:35:41Z</dcterms:modified>
</cp:coreProperties>
</file>