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ADMIN-PC\Desktop\"/>
    </mc:Choice>
  </mc:AlternateContent>
  <bookViews>
    <workbookView xWindow="0" yWindow="0" windowWidth="20490" windowHeight="7650" xr2:uid="{00000000-000D-0000-FFFF-FFFF00000000}"/>
  </bookViews>
  <sheets>
    <sheet name="Sheet2" sheetId="2" r:id="rId1"/>
    <sheet name="Sheet1" sheetId="1" r:id="rId2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I2" i="2"/>
  <c r="B3" i="2"/>
  <c r="I3" i="2"/>
  <c r="F3" i="2"/>
  <c r="B4" i="2"/>
  <c r="I4" i="2"/>
  <c r="F4" i="2"/>
  <c r="B5" i="2"/>
  <c r="I5" i="2"/>
  <c r="F5" i="2"/>
  <c r="B6" i="2"/>
  <c r="I6" i="2"/>
  <c r="F6" i="2"/>
  <c r="B7" i="2"/>
  <c r="I7" i="2"/>
  <c r="F7" i="2"/>
  <c r="B8" i="2"/>
  <c r="I8" i="2"/>
  <c r="F8" i="2"/>
  <c r="B9" i="2"/>
  <c r="I9" i="2"/>
  <c r="F9" i="2"/>
  <c r="B10" i="2"/>
  <c r="F10" i="2"/>
  <c r="I10" i="2"/>
  <c r="B11" i="2"/>
  <c r="I11" i="2"/>
  <c r="F11" i="2"/>
  <c r="B12" i="2"/>
  <c r="I12" i="2"/>
  <c r="F12" i="2"/>
  <c r="B13" i="2"/>
  <c r="I13" i="2"/>
  <c r="F13" i="2"/>
  <c r="B14" i="2"/>
  <c r="I14" i="2"/>
  <c r="F14" i="2"/>
  <c r="B15" i="2"/>
  <c r="I15" i="2"/>
  <c r="F15" i="2"/>
  <c r="B16" i="2"/>
  <c r="I16" i="2"/>
  <c r="F16" i="2"/>
  <c r="B17" i="2"/>
  <c r="I17" i="2"/>
  <c r="F17" i="2"/>
  <c r="B18" i="2"/>
  <c r="I18" i="2"/>
  <c r="F18" i="2"/>
  <c r="B19" i="2"/>
  <c r="F19" i="2"/>
  <c r="I19" i="2"/>
  <c r="B20" i="2"/>
  <c r="I20" i="2"/>
  <c r="F20" i="2"/>
  <c r="B21" i="2"/>
  <c r="I21" i="2"/>
  <c r="F21" i="2"/>
  <c r="B22" i="2"/>
  <c r="I22" i="2"/>
  <c r="F22" i="2"/>
  <c r="B23" i="2"/>
  <c r="I23" i="2"/>
  <c r="F23" i="2"/>
  <c r="B24" i="2"/>
  <c r="I24" i="2"/>
  <c r="F24" i="2"/>
  <c r="B25" i="2"/>
  <c r="I25" i="2"/>
  <c r="F25" i="2"/>
  <c r="B26" i="2"/>
  <c r="I26" i="2"/>
  <c r="F26" i="2"/>
  <c r="B27" i="2"/>
  <c r="I27" i="2"/>
  <c r="F27" i="2"/>
  <c r="B28" i="2"/>
  <c r="I28" i="2"/>
  <c r="F28" i="2"/>
  <c r="B29" i="2"/>
  <c r="F29" i="2"/>
  <c r="I29" i="2"/>
  <c r="B30" i="2"/>
  <c r="I30" i="2"/>
  <c r="F30" i="2"/>
  <c r="B31" i="2"/>
  <c r="I31" i="2"/>
  <c r="F31" i="2"/>
  <c r="B32" i="2"/>
  <c r="I32" i="2"/>
  <c r="F32" i="2"/>
  <c r="B33" i="2"/>
  <c r="I33" i="2"/>
  <c r="F33" i="2"/>
  <c r="B34" i="2"/>
  <c r="F34" i="2"/>
  <c r="I34" i="2"/>
  <c r="B35" i="2"/>
  <c r="I35" i="2"/>
  <c r="F35" i="2"/>
  <c r="B36" i="2"/>
  <c r="I36" i="2"/>
  <c r="F36" i="2"/>
  <c r="B37" i="2"/>
  <c r="I37" i="2"/>
  <c r="F37" i="2"/>
  <c r="B38" i="2"/>
  <c r="I38" i="2"/>
  <c r="F38" i="2"/>
  <c r="B39" i="2"/>
  <c r="I39" i="2"/>
  <c r="F39" i="2"/>
  <c r="B40" i="2"/>
  <c r="I40" i="2"/>
  <c r="F40" i="2"/>
  <c r="B41" i="2"/>
  <c r="I41" i="2"/>
  <c r="F41" i="2"/>
  <c r="B42" i="2"/>
  <c r="I42" i="2"/>
  <c r="F42" i="2"/>
  <c r="B43" i="2"/>
  <c r="I43" i="2"/>
  <c r="F43" i="2"/>
  <c r="B44" i="2"/>
  <c r="F44" i="2"/>
  <c r="I44" i="2"/>
  <c r="B45" i="2"/>
  <c r="I45" i="2"/>
  <c r="F45" i="2"/>
  <c r="B46" i="2"/>
  <c r="I46" i="2"/>
  <c r="F46" i="2"/>
  <c r="B47" i="2"/>
  <c r="I47" i="2"/>
  <c r="F47" i="2"/>
  <c r="B48" i="2"/>
  <c r="I48" i="2"/>
  <c r="F48" i="2"/>
  <c r="B49" i="2"/>
  <c r="F49" i="2"/>
  <c r="I49" i="2"/>
  <c r="B50" i="2"/>
  <c r="I50" i="2"/>
  <c r="F50" i="2"/>
  <c r="B51" i="2"/>
  <c r="I51" i="2"/>
  <c r="F51" i="2"/>
  <c r="B52" i="2"/>
  <c r="I52" i="2"/>
  <c r="F52" i="2"/>
  <c r="B53" i="2"/>
  <c r="I53" i="2"/>
  <c r="F53" i="2"/>
  <c r="B54" i="2"/>
  <c r="I54" i="2"/>
  <c r="F54" i="2"/>
  <c r="B55" i="2"/>
  <c r="I55" i="2"/>
  <c r="F55" i="2"/>
  <c r="B56" i="2"/>
  <c r="I56" i="2"/>
  <c r="F56" i="2"/>
  <c r="B57" i="2"/>
  <c r="I57" i="2"/>
  <c r="F57" i="2"/>
  <c r="B58" i="2"/>
  <c r="I58" i="2"/>
  <c r="F58" i="2"/>
  <c r="B59" i="2"/>
  <c r="I59" i="2"/>
  <c r="F59" i="2"/>
  <c r="B60" i="2"/>
  <c r="F60" i="2"/>
  <c r="I60" i="2"/>
  <c r="B61" i="2"/>
  <c r="I61" i="2"/>
  <c r="F61" i="2"/>
  <c r="B62" i="2"/>
  <c r="I62" i="2"/>
  <c r="F62" i="2"/>
  <c r="B63" i="2"/>
  <c r="I63" i="2"/>
  <c r="F63" i="2"/>
  <c r="B64" i="2"/>
  <c r="I64" i="2"/>
  <c r="F64" i="2"/>
  <c r="B65" i="2"/>
  <c r="I65" i="2"/>
  <c r="F65" i="2"/>
  <c r="B66" i="2"/>
  <c r="I66" i="2"/>
  <c r="F66" i="2"/>
  <c r="B67" i="2"/>
  <c r="I67" i="2"/>
  <c r="F67" i="2"/>
  <c r="B68" i="2"/>
  <c r="F68" i="2"/>
  <c r="I68" i="2"/>
  <c r="B69" i="2"/>
  <c r="I69" i="2"/>
  <c r="F69" i="2"/>
  <c r="B70" i="2"/>
  <c r="I70" i="2"/>
  <c r="F70" i="2"/>
  <c r="B71" i="2"/>
  <c r="I71" i="2"/>
  <c r="F71" i="2"/>
  <c r="B72" i="2"/>
  <c r="I72" i="2"/>
  <c r="F72" i="2"/>
  <c r="B73" i="2"/>
  <c r="I73" i="2"/>
  <c r="F73" i="2"/>
  <c r="B74" i="2"/>
  <c r="I74" i="2"/>
  <c r="F74" i="2"/>
  <c r="B75" i="2"/>
  <c r="I75" i="2"/>
  <c r="F75" i="2"/>
  <c r="B76" i="2"/>
  <c r="F76" i="2"/>
  <c r="I76" i="2"/>
  <c r="B77" i="2"/>
  <c r="I77" i="2"/>
  <c r="F77" i="2"/>
  <c r="B78" i="2"/>
  <c r="I78" i="2"/>
  <c r="F78" i="2"/>
  <c r="B79" i="2"/>
  <c r="I79" i="2"/>
  <c r="F79" i="2"/>
  <c r="B80" i="2"/>
  <c r="I80" i="2"/>
  <c r="F80" i="2"/>
  <c r="B81" i="2"/>
  <c r="F81" i="2"/>
  <c r="I81" i="2"/>
  <c r="B82" i="2"/>
  <c r="I82" i="2"/>
  <c r="F82" i="2"/>
  <c r="B83" i="2"/>
  <c r="I83" i="2"/>
  <c r="F83" i="2"/>
  <c r="B84" i="2"/>
  <c r="I84" i="2"/>
  <c r="F84" i="2"/>
  <c r="B85" i="2"/>
  <c r="I85" i="2"/>
  <c r="F85" i="2"/>
  <c r="B86" i="2"/>
  <c r="I86" i="2"/>
  <c r="F86" i="2"/>
  <c r="B87" i="2"/>
  <c r="I87" i="2"/>
  <c r="F87" i="2"/>
  <c r="B88" i="2"/>
  <c r="F88" i="2"/>
  <c r="I88" i="2"/>
  <c r="B89" i="2"/>
  <c r="I89" i="2"/>
  <c r="F89" i="2"/>
  <c r="B90" i="2"/>
  <c r="I90" i="2"/>
  <c r="F90" i="2"/>
  <c r="B91" i="2"/>
  <c r="I91" i="2"/>
  <c r="F91" i="2"/>
  <c r="B92" i="2"/>
  <c r="I92" i="2"/>
  <c r="F92" i="2"/>
  <c r="B93" i="2"/>
  <c r="I93" i="2"/>
  <c r="F93" i="2"/>
  <c r="B94" i="2"/>
  <c r="I94" i="2"/>
  <c r="F94" i="2"/>
  <c r="B95" i="2"/>
  <c r="F95" i="2"/>
  <c r="I95" i="2"/>
  <c r="B96" i="2"/>
  <c r="I96" i="2"/>
  <c r="F96" i="2"/>
  <c r="B97" i="2"/>
  <c r="I97" i="2"/>
  <c r="F97" i="2"/>
  <c r="B98" i="2"/>
  <c r="I98" i="2"/>
  <c r="F98" i="2"/>
  <c r="B99" i="2"/>
  <c r="I99" i="2"/>
  <c r="F99" i="2"/>
  <c r="B100" i="2"/>
  <c r="I100" i="2"/>
  <c r="F100" i="2"/>
  <c r="B101" i="2"/>
  <c r="I101" i="2"/>
  <c r="F101" i="2"/>
  <c r="B102" i="2"/>
  <c r="I102" i="2"/>
  <c r="F102" i="2"/>
  <c r="B103" i="2"/>
  <c r="I103" i="2"/>
  <c r="F103" i="2"/>
  <c r="B104" i="2"/>
  <c r="I104" i="2"/>
  <c r="F104" i="2"/>
  <c r="B105" i="2"/>
  <c r="F105" i="2"/>
  <c r="I105" i="2"/>
  <c r="B106" i="2"/>
  <c r="I106" i="2"/>
  <c r="F106" i="2"/>
  <c r="B107" i="2"/>
  <c r="I107" i="2"/>
  <c r="F107" i="2"/>
  <c r="B108" i="2"/>
  <c r="I108" i="2"/>
  <c r="F108" i="2"/>
  <c r="B109" i="2"/>
  <c r="I109" i="2"/>
  <c r="F109" i="2"/>
  <c r="B110" i="2"/>
  <c r="I110" i="2"/>
  <c r="F110" i="2"/>
  <c r="B111" i="2"/>
  <c r="F111" i="2"/>
  <c r="I111" i="2"/>
  <c r="B112" i="2"/>
  <c r="I112" i="2"/>
  <c r="F112" i="2"/>
  <c r="B113" i="2"/>
  <c r="I113" i="2"/>
  <c r="F113" i="2"/>
  <c r="B114" i="2"/>
  <c r="I114" i="2"/>
  <c r="F114" i="2"/>
  <c r="B115" i="2"/>
  <c r="I115" i="2"/>
  <c r="F115" i="2"/>
  <c r="B116" i="2"/>
  <c r="I116" i="2"/>
  <c r="F116" i="2"/>
  <c r="B117" i="2"/>
  <c r="I117" i="2"/>
  <c r="F117" i="2"/>
  <c r="B118" i="2"/>
  <c r="I118" i="2"/>
  <c r="F118" i="2"/>
  <c r="B119" i="2"/>
  <c r="I119" i="2"/>
  <c r="F119" i="2"/>
  <c r="B120" i="2"/>
  <c r="I120" i="2"/>
  <c r="F120" i="2"/>
  <c r="B121" i="2"/>
  <c r="F121" i="2"/>
  <c r="I121" i="2"/>
  <c r="B122" i="2"/>
  <c r="I122" i="2"/>
  <c r="F122" i="2"/>
  <c r="B123" i="2"/>
  <c r="I123" i="2"/>
  <c r="F123" i="2"/>
  <c r="B124" i="2"/>
  <c r="I124" i="2"/>
  <c r="F124" i="2"/>
  <c r="B125" i="2"/>
  <c r="I125" i="2"/>
  <c r="F125" i="2"/>
  <c r="B126" i="2"/>
  <c r="I126" i="2"/>
  <c r="F126" i="2"/>
  <c r="B127" i="2"/>
  <c r="I127" i="2"/>
  <c r="F127" i="2"/>
  <c r="B128" i="2"/>
  <c r="F128" i="2"/>
  <c r="I128" i="2"/>
  <c r="B129" i="2"/>
  <c r="I129" i="2"/>
  <c r="F129" i="2"/>
  <c r="B130" i="2"/>
  <c r="I130" i="2"/>
  <c r="F130" i="2"/>
  <c r="B131" i="2"/>
  <c r="I131" i="2"/>
  <c r="F131" i="2"/>
  <c r="B132" i="2"/>
  <c r="I132" i="2"/>
  <c r="F132" i="2"/>
  <c r="B133" i="2"/>
  <c r="I133" i="2"/>
  <c r="F133" i="2"/>
  <c r="B134" i="2"/>
  <c r="I134" i="2"/>
  <c r="F134" i="2"/>
  <c r="B135" i="2"/>
  <c r="I135" i="2"/>
  <c r="F135" i="2"/>
  <c r="B136" i="2"/>
  <c r="F136" i="2"/>
  <c r="I136" i="2"/>
  <c r="B137" i="2"/>
  <c r="I137" i="2"/>
  <c r="F137" i="2"/>
  <c r="B138" i="2"/>
  <c r="I138" i="2"/>
  <c r="F138" i="2"/>
  <c r="B139" i="2"/>
  <c r="I139" i="2"/>
  <c r="F139" i="2"/>
  <c r="B140" i="2"/>
  <c r="I140" i="2"/>
  <c r="F140" i="2"/>
  <c r="B141" i="2"/>
  <c r="I141" i="2"/>
  <c r="F141" i="2"/>
  <c r="B142" i="2"/>
  <c r="I142" i="2"/>
  <c r="F142" i="2"/>
  <c r="B143" i="2"/>
  <c r="I143" i="2"/>
  <c r="F143" i="2"/>
  <c r="B144" i="2"/>
  <c r="F144" i="2"/>
  <c r="I144" i="2"/>
  <c r="B145" i="2"/>
  <c r="I145" i="2"/>
  <c r="F145" i="2"/>
  <c r="B146" i="2"/>
  <c r="I146" i="2"/>
  <c r="F146" i="2"/>
  <c r="B147" i="2"/>
  <c r="I147" i="2"/>
  <c r="F147" i="2"/>
  <c r="B148" i="2"/>
  <c r="I148" i="2"/>
  <c r="F148" i="2"/>
  <c r="B149" i="2"/>
  <c r="I149" i="2"/>
  <c r="F149" i="2"/>
  <c r="B150" i="2"/>
  <c r="I150" i="2"/>
  <c r="F150" i="2"/>
  <c r="B151" i="2"/>
  <c r="I151" i="2"/>
  <c r="F151" i="2"/>
  <c r="B152" i="2"/>
  <c r="F152" i="2"/>
  <c r="I152" i="2"/>
  <c r="B153" i="2"/>
  <c r="I153" i="2"/>
  <c r="F153" i="2"/>
  <c r="B154" i="2"/>
  <c r="I154" i="2"/>
  <c r="F154" i="2"/>
  <c r="B155" i="2"/>
  <c r="I155" i="2"/>
  <c r="F155" i="2"/>
  <c r="B156" i="2"/>
  <c r="I156" i="2"/>
  <c r="F156" i="2"/>
  <c r="B157" i="2"/>
  <c r="I157" i="2"/>
  <c r="F157" i="2"/>
  <c r="B158" i="2"/>
  <c r="I158" i="2"/>
  <c r="F158" i="2"/>
  <c r="B159" i="2"/>
  <c r="I159" i="2"/>
  <c r="L8" i="2"/>
  <c r="H2" i="2"/>
  <c r="H3" i="2"/>
  <c r="H4" i="2"/>
  <c r="H5" i="2"/>
  <c r="H6" i="2"/>
  <c r="H7" i="2"/>
  <c r="H8" i="2"/>
  <c r="U11" i="2"/>
  <c r="T12" i="2"/>
  <c r="U12" i="2"/>
  <c r="T13" i="2"/>
  <c r="U13" i="2"/>
  <c r="T14" i="2"/>
  <c r="U14" i="2"/>
  <c r="D9" i="2"/>
  <c r="D8" i="2"/>
  <c r="T15" i="2"/>
  <c r="D7" i="2"/>
  <c r="D6" i="2"/>
  <c r="D5" i="2"/>
  <c r="D4" i="2"/>
  <c r="D3" i="2"/>
  <c r="G3" i="2"/>
  <c r="G4" i="2"/>
  <c r="G5" i="2"/>
  <c r="G6" i="2"/>
  <c r="G7" i="2"/>
  <c r="G8" i="2"/>
  <c r="G9" i="2"/>
  <c r="H9" i="2"/>
  <c r="H10" i="2"/>
  <c r="H11" i="2"/>
  <c r="H12" i="2"/>
  <c r="H13" i="2"/>
  <c r="H14" i="2"/>
  <c r="H15" i="2"/>
  <c r="H16" i="2"/>
  <c r="H17" i="2"/>
  <c r="D18" i="2"/>
  <c r="D17" i="2"/>
  <c r="D16" i="2"/>
  <c r="D15" i="2"/>
  <c r="D14" i="2"/>
  <c r="D13" i="2"/>
  <c r="D12" i="2"/>
  <c r="D11" i="2"/>
  <c r="D10" i="2"/>
  <c r="G10" i="2"/>
  <c r="G11" i="2"/>
  <c r="G12" i="2"/>
  <c r="G13" i="2"/>
  <c r="G14" i="2"/>
  <c r="G15" i="2"/>
  <c r="G16" i="2"/>
  <c r="G17" i="2"/>
  <c r="G18" i="2"/>
  <c r="H18" i="2"/>
  <c r="H19" i="2"/>
  <c r="H20" i="2"/>
  <c r="H21" i="2"/>
  <c r="H22" i="2"/>
  <c r="H23" i="2"/>
  <c r="H24" i="2"/>
  <c r="H25" i="2"/>
  <c r="H26" i="2"/>
  <c r="H27" i="2"/>
  <c r="D28" i="2"/>
  <c r="D27" i="2"/>
  <c r="D26" i="2"/>
  <c r="D25" i="2"/>
  <c r="D24" i="2"/>
  <c r="D23" i="2"/>
  <c r="D22" i="2"/>
  <c r="D21" i="2"/>
  <c r="D20" i="2"/>
  <c r="D19" i="2"/>
  <c r="G19" i="2"/>
  <c r="G20" i="2"/>
  <c r="G21" i="2"/>
  <c r="G22" i="2"/>
  <c r="G23" i="2"/>
  <c r="G24" i="2"/>
  <c r="G25" i="2"/>
  <c r="G26" i="2"/>
  <c r="G27" i="2"/>
  <c r="G28" i="2"/>
  <c r="H28" i="2"/>
  <c r="H29" i="2"/>
  <c r="H30" i="2"/>
  <c r="H31" i="2"/>
  <c r="H32" i="2"/>
  <c r="D33" i="2"/>
  <c r="D32" i="2"/>
  <c r="D31" i="2"/>
  <c r="D30" i="2"/>
  <c r="D29" i="2"/>
  <c r="G29" i="2"/>
  <c r="G30" i="2"/>
  <c r="G31" i="2"/>
  <c r="G32" i="2"/>
  <c r="G33" i="2"/>
  <c r="H33" i="2"/>
  <c r="H34" i="2"/>
  <c r="H35" i="2"/>
  <c r="H36" i="2"/>
  <c r="H37" i="2"/>
  <c r="H38" i="2"/>
  <c r="H39" i="2"/>
  <c r="H40" i="2"/>
  <c r="H41" i="2"/>
  <c r="H42" i="2"/>
  <c r="D43" i="2"/>
  <c r="D42" i="2"/>
  <c r="D41" i="2"/>
  <c r="D40" i="2"/>
  <c r="D39" i="2"/>
  <c r="D38" i="2"/>
  <c r="D37" i="2"/>
  <c r="D36" i="2"/>
  <c r="D35" i="2"/>
  <c r="D34" i="2"/>
  <c r="G34" i="2"/>
  <c r="G35" i="2"/>
  <c r="G36" i="2"/>
  <c r="G37" i="2"/>
  <c r="G38" i="2"/>
  <c r="G39" i="2"/>
  <c r="G40" i="2"/>
  <c r="G41" i="2"/>
  <c r="G42" i="2"/>
  <c r="G43" i="2"/>
  <c r="H43" i="2"/>
  <c r="H44" i="2"/>
  <c r="H45" i="2"/>
  <c r="H46" i="2"/>
  <c r="H47" i="2"/>
  <c r="D48" i="2"/>
  <c r="D47" i="2"/>
  <c r="D46" i="2"/>
  <c r="D45" i="2"/>
  <c r="D44" i="2"/>
  <c r="G44" i="2"/>
  <c r="G45" i="2"/>
  <c r="G46" i="2"/>
  <c r="G47" i="2"/>
  <c r="G48" i="2"/>
  <c r="H48" i="2"/>
  <c r="H49" i="2"/>
  <c r="H50" i="2"/>
  <c r="H51" i="2"/>
  <c r="H52" i="2"/>
  <c r="H53" i="2"/>
  <c r="H54" i="2"/>
  <c r="H55" i="2"/>
  <c r="H56" i="2"/>
  <c r="H57" i="2"/>
  <c r="H58" i="2"/>
  <c r="D59" i="2"/>
  <c r="D58" i="2"/>
  <c r="D57" i="2"/>
  <c r="D56" i="2"/>
  <c r="D55" i="2"/>
  <c r="D54" i="2"/>
  <c r="D53" i="2"/>
  <c r="D52" i="2"/>
  <c r="D51" i="2"/>
  <c r="D50" i="2"/>
  <c r="D49" i="2"/>
  <c r="G49" i="2"/>
  <c r="G50" i="2"/>
  <c r="G51" i="2"/>
  <c r="G52" i="2"/>
  <c r="G53" i="2"/>
  <c r="G54" i="2"/>
  <c r="G55" i="2"/>
  <c r="G56" i="2"/>
  <c r="G57" i="2"/>
  <c r="G58" i="2"/>
  <c r="G59" i="2"/>
  <c r="H59" i="2"/>
  <c r="H60" i="2"/>
  <c r="H61" i="2"/>
  <c r="H62" i="2"/>
  <c r="H63" i="2"/>
  <c r="H64" i="2"/>
  <c r="H65" i="2"/>
  <c r="H66" i="2"/>
  <c r="D67" i="2"/>
  <c r="D66" i="2"/>
  <c r="D65" i="2"/>
  <c r="D64" i="2"/>
  <c r="D63" i="2"/>
  <c r="D62" i="2"/>
  <c r="D61" i="2"/>
  <c r="D60" i="2"/>
  <c r="G60" i="2"/>
  <c r="G61" i="2"/>
  <c r="G62" i="2"/>
  <c r="G63" i="2"/>
  <c r="G64" i="2"/>
  <c r="G65" i="2"/>
  <c r="G66" i="2"/>
  <c r="G67" i="2"/>
  <c r="H67" i="2"/>
  <c r="H68" i="2"/>
  <c r="H69" i="2"/>
  <c r="H70" i="2"/>
  <c r="H71" i="2"/>
  <c r="H72" i="2"/>
  <c r="H73" i="2"/>
  <c r="H74" i="2"/>
  <c r="D75" i="2"/>
  <c r="D74" i="2"/>
  <c r="D73" i="2"/>
  <c r="D72" i="2"/>
  <c r="D71" i="2"/>
  <c r="D70" i="2"/>
  <c r="D69" i="2"/>
  <c r="D68" i="2"/>
  <c r="G68" i="2"/>
  <c r="G69" i="2"/>
  <c r="G70" i="2"/>
  <c r="G71" i="2"/>
  <c r="G72" i="2"/>
  <c r="G73" i="2"/>
  <c r="G74" i="2"/>
  <c r="G75" i="2"/>
  <c r="H75" i="2"/>
  <c r="H76" i="2"/>
  <c r="H77" i="2"/>
  <c r="H78" i="2"/>
  <c r="H79" i="2"/>
  <c r="D80" i="2"/>
  <c r="D79" i="2"/>
  <c r="D78" i="2"/>
  <c r="D77" i="2"/>
  <c r="D76" i="2"/>
  <c r="G76" i="2"/>
  <c r="G77" i="2"/>
  <c r="G78" i="2"/>
  <c r="G79" i="2"/>
  <c r="G80" i="2"/>
  <c r="H80" i="2"/>
  <c r="H81" i="2"/>
  <c r="H82" i="2"/>
  <c r="H83" i="2"/>
  <c r="H84" i="2"/>
  <c r="H85" i="2"/>
  <c r="H86" i="2"/>
  <c r="D87" i="2"/>
  <c r="D86" i="2"/>
  <c r="D85" i="2"/>
  <c r="D84" i="2"/>
  <c r="D83" i="2"/>
  <c r="D82" i="2"/>
  <c r="D81" i="2"/>
  <c r="G81" i="2"/>
  <c r="G82" i="2"/>
  <c r="G83" i="2"/>
  <c r="G84" i="2"/>
  <c r="G85" i="2"/>
  <c r="G86" i="2"/>
  <c r="G87" i="2"/>
  <c r="H87" i="2"/>
  <c r="H88" i="2"/>
  <c r="H89" i="2"/>
  <c r="H90" i="2"/>
  <c r="H91" i="2"/>
  <c r="H92" i="2"/>
  <c r="H93" i="2"/>
  <c r="D94" i="2"/>
  <c r="D93" i="2"/>
  <c r="D92" i="2"/>
  <c r="D91" i="2"/>
  <c r="D90" i="2"/>
  <c r="D89" i="2"/>
  <c r="D88" i="2"/>
  <c r="G88" i="2"/>
  <c r="G89" i="2"/>
  <c r="G90" i="2"/>
  <c r="G91" i="2"/>
  <c r="G92" i="2"/>
  <c r="G93" i="2"/>
  <c r="G94" i="2"/>
  <c r="H94" i="2"/>
  <c r="H95" i="2"/>
  <c r="H96" i="2"/>
  <c r="H97" i="2"/>
  <c r="H98" i="2"/>
  <c r="H99" i="2"/>
  <c r="H100" i="2"/>
  <c r="H101" i="2"/>
  <c r="H102" i="2"/>
  <c r="H103" i="2"/>
  <c r="D104" i="2"/>
  <c r="D103" i="2"/>
  <c r="D102" i="2"/>
  <c r="D101" i="2"/>
  <c r="D100" i="2"/>
  <c r="D99" i="2"/>
  <c r="D98" i="2"/>
  <c r="D97" i="2"/>
  <c r="D96" i="2"/>
  <c r="D95" i="2"/>
  <c r="G95" i="2"/>
  <c r="G96" i="2"/>
  <c r="G97" i="2"/>
  <c r="G98" i="2"/>
  <c r="G99" i="2"/>
  <c r="G100" i="2"/>
  <c r="G101" i="2"/>
  <c r="G102" i="2"/>
  <c r="G103" i="2"/>
  <c r="G104" i="2"/>
  <c r="H104" i="2"/>
  <c r="H105" i="2"/>
  <c r="H106" i="2"/>
  <c r="H107" i="2"/>
  <c r="H108" i="2"/>
  <c r="H109" i="2"/>
  <c r="D110" i="2"/>
  <c r="D109" i="2"/>
  <c r="D108" i="2"/>
  <c r="D107" i="2"/>
  <c r="D106" i="2"/>
  <c r="D105" i="2"/>
  <c r="G105" i="2"/>
  <c r="G106" i="2"/>
  <c r="G107" i="2"/>
  <c r="G108" i="2"/>
  <c r="G109" i="2"/>
  <c r="G110" i="2"/>
  <c r="H110" i="2"/>
  <c r="H111" i="2"/>
  <c r="H112" i="2"/>
  <c r="H113" i="2"/>
  <c r="H114" i="2"/>
  <c r="H115" i="2"/>
  <c r="H116" i="2"/>
  <c r="H117" i="2"/>
  <c r="H118" i="2"/>
  <c r="H119" i="2"/>
  <c r="D120" i="2"/>
  <c r="D119" i="2"/>
  <c r="D118" i="2"/>
  <c r="D117" i="2"/>
  <c r="D116" i="2"/>
  <c r="D115" i="2"/>
  <c r="D114" i="2"/>
  <c r="D113" i="2"/>
  <c r="D112" i="2"/>
  <c r="D111" i="2"/>
  <c r="G111" i="2"/>
  <c r="G112" i="2"/>
  <c r="G113" i="2"/>
  <c r="G114" i="2"/>
  <c r="G115" i="2"/>
  <c r="G116" i="2"/>
  <c r="G117" i="2"/>
  <c r="G118" i="2"/>
  <c r="G119" i="2"/>
  <c r="G120" i="2"/>
  <c r="H120" i="2"/>
  <c r="H121" i="2"/>
  <c r="H122" i="2"/>
  <c r="H123" i="2"/>
  <c r="H124" i="2"/>
  <c r="H125" i="2"/>
  <c r="H126" i="2"/>
  <c r="D127" i="2"/>
  <c r="D126" i="2"/>
  <c r="D125" i="2"/>
  <c r="D124" i="2"/>
  <c r="D123" i="2"/>
  <c r="D122" i="2"/>
  <c r="D121" i="2"/>
  <c r="G121" i="2"/>
  <c r="G122" i="2"/>
  <c r="G123" i="2"/>
  <c r="G124" i="2"/>
  <c r="G125" i="2"/>
  <c r="G126" i="2"/>
  <c r="G127" i="2"/>
  <c r="H127" i="2"/>
  <c r="H128" i="2"/>
  <c r="H129" i="2"/>
  <c r="H130" i="2"/>
  <c r="H131" i="2"/>
  <c r="H132" i="2"/>
  <c r="H133" i="2"/>
  <c r="H134" i="2"/>
  <c r="D135" i="2"/>
  <c r="D134" i="2"/>
  <c r="D133" i="2"/>
  <c r="D132" i="2"/>
  <c r="D131" i="2"/>
  <c r="D130" i="2"/>
  <c r="D129" i="2"/>
  <c r="D128" i="2"/>
  <c r="G128" i="2"/>
  <c r="G129" i="2"/>
  <c r="G130" i="2"/>
  <c r="G131" i="2"/>
  <c r="G132" i="2"/>
  <c r="G133" i="2"/>
  <c r="G134" i="2"/>
  <c r="G135" i="2"/>
  <c r="H135" i="2"/>
  <c r="H136" i="2"/>
  <c r="H137" i="2"/>
  <c r="H138" i="2"/>
  <c r="H139" i="2"/>
  <c r="H140" i="2"/>
  <c r="H141" i="2"/>
  <c r="H142" i="2"/>
  <c r="D143" i="2"/>
  <c r="D142" i="2"/>
  <c r="D141" i="2"/>
  <c r="D140" i="2"/>
  <c r="D139" i="2"/>
  <c r="D138" i="2"/>
  <c r="D137" i="2"/>
  <c r="D136" i="2"/>
  <c r="G136" i="2"/>
  <c r="G137" i="2"/>
  <c r="G138" i="2"/>
  <c r="G139" i="2"/>
  <c r="G140" i="2"/>
  <c r="G141" i="2"/>
  <c r="G142" i="2"/>
  <c r="G143" i="2"/>
  <c r="H143" i="2"/>
  <c r="H144" i="2"/>
  <c r="H145" i="2"/>
  <c r="H146" i="2"/>
  <c r="H147" i="2"/>
  <c r="H148" i="2"/>
  <c r="H149" i="2"/>
  <c r="H150" i="2"/>
  <c r="D151" i="2"/>
  <c r="D150" i="2"/>
  <c r="D149" i="2"/>
  <c r="D148" i="2"/>
  <c r="D147" i="2"/>
  <c r="D146" i="2"/>
  <c r="D145" i="2"/>
  <c r="D144" i="2"/>
  <c r="G144" i="2"/>
  <c r="G145" i="2"/>
  <c r="G146" i="2"/>
  <c r="G147" i="2"/>
  <c r="G148" i="2"/>
  <c r="G149" i="2"/>
  <c r="G150" i="2"/>
  <c r="G151" i="2"/>
  <c r="H151" i="2"/>
  <c r="H152" i="2"/>
  <c r="H153" i="2"/>
  <c r="H154" i="2"/>
  <c r="H155" i="2"/>
  <c r="H156" i="2"/>
  <c r="H157" i="2"/>
  <c r="H158" i="2"/>
  <c r="F159" i="2"/>
  <c r="D159" i="2"/>
  <c r="D158" i="2"/>
  <c r="D157" i="2"/>
  <c r="D156" i="2"/>
  <c r="D155" i="2"/>
  <c r="D154" i="2"/>
  <c r="D153" i="2"/>
  <c r="D152" i="2"/>
  <c r="G152" i="2"/>
  <c r="G153" i="2"/>
  <c r="G154" i="2"/>
  <c r="G155" i="2"/>
  <c r="G156" i="2"/>
  <c r="G157" i="2"/>
  <c r="G158" i="2"/>
  <c r="G159" i="2"/>
  <c r="H159" i="2"/>
  <c r="L7" i="2"/>
  <c r="A4" i="2"/>
  <c r="A3" i="2"/>
  <c r="J2" i="1"/>
  <c r="J3" i="1"/>
  <c r="J4" i="1"/>
  <c r="J5" i="1"/>
  <c r="J6" i="1"/>
  <c r="J7" i="1"/>
  <c r="J8" i="1"/>
  <c r="J9" i="1"/>
  <c r="J10" i="1"/>
  <c r="L10" i="1"/>
  <c r="U11" i="1"/>
  <c r="T12" i="1"/>
  <c r="U12" i="1"/>
  <c r="T13" i="1"/>
  <c r="U13" i="1"/>
  <c r="T14" i="1"/>
  <c r="U14" i="1"/>
  <c r="E3" i="1"/>
  <c r="K3" i="1"/>
  <c r="E4" i="1"/>
  <c r="K4" i="1"/>
  <c r="E5" i="1"/>
  <c r="K5" i="1"/>
  <c r="E6" i="1"/>
  <c r="K6" i="1"/>
  <c r="T15" i="1"/>
  <c r="E7" i="1"/>
  <c r="K7" i="1"/>
  <c r="E8" i="1"/>
  <c r="K8" i="1"/>
  <c r="E9" i="1"/>
  <c r="K9" i="1"/>
  <c r="K10" i="1"/>
  <c r="J11" i="1"/>
  <c r="E11" i="1"/>
  <c r="K11" i="1"/>
  <c r="E12" i="1"/>
  <c r="K12" i="1"/>
  <c r="J12" i="1"/>
  <c r="J13" i="1"/>
  <c r="E13" i="1"/>
  <c r="K13" i="1"/>
  <c r="J14" i="1"/>
  <c r="E14" i="1"/>
  <c r="K14" i="1"/>
  <c r="J15" i="1"/>
  <c r="E15" i="1"/>
  <c r="K15" i="1"/>
  <c r="J16" i="1"/>
  <c r="E16" i="1"/>
  <c r="K16" i="1"/>
  <c r="J17" i="1"/>
  <c r="E17" i="1"/>
  <c r="K17" i="1"/>
  <c r="J18" i="1"/>
  <c r="E18" i="1"/>
  <c r="K18" i="1"/>
  <c r="J19" i="1"/>
  <c r="E19" i="1"/>
  <c r="K19" i="1"/>
  <c r="J20" i="1"/>
  <c r="K20" i="1"/>
  <c r="J21" i="1"/>
  <c r="E21" i="1"/>
  <c r="K21" i="1"/>
  <c r="E22" i="1"/>
  <c r="K22" i="1"/>
  <c r="J22" i="1"/>
  <c r="J23" i="1"/>
  <c r="E23" i="1"/>
  <c r="K23" i="1"/>
  <c r="J24" i="1"/>
  <c r="E24" i="1"/>
  <c r="K24" i="1"/>
  <c r="J25" i="1"/>
  <c r="E25" i="1"/>
  <c r="K25" i="1"/>
  <c r="J26" i="1"/>
  <c r="E26" i="1"/>
  <c r="K26" i="1"/>
  <c r="J27" i="1"/>
  <c r="E27" i="1"/>
  <c r="K27" i="1"/>
  <c r="J28" i="1"/>
  <c r="E28" i="1"/>
  <c r="K28" i="1"/>
  <c r="J29" i="1"/>
  <c r="K29" i="1"/>
  <c r="J30" i="1"/>
  <c r="K30" i="1"/>
  <c r="J31" i="1"/>
  <c r="E31" i="1"/>
  <c r="K31" i="1"/>
  <c r="E32" i="1"/>
  <c r="K32" i="1"/>
  <c r="J32" i="1"/>
  <c r="J33" i="1"/>
  <c r="E33" i="1"/>
  <c r="K33" i="1"/>
  <c r="J34" i="1"/>
  <c r="E34" i="1"/>
  <c r="K34" i="1"/>
  <c r="J35" i="1"/>
  <c r="E35" i="1"/>
  <c r="K35" i="1"/>
  <c r="J36" i="1"/>
  <c r="E36" i="1"/>
  <c r="K36" i="1"/>
  <c r="J37" i="1"/>
  <c r="E37" i="1"/>
  <c r="K37" i="1"/>
  <c r="J38" i="1"/>
  <c r="E38" i="1"/>
  <c r="K38" i="1"/>
  <c r="J39" i="1"/>
  <c r="E39" i="1"/>
  <c r="K39" i="1"/>
  <c r="J40" i="1"/>
  <c r="E40" i="1"/>
  <c r="K40" i="1"/>
  <c r="J41" i="1"/>
  <c r="E41" i="1"/>
  <c r="K41" i="1"/>
  <c r="E42" i="1"/>
  <c r="K42" i="1"/>
  <c r="J42" i="1"/>
  <c r="J43" i="1"/>
  <c r="E43" i="1"/>
  <c r="K43" i="1"/>
  <c r="J44" i="1"/>
  <c r="E44" i="1"/>
  <c r="K44" i="1"/>
  <c r="J45" i="1"/>
  <c r="E45" i="1"/>
  <c r="K45" i="1"/>
  <c r="J46" i="1"/>
  <c r="E46" i="1"/>
  <c r="K46" i="1"/>
  <c r="J47" i="1"/>
  <c r="E47" i="1"/>
  <c r="K47" i="1"/>
  <c r="J48" i="1"/>
  <c r="E48" i="1"/>
  <c r="K48" i="1"/>
  <c r="J49" i="1"/>
  <c r="E49" i="1"/>
  <c r="K49" i="1"/>
  <c r="J50" i="1"/>
  <c r="K50" i="1"/>
  <c r="J51" i="1"/>
  <c r="E51" i="1"/>
  <c r="K51" i="1"/>
  <c r="E52" i="1"/>
  <c r="K52" i="1"/>
  <c r="J52" i="1"/>
  <c r="J53" i="1"/>
  <c r="E53" i="1"/>
  <c r="K53" i="1"/>
  <c r="J54" i="1"/>
  <c r="E54" i="1"/>
  <c r="K54" i="1"/>
  <c r="J55" i="1"/>
  <c r="E55" i="1"/>
  <c r="K55" i="1"/>
  <c r="J56" i="1"/>
  <c r="E56" i="1"/>
  <c r="K56" i="1"/>
  <c r="J57" i="1"/>
  <c r="E57" i="1"/>
  <c r="K57" i="1"/>
  <c r="J58" i="1"/>
  <c r="E58" i="1"/>
  <c r="K58" i="1"/>
  <c r="J59" i="1"/>
  <c r="E59" i="1"/>
  <c r="K59" i="1"/>
  <c r="J60" i="1"/>
  <c r="K60" i="1"/>
  <c r="J61" i="1"/>
  <c r="E61" i="1"/>
  <c r="K61" i="1"/>
  <c r="E62" i="1"/>
  <c r="K62" i="1"/>
  <c r="J62" i="1"/>
  <c r="J63" i="1"/>
  <c r="E63" i="1"/>
  <c r="K63" i="1"/>
  <c r="J64" i="1"/>
  <c r="E64" i="1"/>
  <c r="K64" i="1"/>
  <c r="J65" i="1"/>
  <c r="E65" i="1"/>
  <c r="K65" i="1"/>
  <c r="J66" i="1"/>
  <c r="E66" i="1"/>
  <c r="K66" i="1"/>
  <c r="J67" i="1"/>
  <c r="E67" i="1"/>
  <c r="K67" i="1"/>
  <c r="J68" i="1"/>
  <c r="E68" i="1"/>
  <c r="K68" i="1"/>
  <c r="J69" i="1"/>
  <c r="E69" i="1"/>
  <c r="K69" i="1"/>
  <c r="J70" i="1"/>
  <c r="K70" i="1"/>
  <c r="J71" i="1"/>
  <c r="E71" i="1"/>
  <c r="K71" i="1"/>
  <c r="E72" i="1"/>
  <c r="K72" i="1"/>
  <c r="J72" i="1"/>
  <c r="J73" i="1"/>
  <c r="E73" i="1"/>
  <c r="K73" i="1"/>
  <c r="J74" i="1"/>
  <c r="E74" i="1"/>
  <c r="K74" i="1"/>
  <c r="J75" i="1"/>
  <c r="E75" i="1"/>
  <c r="K75" i="1"/>
  <c r="J76" i="1"/>
  <c r="E76" i="1"/>
  <c r="K76" i="1"/>
  <c r="J77" i="1"/>
  <c r="E77" i="1"/>
  <c r="K77" i="1"/>
  <c r="J78" i="1"/>
  <c r="E78" i="1"/>
  <c r="K78" i="1"/>
  <c r="J79" i="1"/>
  <c r="E79" i="1"/>
  <c r="K79" i="1"/>
  <c r="J80" i="1"/>
  <c r="E80" i="1"/>
  <c r="K80" i="1"/>
  <c r="J81" i="1"/>
  <c r="E81" i="1"/>
  <c r="K81" i="1"/>
  <c r="E82" i="1"/>
  <c r="K82" i="1"/>
  <c r="J82" i="1"/>
  <c r="J83" i="1"/>
  <c r="E83" i="1"/>
  <c r="K83" i="1"/>
  <c r="J84" i="1"/>
  <c r="E84" i="1"/>
  <c r="K84" i="1"/>
  <c r="J85" i="1"/>
  <c r="E85" i="1"/>
  <c r="K85" i="1"/>
  <c r="J86" i="1"/>
  <c r="E86" i="1"/>
  <c r="K86" i="1"/>
  <c r="J87" i="1"/>
  <c r="E87" i="1"/>
  <c r="K87" i="1"/>
  <c r="J88" i="1"/>
  <c r="K88" i="1"/>
  <c r="J89" i="1"/>
  <c r="K89" i="1"/>
  <c r="J90" i="1"/>
  <c r="K90" i="1"/>
  <c r="J91" i="1"/>
  <c r="E91" i="1"/>
  <c r="K91" i="1"/>
  <c r="E92" i="1"/>
  <c r="K92" i="1"/>
  <c r="J92" i="1"/>
  <c r="J93" i="1"/>
  <c r="E93" i="1"/>
  <c r="K93" i="1"/>
  <c r="J94" i="1"/>
  <c r="E94" i="1"/>
  <c r="K94" i="1"/>
  <c r="J95" i="1"/>
  <c r="E95" i="1"/>
  <c r="K95" i="1"/>
  <c r="J96" i="1"/>
  <c r="E96" i="1"/>
  <c r="K96" i="1"/>
  <c r="J97" i="1"/>
  <c r="E97" i="1"/>
  <c r="K97" i="1"/>
  <c r="J98" i="1"/>
  <c r="E98" i="1"/>
  <c r="K98" i="1"/>
  <c r="J99" i="1"/>
  <c r="E99" i="1"/>
  <c r="K99" i="1"/>
  <c r="J100" i="1"/>
  <c r="K100" i="1"/>
  <c r="J101" i="1"/>
  <c r="E101" i="1"/>
  <c r="K101" i="1"/>
  <c r="E102" i="1"/>
  <c r="K102" i="1"/>
  <c r="J102" i="1"/>
  <c r="J103" i="1"/>
  <c r="E103" i="1"/>
  <c r="K103" i="1"/>
  <c r="J104" i="1"/>
  <c r="E104" i="1"/>
  <c r="K104" i="1"/>
  <c r="J105" i="1"/>
  <c r="E105" i="1"/>
  <c r="K105" i="1"/>
  <c r="J106" i="1"/>
  <c r="E106" i="1"/>
  <c r="K106" i="1"/>
  <c r="J107" i="1"/>
  <c r="E107" i="1"/>
  <c r="K107" i="1"/>
  <c r="J108" i="1"/>
  <c r="E108" i="1"/>
  <c r="K108" i="1"/>
  <c r="J109" i="1"/>
  <c r="K109" i="1"/>
  <c r="J110" i="1"/>
  <c r="K110" i="1"/>
  <c r="J111" i="1"/>
  <c r="E111" i="1"/>
  <c r="K111" i="1"/>
  <c r="E112" i="1"/>
  <c r="K112" i="1"/>
  <c r="J112" i="1"/>
  <c r="J113" i="1"/>
  <c r="E113" i="1"/>
  <c r="K113" i="1"/>
  <c r="J114" i="1"/>
  <c r="E114" i="1"/>
  <c r="K114" i="1"/>
  <c r="J115" i="1"/>
  <c r="E115" i="1"/>
  <c r="K115" i="1"/>
  <c r="J116" i="1"/>
  <c r="E116" i="1"/>
  <c r="K116" i="1"/>
  <c r="J117" i="1"/>
  <c r="E117" i="1"/>
  <c r="K117" i="1"/>
  <c r="J118" i="1"/>
  <c r="E118" i="1"/>
  <c r="K118" i="1"/>
  <c r="J119" i="1"/>
  <c r="E119" i="1"/>
  <c r="K119" i="1"/>
  <c r="J120" i="1"/>
  <c r="E120" i="1"/>
  <c r="K120" i="1"/>
  <c r="J121" i="1"/>
  <c r="E121" i="1"/>
  <c r="K121" i="1"/>
  <c r="E122" i="1"/>
  <c r="K122" i="1"/>
  <c r="J122" i="1"/>
  <c r="J123" i="1"/>
  <c r="E123" i="1"/>
  <c r="K123" i="1"/>
  <c r="J124" i="1"/>
  <c r="E124" i="1"/>
  <c r="K124" i="1"/>
  <c r="J125" i="1"/>
  <c r="E125" i="1"/>
  <c r="K125" i="1"/>
  <c r="J126" i="1"/>
  <c r="E126" i="1"/>
  <c r="K126" i="1"/>
  <c r="J127" i="1"/>
  <c r="E127" i="1"/>
  <c r="K127" i="1"/>
  <c r="J128" i="1"/>
  <c r="K128" i="1"/>
  <c r="J129" i="1"/>
  <c r="K129" i="1"/>
  <c r="J130" i="1"/>
  <c r="K130" i="1"/>
  <c r="J131" i="1"/>
  <c r="E131" i="1"/>
  <c r="K131" i="1"/>
  <c r="E132" i="1"/>
  <c r="K132" i="1"/>
  <c r="J132" i="1"/>
  <c r="J133" i="1"/>
  <c r="E133" i="1"/>
  <c r="K133" i="1"/>
  <c r="J134" i="1"/>
  <c r="E134" i="1"/>
  <c r="K134" i="1"/>
  <c r="J135" i="1"/>
  <c r="E135" i="1"/>
  <c r="K135" i="1"/>
  <c r="J136" i="1"/>
  <c r="E136" i="1"/>
  <c r="K136" i="1"/>
  <c r="J137" i="1"/>
  <c r="E137" i="1"/>
  <c r="K137" i="1"/>
  <c r="J138" i="1"/>
  <c r="E138" i="1"/>
  <c r="K138" i="1"/>
  <c r="J139" i="1"/>
  <c r="K139" i="1"/>
  <c r="J140" i="1"/>
  <c r="K140" i="1"/>
  <c r="J141" i="1"/>
  <c r="E141" i="1"/>
  <c r="K141" i="1"/>
  <c r="E142" i="1"/>
  <c r="K142" i="1"/>
  <c r="J142" i="1"/>
  <c r="J143" i="1"/>
  <c r="E143" i="1"/>
  <c r="K143" i="1"/>
  <c r="J144" i="1"/>
  <c r="E144" i="1"/>
  <c r="K144" i="1"/>
  <c r="J145" i="1"/>
  <c r="E145" i="1"/>
  <c r="K145" i="1"/>
  <c r="J146" i="1"/>
  <c r="E146" i="1"/>
  <c r="K146" i="1"/>
  <c r="J147" i="1"/>
  <c r="E147" i="1"/>
  <c r="K147" i="1"/>
  <c r="J148" i="1"/>
  <c r="K148" i="1"/>
  <c r="J149" i="1"/>
  <c r="K149" i="1"/>
  <c r="J150" i="1"/>
  <c r="K150" i="1"/>
  <c r="J151" i="1"/>
  <c r="E151" i="1"/>
  <c r="K151" i="1"/>
  <c r="E152" i="1"/>
  <c r="K152" i="1"/>
  <c r="J152" i="1"/>
  <c r="J153" i="1"/>
  <c r="E153" i="1"/>
  <c r="K153" i="1"/>
  <c r="J154" i="1"/>
  <c r="E154" i="1"/>
  <c r="K154" i="1"/>
  <c r="J155" i="1"/>
  <c r="E155" i="1"/>
  <c r="K155" i="1"/>
  <c r="J156" i="1"/>
  <c r="E156" i="1"/>
  <c r="K156" i="1"/>
  <c r="J157" i="1"/>
  <c r="E157" i="1"/>
  <c r="K157" i="1"/>
  <c r="J158" i="1"/>
  <c r="E158" i="1"/>
  <c r="K158" i="1"/>
  <c r="J159" i="1"/>
  <c r="E159" i="1"/>
  <c r="K159" i="1"/>
  <c r="J160" i="1"/>
  <c r="K160" i="1"/>
  <c r="J161" i="1"/>
  <c r="E161" i="1"/>
  <c r="K161" i="1"/>
  <c r="E162" i="1"/>
  <c r="K162" i="1"/>
  <c r="J162" i="1"/>
  <c r="J163" i="1"/>
  <c r="E163" i="1"/>
  <c r="K163" i="1"/>
  <c r="J164" i="1"/>
  <c r="E164" i="1"/>
  <c r="K164" i="1"/>
  <c r="J165" i="1"/>
  <c r="E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E171" i="1"/>
  <c r="K171" i="1"/>
  <c r="E172" i="1"/>
  <c r="K172" i="1"/>
  <c r="J172" i="1"/>
  <c r="J173" i="1"/>
  <c r="E173" i="1"/>
  <c r="K173" i="1"/>
  <c r="J174" i="1"/>
  <c r="E174" i="1"/>
  <c r="K174" i="1"/>
  <c r="J175" i="1"/>
  <c r="E175" i="1"/>
  <c r="K175" i="1"/>
  <c r="J176" i="1"/>
  <c r="E176" i="1"/>
  <c r="K176" i="1"/>
  <c r="J177" i="1"/>
  <c r="E177" i="1"/>
  <c r="K177" i="1"/>
  <c r="J178" i="1"/>
  <c r="E178" i="1"/>
  <c r="K178" i="1"/>
  <c r="J179" i="1"/>
  <c r="K179" i="1"/>
  <c r="J180" i="1"/>
  <c r="K180" i="1"/>
  <c r="J181" i="1"/>
  <c r="E181" i="1"/>
  <c r="K181" i="1"/>
  <c r="E182" i="1"/>
  <c r="K182" i="1"/>
  <c r="J182" i="1"/>
  <c r="J183" i="1"/>
  <c r="E183" i="1"/>
  <c r="K183" i="1"/>
  <c r="J184" i="1"/>
  <c r="E184" i="1"/>
  <c r="K184" i="1"/>
  <c r="J185" i="1"/>
  <c r="E185" i="1"/>
  <c r="K185" i="1"/>
  <c r="J186" i="1"/>
  <c r="E186" i="1"/>
  <c r="K186" i="1"/>
  <c r="J187" i="1"/>
  <c r="K187" i="1"/>
  <c r="J188" i="1"/>
  <c r="K188" i="1"/>
  <c r="J189" i="1"/>
  <c r="K189" i="1"/>
  <c r="J190" i="1"/>
  <c r="K190" i="1"/>
  <c r="J191" i="1"/>
  <c r="E191" i="1"/>
  <c r="K191" i="1"/>
  <c r="E192" i="1"/>
  <c r="K192" i="1"/>
  <c r="J192" i="1"/>
  <c r="J193" i="1"/>
  <c r="E193" i="1"/>
  <c r="K193" i="1"/>
  <c r="J194" i="1"/>
  <c r="E194" i="1"/>
  <c r="K194" i="1"/>
  <c r="J195" i="1"/>
  <c r="E195" i="1"/>
  <c r="K195" i="1"/>
  <c r="J196" i="1"/>
  <c r="E196" i="1"/>
  <c r="K196" i="1"/>
  <c r="J197" i="1"/>
  <c r="E197" i="1"/>
  <c r="K197" i="1"/>
  <c r="J198" i="1"/>
  <c r="E198" i="1"/>
  <c r="K198" i="1"/>
  <c r="J199" i="1"/>
  <c r="K199" i="1"/>
  <c r="J200" i="1"/>
  <c r="K200" i="1"/>
  <c r="J201" i="1"/>
  <c r="E201" i="1"/>
  <c r="K201" i="1"/>
  <c r="P26" i="1"/>
  <c r="P24" i="1"/>
  <c r="P25" i="1"/>
  <c r="E2" i="1"/>
  <c r="E10" i="1"/>
  <c r="E20" i="1"/>
  <c r="E29" i="1"/>
  <c r="E30" i="1"/>
  <c r="E50" i="1"/>
  <c r="E60" i="1"/>
  <c r="E70" i="1"/>
  <c r="E88" i="1"/>
  <c r="E89" i="1"/>
  <c r="E90" i="1"/>
  <c r="E100" i="1"/>
  <c r="E109" i="1"/>
  <c r="E110" i="1"/>
  <c r="E128" i="1"/>
  <c r="E129" i="1"/>
  <c r="E130" i="1"/>
  <c r="E139" i="1"/>
  <c r="E140" i="1"/>
  <c r="E148" i="1"/>
  <c r="E149" i="1"/>
  <c r="E150" i="1"/>
  <c r="E160" i="1"/>
  <c r="E166" i="1"/>
  <c r="E167" i="1"/>
  <c r="E168" i="1"/>
  <c r="E169" i="1"/>
  <c r="E170" i="1"/>
  <c r="E179" i="1"/>
  <c r="E180" i="1"/>
  <c r="E187" i="1"/>
  <c r="E188" i="1"/>
  <c r="E189" i="1"/>
  <c r="E190" i="1"/>
  <c r="E199" i="1"/>
  <c r="E200" i="1"/>
  <c r="P22" i="1"/>
  <c r="C2" i="1"/>
  <c r="F2" i="1"/>
  <c r="C3" i="1"/>
  <c r="G3" i="1"/>
  <c r="F3" i="1"/>
  <c r="C4" i="1"/>
  <c r="G4" i="1"/>
  <c r="F4" i="1"/>
  <c r="C5" i="1"/>
  <c r="G5" i="1"/>
  <c r="F5" i="1"/>
  <c r="C6" i="1"/>
  <c r="G6" i="1"/>
  <c r="F6" i="1"/>
  <c r="C7" i="1"/>
  <c r="G7" i="1"/>
  <c r="F7" i="1"/>
  <c r="C8" i="1"/>
  <c r="G8" i="1"/>
  <c r="F8" i="1"/>
  <c r="C9" i="1"/>
  <c r="G9" i="1"/>
  <c r="F9" i="1"/>
  <c r="H2" i="1"/>
  <c r="H3" i="1"/>
  <c r="H4" i="1"/>
  <c r="H5" i="1"/>
  <c r="H6" i="1"/>
  <c r="H7" i="1"/>
  <c r="H8" i="1"/>
  <c r="H9" i="1"/>
  <c r="C10" i="1"/>
  <c r="G10" i="1"/>
  <c r="F10" i="1"/>
  <c r="C11" i="1"/>
  <c r="G11" i="1"/>
  <c r="F11" i="1"/>
  <c r="C12" i="1"/>
  <c r="G12" i="1"/>
  <c r="F12" i="1"/>
  <c r="C13" i="1"/>
  <c r="G13" i="1"/>
  <c r="F13" i="1"/>
  <c r="C14" i="1"/>
  <c r="G14" i="1"/>
  <c r="F14" i="1"/>
  <c r="C15" i="1"/>
  <c r="G15" i="1"/>
  <c r="F15" i="1"/>
  <c r="C16" i="1"/>
  <c r="G16" i="1"/>
  <c r="F16" i="1"/>
  <c r="C17" i="1"/>
  <c r="G17" i="1"/>
  <c r="F17" i="1"/>
  <c r="C18" i="1"/>
  <c r="G18" i="1"/>
  <c r="F18" i="1"/>
  <c r="C19" i="1"/>
  <c r="G19" i="1"/>
  <c r="F19" i="1"/>
  <c r="H11" i="1"/>
  <c r="H12" i="1"/>
  <c r="H13" i="1"/>
  <c r="H14" i="1"/>
  <c r="H15" i="1"/>
  <c r="H16" i="1"/>
  <c r="H17" i="1"/>
  <c r="H18" i="1"/>
  <c r="H19" i="1"/>
  <c r="C20" i="1"/>
  <c r="G20" i="1"/>
  <c r="F20" i="1"/>
  <c r="C21" i="1"/>
  <c r="G21" i="1"/>
  <c r="F21" i="1"/>
  <c r="C22" i="1"/>
  <c r="G22" i="1"/>
  <c r="F22" i="1"/>
  <c r="C23" i="1"/>
  <c r="G23" i="1"/>
  <c r="F23" i="1"/>
  <c r="C24" i="1"/>
  <c r="G24" i="1"/>
  <c r="F24" i="1"/>
  <c r="C25" i="1"/>
  <c r="G25" i="1"/>
  <c r="F25" i="1"/>
  <c r="C26" i="1"/>
  <c r="G26" i="1"/>
  <c r="F26" i="1"/>
  <c r="C27" i="1"/>
  <c r="G27" i="1"/>
  <c r="F27" i="1"/>
  <c r="C28" i="1"/>
  <c r="G28" i="1"/>
  <c r="F28" i="1"/>
  <c r="H21" i="1"/>
  <c r="H22" i="1"/>
  <c r="H23" i="1"/>
  <c r="H24" i="1"/>
  <c r="H25" i="1"/>
  <c r="H26" i="1"/>
  <c r="H27" i="1"/>
  <c r="H28" i="1"/>
  <c r="C29" i="1"/>
  <c r="G29" i="1"/>
  <c r="F29" i="1"/>
  <c r="C30" i="1"/>
  <c r="G30" i="1"/>
  <c r="F30" i="1"/>
  <c r="C31" i="1"/>
  <c r="G31" i="1"/>
  <c r="F31" i="1"/>
  <c r="C32" i="1"/>
  <c r="G32" i="1"/>
  <c r="F32" i="1"/>
  <c r="C33" i="1"/>
  <c r="G33" i="1"/>
  <c r="F33" i="1"/>
  <c r="C34" i="1"/>
  <c r="G34" i="1"/>
  <c r="F34" i="1"/>
  <c r="C35" i="1"/>
  <c r="G35" i="1"/>
  <c r="F35" i="1"/>
  <c r="C36" i="1"/>
  <c r="G36" i="1"/>
  <c r="F36" i="1"/>
  <c r="C37" i="1"/>
  <c r="G37" i="1"/>
  <c r="F37" i="1"/>
  <c r="C38" i="1"/>
  <c r="G38" i="1"/>
  <c r="F38" i="1"/>
  <c r="C39" i="1"/>
  <c r="G39" i="1"/>
  <c r="F39" i="1"/>
  <c r="C40" i="1"/>
  <c r="G40" i="1"/>
  <c r="F40" i="1"/>
  <c r="H31" i="1"/>
  <c r="H32" i="1"/>
  <c r="H33" i="1"/>
  <c r="H34" i="1"/>
  <c r="H35" i="1"/>
  <c r="H36" i="1"/>
  <c r="H37" i="1"/>
  <c r="H38" i="1"/>
  <c r="H39" i="1"/>
  <c r="H40" i="1"/>
  <c r="C41" i="1"/>
  <c r="G41" i="1"/>
  <c r="F41" i="1"/>
  <c r="C42" i="1"/>
  <c r="G42" i="1"/>
  <c r="F42" i="1"/>
  <c r="C43" i="1"/>
  <c r="G43" i="1"/>
  <c r="F43" i="1"/>
  <c r="C44" i="1"/>
  <c r="G44" i="1"/>
  <c r="F44" i="1"/>
  <c r="C45" i="1"/>
  <c r="G45" i="1"/>
  <c r="F45" i="1"/>
  <c r="C46" i="1"/>
  <c r="G46" i="1"/>
  <c r="F46" i="1"/>
  <c r="C47" i="1"/>
  <c r="G47" i="1"/>
  <c r="F47" i="1"/>
  <c r="C48" i="1"/>
  <c r="G48" i="1"/>
  <c r="F48" i="1"/>
  <c r="C49" i="1"/>
  <c r="G49" i="1"/>
  <c r="F49" i="1"/>
  <c r="H41" i="1"/>
  <c r="H42" i="1"/>
  <c r="H43" i="1"/>
  <c r="H44" i="1"/>
  <c r="H45" i="1"/>
  <c r="H46" i="1"/>
  <c r="H47" i="1"/>
  <c r="H48" i="1"/>
  <c r="H49" i="1"/>
  <c r="C50" i="1"/>
  <c r="G50" i="1"/>
  <c r="F50" i="1"/>
  <c r="C51" i="1"/>
  <c r="G51" i="1"/>
  <c r="F51" i="1"/>
  <c r="C52" i="1"/>
  <c r="G52" i="1"/>
  <c r="F52" i="1"/>
  <c r="C53" i="1"/>
  <c r="G53" i="1"/>
  <c r="F53" i="1"/>
  <c r="C54" i="1"/>
  <c r="G54" i="1"/>
  <c r="F54" i="1"/>
  <c r="C55" i="1"/>
  <c r="G55" i="1"/>
  <c r="F55" i="1"/>
  <c r="C56" i="1"/>
  <c r="G56" i="1"/>
  <c r="F56" i="1"/>
  <c r="C57" i="1"/>
  <c r="G57" i="1"/>
  <c r="F57" i="1"/>
  <c r="C58" i="1"/>
  <c r="G58" i="1"/>
  <c r="F58" i="1"/>
  <c r="C59" i="1"/>
  <c r="G59" i="1"/>
  <c r="F59" i="1"/>
  <c r="H51" i="1"/>
  <c r="H52" i="1"/>
  <c r="H53" i="1"/>
  <c r="H54" i="1"/>
  <c r="H55" i="1"/>
  <c r="H56" i="1"/>
  <c r="H57" i="1"/>
  <c r="H58" i="1"/>
  <c r="H59" i="1"/>
  <c r="C60" i="1"/>
  <c r="G60" i="1"/>
  <c r="F60" i="1"/>
  <c r="C61" i="1"/>
  <c r="G61" i="1"/>
  <c r="F61" i="1"/>
  <c r="C62" i="1"/>
  <c r="G62" i="1"/>
  <c r="F62" i="1"/>
  <c r="C63" i="1"/>
  <c r="G63" i="1"/>
  <c r="F63" i="1"/>
  <c r="C64" i="1"/>
  <c r="G64" i="1"/>
  <c r="F64" i="1"/>
  <c r="C65" i="1"/>
  <c r="G65" i="1"/>
  <c r="F65" i="1"/>
  <c r="C66" i="1"/>
  <c r="G66" i="1"/>
  <c r="F66" i="1"/>
  <c r="C67" i="1"/>
  <c r="G67" i="1"/>
  <c r="F67" i="1"/>
  <c r="C68" i="1"/>
  <c r="G68" i="1"/>
  <c r="F68" i="1"/>
  <c r="C69" i="1"/>
  <c r="G69" i="1"/>
  <c r="F69" i="1"/>
  <c r="H61" i="1"/>
  <c r="H62" i="1"/>
  <c r="H63" i="1"/>
  <c r="H64" i="1"/>
  <c r="H65" i="1"/>
  <c r="H66" i="1"/>
  <c r="H67" i="1"/>
  <c r="H68" i="1"/>
  <c r="H69" i="1"/>
  <c r="C70" i="1"/>
  <c r="G70" i="1"/>
  <c r="F70" i="1"/>
  <c r="C71" i="1"/>
  <c r="G71" i="1"/>
  <c r="F71" i="1"/>
  <c r="C72" i="1"/>
  <c r="G72" i="1"/>
  <c r="F72" i="1"/>
  <c r="C73" i="1"/>
  <c r="G73" i="1"/>
  <c r="F73" i="1"/>
  <c r="C74" i="1"/>
  <c r="G74" i="1"/>
  <c r="F74" i="1"/>
  <c r="C75" i="1"/>
  <c r="G75" i="1"/>
  <c r="F75" i="1"/>
  <c r="C76" i="1"/>
  <c r="G76" i="1"/>
  <c r="F76" i="1"/>
  <c r="C77" i="1"/>
  <c r="G77" i="1"/>
  <c r="F77" i="1"/>
  <c r="C78" i="1"/>
  <c r="G78" i="1"/>
  <c r="F78" i="1"/>
  <c r="C79" i="1"/>
  <c r="G79" i="1"/>
  <c r="F79" i="1"/>
  <c r="C80" i="1"/>
  <c r="G80" i="1"/>
  <c r="F80" i="1"/>
  <c r="H71" i="1"/>
  <c r="H72" i="1"/>
  <c r="H73" i="1"/>
  <c r="H74" i="1"/>
  <c r="H75" i="1"/>
  <c r="H76" i="1"/>
  <c r="H77" i="1"/>
  <c r="H78" i="1"/>
  <c r="H79" i="1"/>
  <c r="H80" i="1"/>
  <c r="C81" i="1"/>
  <c r="G81" i="1"/>
  <c r="F81" i="1"/>
  <c r="C82" i="1"/>
  <c r="G82" i="1"/>
  <c r="F82" i="1"/>
  <c r="C83" i="1"/>
  <c r="G83" i="1"/>
  <c r="F83" i="1"/>
  <c r="C84" i="1"/>
  <c r="G84" i="1"/>
  <c r="F84" i="1"/>
  <c r="C85" i="1"/>
  <c r="G85" i="1"/>
  <c r="F85" i="1"/>
  <c r="C86" i="1"/>
  <c r="G86" i="1"/>
  <c r="F86" i="1"/>
  <c r="C87" i="1"/>
  <c r="G87" i="1"/>
  <c r="F87" i="1"/>
  <c r="H81" i="1"/>
  <c r="H82" i="1"/>
  <c r="H83" i="1"/>
  <c r="H84" i="1"/>
  <c r="H85" i="1"/>
  <c r="H86" i="1"/>
  <c r="H87" i="1"/>
  <c r="C88" i="1"/>
  <c r="G88" i="1"/>
  <c r="F88" i="1"/>
  <c r="C89" i="1"/>
  <c r="G89" i="1"/>
  <c r="F89" i="1"/>
  <c r="C90" i="1"/>
  <c r="G90" i="1"/>
  <c r="F90" i="1"/>
  <c r="C91" i="1"/>
  <c r="G91" i="1"/>
  <c r="F91" i="1"/>
  <c r="C92" i="1"/>
  <c r="G92" i="1"/>
  <c r="F92" i="1"/>
  <c r="C93" i="1"/>
  <c r="G93" i="1"/>
  <c r="F93" i="1"/>
  <c r="C94" i="1"/>
  <c r="G94" i="1"/>
  <c r="F94" i="1"/>
  <c r="C95" i="1"/>
  <c r="G95" i="1"/>
  <c r="F95" i="1"/>
  <c r="C96" i="1"/>
  <c r="G96" i="1"/>
  <c r="F96" i="1"/>
  <c r="C97" i="1"/>
  <c r="G97" i="1"/>
  <c r="F97" i="1"/>
  <c r="C98" i="1"/>
  <c r="G98" i="1"/>
  <c r="F98" i="1"/>
  <c r="C99" i="1"/>
  <c r="G99" i="1"/>
  <c r="F99" i="1"/>
  <c r="H91" i="1"/>
  <c r="H92" i="1"/>
  <c r="H93" i="1"/>
  <c r="H94" i="1"/>
  <c r="H95" i="1"/>
  <c r="H96" i="1"/>
  <c r="H97" i="1"/>
  <c r="H98" i="1"/>
  <c r="H99" i="1"/>
  <c r="C100" i="1"/>
  <c r="G100" i="1"/>
  <c r="F100" i="1"/>
  <c r="C101" i="1"/>
  <c r="G101" i="1"/>
  <c r="F101" i="1"/>
  <c r="C102" i="1"/>
  <c r="G102" i="1"/>
  <c r="F102" i="1"/>
  <c r="C103" i="1"/>
  <c r="G103" i="1"/>
  <c r="F103" i="1"/>
  <c r="C104" i="1"/>
  <c r="G104" i="1"/>
  <c r="F104" i="1"/>
  <c r="C105" i="1"/>
  <c r="G105" i="1"/>
  <c r="F105" i="1"/>
  <c r="C106" i="1"/>
  <c r="G106" i="1"/>
  <c r="F106" i="1"/>
  <c r="C107" i="1"/>
  <c r="G107" i="1"/>
  <c r="F107" i="1"/>
  <c r="C108" i="1"/>
  <c r="G108" i="1"/>
  <c r="F108" i="1"/>
  <c r="H101" i="1"/>
  <c r="H102" i="1"/>
  <c r="H103" i="1"/>
  <c r="H104" i="1"/>
  <c r="H105" i="1"/>
  <c r="H106" i="1"/>
  <c r="H107" i="1"/>
  <c r="H108" i="1"/>
  <c r="C109" i="1"/>
  <c r="G109" i="1"/>
  <c r="F109" i="1"/>
  <c r="C110" i="1"/>
  <c r="G110" i="1"/>
  <c r="F110" i="1"/>
  <c r="C111" i="1"/>
  <c r="G111" i="1"/>
  <c r="F111" i="1"/>
  <c r="C112" i="1"/>
  <c r="G112" i="1"/>
  <c r="F112" i="1"/>
  <c r="C113" i="1"/>
  <c r="G113" i="1"/>
  <c r="F113" i="1"/>
  <c r="C114" i="1"/>
  <c r="G114" i="1"/>
  <c r="F114" i="1"/>
  <c r="C115" i="1"/>
  <c r="G115" i="1"/>
  <c r="F115" i="1"/>
  <c r="C116" i="1"/>
  <c r="G116" i="1"/>
  <c r="F116" i="1"/>
  <c r="C117" i="1"/>
  <c r="G117" i="1"/>
  <c r="F117" i="1"/>
  <c r="C118" i="1"/>
  <c r="G118" i="1"/>
  <c r="F118" i="1"/>
  <c r="C119" i="1"/>
  <c r="G119" i="1"/>
  <c r="F119" i="1"/>
  <c r="C120" i="1"/>
  <c r="G120" i="1"/>
  <c r="F120" i="1"/>
  <c r="H111" i="1"/>
  <c r="H112" i="1"/>
  <c r="H113" i="1"/>
  <c r="H114" i="1"/>
  <c r="H115" i="1"/>
  <c r="H116" i="1"/>
  <c r="H117" i="1"/>
  <c r="H118" i="1"/>
  <c r="H119" i="1"/>
  <c r="H120" i="1"/>
  <c r="C121" i="1"/>
  <c r="G121" i="1"/>
  <c r="F121" i="1"/>
  <c r="C122" i="1"/>
  <c r="G122" i="1"/>
  <c r="F122" i="1"/>
  <c r="C123" i="1"/>
  <c r="G123" i="1"/>
  <c r="F123" i="1"/>
  <c r="C124" i="1"/>
  <c r="G124" i="1"/>
  <c r="F124" i="1"/>
  <c r="C125" i="1"/>
  <c r="G125" i="1"/>
  <c r="F125" i="1"/>
  <c r="C126" i="1"/>
  <c r="G126" i="1"/>
  <c r="F126" i="1"/>
  <c r="C127" i="1"/>
  <c r="G127" i="1"/>
  <c r="F127" i="1"/>
  <c r="H121" i="1"/>
  <c r="H122" i="1"/>
  <c r="H123" i="1"/>
  <c r="H124" i="1"/>
  <c r="H125" i="1"/>
  <c r="H126" i="1"/>
  <c r="H127" i="1"/>
  <c r="C128" i="1"/>
  <c r="G128" i="1"/>
  <c r="F128" i="1"/>
  <c r="C129" i="1"/>
  <c r="G129" i="1"/>
  <c r="F129" i="1"/>
  <c r="C130" i="1"/>
  <c r="G130" i="1"/>
  <c r="F130" i="1"/>
  <c r="C131" i="1"/>
  <c r="G131" i="1"/>
  <c r="F131" i="1"/>
  <c r="C132" i="1"/>
  <c r="G132" i="1"/>
  <c r="F132" i="1"/>
  <c r="C133" i="1"/>
  <c r="G133" i="1"/>
  <c r="F133" i="1"/>
  <c r="C134" i="1"/>
  <c r="G134" i="1"/>
  <c r="F134" i="1"/>
  <c r="C135" i="1"/>
  <c r="G135" i="1"/>
  <c r="F135" i="1"/>
  <c r="C136" i="1"/>
  <c r="G136" i="1"/>
  <c r="F136" i="1"/>
  <c r="C137" i="1"/>
  <c r="G137" i="1"/>
  <c r="F137" i="1"/>
  <c r="C138" i="1"/>
  <c r="G138" i="1"/>
  <c r="F138" i="1"/>
  <c r="H131" i="1"/>
  <c r="H132" i="1"/>
  <c r="H133" i="1"/>
  <c r="H134" i="1"/>
  <c r="H135" i="1"/>
  <c r="H136" i="1"/>
  <c r="H137" i="1"/>
  <c r="H138" i="1"/>
  <c r="C139" i="1"/>
  <c r="G139" i="1"/>
  <c r="F139" i="1"/>
  <c r="C140" i="1"/>
  <c r="G140" i="1"/>
  <c r="F140" i="1"/>
  <c r="C141" i="1"/>
  <c r="G141" i="1"/>
  <c r="F141" i="1"/>
  <c r="C142" i="1"/>
  <c r="G142" i="1"/>
  <c r="F142" i="1"/>
  <c r="C143" i="1"/>
  <c r="G143" i="1"/>
  <c r="F143" i="1"/>
  <c r="C144" i="1"/>
  <c r="G144" i="1"/>
  <c r="F144" i="1"/>
  <c r="C145" i="1"/>
  <c r="G145" i="1"/>
  <c r="F145" i="1"/>
  <c r="C146" i="1"/>
  <c r="G146" i="1"/>
  <c r="F146" i="1"/>
  <c r="C147" i="1"/>
  <c r="G147" i="1"/>
  <c r="F147" i="1"/>
  <c r="H141" i="1"/>
  <c r="H142" i="1"/>
  <c r="H143" i="1"/>
  <c r="H144" i="1"/>
  <c r="H145" i="1"/>
  <c r="H146" i="1"/>
  <c r="H147" i="1"/>
  <c r="C148" i="1"/>
  <c r="G148" i="1"/>
  <c r="F148" i="1"/>
  <c r="C149" i="1"/>
  <c r="G149" i="1"/>
  <c r="F149" i="1"/>
  <c r="C150" i="1"/>
  <c r="G150" i="1"/>
  <c r="F150" i="1"/>
  <c r="C151" i="1"/>
  <c r="G151" i="1"/>
  <c r="F151" i="1"/>
  <c r="C152" i="1"/>
  <c r="G152" i="1"/>
  <c r="F152" i="1"/>
  <c r="C153" i="1"/>
  <c r="G153" i="1"/>
  <c r="F153" i="1"/>
  <c r="C154" i="1"/>
  <c r="G154" i="1"/>
  <c r="F154" i="1"/>
  <c r="C155" i="1"/>
  <c r="G155" i="1"/>
  <c r="F155" i="1"/>
  <c r="C156" i="1"/>
  <c r="G156" i="1"/>
  <c r="F156" i="1"/>
  <c r="C157" i="1"/>
  <c r="G157" i="1"/>
  <c r="F157" i="1"/>
  <c r="C158" i="1"/>
  <c r="G158" i="1"/>
  <c r="F158" i="1"/>
  <c r="C159" i="1"/>
  <c r="G159" i="1"/>
  <c r="F159" i="1"/>
  <c r="H151" i="1"/>
  <c r="H152" i="1"/>
  <c r="H153" i="1"/>
  <c r="H154" i="1"/>
  <c r="H155" i="1"/>
  <c r="H156" i="1"/>
  <c r="H157" i="1"/>
  <c r="H158" i="1"/>
  <c r="H159" i="1"/>
  <c r="C160" i="1"/>
  <c r="G160" i="1"/>
  <c r="F160" i="1"/>
  <c r="C161" i="1"/>
  <c r="G161" i="1"/>
  <c r="F161" i="1"/>
  <c r="C162" i="1"/>
  <c r="G162" i="1"/>
  <c r="F162" i="1"/>
  <c r="C163" i="1"/>
  <c r="G163" i="1"/>
  <c r="F163" i="1"/>
  <c r="C164" i="1"/>
  <c r="G164" i="1"/>
  <c r="F164" i="1"/>
  <c r="C165" i="1"/>
  <c r="G165" i="1"/>
  <c r="F165" i="1"/>
  <c r="H161" i="1"/>
  <c r="H162" i="1"/>
  <c r="H163" i="1"/>
  <c r="H164" i="1"/>
  <c r="H165" i="1"/>
  <c r="C166" i="1"/>
  <c r="G166" i="1"/>
  <c r="F166" i="1"/>
  <c r="C167" i="1"/>
  <c r="G167" i="1"/>
  <c r="F167" i="1"/>
  <c r="C168" i="1"/>
  <c r="G168" i="1"/>
  <c r="F168" i="1"/>
  <c r="C169" i="1"/>
  <c r="G169" i="1"/>
  <c r="F169" i="1"/>
  <c r="C170" i="1"/>
  <c r="G170" i="1"/>
  <c r="F170" i="1"/>
  <c r="C171" i="1"/>
  <c r="G171" i="1"/>
  <c r="F171" i="1"/>
  <c r="C172" i="1"/>
  <c r="G172" i="1"/>
  <c r="F172" i="1"/>
  <c r="C173" i="1"/>
  <c r="G173" i="1"/>
  <c r="F173" i="1"/>
  <c r="C174" i="1"/>
  <c r="G174" i="1"/>
  <c r="F174" i="1"/>
  <c r="C175" i="1"/>
  <c r="G175" i="1"/>
  <c r="F175" i="1"/>
  <c r="C176" i="1"/>
  <c r="G176" i="1"/>
  <c r="F176" i="1"/>
  <c r="C177" i="1"/>
  <c r="G177" i="1"/>
  <c r="F177" i="1"/>
  <c r="C178" i="1"/>
  <c r="G178" i="1"/>
  <c r="F178" i="1"/>
  <c r="H171" i="1"/>
  <c r="H172" i="1"/>
  <c r="H173" i="1"/>
  <c r="H174" i="1"/>
  <c r="H175" i="1"/>
  <c r="H176" i="1"/>
  <c r="H177" i="1"/>
  <c r="H178" i="1"/>
  <c r="C179" i="1"/>
  <c r="G179" i="1"/>
  <c r="F179" i="1"/>
  <c r="C180" i="1"/>
  <c r="G180" i="1"/>
  <c r="F180" i="1"/>
  <c r="C181" i="1"/>
  <c r="G181" i="1"/>
  <c r="F181" i="1"/>
  <c r="C182" i="1"/>
  <c r="G182" i="1"/>
  <c r="F182" i="1"/>
  <c r="C183" i="1"/>
  <c r="G183" i="1"/>
  <c r="F183" i="1"/>
  <c r="C184" i="1"/>
  <c r="G184" i="1"/>
  <c r="F184" i="1"/>
  <c r="C185" i="1"/>
  <c r="G185" i="1"/>
  <c r="F185" i="1"/>
  <c r="C186" i="1"/>
  <c r="G186" i="1"/>
  <c r="F186" i="1"/>
  <c r="H181" i="1"/>
  <c r="H182" i="1"/>
  <c r="H183" i="1"/>
  <c r="H184" i="1"/>
  <c r="H185" i="1"/>
  <c r="H186" i="1"/>
  <c r="C187" i="1"/>
  <c r="G187" i="1"/>
  <c r="F187" i="1"/>
  <c r="C188" i="1"/>
  <c r="G188" i="1"/>
  <c r="F188" i="1"/>
  <c r="C189" i="1"/>
  <c r="G189" i="1"/>
  <c r="F189" i="1"/>
  <c r="C190" i="1"/>
  <c r="G190" i="1"/>
  <c r="F190" i="1"/>
  <c r="C191" i="1"/>
  <c r="G191" i="1"/>
  <c r="F191" i="1"/>
  <c r="C192" i="1"/>
  <c r="G192" i="1"/>
  <c r="F192" i="1"/>
  <c r="C193" i="1"/>
  <c r="G193" i="1"/>
  <c r="F193" i="1"/>
  <c r="C194" i="1"/>
  <c r="G194" i="1"/>
  <c r="F194" i="1"/>
  <c r="C195" i="1"/>
  <c r="G195" i="1"/>
  <c r="F195" i="1"/>
  <c r="C196" i="1"/>
  <c r="G196" i="1"/>
  <c r="F196" i="1"/>
  <c r="C197" i="1"/>
  <c r="G197" i="1"/>
  <c r="F197" i="1"/>
  <c r="C198" i="1"/>
  <c r="G198" i="1"/>
  <c r="F198" i="1"/>
  <c r="H191" i="1"/>
  <c r="H192" i="1"/>
  <c r="H193" i="1"/>
  <c r="H194" i="1"/>
  <c r="H195" i="1"/>
  <c r="H196" i="1"/>
  <c r="H197" i="1"/>
  <c r="H198" i="1"/>
  <c r="C199" i="1"/>
  <c r="G199" i="1"/>
  <c r="F199" i="1"/>
  <c r="C200" i="1"/>
  <c r="G200" i="1"/>
  <c r="F200" i="1"/>
  <c r="C201" i="1"/>
  <c r="G201" i="1"/>
  <c r="P21" i="1"/>
  <c r="P20" i="1"/>
  <c r="P19" i="1"/>
  <c r="A5" i="2"/>
  <c r="A6" i="2"/>
  <c r="D2" i="2"/>
  <c r="U15" i="2"/>
  <c r="A7" i="2"/>
  <c r="A8" i="2"/>
  <c r="L6" i="2"/>
  <c r="A9" i="2"/>
  <c r="H10" i="1"/>
  <c r="U15" i="1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H20" i="1"/>
  <c r="A24" i="2"/>
  <c r="A25" i="2"/>
  <c r="A26" i="2"/>
  <c r="A27" i="2"/>
  <c r="A28" i="2"/>
  <c r="A29" i="2"/>
  <c r="A30" i="2"/>
  <c r="A31" i="2"/>
  <c r="A32" i="2"/>
  <c r="A33" i="2"/>
  <c r="A34" i="2"/>
  <c r="H29" i="1"/>
  <c r="H30" i="1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H50" i="1"/>
  <c r="A55" i="2"/>
  <c r="A56" i="2"/>
  <c r="A57" i="2"/>
  <c r="A58" i="2"/>
  <c r="A59" i="2"/>
  <c r="A60" i="2"/>
  <c r="A61" i="2"/>
  <c r="A62" i="2"/>
  <c r="A63" i="2"/>
  <c r="A64" i="2"/>
  <c r="H60" i="1"/>
  <c r="A65" i="2"/>
  <c r="A66" i="2"/>
  <c r="A67" i="2"/>
  <c r="A68" i="2"/>
  <c r="A69" i="2"/>
  <c r="A70" i="2"/>
  <c r="A71" i="2"/>
  <c r="A72" i="2"/>
  <c r="A73" i="2"/>
  <c r="H70" i="1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H88" i="1"/>
  <c r="H89" i="1"/>
  <c r="H90" i="1"/>
  <c r="A95" i="2"/>
  <c r="A96" i="2"/>
  <c r="A97" i="2"/>
  <c r="A98" i="2"/>
  <c r="A99" i="2"/>
  <c r="A100" i="2"/>
  <c r="A101" i="2"/>
  <c r="A102" i="2"/>
  <c r="A103" i="2"/>
  <c r="H100" i="1"/>
  <c r="A104" i="2"/>
  <c r="A105" i="2"/>
  <c r="A106" i="2"/>
  <c r="A107" i="2"/>
  <c r="A108" i="2"/>
  <c r="A109" i="2"/>
  <c r="A110" i="2"/>
  <c r="A111" i="2"/>
  <c r="A112" i="2"/>
  <c r="A113" i="2"/>
  <c r="H109" i="1"/>
  <c r="H110" i="1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H128" i="1"/>
  <c r="H129" i="1"/>
  <c r="H130" i="1"/>
  <c r="A133" i="2"/>
  <c r="A134" i="2"/>
  <c r="A135" i="2"/>
  <c r="A136" i="2"/>
  <c r="A137" i="2"/>
  <c r="A138" i="2"/>
  <c r="A139" i="2"/>
  <c r="A140" i="2"/>
  <c r="A141" i="2"/>
  <c r="A142" i="2"/>
  <c r="H139" i="1"/>
  <c r="H140" i="1"/>
  <c r="A143" i="2"/>
  <c r="A144" i="2"/>
  <c r="A145" i="2"/>
  <c r="A146" i="2"/>
  <c r="A147" i="2"/>
  <c r="A148" i="2"/>
  <c r="A149" i="2"/>
  <c r="A150" i="2"/>
  <c r="A151" i="2"/>
  <c r="H148" i="1"/>
  <c r="H149" i="1"/>
  <c r="H150" i="1"/>
  <c r="A152" i="2"/>
  <c r="A153" i="2"/>
  <c r="A154" i="2"/>
  <c r="A155" i="2"/>
  <c r="A156" i="2"/>
  <c r="A157" i="2"/>
  <c r="A158" i="2"/>
  <c r="A159" i="2"/>
  <c r="H160" i="1"/>
  <c r="H166" i="1"/>
  <c r="H167" i="1"/>
  <c r="H168" i="1"/>
  <c r="H169" i="1"/>
  <c r="H170" i="1"/>
  <c r="H179" i="1"/>
  <c r="H180" i="1"/>
  <c r="H187" i="1"/>
  <c r="H188" i="1"/>
  <c r="H189" i="1"/>
  <c r="H190" i="1"/>
  <c r="H199" i="1"/>
  <c r="H200" i="1"/>
  <c r="F201" i="1"/>
  <c r="H201" i="1"/>
  <c r="P23" i="1"/>
</calcChain>
</file>

<file path=xl/sharedStrings.xml><?xml version="1.0" encoding="utf-8"?>
<sst xmlns="http://schemas.openxmlformats.org/spreadsheetml/2006/main" count="50" uniqueCount="32">
  <si>
    <t>Daily Demand</t>
  </si>
  <si>
    <t>Probability</t>
  </si>
  <si>
    <t>Cycle</t>
  </si>
  <si>
    <t>Day</t>
  </si>
  <si>
    <t>Begin</t>
  </si>
  <si>
    <t>Random Demand</t>
  </si>
  <si>
    <t>End Inventory</t>
  </si>
  <si>
    <t>Order Quantity</t>
  </si>
  <si>
    <t>Random Lead Time</t>
  </si>
  <si>
    <t>Days for order to arrive</t>
  </si>
  <si>
    <t>Lower</t>
  </si>
  <si>
    <t>Upper</t>
  </si>
  <si>
    <t>Demand</t>
  </si>
  <si>
    <t>Shortage</t>
  </si>
  <si>
    <t>M(max inventory)</t>
  </si>
  <si>
    <t>N(review time)</t>
  </si>
  <si>
    <t>Begin Stock</t>
  </si>
  <si>
    <t xml:space="preserve">Mean </t>
  </si>
  <si>
    <t>Standard Deviation</t>
  </si>
  <si>
    <t>Statistic</t>
  </si>
  <si>
    <t>Value</t>
  </si>
  <si>
    <t>Peak Shortage</t>
  </si>
  <si>
    <t>Average Shortage</t>
  </si>
  <si>
    <t>Lead Time Demand</t>
  </si>
  <si>
    <t>Average Demand</t>
  </si>
  <si>
    <t>Average Order Quantity</t>
  </si>
  <si>
    <t xml:space="preserve">Average Lead Time Demand </t>
  </si>
  <si>
    <t>Average Shortage(When there is Shortage)</t>
  </si>
  <si>
    <t>Average Lead Time</t>
  </si>
  <si>
    <t>Total Lead Time Demand(over 20 cycles)</t>
  </si>
  <si>
    <t xml:space="preserve">Conclusion: </t>
  </si>
  <si>
    <t xml:space="preserve">Max Inventory (M) should be around 25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</si>
</sst>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2" xfId="0" applyBorder="1"/>
    <xf numFmtId="0" fontId="0" fillId="0" borderId="0" xfId="0" applyBorder="1"/>
    <xf numFmtId="0" fontId="1" fillId="0" borderId="0" xfId="0" applyFont="1"/>
    <xf numFmtId="0" fontId="0" fillId="0" borderId="4" xfId="0" applyBorder="1"/>
    <xf numFmtId="0" fontId="0" fillId="0" borderId="5" xfId="0" applyBorder="1"/>
    <xf numFmtId="0" fontId="1" fillId="0" borderId="2" xfId="0" applyFont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2" xfId="0" applyFont="1" applyBorder="1"/>
    <xf numFmtId="0" fontId="1" fillId="0" borderId="0" xfId="0" applyFont="1" applyBorder="1"/>
    <xf numFmtId="0" fontId="0" fillId="0" borderId="0" xfId="0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1" fillId="4" borderId="2" xfId="0" applyFont="1" applyFill="1" applyBorder="1" applyAlignment="1">
      <alignment wrapText="1"/>
    </xf>
    <xf numFmtId="0" fontId="1" fillId="4" borderId="4" xfId="0" applyFont="1" applyFill="1" applyBorder="1" applyAlignment="1">
      <alignment wrapText="1"/>
    </xf>
    <xf numFmtId="0" fontId="1" fillId="4" borderId="5" xfId="0" applyFont="1" applyFill="1" applyBorder="1" applyAlignment="1">
      <alignment wrapText="1"/>
    </xf>
    <xf numFmtId="0" fontId="1" fillId="5" borderId="2" xfId="0" applyFont="1" applyFill="1" applyBorder="1" applyAlignment="1">
      <alignment wrapText="1"/>
    </xf>
    <xf numFmtId="0" fontId="1" fillId="5" borderId="2" xfId="0" applyFont="1" applyFill="1" applyBorder="1"/>
    <xf numFmtId="0" fontId="3" fillId="6" borderId="1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1" fillId="6" borderId="2" xfId="0" applyFont="1" applyFill="1" applyBorder="1"/>
    <xf numFmtId="0" fontId="1" fillId="3" borderId="2" xfId="0" applyFont="1" applyFill="1" applyBorder="1"/>
    <xf numFmtId="0" fontId="0" fillId="3" borderId="2" xfId="0" applyFont="1" applyFill="1" applyBorder="1"/>
    <xf numFmtId="0" fontId="0" fillId="7" borderId="2" xfId="0" applyFill="1" applyBorder="1"/>
    <xf numFmtId="0" fontId="4" fillId="3" borderId="2" xfId="0" applyFont="1" applyFill="1" applyBorder="1"/>
    <xf numFmtId="0" fontId="4" fillId="3" borderId="2" xfId="0" applyFont="1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7" borderId="4" xfId="0" applyFill="1" applyBorder="1"/>
    <xf numFmtId="0" fontId="0" fillId="7" borderId="5" xfId="0" applyFill="1" applyBorder="1"/>
    <xf numFmtId="0" fontId="5" fillId="0" borderId="2" xfId="0" applyFont="1" applyBorder="1"/>
    <xf numFmtId="0" fontId="5" fillId="7" borderId="2" xfId="0" applyFont="1" applyFill="1" applyBorder="1"/>
    <xf numFmtId="0" fontId="6" fillId="0" borderId="0" xfId="0" applyFont="1"/>
    <xf numFmtId="0" fontId="6" fillId="0" borderId="2" xfId="0" applyFont="1" applyBorder="1"/>
    <xf numFmtId="0" fontId="6" fillId="7" borderId="2" xfId="0" applyFont="1" applyFill="1" applyBorder="1"/>
    <xf numFmtId="0" fontId="6" fillId="8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1" fillId="3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9" borderId="0" xfId="0" applyFont="1" applyFill="1" applyAlignment="1">
      <alignment wrapText="1"/>
    </xf>
    <xf numFmtId="0" fontId="1" fillId="8" borderId="0" xfId="0" applyFont="1" applyFill="1" applyAlignment="1">
      <alignment vertical="top"/>
    </xf>
  </cellXfs>
  <cellStyles count="1">
    <cellStyle name="Normal" xfId="0" builtinId="0"/>
  </cellStyles>
  <dxfs count="4"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2"/>
  <sheetViews>
    <sheetView tabSelected="1" topLeftCell="A22" workbookViewId="0" xr3:uid="{AEA406A1-0E4B-5B11-9CD5-51D6E497D94C}">
      <selection activeCell="N10" sqref="N10"/>
    </sheetView>
  </sheetViews>
  <sheetFormatPr defaultRowHeight="15" x14ac:dyDescent="0.2"/>
  <cols>
    <col min="2" max="2" width="11.56640625" customWidth="1"/>
    <col min="3" max="3" width="12.375" customWidth="1"/>
    <col min="4" max="4" width="11.02734375" customWidth="1"/>
    <col min="5" max="5" width="11.296875" style="31" customWidth="1"/>
    <col min="6" max="6" width="10.0859375" customWidth="1"/>
    <col min="7" max="7" width="10.76171875" customWidth="1"/>
    <col min="8" max="8" width="9.14453125" style="34"/>
    <col min="9" max="9" width="9.14453125" style="31"/>
    <col min="11" max="11" width="18.16015625" customWidth="1"/>
    <col min="12" max="12" width="17.75390625" customWidth="1"/>
    <col min="17" max="17" width="12.10546875" customWidth="1"/>
    <col min="19" max="19" width="13.85546875" customWidth="1"/>
  </cols>
  <sheetData>
    <row r="1" spans="1:21" ht="41.25" x14ac:dyDescent="0.2">
      <c r="A1" s="13" t="s">
        <v>2</v>
      </c>
      <c r="B1" s="13" t="s">
        <v>3</v>
      </c>
      <c r="C1" s="13" t="s">
        <v>5</v>
      </c>
      <c r="D1" s="15" t="s">
        <v>12</v>
      </c>
      <c r="E1" s="13" t="s">
        <v>8</v>
      </c>
      <c r="F1" s="13" t="s">
        <v>9</v>
      </c>
      <c r="G1" s="13" t="s">
        <v>23</v>
      </c>
      <c r="H1" s="31"/>
      <c r="Q1" s="17" t="s">
        <v>17</v>
      </c>
      <c r="R1" s="6">
        <v>7</v>
      </c>
    </row>
    <row r="2" spans="1:21" ht="29.25" x14ac:dyDescent="0.3">
      <c r="A2" s="35">
        <v>1</v>
      </c>
      <c r="B2" s="1">
        <v>1</v>
      </c>
      <c r="C2" s="1">
        <v>0.51</v>
      </c>
      <c r="D2" s="1">
        <f t="shared" ref="D2:D65" si="0">IF(AND(C2&gt;=$T$11,C2&lt;=$U$11),$R$11,IF(AND(C2&gt;=$T$12,C2&lt;=$U$12),$R$12,IF(AND(C2&gt;=$T$13,C2&lt;=$U$13),$R$13,IF(AND(C2&gt;=$T$14,C2&lt;=$U$14),$R$14,IF(OR(C2&gt;=$T$15,C2=0),$R$15,-99)))))</f>
        <v>3</v>
      </c>
      <c r="E2" s="32">
        <v>0.46</v>
      </c>
      <c r="F2" s="1">
        <f>ROUND(_xlfn.NORM.INV(E2,$R$1,$R$2),0)</f>
        <v>7</v>
      </c>
      <c r="G2" s="1">
        <v>3</v>
      </c>
      <c r="H2" s="31" t="str">
        <f>IF(F2=0,G2,"")</f>
        <v/>
      </c>
      <c r="I2" s="31">
        <f>IF(B2=1,F2,"")</f>
        <v>7</v>
      </c>
      <c r="Q2" s="16" t="s">
        <v>18</v>
      </c>
      <c r="R2" s="6">
        <v>2</v>
      </c>
    </row>
    <row r="3" spans="1:21" ht="23.25" x14ac:dyDescent="0.3">
      <c r="A3" s="35" t="str">
        <f>IF(F2=0,MAX($A$2:A2)+1,"")</f>
        <v/>
      </c>
      <c r="B3" s="1">
        <f>IF(F2=0,1,B2+1)</f>
        <v>2</v>
      </c>
      <c r="C3" s="1">
        <v>0.27</v>
      </c>
      <c r="D3" s="1">
        <f t="shared" si="0"/>
        <v>3</v>
      </c>
      <c r="E3" s="32">
        <v>0.28000000000000003</v>
      </c>
      <c r="F3" s="1">
        <f>IF(F2=0,ROUND(_xlfn.NORM.INV(E3,$R$1,$R$2),0),F2-1)</f>
        <v>6</v>
      </c>
      <c r="G3" s="1">
        <f>IF(F2=0,D3,D3+G2)</f>
        <v>6</v>
      </c>
      <c r="H3" s="31" t="str">
        <f t="shared" ref="H3:H66" si="1">IF(F3=0,G3,"")</f>
        <v/>
      </c>
      <c r="I3" s="31" t="str">
        <f t="shared" ref="I3:I66" si="2">IF(B3=1,F3,"")</f>
        <v/>
      </c>
    </row>
    <row r="4" spans="1:21" ht="23.25" x14ac:dyDescent="0.3">
      <c r="A4" s="35" t="str">
        <f>IF(F3=0,MAX($A$2:A3)+1,"")</f>
        <v/>
      </c>
      <c r="B4" s="1">
        <f t="shared" ref="B4:B67" si="3">IF(F3=0,1,B3+1)</f>
        <v>3</v>
      </c>
      <c r="C4" s="1">
        <v>0.42</v>
      </c>
      <c r="D4" s="1">
        <f t="shared" si="0"/>
        <v>3</v>
      </c>
      <c r="E4" s="32">
        <v>0.8</v>
      </c>
      <c r="F4" s="1">
        <f t="shared" ref="F4:F67" si="4">IF(F3=0,ROUND(_xlfn.NORM.INV(E4,$R$1,$R$2),0),F3-1)</f>
        <v>5</v>
      </c>
      <c r="G4" s="1">
        <f t="shared" ref="G4:G67" si="5">IF(F3=0,D4,D4+G3)</f>
        <v>9</v>
      </c>
      <c r="H4" s="31" t="str">
        <f t="shared" si="1"/>
        <v/>
      </c>
      <c r="I4" s="31" t="str">
        <f t="shared" si="2"/>
        <v/>
      </c>
    </row>
    <row r="5" spans="1:21" ht="23.25" x14ac:dyDescent="0.3">
      <c r="A5" s="35" t="str">
        <f>IF(F4=0,MAX($A$2:A4)+1,"")</f>
        <v/>
      </c>
      <c r="B5" s="1">
        <f t="shared" si="3"/>
        <v>4</v>
      </c>
      <c r="C5" s="1">
        <v>0.46</v>
      </c>
      <c r="D5" s="1">
        <f t="shared" si="0"/>
        <v>3</v>
      </c>
      <c r="E5" s="32">
        <v>0.28000000000000003</v>
      </c>
      <c r="F5" s="1">
        <f t="shared" si="4"/>
        <v>4</v>
      </c>
      <c r="G5" s="1">
        <f t="shared" si="5"/>
        <v>12</v>
      </c>
      <c r="H5" s="31" t="str">
        <f t="shared" si="1"/>
        <v/>
      </c>
      <c r="I5" s="31" t="str">
        <f t="shared" si="2"/>
        <v/>
      </c>
      <c r="K5" s="37" t="s">
        <v>19</v>
      </c>
      <c r="L5" s="38" t="s">
        <v>20</v>
      </c>
    </row>
    <row r="6" spans="1:21" ht="23.25" x14ac:dyDescent="0.3">
      <c r="A6" s="35" t="str">
        <f>IF(F5=0,MAX($A$2:A5)+1,"")</f>
        <v/>
      </c>
      <c r="B6" s="1">
        <f t="shared" si="3"/>
        <v>5</v>
      </c>
      <c r="C6" s="1">
        <v>0.28000000000000003</v>
      </c>
      <c r="D6" s="1">
        <f t="shared" si="0"/>
        <v>3</v>
      </c>
      <c r="E6" s="32">
        <v>0.42</v>
      </c>
      <c r="F6" s="1">
        <f t="shared" si="4"/>
        <v>3</v>
      </c>
      <c r="G6" s="1">
        <f t="shared" si="5"/>
        <v>15</v>
      </c>
      <c r="H6" s="31" t="str">
        <f t="shared" si="1"/>
        <v/>
      </c>
      <c r="I6" s="31" t="str">
        <f t="shared" si="2"/>
        <v/>
      </c>
      <c r="K6" s="24" t="s">
        <v>24</v>
      </c>
      <c r="L6" s="9">
        <f>AVERAGE(D2:D159)</f>
        <v>3.1265822784810124</v>
      </c>
    </row>
    <row r="7" spans="1:21" ht="31.5" x14ac:dyDescent="0.3">
      <c r="A7" s="35" t="str">
        <f>IF(F6=0,MAX($A$2:A6)+1,"")</f>
        <v/>
      </c>
      <c r="B7" s="1">
        <f t="shared" si="3"/>
        <v>6</v>
      </c>
      <c r="C7" s="1">
        <v>0.89</v>
      </c>
      <c r="D7" s="1">
        <f t="shared" si="0"/>
        <v>4</v>
      </c>
      <c r="E7" s="32">
        <v>0.14000000000000001</v>
      </c>
      <c r="F7" s="1">
        <f t="shared" si="4"/>
        <v>2</v>
      </c>
      <c r="G7" s="1">
        <f t="shared" si="5"/>
        <v>19</v>
      </c>
      <c r="H7" s="31" t="str">
        <f t="shared" si="1"/>
        <v/>
      </c>
      <c r="I7" s="31" t="str">
        <f t="shared" si="2"/>
        <v/>
      </c>
      <c r="K7" s="25" t="s">
        <v>26</v>
      </c>
      <c r="L7" s="1">
        <f>AVERAGE(H1:H159)</f>
        <v>24.7</v>
      </c>
    </row>
    <row r="8" spans="1:21" ht="42.75" customHeight="1" x14ac:dyDescent="0.3">
      <c r="A8" s="35" t="str">
        <f>IF(F7=0,MAX($A$2:A7)+1,"")</f>
        <v/>
      </c>
      <c r="B8" s="1">
        <f t="shared" si="3"/>
        <v>7</v>
      </c>
      <c r="C8" s="1">
        <v>0.44</v>
      </c>
      <c r="D8" s="1">
        <f t="shared" si="0"/>
        <v>3</v>
      </c>
      <c r="E8" s="32">
        <v>0.96</v>
      </c>
      <c r="F8" s="1">
        <f t="shared" si="4"/>
        <v>1</v>
      </c>
      <c r="G8" s="1">
        <f t="shared" si="5"/>
        <v>22</v>
      </c>
      <c r="H8" s="31" t="str">
        <f t="shared" si="1"/>
        <v/>
      </c>
      <c r="I8" s="31" t="str">
        <f t="shared" si="2"/>
        <v/>
      </c>
      <c r="K8" s="22" t="s">
        <v>28</v>
      </c>
      <c r="L8" s="1">
        <f>AVERAGE(I2:I159)</f>
        <v>6.9</v>
      </c>
    </row>
    <row r="9" spans="1:21" ht="23.25" x14ac:dyDescent="0.3">
      <c r="A9" s="36" t="str">
        <f>IF(F8=0,MAX($A$2:A8)+1,"")</f>
        <v/>
      </c>
      <c r="B9" s="23">
        <f t="shared" si="3"/>
        <v>8</v>
      </c>
      <c r="C9" s="23">
        <v>0.27</v>
      </c>
      <c r="D9" s="23">
        <f t="shared" si="0"/>
        <v>3</v>
      </c>
      <c r="E9" s="33">
        <v>0.57999999999999996</v>
      </c>
      <c r="F9" s="23">
        <f t="shared" si="4"/>
        <v>0</v>
      </c>
      <c r="G9" s="23">
        <f t="shared" si="5"/>
        <v>25</v>
      </c>
      <c r="H9" s="31">
        <f t="shared" si="1"/>
        <v>25</v>
      </c>
      <c r="I9" s="31" t="str">
        <f t="shared" si="2"/>
        <v/>
      </c>
    </row>
    <row r="10" spans="1:21" ht="29.25" x14ac:dyDescent="0.3">
      <c r="A10" s="35">
        <f>IF(F9=0,MAX($A$2:A9)+1,"")</f>
        <v>2</v>
      </c>
      <c r="B10" s="1">
        <f t="shared" si="3"/>
        <v>1</v>
      </c>
      <c r="C10" s="1">
        <v>0.78</v>
      </c>
      <c r="D10" s="1">
        <f t="shared" si="0"/>
        <v>4</v>
      </c>
      <c r="E10" s="32">
        <v>0.62</v>
      </c>
      <c r="F10" s="1">
        <f t="shared" si="4"/>
        <v>8</v>
      </c>
      <c r="G10" s="1">
        <f t="shared" si="5"/>
        <v>4</v>
      </c>
      <c r="H10" s="31" t="str">
        <f t="shared" si="1"/>
        <v/>
      </c>
      <c r="I10" s="31">
        <f t="shared" si="2"/>
        <v>8</v>
      </c>
      <c r="K10" s="40" t="s">
        <v>30</v>
      </c>
      <c r="L10" s="39" t="s">
        <v>31</v>
      </c>
      <c r="R10" s="18" t="s">
        <v>0</v>
      </c>
      <c r="S10" s="19" t="s">
        <v>1</v>
      </c>
      <c r="T10" s="20" t="s">
        <v>10</v>
      </c>
      <c r="U10" s="20" t="s">
        <v>11</v>
      </c>
    </row>
    <row r="11" spans="1:21" ht="23.25" x14ac:dyDescent="0.3">
      <c r="A11" s="35" t="str">
        <f>IF(F10=0,MAX($A$2:A10)+1,"")</f>
        <v/>
      </c>
      <c r="B11" s="1">
        <f t="shared" si="3"/>
        <v>2</v>
      </c>
      <c r="C11" s="1">
        <v>0.47</v>
      </c>
      <c r="D11" s="1">
        <f t="shared" si="0"/>
        <v>3</v>
      </c>
      <c r="E11" s="32">
        <v>0.63</v>
      </c>
      <c r="F11" s="1">
        <f t="shared" si="4"/>
        <v>7</v>
      </c>
      <c r="G11" s="1">
        <f t="shared" si="5"/>
        <v>7</v>
      </c>
      <c r="H11" s="31" t="str">
        <f t="shared" si="1"/>
        <v/>
      </c>
      <c r="I11" s="31" t="str">
        <f t="shared" si="2"/>
        <v/>
      </c>
      <c r="R11" s="7">
        <v>0</v>
      </c>
      <c r="S11" s="8">
        <v>1.9E-2</v>
      </c>
      <c r="T11" s="9">
        <v>1E-3</v>
      </c>
      <c r="U11" s="9">
        <f>MOD(SUM(U10,S11),1)</f>
        <v>1.9E-2</v>
      </c>
    </row>
    <row r="12" spans="1:21" ht="23.25" x14ac:dyDescent="0.3">
      <c r="A12" s="35" t="str">
        <f>IF(F11=0,MAX($A$2:A11)+1,"")</f>
        <v/>
      </c>
      <c r="B12" s="1">
        <f t="shared" si="3"/>
        <v>3</v>
      </c>
      <c r="C12" s="1">
        <v>0.04</v>
      </c>
      <c r="D12" s="1">
        <f t="shared" si="0"/>
        <v>1</v>
      </c>
      <c r="E12" s="32">
        <v>0.46</v>
      </c>
      <c r="F12" s="1">
        <f t="shared" si="4"/>
        <v>6</v>
      </c>
      <c r="G12" s="1">
        <f t="shared" si="5"/>
        <v>8</v>
      </c>
      <c r="H12" s="31" t="str">
        <f t="shared" si="1"/>
        <v/>
      </c>
      <c r="I12" s="31" t="str">
        <f t="shared" si="2"/>
        <v/>
      </c>
      <c r="R12" s="7">
        <v>1</v>
      </c>
      <c r="S12" s="8">
        <v>6.2E-2</v>
      </c>
      <c r="T12" s="9">
        <f>SUM(U11,0.001)</f>
        <v>0.02</v>
      </c>
      <c r="U12" s="9">
        <f t="shared" ref="U12:U15" si="6">MOD(SUM(U11,S12),1)</f>
        <v>8.1000000000000003E-2</v>
      </c>
    </row>
    <row r="13" spans="1:21" ht="43.5" customHeight="1" x14ac:dyDescent="0.3">
      <c r="A13" s="35" t="str">
        <f>IF(F12=0,MAX($A$2:A12)+1,"")</f>
        <v/>
      </c>
      <c r="B13" s="1">
        <f t="shared" si="3"/>
        <v>4</v>
      </c>
      <c r="C13" s="1">
        <v>0.49</v>
      </c>
      <c r="D13" s="1">
        <f t="shared" si="0"/>
        <v>3</v>
      </c>
      <c r="E13" s="32">
        <v>0.79</v>
      </c>
      <c r="F13" s="1">
        <f t="shared" si="4"/>
        <v>5</v>
      </c>
      <c r="G13" s="1">
        <f t="shared" si="5"/>
        <v>11</v>
      </c>
      <c r="H13" s="31" t="str">
        <f t="shared" si="1"/>
        <v/>
      </c>
      <c r="I13" s="31" t="str">
        <f t="shared" si="2"/>
        <v/>
      </c>
      <c r="R13" s="7">
        <v>2</v>
      </c>
      <c r="S13" s="8">
        <v>0.184</v>
      </c>
      <c r="T13" s="9">
        <f t="shared" ref="T13:T15" si="7">SUM(U12,0.001)</f>
        <v>8.2000000000000003E-2</v>
      </c>
      <c r="U13" s="9">
        <f t="shared" si="6"/>
        <v>0.26500000000000001</v>
      </c>
    </row>
    <row r="14" spans="1:21" ht="23.25" x14ac:dyDescent="0.3">
      <c r="A14" s="35" t="str">
        <f>IF(F13=0,MAX($A$2:A13)+1,"")</f>
        <v/>
      </c>
      <c r="B14" s="1">
        <f t="shared" si="3"/>
        <v>5</v>
      </c>
      <c r="C14" s="1">
        <v>7.0000000000000007E-2</v>
      </c>
      <c r="D14" s="1">
        <f t="shared" si="0"/>
        <v>1</v>
      </c>
      <c r="E14" s="32">
        <v>0.51</v>
      </c>
      <c r="F14" s="1">
        <f t="shared" si="4"/>
        <v>4</v>
      </c>
      <c r="G14" s="1">
        <f t="shared" si="5"/>
        <v>12</v>
      </c>
      <c r="H14" s="31" t="str">
        <f t="shared" si="1"/>
        <v/>
      </c>
      <c r="I14" s="31" t="str">
        <f t="shared" si="2"/>
        <v/>
      </c>
      <c r="R14" s="7">
        <v>3</v>
      </c>
      <c r="S14" s="8">
        <v>0.36799999999999999</v>
      </c>
      <c r="T14" s="9">
        <f t="shared" si="7"/>
        <v>0.26600000000000001</v>
      </c>
      <c r="U14" s="9">
        <f t="shared" si="6"/>
        <v>0.63300000000000001</v>
      </c>
    </row>
    <row r="15" spans="1:21" ht="23.25" x14ac:dyDescent="0.3">
      <c r="A15" s="35" t="str">
        <f>IF(F14=0,MAX($A$2:A14)+1,"")</f>
        <v/>
      </c>
      <c r="B15" s="1">
        <f t="shared" si="3"/>
        <v>6</v>
      </c>
      <c r="C15" s="1">
        <v>0.15</v>
      </c>
      <c r="D15" s="1">
        <f t="shared" si="0"/>
        <v>2</v>
      </c>
      <c r="E15" s="32">
        <v>0.3</v>
      </c>
      <c r="F15" s="1">
        <f t="shared" si="4"/>
        <v>3</v>
      </c>
      <c r="G15" s="1">
        <f t="shared" si="5"/>
        <v>14</v>
      </c>
      <c r="H15" s="31" t="str">
        <f t="shared" si="1"/>
        <v/>
      </c>
      <c r="I15" s="31" t="str">
        <f t="shared" si="2"/>
        <v/>
      </c>
      <c r="R15" s="7">
        <v>4</v>
      </c>
      <c r="S15" s="8">
        <v>0.36699999999999999</v>
      </c>
      <c r="T15" s="9">
        <f t="shared" si="7"/>
        <v>0.63400000000000001</v>
      </c>
      <c r="U15" s="9">
        <f t="shared" si="6"/>
        <v>0</v>
      </c>
    </row>
    <row r="16" spans="1:21" ht="23.25" x14ac:dyDescent="0.3">
      <c r="A16" s="35" t="str">
        <f>IF(F15=0,MAX($A$2:A15)+1,"")</f>
        <v/>
      </c>
      <c r="B16" s="1">
        <f t="shared" si="3"/>
        <v>7</v>
      </c>
      <c r="C16" s="1">
        <v>0.18</v>
      </c>
      <c r="D16" s="1">
        <f t="shared" si="0"/>
        <v>2</v>
      </c>
      <c r="E16" s="32">
        <v>0.28999999999999998</v>
      </c>
      <c r="F16" s="1">
        <f t="shared" si="4"/>
        <v>2</v>
      </c>
      <c r="G16" s="1">
        <f t="shared" si="5"/>
        <v>16</v>
      </c>
      <c r="H16" s="31" t="str">
        <f t="shared" si="1"/>
        <v/>
      </c>
      <c r="I16" s="31" t="str">
        <f t="shared" si="2"/>
        <v/>
      </c>
    </row>
    <row r="17" spans="1:9" ht="23.25" x14ac:dyDescent="0.3">
      <c r="A17" s="35" t="str">
        <f>IF(F16=0,MAX($A$2:A16)+1,"")</f>
        <v/>
      </c>
      <c r="B17" s="1">
        <f t="shared" si="3"/>
        <v>8</v>
      </c>
      <c r="C17" s="1">
        <v>0</v>
      </c>
      <c r="D17" s="1">
        <f t="shared" si="0"/>
        <v>4</v>
      </c>
      <c r="E17" s="32">
        <v>0.9</v>
      </c>
      <c r="F17" s="1">
        <f t="shared" si="4"/>
        <v>1</v>
      </c>
      <c r="G17" s="1">
        <f t="shared" si="5"/>
        <v>20</v>
      </c>
      <c r="H17" s="31" t="str">
        <f t="shared" si="1"/>
        <v/>
      </c>
      <c r="I17" s="31" t="str">
        <f t="shared" si="2"/>
        <v/>
      </c>
    </row>
    <row r="18" spans="1:9" ht="23.25" x14ac:dyDescent="0.3">
      <c r="A18" s="36" t="str">
        <f>IF(F17=0,MAX($A$2:A17)+1,"")</f>
        <v/>
      </c>
      <c r="B18" s="23">
        <f t="shared" si="3"/>
        <v>9</v>
      </c>
      <c r="C18" s="23">
        <v>0.16</v>
      </c>
      <c r="D18" s="23">
        <f t="shared" si="0"/>
        <v>2</v>
      </c>
      <c r="E18" s="33">
        <v>0.57999999999999996</v>
      </c>
      <c r="F18" s="23">
        <f t="shared" si="4"/>
        <v>0</v>
      </c>
      <c r="G18" s="23">
        <f t="shared" si="5"/>
        <v>22</v>
      </c>
      <c r="H18" s="31">
        <f t="shared" si="1"/>
        <v>22</v>
      </c>
      <c r="I18" s="31" t="str">
        <f t="shared" si="2"/>
        <v/>
      </c>
    </row>
    <row r="19" spans="1:9" ht="23.25" x14ac:dyDescent="0.3">
      <c r="A19" s="35">
        <f>IF(F18=0,MAX($A$2:A18)+1,"")</f>
        <v>3</v>
      </c>
      <c r="B19" s="1">
        <f t="shared" si="3"/>
        <v>1</v>
      </c>
      <c r="C19" s="1">
        <v>0.43</v>
      </c>
      <c r="D19" s="1">
        <f t="shared" si="0"/>
        <v>3</v>
      </c>
      <c r="E19" s="32">
        <v>0.84</v>
      </c>
      <c r="F19" s="1">
        <f t="shared" si="4"/>
        <v>9</v>
      </c>
      <c r="G19" s="1">
        <f t="shared" si="5"/>
        <v>3</v>
      </c>
      <c r="H19" s="31" t="str">
        <f t="shared" si="1"/>
        <v/>
      </c>
      <c r="I19" s="31">
        <f t="shared" si="2"/>
        <v>9</v>
      </c>
    </row>
    <row r="20" spans="1:9" ht="23.25" x14ac:dyDescent="0.3">
      <c r="A20" s="35" t="str">
        <f>IF(F19=0,MAX($A$2:A19)+1,"")</f>
        <v/>
      </c>
      <c r="B20" s="1">
        <f t="shared" si="3"/>
        <v>2</v>
      </c>
      <c r="C20" s="1">
        <v>0.86</v>
      </c>
      <c r="D20" s="1">
        <f t="shared" si="0"/>
        <v>4</v>
      </c>
      <c r="E20" s="32">
        <v>0.43</v>
      </c>
      <c r="F20" s="1">
        <f t="shared" si="4"/>
        <v>8</v>
      </c>
      <c r="G20" s="1">
        <f t="shared" si="5"/>
        <v>7</v>
      </c>
      <c r="H20" s="31" t="str">
        <f t="shared" si="1"/>
        <v/>
      </c>
      <c r="I20" s="31" t="str">
        <f t="shared" si="2"/>
        <v/>
      </c>
    </row>
    <row r="21" spans="1:9" ht="23.25" x14ac:dyDescent="0.3">
      <c r="A21" s="35" t="str">
        <f>IF(F20=0,MAX($A$2:A20)+1,"")</f>
        <v/>
      </c>
      <c r="B21" s="1">
        <f t="shared" si="3"/>
        <v>3</v>
      </c>
      <c r="C21" s="1">
        <v>0.38</v>
      </c>
      <c r="D21" s="1">
        <f t="shared" si="0"/>
        <v>3</v>
      </c>
      <c r="E21" s="32">
        <v>0.46</v>
      </c>
      <c r="F21" s="1">
        <f t="shared" si="4"/>
        <v>7</v>
      </c>
      <c r="G21" s="1">
        <f t="shared" si="5"/>
        <v>10</v>
      </c>
      <c r="H21" s="31" t="str">
        <f t="shared" si="1"/>
        <v/>
      </c>
      <c r="I21" s="31" t="str">
        <f t="shared" si="2"/>
        <v/>
      </c>
    </row>
    <row r="22" spans="1:9" ht="23.25" x14ac:dyDescent="0.3">
      <c r="A22" s="35" t="str">
        <f>IF(F21=0,MAX($A$2:A21)+1,"")</f>
        <v/>
      </c>
      <c r="B22" s="1">
        <f t="shared" si="3"/>
        <v>4</v>
      </c>
      <c r="C22" s="1">
        <v>0.3</v>
      </c>
      <c r="D22" s="1">
        <f t="shared" si="0"/>
        <v>3</v>
      </c>
      <c r="E22" s="32">
        <v>0.04</v>
      </c>
      <c r="F22" s="1">
        <f t="shared" si="4"/>
        <v>6</v>
      </c>
      <c r="G22" s="1">
        <f t="shared" si="5"/>
        <v>13</v>
      </c>
      <c r="H22" s="31" t="str">
        <f t="shared" si="1"/>
        <v/>
      </c>
      <c r="I22" s="31" t="str">
        <f t="shared" si="2"/>
        <v/>
      </c>
    </row>
    <row r="23" spans="1:9" ht="23.25" x14ac:dyDescent="0.3">
      <c r="A23" s="35" t="str">
        <f>IF(F22=0,MAX($A$2:A22)+1,"")</f>
        <v/>
      </c>
      <c r="B23" s="1">
        <f t="shared" si="3"/>
        <v>5</v>
      </c>
      <c r="C23" s="1">
        <v>0.39</v>
      </c>
      <c r="D23" s="1">
        <f t="shared" si="0"/>
        <v>3</v>
      </c>
      <c r="E23" s="32">
        <v>0.65</v>
      </c>
      <c r="F23" s="1">
        <f t="shared" si="4"/>
        <v>5</v>
      </c>
      <c r="G23" s="1">
        <f t="shared" si="5"/>
        <v>16</v>
      </c>
      <c r="H23" s="31" t="str">
        <f t="shared" si="1"/>
        <v/>
      </c>
      <c r="I23" s="31" t="str">
        <f t="shared" si="2"/>
        <v/>
      </c>
    </row>
    <row r="24" spans="1:9" ht="23.25" x14ac:dyDescent="0.3">
      <c r="A24" s="35" t="str">
        <f>IF(F23=0,MAX($A$2:A23)+1,"")</f>
        <v/>
      </c>
      <c r="B24" s="1">
        <f t="shared" si="3"/>
        <v>6</v>
      </c>
      <c r="C24" s="1">
        <v>0.85</v>
      </c>
      <c r="D24" s="1">
        <f t="shared" si="0"/>
        <v>4</v>
      </c>
      <c r="E24" s="32">
        <v>0.37</v>
      </c>
      <c r="F24" s="1">
        <f t="shared" si="4"/>
        <v>4</v>
      </c>
      <c r="G24" s="1">
        <f t="shared" si="5"/>
        <v>20</v>
      </c>
      <c r="H24" s="31" t="str">
        <f t="shared" si="1"/>
        <v/>
      </c>
      <c r="I24" s="31" t="str">
        <f t="shared" si="2"/>
        <v/>
      </c>
    </row>
    <row r="25" spans="1:9" ht="23.25" x14ac:dyDescent="0.3">
      <c r="A25" s="35" t="str">
        <f>IF(F24=0,MAX($A$2:A24)+1,"")</f>
        <v/>
      </c>
      <c r="B25" s="1">
        <f t="shared" si="3"/>
        <v>7</v>
      </c>
      <c r="C25" s="1">
        <v>0.23</v>
      </c>
      <c r="D25" s="1">
        <f t="shared" si="0"/>
        <v>2</v>
      </c>
      <c r="E25" s="32">
        <v>0.21</v>
      </c>
      <c r="F25" s="1">
        <f t="shared" si="4"/>
        <v>3</v>
      </c>
      <c r="G25" s="1">
        <f t="shared" si="5"/>
        <v>22</v>
      </c>
      <c r="H25" s="31" t="str">
        <f t="shared" si="1"/>
        <v/>
      </c>
      <c r="I25" s="31" t="str">
        <f t="shared" si="2"/>
        <v/>
      </c>
    </row>
    <row r="26" spans="1:9" ht="23.25" x14ac:dyDescent="0.3">
      <c r="A26" s="35" t="str">
        <f>IF(F25=0,MAX($A$2:A25)+1,"")</f>
        <v/>
      </c>
      <c r="B26" s="1">
        <f t="shared" si="3"/>
        <v>8</v>
      </c>
      <c r="C26" s="1">
        <v>0.33</v>
      </c>
      <c r="D26" s="1">
        <f t="shared" si="0"/>
        <v>3</v>
      </c>
      <c r="E26" s="32">
        <v>0.51</v>
      </c>
      <c r="F26" s="1">
        <f t="shared" si="4"/>
        <v>2</v>
      </c>
      <c r="G26" s="1">
        <f t="shared" si="5"/>
        <v>25</v>
      </c>
      <c r="H26" s="31" t="str">
        <f t="shared" si="1"/>
        <v/>
      </c>
      <c r="I26" s="31" t="str">
        <f t="shared" si="2"/>
        <v/>
      </c>
    </row>
    <row r="27" spans="1:9" ht="23.25" x14ac:dyDescent="0.3">
      <c r="A27" s="35" t="str">
        <f>IF(F26=0,MAX($A$2:A26)+1,"")</f>
        <v/>
      </c>
      <c r="B27" s="1">
        <f t="shared" si="3"/>
        <v>9</v>
      </c>
      <c r="C27" s="1">
        <v>0.57999999999999996</v>
      </c>
      <c r="D27" s="1">
        <f t="shared" si="0"/>
        <v>3</v>
      </c>
      <c r="E27" s="32">
        <v>0.76</v>
      </c>
      <c r="F27" s="1">
        <f t="shared" si="4"/>
        <v>1</v>
      </c>
      <c r="G27" s="1">
        <f t="shared" si="5"/>
        <v>28</v>
      </c>
      <c r="H27" s="31" t="str">
        <f t="shared" si="1"/>
        <v/>
      </c>
      <c r="I27" s="31" t="str">
        <f t="shared" si="2"/>
        <v/>
      </c>
    </row>
    <row r="28" spans="1:9" ht="23.25" x14ac:dyDescent="0.3">
      <c r="A28" s="36" t="str">
        <f>IF(F27=0,MAX($A$2:A27)+1,"")</f>
        <v/>
      </c>
      <c r="B28" s="23">
        <f t="shared" si="3"/>
        <v>10</v>
      </c>
      <c r="C28" s="23">
        <v>0.32</v>
      </c>
      <c r="D28" s="23">
        <f t="shared" si="0"/>
        <v>3</v>
      </c>
      <c r="E28" s="33">
        <v>0.88</v>
      </c>
      <c r="F28" s="23">
        <f t="shared" si="4"/>
        <v>0</v>
      </c>
      <c r="G28" s="23">
        <f t="shared" si="5"/>
        <v>31</v>
      </c>
      <c r="H28" s="31">
        <f t="shared" si="1"/>
        <v>31</v>
      </c>
      <c r="I28" s="31" t="str">
        <f t="shared" si="2"/>
        <v/>
      </c>
    </row>
    <row r="29" spans="1:9" ht="23.25" x14ac:dyDescent="0.3">
      <c r="A29" s="35">
        <f>IF(F28=0,MAX($A$2:A28)+1,"")</f>
        <v>4</v>
      </c>
      <c r="B29" s="1">
        <f t="shared" si="3"/>
        <v>1</v>
      </c>
      <c r="C29" s="1">
        <v>0.21</v>
      </c>
      <c r="D29" s="1">
        <f t="shared" si="0"/>
        <v>2</v>
      </c>
      <c r="E29" s="32">
        <v>0.08</v>
      </c>
      <c r="F29" s="1">
        <f t="shared" si="4"/>
        <v>4</v>
      </c>
      <c r="G29" s="1">
        <f t="shared" si="5"/>
        <v>2</v>
      </c>
      <c r="H29" s="31" t="str">
        <f t="shared" si="1"/>
        <v/>
      </c>
      <c r="I29" s="31">
        <f t="shared" si="2"/>
        <v>4</v>
      </c>
    </row>
    <row r="30" spans="1:9" ht="23.25" x14ac:dyDescent="0.3">
      <c r="A30" s="35" t="str">
        <f>IF(F29=0,MAX($A$2:A29)+1,"")</f>
        <v/>
      </c>
      <c r="B30" s="1">
        <f t="shared" si="3"/>
        <v>2</v>
      </c>
      <c r="C30" s="1">
        <v>0.93</v>
      </c>
      <c r="D30" s="1">
        <f t="shared" si="0"/>
        <v>4</v>
      </c>
      <c r="E30" s="32">
        <v>0.41</v>
      </c>
      <c r="F30" s="1">
        <f t="shared" si="4"/>
        <v>3</v>
      </c>
      <c r="G30" s="1">
        <f t="shared" si="5"/>
        <v>6</v>
      </c>
      <c r="H30" s="31" t="str">
        <f t="shared" si="1"/>
        <v/>
      </c>
      <c r="I30" s="31" t="str">
        <f t="shared" si="2"/>
        <v/>
      </c>
    </row>
    <row r="31" spans="1:9" ht="23.25" x14ac:dyDescent="0.3">
      <c r="A31" s="35" t="str">
        <f>IF(F30=0,MAX($A$2:A30)+1,"")</f>
        <v/>
      </c>
      <c r="B31" s="1">
        <f t="shared" si="3"/>
        <v>3</v>
      </c>
      <c r="C31" s="1">
        <v>0.73</v>
      </c>
      <c r="D31" s="1">
        <f t="shared" si="0"/>
        <v>4</v>
      </c>
      <c r="E31" s="32">
        <v>0.84</v>
      </c>
      <c r="F31" s="1">
        <f t="shared" si="4"/>
        <v>2</v>
      </c>
      <c r="G31" s="1">
        <f t="shared" si="5"/>
        <v>10</v>
      </c>
      <c r="H31" s="31" t="str">
        <f t="shared" si="1"/>
        <v/>
      </c>
      <c r="I31" s="31" t="str">
        <f t="shared" si="2"/>
        <v/>
      </c>
    </row>
    <row r="32" spans="1:9" ht="23.25" x14ac:dyDescent="0.3">
      <c r="A32" s="35" t="str">
        <f>IF(F31=0,MAX($A$2:A31)+1,"")</f>
        <v/>
      </c>
      <c r="B32" s="1">
        <f t="shared" si="3"/>
        <v>4</v>
      </c>
      <c r="C32" s="1">
        <v>0.95</v>
      </c>
      <c r="D32" s="1">
        <f t="shared" si="0"/>
        <v>4</v>
      </c>
      <c r="E32" s="32">
        <v>0.42</v>
      </c>
      <c r="F32" s="1">
        <f t="shared" si="4"/>
        <v>1</v>
      </c>
      <c r="G32" s="1">
        <f t="shared" si="5"/>
        <v>14</v>
      </c>
      <c r="H32" s="31" t="str">
        <f t="shared" si="1"/>
        <v/>
      </c>
      <c r="I32" s="31" t="str">
        <f t="shared" si="2"/>
        <v/>
      </c>
    </row>
    <row r="33" spans="1:9" ht="23.25" x14ac:dyDescent="0.3">
      <c r="A33" s="36" t="str">
        <f>IF(F32=0,MAX($A$2:A32)+1,"")</f>
        <v/>
      </c>
      <c r="B33" s="23">
        <f t="shared" si="3"/>
        <v>5</v>
      </c>
      <c r="C33" s="23">
        <v>0.93</v>
      </c>
      <c r="D33" s="23">
        <f t="shared" si="0"/>
        <v>4</v>
      </c>
      <c r="E33" s="33">
        <v>0.3</v>
      </c>
      <c r="F33" s="23">
        <f t="shared" si="4"/>
        <v>0</v>
      </c>
      <c r="G33" s="23">
        <f t="shared" si="5"/>
        <v>18</v>
      </c>
      <c r="H33" s="31">
        <f t="shared" si="1"/>
        <v>18</v>
      </c>
      <c r="I33" s="31" t="str">
        <f t="shared" si="2"/>
        <v/>
      </c>
    </row>
    <row r="34" spans="1:9" ht="23.25" x14ac:dyDescent="0.3">
      <c r="A34" s="35">
        <f>IF(F33=0,MAX($A$2:A33)+1,"")</f>
        <v>5</v>
      </c>
      <c r="B34" s="1">
        <f t="shared" si="3"/>
        <v>1</v>
      </c>
      <c r="C34" s="1">
        <v>0.21</v>
      </c>
      <c r="D34" s="1">
        <f t="shared" si="0"/>
        <v>2</v>
      </c>
      <c r="E34" s="32">
        <v>0.79</v>
      </c>
      <c r="F34" s="1">
        <f t="shared" si="4"/>
        <v>9</v>
      </c>
      <c r="G34" s="1">
        <f t="shared" si="5"/>
        <v>2</v>
      </c>
      <c r="H34" s="31" t="str">
        <f t="shared" si="1"/>
        <v/>
      </c>
      <c r="I34" s="31">
        <f t="shared" si="2"/>
        <v>9</v>
      </c>
    </row>
    <row r="35" spans="1:9" ht="23.25" x14ac:dyDescent="0.3">
      <c r="A35" s="35" t="str">
        <f>IF(F34=0,MAX($A$2:A34)+1,"")</f>
        <v/>
      </c>
      <c r="B35" s="1">
        <f t="shared" si="3"/>
        <v>2</v>
      </c>
      <c r="C35" s="1">
        <v>0.18</v>
      </c>
      <c r="D35" s="1">
        <f t="shared" si="0"/>
        <v>2</v>
      </c>
      <c r="E35" s="32">
        <v>0.8</v>
      </c>
      <c r="F35" s="1">
        <f t="shared" si="4"/>
        <v>8</v>
      </c>
      <c r="G35" s="1">
        <f t="shared" si="5"/>
        <v>4</v>
      </c>
      <c r="H35" s="31" t="str">
        <f t="shared" si="1"/>
        <v/>
      </c>
      <c r="I35" s="31" t="str">
        <f t="shared" si="2"/>
        <v/>
      </c>
    </row>
    <row r="36" spans="1:9" ht="23.25" x14ac:dyDescent="0.3">
      <c r="A36" s="35" t="str">
        <f>IF(F35=0,MAX($A$2:A35)+1,"")</f>
        <v/>
      </c>
      <c r="B36" s="1">
        <f t="shared" si="3"/>
        <v>3</v>
      </c>
      <c r="C36" s="1">
        <v>0.25</v>
      </c>
      <c r="D36" s="1">
        <f t="shared" si="0"/>
        <v>2</v>
      </c>
      <c r="E36" s="32">
        <v>0.08</v>
      </c>
      <c r="F36" s="1">
        <f t="shared" si="4"/>
        <v>7</v>
      </c>
      <c r="G36" s="1">
        <f t="shared" si="5"/>
        <v>6</v>
      </c>
      <c r="H36" s="31" t="str">
        <f t="shared" si="1"/>
        <v/>
      </c>
      <c r="I36" s="31" t="str">
        <f t="shared" si="2"/>
        <v/>
      </c>
    </row>
    <row r="37" spans="1:9" ht="23.25" x14ac:dyDescent="0.3">
      <c r="A37" s="35" t="str">
        <f>IF(F36=0,MAX($A$2:A36)+1,"")</f>
        <v/>
      </c>
      <c r="B37" s="1">
        <f t="shared" si="3"/>
        <v>4</v>
      </c>
      <c r="C37" s="1">
        <v>0.32</v>
      </c>
      <c r="D37" s="1">
        <f t="shared" si="0"/>
        <v>3</v>
      </c>
      <c r="E37" s="32">
        <v>7.0000000000000007E-2</v>
      </c>
      <c r="F37" s="1">
        <f t="shared" si="4"/>
        <v>6</v>
      </c>
      <c r="G37" s="1">
        <f t="shared" si="5"/>
        <v>9</v>
      </c>
      <c r="H37" s="31" t="str">
        <f t="shared" si="1"/>
        <v/>
      </c>
      <c r="I37" s="31" t="str">
        <f t="shared" si="2"/>
        <v/>
      </c>
    </row>
    <row r="38" spans="1:9" ht="23.25" x14ac:dyDescent="0.3">
      <c r="A38" s="35" t="str">
        <f>IF(F37=0,MAX($A$2:A37)+1,"")</f>
        <v/>
      </c>
      <c r="B38" s="1">
        <f t="shared" si="3"/>
        <v>5</v>
      </c>
      <c r="C38" s="1">
        <v>0.02</v>
      </c>
      <c r="D38" s="1">
        <f t="shared" si="0"/>
        <v>1</v>
      </c>
      <c r="E38" s="32">
        <v>0.76</v>
      </c>
      <c r="F38" s="1">
        <f t="shared" si="4"/>
        <v>5</v>
      </c>
      <c r="G38" s="1">
        <f t="shared" si="5"/>
        <v>10</v>
      </c>
      <c r="H38" s="31" t="str">
        <f t="shared" si="1"/>
        <v/>
      </c>
      <c r="I38" s="31" t="str">
        <f t="shared" si="2"/>
        <v/>
      </c>
    </row>
    <row r="39" spans="1:9" ht="23.25" x14ac:dyDescent="0.3">
      <c r="A39" s="35" t="str">
        <f>IF(F38=0,MAX($A$2:A38)+1,"")</f>
        <v/>
      </c>
      <c r="B39" s="1">
        <f t="shared" si="3"/>
        <v>6</v>
      </c>
      <c r="C39" s="1">
        <v>0.47</v>
      </c>
      <c r="D39" s="1">
        <f t="shared" si="0"/>
        <v>3</v>
      </c>
      <c r="E39" s="32">
        <v>0.48</v>
      </c>
      <c r="F39" s="1">
        <f t="shared" si="4"/>
        <v>4</v>
      </c>
      <c r="G39" s="1">
        <f t="shared" si="5"/>
        <v>13</v>
      </c>
      <c r="H39" s="31" t="str">
        <f t="shared" si="1"/>
        <v/>
      </c>
      <c r="I39" s="31" t="str">
        <f t="shared" si="2"/>
        <v/>
      </c>
    </row>
    <row r="40" spans="1:9" ht="23.25" x14ac:dyDescent="0.3">
      <c r="A40" s="35" t="str">
        <f>IF(F39=0,MAX($A$2:A39)+1,"")</f>
        <v/>
      </c>
      <c r="B40" s="1">
        <f t="shared" si="3"/>
        <v>7</v>
      </c>
      <c r="C40" s="1">
        <v>0.77</v>
      </c>
      <c r="D40" s="1">
        <f t="shared" si="0"/>
        <v>4</v>
      </c>
      <c r="E40" s="32">
        <v>0.74</v>
      </c>
      <c r="F40" s="1">
        <f t="shared" si="4"/>
        <v>3</v>
      </c>
      <c r="G40" s="1">
        <f t="shared" si="5"/>
        <v>17</v>
      </c>
      <c r="H40" s="31" t="str">
        <f t="shared" si="1"/>
        <v/>
      </c>
      <c r="I40" s="31" t="str">
        <f t="shared" si="2"/>
        <v/>
      </c>
    </row>
    <row r="41" spans="1:9" ht="23.25" x14ac:dyDescent="0.3">
      <c r="A41" s="35" t="str">
        <f>IF(F40=0,MAX($A$2:A40)+1,"")</f>
        <v/>
      </c>
      <c r="B41" s="1">
        <f t="shared" si="3"/>
        <v>8</v>
      </c>
      <c r="C41" s="1">
        <v>0.89</v>
      </c>
      <c r="D41" s="1">
        <f t="shared" si="0"/>
        <v>4</v>
      </c>
      <c r="E41" s="32">
        <v>0.71</v>
      </c>
      <c r="F41" s="1">
        <f t="shared" si="4"/>
        <v>2</v>
      </c>
      <c r="G41" s="1">
        <f t="shared" si="5"/>
        <v>21</v>
      </c>
      <c r="H41" s="31" t="str">
        <f t="shared" si="1"/>
        <v/>
      </c>
      <c r="I41" s="31" t="str">
        <f t="shared" si="2"/>
        <v/>
      </c>
    </row>
    <row r="42" spans="1:9" ht="23.25" x14ac:dyDescent="0.3">
      <c r="A42" s="35" t="str">
        <f>IF(F41=0,MAX($A$2:A41)+1,"")</f>
        <v/>
      </c>
      <c r="B42" s="1">
        <f t="shared" si="3"/>
        <v>9</v>
      </c>
      <c r="C42" s="1">
        <v>0.77</v>
      </c>
      <c r="D42" s="1">
        <f t="shared" si="0"/>
        <v>4</v>
      </c>
      <c r="E42" s="32">
        <v>0.53</v>
      </c>
      <c r="F42" s="1">
        <f t="shared" si="4"/>
        <v>1</v>
      </c>
      <c r="G42" s="1">
        <f t="shared" si="5"/>
        <v>25</v>
      </c>
      <c r="H42" s="31" t="str">
        <f t="shared" si="1"/>
        <v/>
      </c>
      <c r="I42" s="31" t="str">
        <f t="shared" si="2"/>
        <v/>
      </c>
    </row>
    <row r="43" spans="1:9" ht="23.25" x14ac:dyDescent="0.3">
      <c r="A43" s="36" t="str">
        <f>IF(F42=0,MAX($A$2:A42)+1,"")</f>
        <v/>
      </c>
      <c r="B43" s="23">
        <f t="shared" si="3"/>
        <v>10</v>
      </c>
      <c r="C43" s="23">
        <v>0.23</v>
      </c>
      <c r="D43" s="23">
        <f t="shared" si="0"/>
        <v>2</v>
      </c>
      <c r="E43" s="33">
        <v>0.1</v>
      </c>
      <c r="F43" s="23">
        <f t="shared" si="4"/>
        <v>0</v>
      </c>
      <c r="G43" s="23">
        <f t="shared" si="5"/>
        <v>27</v>
      </c>
      <c r="H43" s="31">
        <f t="shared" si="1"/>
        <v>27</v>
      </c>
      <c r="I43" s="31" t="str">
        <f t="shared" si="2"/>
        <v/>
      </c>
    </row>
    <row r="44" spans="1:9" ht="23.25" x14ac:dyDescent="0.3">
      <c r="A44" s="35">
        <f>IF(F43=0,MAX($A$2:A43)+1,"")</f>
        <v>6</v>
      </c>
      <c r="B44" s="1">
        <f t="shared" si="3"/>
        <v>1</v>
      </c>
      <c r="C44" s="1">
        <v>0.22</v>
      </c>
      <c r="D44" s="1">
        <f t="shared" si="0"/>
        <v>2</v>
      </c>
      <c r="E44" s="32">
        <v>7.0000000000000007E-2</v>
      </c>
      <c r="F44" s="1">
        <f t="shared" si="4"/>
        <v>4</v>
      </c>
      <c r="G44" s="1">
        <f t="shared" si="5"/>
        <v>2</v>
      </c>
      <c r="H44" s="31" t="str">
        <f t="shared" si="1"/>
        <v/>
      </c>
      <c r="I44" s="31">
        <f t="shared" si="2"/>
        <v>4</v>
      </c>
    </row>
    <row r="45" spans="1:9" ht="23.25" x14ac:dyDescent="0.3">
      <c r="A45" s="35" t="str">
        <f>IF(F44=0,MAX($A$2:A44)+1,"")</f>
        <v/>
      </c>
      <c r="B45" s="1">
        <f t="shared" si="3"/>
        <v>2</v>
      </c>
      <c r="C45" s="1">
        <v>0.41</v>
      </c>
      <c r="D45" s="1">
        <f t="shared" si="0"/>
        <v>3</v>
      </c>
      <c r="E45" s="32">
        <v>0.97</v>
      </c>
      <c r="F45" s="1">
        <f t="shared" si="4"/>
        <v>3</v>
      </c>
      <c r="G45" s="1">
        <f t="shared" si="5"/>
        <v>5</v>
      </c>
      <c r="H45" s="31" t="str">
        <f t="shared" si="1"/>
        <v/>
      </c>
      <c r="I45" s="31" t="str">
        <f t="shared" si="2"/>
        <v/>
      </c>
    </row>
    <row r="46" spans="1:9" ht="23.25" x14ac:dyDescent="0.3">
      <c r="A46" s="35" t="str">
        <f>IF(F45=0,MAX($A$2:A45)+1,"")</f>
        <v/>
      </c>
      <c r="B46" s="1">
        <f t="shared" si="3"/>
        <v>3</v>
      </c>
      <c r="C46" s="1">
        <v>0.28999999999999998</v>
      </c>
      <c r="D46" s="1">
        <f t="shared" si="0"/>
        <v>3</v>
      </c>
      <c r="E46" s="32">
        <v>0.43</v>
      </c>
      <c r="F46" s="1">
        <f t="shared" si="4"/>
        <v>2</v>
      </c>
      <c r="G46" s="1">
        <f t="shared" si="5"/>
        <v>8</v>
      </c>
      <c r="H46" s="31" t="str">
        <f t="shared" si="1"/>
        <v/>
      </c>
      <c r="I46" s="31" t="str">
        <f t="shared" si="2"/>
        <v/>
      </c>
    </row>
    <row r="47" spans="1:9" ht="23.25" x14ac:dyDescent="0.3">
      <c r="A47" s="35" t="str">
        <f>IF(F46=0,MAX($A$2:A46)+1,"")</f>
        <v/>
      </c>
      <c r="B47" s="1">
        <f t="shared" si="3"/>
        <v>4</v>
      </c>
      <c r="C47" s="1">
        <v>0.68</v>
      </c>
      <c r="D47" s="1">
        <f t="shared" si="0"/>
        <v>4</v>
      </c>
      <c r="E47" s="32">
        <v>0.84</v>
      </c>
      <c r="F47" s="1">
        <f t="shared" si="4"/>
        <v>1</v>
      </c>
      <c r="G47" s="1">
        <f t="shared" si="5"/>
        <v>12</v>
      </c>
      <c r="H47" s="31" t="str">
        <f t="shared" si="1"/>
        <v/>
      </c>
      <c r="I47" s="31" t="str">
        <f t="shared" si="2"/>
        <v/>
      </c>
    </row>
    <row r="48" spans="1:9" ht="23.25" x14ac:dyDescent="0.3">
      <c r="A48" s="36" t="str">
        <f>IF(F47=0,MAX($A$2:A47)+1,"")</f>
        <v/>
      </c>
      <c r="B48" s="23">
        <f t="shared" si="3"/>
        <v>5</v>
      </c>
      <c r="C48" s="23">
        <v>0.02</v>
      </c>
      <c r="D48" s="23">
        <f t="shared" si="0"/>
        <v>1</v>
      </c>
      <c r="E48" s="33">
        <v>0.05</v>
      </c>
      <c r="F48" s="23">
        <f t="shared" si="4"/>
        <v>0</v>
      </c>
      <c r="G48" s="23">
        <f t="shared" si="5"/>
        <v>13</v>
      </c>
      <c r="H48" s="31">
        <f t="shared" si="1"/>
        <v>13</v>
      </c>
      <c r="I48" s="31" t="str">
        <f t="shared" si="2"/>
        <v/>
      </c>
    </row>
    <row r="49" spans="1:9" ht="23.25" x14ac:dyDescent="0.3">
      <c r="A49" s="35">
        <f>IF(F48=0,MAX($A$2:A48)+1,"")</f>
        <v>7</v>
      </c>
      <c r="B49" s="1">
        <f t="shared" si="3"/>
        <v>1</v>
      </c>
      <c r="C49" s="1">
        <v>0.65</v>
      </c>
      <c r="D49" s="1">
        <f t="shared" si="0"/>
        <v>4</v>
      </c>
      <c r="E49" s="32">
        <v>0.93</v>
      </c>
      <c r="F49" s="1">
        <f t="shared" si="4"/>
        <v>10</v>
      </c>
      <c r="G49" s="1">
        <f t="shared" si="5"/>
        <v>4</v>
      </c>
      <c r="H49" s="31" t="str">
        <f t="shared" si="1"/>
        <v/>
      </c>
      <c r="I49" s="31">
        <f t="shared" si="2"/>
        <v>10</v>
      </c>
    </row>
    <row r="50" spans="1:9" ht="23.25" x14ac:dyDescent="0.3">
      <c r="A50" s="35" t="str">
        <f>IF(F49=0,MAX($A$2:A49)+1,"")</f>
        <v/>
      </c>
      <c r="B50" s="1">
        <f t="shared" si="3"/>
        <v>2</v>
      </c>
      <c r="C50" s="1">
        <v>0.71</v>
      </c>
      <c r="D50" s="1">
        <f t="shared" si="0"/>
        <v>4</v>
      </c>
      <c r="E50" s="32">
        <v>0.32</v>
      </c>
      <c r="F50" s="1">
        <f t="shared" si="4"/>
        <v>9</v>
      </c>
      <c r="G50" s="1">
        <f t="shared" si="5"/>
        <v>8</v>
      </c>
      <c r="H50" s="31" t="str">
        <f t="shared" si="1"/>
        <v/>
      </c>
      <c r="I50" s="31" t="str">
        <f t="shared" si="2"/>
        <v/>
      </c>
    </row>
    <row r="51" spans="1:9" ht="23.25" x14ac:dyDescent="0.3">
      <c r="A51" s="35" t="str">
        <f>IF(F50=0,MAX($A$2:A50)+1,"")</f>
        <v/>
      </c>
      <c r="B51" s="1">
        <f t="shared" si="3"/>
        <v>3</v>
      </c>
      <c r="C51" s="1">
        <v>0.47</v>
      </c>
      <c r="D51" s="1">
        <f t="shared" si="0"/>
        <v>3</v>
      </c>
      <c r="E51" s="32">
        <v>0.65</v>
      </c>
      <c r="F51" s="1">
        <f t="shared" si="4"/>
        <v>8</v>
      </c>
      <c r="G51" s="1">
        <f t="shared" si="5"/>
        <v>11</v>
      </c>
      <c r="H51" s="31" t="str">
        <f t="shared" si="1"/>
        <v/>
      </c>
      <c r="I51" s="31" t="str">
        <f t="shared" si="2"/>
        <v/>
      </c>
    </row>
    <row r="52" spans="1:9" ht="23.25" x14ac:dyDescent="0.3">
      <c r="A52" s="35" t="str">
        <f>IF(F51=0,MAX($A$2:A51)+1,"")</f>
        <v/>
      </c>
      <c r="B52" s="1">
        <f t="shared" si="3"/>
        <v>4</v>
      </c>
      <c r="C52" s="1">
        <v>0.99</v>
      </c>
      <c r="D52" s="1">
        <f t="shared" si="0"/>
        <v>4</v>
      </c>
      <c r="E52" s="32">
        <v>0.08</v>
      </c>
      <c r="F52" s="1">
        <f t="shared" si="4"/>
        <v>7</v>
      </c>
      <c r="G52" s="1">
        <f t="shared" si="5"/>
        <v>15</v>
      </c>
      <c r="H52" s="31" t="str">
        <f t="shared" si="1"/>
        <v/>
      </c>
      <c r="I52" s="31" t="str">
        <f t="shared" si="2"/>
        <v/>
      </c>
    </row>
    <row r="53" spans="1:9" ht="23.25" x14ac:dyDescent="0.3">
      <c r="A53" s="35" t="str">
        <f>IF(F52=0,MAX($A$2:A52)+1,"")</f>
        <v/>
      </c>
      <c r="B53" s="1">
        <f t="shared" si="3"/>
        <v>5</v>
      </c>
      <c r="C53" s="1">
        <v>0.06</v>
      </c>
      <c r="D53" s="1">
        <f t="shared" si="0"/>
        <v>1</v>
      </c>
      <c r="E53" s="32">
        <v>0.18</v>
      </c>
      <c r="F53" s="1">
        <f t="shared" si="4"/>
        <v>6</v>
      </c>
      <c r="G53" s="1">
        <f t="shared" si="5"/>
        <v>16</v>
      </c>
      <c r="H53" s="31" t="str">
        <f t="shared" si="1"/>
        <v/>
      </c>
      <c r="I53" s="31" t="str">
        <f t="shared" si="2"/>
        <v/>
      </c>
    </row>
    <row r="54" spans="1:9" ht="23.25" x14ac:dyDescent="0.3">
      <c r="A54" s="35" t="str">
        <f>IF(F53=0,MAX($A$2:A53)+1,"")</f>
        <v/>
      </c>
      <c r="B54" s="1">
        <f t="shared" si="3"/>
        <v>6</v>
      </c>
      <c r="C54" s="1">
        <v>0.99</v>
      </c>
      <c r="D54" s="1">
        <f t="shared" si="0"/>
        <v>4</v>
      </c>
      <c r="E54" s="32">
        <v>0.17</v>
      </c>
      <c r="F54" s="1">
        <f t="shared" si="4"/>
        <v>5</v>
      </c>
      <c r="G54" s="1">
        <f t="shared" si="5"/>
        <v>20</v>
      </c>
      <c r="H54" s="31" t="str">
        <f t="shared" si="1"/>
        <v/>
      </c>
      <c r="I54" s="31" t="str">
        <f t="shared" si="2"/>
        <v/>
      </c>
    </row>
    <row r="55" spans="1:9" ht="23.25" x14ac:dyDescent="0.3">
      <c r="A55" s="35" t="str">
        <f>IF(F54=0,MAX($A$2:A54)+1,"")</f>
        <v/>
      </c>
      <c r="B55" s="1">
        <f t="shared" si="3"/>
        <v>7</v>
      </c>
      <c r="C55" s="1">
        <v>0.6</v>
      </c>
      <c r="D55" s="1">
        <f t="shared" si="0"/>
        <v>3</v>
      </c>
      <c r="E55" s="32">
        <v>0.11</v>
      </c>
      <c r="F55" s="1">
        <f t="shared" si="4"/>
        <v>4</v>
      </c>
      <c r="G55" s="1">
        <f t="shared" si="5"/>
        <v>23</v>
      </c>
      <c r="H55" s="31" t="str">
        <f t="shared" si="1"/>
        <v/>
      </c>
      <c r="I55" s="31" t="str">
        <f t="shared" si="2"/>
        <v/>
      </c>
    </row>
    <row r="56" spans="1:9" ht="23.25" x14ac:dyDescent="0.3">
      <c r="A56" s="35" t="str">
        <f>IF(F55=0,MAX($A$2:A55)+1,"")</f>
        <v/>
      </c>
      <c r="B56" s="1">
        <f t="shared" si="3"/>
        <v>8</v>
      </c>
      <c r="C56" s="1">
        <v>0.53</v>
      </c>
      <c r="D56" s="1">
        <f t="shared" si="0"/>
        <v>3</v>
      </c>
      <c r="E56" s="32">
        <v>0.61</v>
      </c>
      <c r="F56" s="1">
        <f t="shared" si="4"/>
        <v>3</v>
      </c>
      <c r="G56" s="1">
        <f t="shared" si="5"/>
        <v>26</v>
      </c>
      <c r="H56" s="31" t="str">
        <f t="shared" si="1"/>
        <v/>
      </c>
      <c r="I56" s="31" t="str">
        <f t="shared" si="2"/>
        <v/>
      </c>
    </row>
    <row r="57" spans="1:9" ht="23.25" x14ac:dyDescent="0.3">
      <c r="A57" s="35" t="str">
        <f>IF(F56=0,MAX($A$2:A56)+1,"")</f>
        <v/>
      </c>
      <c r="B57" s="1">
        <f t="shared" si="3"/>
        <v>9</v>
      </c>
      <c r="C57" s="1">
        <v>0.18</v>
      </c>
      <c r="D57" s="1">
        <f t="shared" si="0"/>
        <v>2</v>
      </c>
      <c r="E57" s="32">
        <v>0.6</v>
      </c>
      <c r="F57" s="1">
        <f t="shared" si="4"/>
        <v>2</v>
      </c>
      <c r="G57" s="1">
        <f t="shared" si="5"/>
        <v>28</v>
      </c>
      <c r="H57" s="31" t="str">
        <f t="shared" si="1"/>
        <v/>
      </c>
      <c r="I57" s="31" t="str">
        <f t="shared" si="2"/>
        <v/>
      </c>
    </row>
    <row r="58" spans="1:9" ht="23.25" x14ac:dyDescent="0.3">
      <c r="A58" s="35" t="str">
        <f>IF(F57=0,MAX($A$2:A57)+1,"")</f>
        <v/>
      </c>
      <c r="B58" s="1">
        <f t="shared" si="3"/>
        <v>10</v>
      </c>
      <c r="C58" s="1">
        <v>0.32</v>
      </c>
      <c r="D58" s="1">
        <f t="shared" si="0"/>
        <v>3</v>
      </c>
      <c r="E58" s="32">
        <v>0.38</v>
      </c>
      <c r="F58" s="1">
        <f t="shared" si="4"/>
        <v>1</v>
      </c>
      <c r="G58" s="1">
        <f t="shared" si="5"/>
        <v>31</v>
      </c>
      <c r="H58" s="31" t="str">
        <f t="shared" si="1"/>
        <v/>
      </c>
      <c r="I58" s="31" t="str">
        <f t="shared" si="2"/>
        <v/>
      </c>
    </row>
    <row r="59" spans="1:9" ht="23.25" x14ac:dyDescent="0.3">
      <c r="A59" s="36" t="str">
        <f>IF(F58=0,MAX($A$2:A58)+1,"")</f>
        <v/>
      </c>
      <c r="B59" s="23">
        <f t="shared" si="3"/>
        <v>11</v>
      </c>
      <c r="C59" s="23">
        <v>0.13</v>
      </c>
      <c r="D59" s="23">
        <f t="shared" si="0"/>
        <v>2</v>
      </c>
      <c r="E59" s="33">
        <v>0.03</v>
      </c>
      <c r="F59" s="23">
        <f t="shared" si="4"/>
        <v>0</v>
      </c>
      <c r="G59" s="23">
        <f t="shared" si="5"/>
        <v>33</v>
      </c>
      <c r="H59" s="31">
        <f t="shared" si="1"/>
        <v>33</v>
      </c>
      <c r="I59" s="31" t="str">
        <f t="shared" si="2"/>
        <v/>
      </c>
    </row>
    <row r="60" spans="1:9" ht="23.25" x14ac:dyDescent="0.3">
      <c r="A60" s="35">
        <f>IF(F59=0,MAX($A$2:A59)+1,"")</f>
        <v>8</v>
      </c>
      <c r="B60" s="1">
        <f t="shared" si="3"/>
        <v>1</v>
      </c>
      <c r="C60" s="1">
        <v>0.88</v>
      </c>
      <c r="D60" s="1">
        <f t="shared" si="0"/>
        <v>4</v>
      </c>
      <c r="E60" s="32">
        <v>0.48</v>
      </c>
      <c r="F60" s="1">
        <f t="shared" si="4"/>
        <v>7</v>
      </c>
      <c r="G60" s="1">
        <f t="shared" si="5"/>
        <v>4</v>
      </c>
      <c r="H60" s="31" t="str">
        <f t="shared" si="1"/>
        <v/>
      </c>
      <c r="I60" s="31">
        <f t="shared" si="2"/>
        <v>7</v>
      </c>
    </row>
    <row r="61" spans="1:9" ht="23.25" x14ac:dyDescent="0.3">
      <c r="A61" s="35" t="str">
        <f>IF(F60=0,MAX($A$2:A60)+1,"")</f>
        <v/>
      </c>
      <c r="B61" s="1">
        <f t="shared" si="3"/>
        <v>2</v>
      </c>
      <c r="C61" s="1">
        <v>0.6</v>
      </c>
      <c r="D61" s="1">
        <f t="shared" si="0"/>
        <v>3</v>
      </c>
      <c r="E61" s="32">
        <v>0.6</v>
      </c>
      <c r="F61" s="1">
        <f t="shared" si="4"/>
        <v>6</v>
      </c>
      <c r="G61" s="1">
        <f t="shared" si="5"/>
        <v>7</v>
      </c>
      <c r="H61" s="31" t="str">
        <f t="shared" si="1"/>
        <v/>
      </c>
      <c r="I61" s="31" t="str">
        <f t="shared" si="2"/>
        <v/>
      </c>
    </row>
    <row r="62" spans="1:9" ht="23.25" x14ac:dyDescent="0.3">
      <c r="A62" s="35" t="str">
        <f>IF(F61=0,MAX($A$2:A61)+1,"")</f>
        <v/>
      </c>
      <c r="B62" s="1">
        <f t="shared" si="3"/>
        <v>3</v>
      </c>
      <c r="C62" s="1">
        <v>0.17</v>
      </c>
      <c r="D62" s="1">
        <f t="shared" si="0"/>
        <v>2</v>
      </c>
      <c r="E62" s="32">
        <v>0.63</v>
      </c>
      <c r="F62" s="1">
        <f t="shared" si="4"/>
        <v>5</v>
      </c>
      <c r="G62" s="1">
        <f t="shared" si="5"/>
        <v>9</v>
      </c>
      <c r="H62" s="31" t="str">
        <f t="shared" si="1"/>
        <v/>
      </c>
      <c r="I62" s="31" t="str">
        <f t="shared" si="2"/>
        <v/>
      </c>
    </row>
    <row r="63" spans="1:9" ht="23.25" x14ac:dyDescent="0.3">
      <c r="A63" s="35" t="str">
        <f>IF(F62=0,MAX($A$2:A62)+1,"")</f>
        <v/>
      </c>
      <c r="B63" s="1">
        <f t="shared" si="3"/>
        <v>4</v>
      </c>
      <c r="C63" s="1">
        <v>0.04</v>
      </c>
      <c r="D63" s="1">
        <f t="shared" si="0"/>
        <v>1</v>
      </c>
      <c r="E63" s="32">
        <v>0.56999999999999995</v>
      </c>
      <c r="F63" s="1">
        <f t="shared" si="4"/>
        <v>4</v>
      </c>
      <c r="G63" s="1">
        <f t="shared" si="5"/>
        <v>10</v>
      </c>
      <c r="H63" s="31" t="str">
        <f t="shared" si="1"/>
        <v/>
      </c>
      <c r="I63" s="31" t="str">
        <f t="shared" si="2"/>
        <v/>
      </c>
    </row>
    <row r="64" spans="1:9" ht="23.25" x14ac:dyDescent="0.3">
      <c r="A64" s="35" t="str">
        <f>IF(F63=0,MAX($A$2:A63)+1,"")</f>
        <v/>
      </c>
      <c r="B64" s="1">
        <f t="shared" si="3"/>
        <v>5</v>
      </c>
      <c r="C64" s="1">
        <v>0.43</v>
      </c>
      <c r="D64" s="1">
        <f t="shared" si="0"/>
        <v>3</v>
      </c>
      <c r="E64" s="32">
        <v>0.57999999999999996</v>
      </c>
      <c r="F64" s="1">
        <f t="shared" si="4"/>
        <v>3</v>
      </c>
      <c r="G64" s="1">
        <f t="shared" si="5"/>
        <v>13</v>
      </c>
      <c r="H64" s="31" t="str">
        <f t="shared" si="1"/>
        <v/>
      </c>
      <c r="I64" s="31" t="str">
        <f t="shared" si="2"/>
        <v/>
      </c>
    </row>
    <row r="65" spans="1:9" ht="23.25" x14ac:dyDescent="0.3">
      <c r="A65" s="35" t="str">
        <f>IF(F64=0,MAX($A$2:A64)+1,"")</f>
        <v/>
      </c>
      <c r="B65" s="1">
        <f t="shared" si="3"/>
        <v>6</v>
      </c>
      <c r="C65" s="1">
        <v>0.96</v>
      </c>
      <c r="D65" s="1">
        <f t="shared" si="0"/>
        <v>4</v>
      </c>
      <c r="E65" s="32">
        <v>0.51</v>
      </c>
      <c r="F65" s="1">
        <f t="shared" si="4"/>
        <v>2</v>
      </c>
      <c r="G65" s="1">
        <f t="shared" si="5"/>
        <v>17</v>
      </c>
      <c r="H65" s="31" t="str">
        <f t="shared" si="1"/>
        <v/>
      </c>
      <c r="I65" s="31" t="str">
        <f t="shared" si="2"/>
        <v/>
      </c>
    </row>
    <row r="66" spans="1:9" ht="23.25" x14ac:dyDescent="0.3">
      <c r="A66" s="35" t="str">
        <f>IF(F65=0,MAX($A$2:A65)+1,"")</f>
        <v/>
      </c>
      <c r="B66" s="1">
        <f t="shared" si="3"/>
        <v>7</v>
      </c>
      <c r="C66" s="1">
        <v>0.82</v>
      </c>
      <c r="D66" s="1">
        <f t="shared" ref="D66:D129" si="8">IF(AND(C66&gt;=$T$11,C66&lt;=$U$11),$R$11,IF(AND(C66&gt;=$T$12,C66&lt;=$U$12),$R$12,IF(AND(C66&gt;=$T$13,C66&lt;=$U$13),$R$13,IF(AND(C66&gt;=$T$14,C66&lt;=$U$14),$R$14,IF(OR(C66&gt;=$T$15,C66=0),$R$15,-99)))))</f>
        <v>4</v>
      </c>
      <c r="E66" s="32">
        <v>0.28999999999999998</v>
      </c>
      <c r="F66" s="1">
        <f t="shared" si="4"/>
        <v>1</v>
      </c>
      <c r="G66" s="1">
        <f t="shared" si="5"/>
        <v>21</v>
      </c>
      <c r="H66" s="31" t="str">
        <f t="shared" si="1"/>
        <v/>
      </c>
      <c r="I66" s="31" t="str">
        <f t="shared" si="2"/>
        <v/>
      </c>
    </row>
    <row r="67" spans="1:9" ht="23.25" x14ac:dyDescent="0.3">
      <c r="A67" s="36" t="str">
        <f>IF(F66=0,MAX($A$2:A66)+1,"")</f>
        <v/>
      </c>
      <c r="B67" s="23">
        <f t="shared" si="3"/>
        <v>8</v>
      </c>
      <c r="C67" s="23">
        <v>0.59</v>
      </c>
      <c r="D67" s="23">
        <f t="shared" si="8"/>
        <v>3</v>
      </c>
      <c r="E67" s="33">
        <v>0.93</v>
      </c>
      <c r="F67" s="23">
        <f t="shared" si="4"/>
        <v>0</v>
      </c>
      <c r="G67" s="23">
        <f t="shared" si="5"/>
        <v>24</v>
      </c>
      <c r="H67" s="31">
        <f t="shared" ref="H67:H130" si="9">IF(F67=0,G67,"")</f>
        <v>24</v>
      </c>
      <c r="I67" s="31" t="str">
        <f t="shared" ref="I67:I130" si="10">IF(B67=1,F67,"")</f>
        <v/>
      </c>
    </row>
    <row r="68" spans="1:9" ht="23.25" x14ac:dyDescent="0.3">
      <c r="A68" s="35">
        <f>IF(F67=0,MAX($A$2:A67)+1,"")</f>
        <v>9</v>
      </c>
      <c r="B68" s="1">
        <f t="shared" ref="B68:B131" si="11">IF(F67=0,1,B67+1)</f>
        <v>1</v>
      </c>
      <c r="C68" s="1">
        <v>0.11</v>
      </c>
      <c r="D68" s="1">
        <f t="shared" si="8"/>
        <v>2</v>
      </c>
      <c r="E68" s="32">
        <v>0.57999999999999996</v>
      </c>
      <c r="F68" s="1">
        <f t="shared" ref="F68:F131" si="12">IF(F67=0,ROUND(_xlfn.NORM.INV(E68,$R$1,$R$2),0),F67-1)</f>
        <v>7</v>
      </c>
      <c r="G68" s="1">
        <f t="shared" ref="G68:G131" si="13">IF(F67=0,D68,D68+G67)</f>
        <v>2</v>
      </c>
      <c r="H68" s="31" t="str">
        <f t="shared" si="9"/>
        <v/>
      </c>
      <c r="I68" s="31">
        <f t="shared" si="10"/>
        <v>7</v>
      </c>
    </row>
    <row r="69" spans="1:9" ht="23.25" x14ac:dyDescent="0.3">
      <c r="A69" s="35" t="str">
        <f>IF(F68=0,MAX($A$2:A68)+1,"")</f>
        <v/>
      </c>
      <c r="B69" s="1">
        <f t="shared" si="11"/>
        <v>2</v>
      </c>
      <c r="C69" s="1">
        <v>0.05</v>
      </c>
      <c r="D69" s="1">
        <f t="shared" si="8"/>
        <v>1</v>
      </c>
      <c r="E69" s="32">
        <v>0.04</v>
      </c>
      <c r="F69" s="1">
        <f t="shared" si="12"/>
        <v>6</v>
      </c>
      <c r="G69" s="1">
        <f t="shared" si="13"/>
        <v>3</v>
      </c>
      <c r="H69" s="31" t="str">
        <f t="shared" si="9"/>
        <v/>
      </c>
      <c r="I69" s="31" t="str">
        <f t="shared" si="10"/>
        <v/>
      </c>
    </row>
    <row r="70" spans="1:9" ht="23.25" x14ac:dyDescent="0.3">
      <c r="A70" s="35" t="str">
        <f>IF(F69=0,MAX($A$2:A69)+1,"")</f>
        <v/>
      </c>
      <c r="B70" s="1">
        <f t="shared" si="11"/>
        <v>3</v>
      </c>
      <c r="C70" s="1">
        <v>0.74</v>
      </c>
      <c r="D70" s="1">
        <f t="shared" si="8"/>
        <v>4</v>
      </c>
      <c r="E70" s="32">
        <v>0.65</v>
      </c>
      <c r="F70" s="1">
        <f t="shared" si="12"/>
        <v>5</v>
      </c>
      <c r="G70" s="1">
        <f t="shared" si="13"/>
        <v>7</v>
      </c>
      <c r="H70" s="31" t="str">
        <f t="shared" si="9"/>
        <v/>
      </c>
      <c r="I70" s="31" t="str">
        <f t="shared" si="10"/>
        <v/>
      </c>
    </row>
    <row r="71" spans="1:9" ht="23.25" x14ac:dyDescent="0.3">
      <c r="A71" s="35" t="str">
        <f>IF(F70=0,MAX($A$2:A70)+1,"")</f>
        <v/>
      </c>
      <c r="B71" s="1">
        <f t="shared" si="11"/>
        <v>4</v>
      </c>
      <c r="C71" s="1">
        <v>0.37</v>
      </c>
      <c r="D71" s="1">
        <f t="shared" si="8"/>
        <v>3</v>
      </c>
      <c r="E71" s="32">
        <v>0.78</v>
      </c>
      <c r="F71" s="1">
        <f t="shared" si="12"/>
        <v>4</v>
      </c>
      <c r="G71" s="1">
        <f t="shared" si="13"/>
        <v>10</v>
      </c>
      <c r="H71" s="31" t="str">
        <f t="shared" si="9"/>
        <v/>
      </c>
      <c r="I71" s="31" t="str">
        <f t="shared" si="10"/>
        <v/>
      </c>
    </row>
    <row r="72" spans="1:9" ht="23.25" x14ac:dyDescent="0.3">
      <c r="A72" s="35" t="str">
        <f>IF(F71=0,MAX($A$2:A71)+1,"")</f>
        <v/>
      </c>
      <c r="B72" s="1">
        <f t="shared" si="11"/>
        <v>5</v>
      </c>
      <c r="C72" s="1">
        <v>0.84</v>
      </c>
      <c r="D72" s="1">
        <f t="shared" si="8"/>
        <v>4</v>
      </c>
      <c r="E72" s="32">
        <v>7.0000000000000007E-2</v>
      </c>
      <c r="F72" s="1">
        <f t="shared" si="12"/>
        <v>3</v>
      </c>
      <c r="G72" s="1">
        <f t="shared" si="13"/>
        <v>14</v>
      </c>
      <c r="H72" s="31" t="str">
        <f t="shared" si="9"/>
        <v/>
      </c>
      <c r="I72" s="31" t="str">
        <f t="shared" si="10"/>
        <v/>
      </c>
    </row>
    <row r="73" spans="1:9" ht="23.25" x14ac:dyDescent="0.3">
      <c r="A73" s="35" t="str">
        <f>IF(F72=0,MAX($A$2:A72)+1,"")</f>
        <v/>
      </c>
      <c r="B73" s="1">
        <f t="shared" si="11"/>
        <v>6</v>
      </c>
      <c r="C73" s="1">
        <v>0.85</v>
      </c>
      <c r="D73" s="1">
        <f t="shared" si="8"/>
        <v>4</v>
      </c>
      <c r="E73" s="32">
        <v>0.69</v>
      </c>
      <c r="F73" s="1">
        <f t="shared" si="12"/>
        <v>2</v>
      </c>
      <c r="G73" s="1">
        <f t="shared" si="13"/>
        <v>18</v>
      </c>
      <c r="H73" s="31" t="str">
        <f t="shared" si="9"/>
        <v/>
      </c>
      <c r="I73" s="31" t="str">
        <f t="shared" si="10"/>
        <v/>
      </c>
    </row>
    <row r="74" spans="1:9" ht="23.25" x14ac:dyDescent="0.3">
      <c r="A74" s="35" t="str">
        <f>IF(F73=0,MAX($A$2:A73)+1,"")</f>
        <v/>
      </c>
      <c r="B74" s="1">
        <f t="shared" si="11"/>
        <v>7</v>
      </c>
      <c r="C74" s="1">
        <v>0.55000000000000004</v>
      </c>
      <c r="D74" s="1">
        <f t="shared" si="8"/>
        <v>3</v>
      </c>
      <c r="E74" s="32">
        <v>0.66</v>
      </c>
      <c r="F74" s="1">
        <f t="shared" si="12"/>
        <v>1</v>
      </c>
      <c r="G74" s="1">
        <f t="shared" si="13"/>
        <v>21</v>
      </c>
      <c r="H74" s="31" t="str">
        <f t="shared" si="9"/>
        <v/>
      </c>
      <c r="I74" s="31" t="str">
        <f t="shared" si="10"/>
        <v/>
      </c>
    </row>
    <row r="75" spans="1:9" ht="23.25" x14ac:dyDescent="0.3">
      <c r="A75" s="36" t="str">
        <f>IF(F74=0,MAX($A$2:A74)+1,"")</f>
        <v/>
      </c>
      <c r="B75" s="23">
        <f t="shared" si="11"/>
        <v>8</v>
      </c>
      <c r="C75" s="23">
        <v>0.32</v>
      </c>
      <c r="D75" s="23">
        <f t="shared" si="8"/>
        <v>3</v>
      </c>
      <c r="E75" s="33">
        <v>0.9</v>
      </c>
      <c r="F75" s="23">
        <f t="shared" si="12"/>
        <v>0</v>
      </c>
      <c r="G75" s="23">
        <f t="shared" si="13"/>
        <v>24</v>
      </c>
      <c r="H75" s="31">
        <f t="shared" si="9"/>
        <v>24</v>
      </c>
      <c r="I75" s="31" t="str">
        <f t="shared" si="10"/>
        <v/>
      </c>
    </row>
    <row r="76" spans="1:9" ht="23.25" x14ac:dyDescent="0.3">
      <c r="A76" s="35">
        <f>IF(F75=0,MAX($A$2:A75)+1,"")</f>
        <v>10</v>
      </c>
      <c r="B76" s="1">
        <f t="shared" si="11"/>
        <v>1</v>
      </c>
      <c r="C76" s="1">
        <v>0.21</v>
      </c>
      <c r="D76" s="1">
        <f t="shared" si="8"/>
        <v>2</v>
      </c>
      <c r="E76" s="32">
        <v>0.08</v>
      </c>
      <c r="F76" s="1">
        <f t="shared" si="12"/>
        <v>4</v>
      </c>
      <c r="G76" s="1">
        <f t="shared" si="13"/>
        <v>2</v>
      </c>
      <c r="H76" s="31" t="str">
        <f t="shared" si="9"/>
        <v/>
      </c>
      <c r="I76" s="31">
        <f t="shared" si="10"/>
        <v>4</v>
      </c>
    </row>
    <row r="77" spans="1:9" ht="23.25" x14ac:dyDescent="0.3">
      <c r="A77" s="35" t="str">
        <f>IF(F76=0,MAX($A$2:A76)+1,"")</f>
        <v/>
      </c>
      <c r="B77" s="1">
        <f t="shared" si="11"/>
        <v>2</v>
      </c>
      <c r="C77" s="1">
        <v>0.99</v>
      </c>
      <c r="D77" s="1">
        <f t="shared" si="8"/>
        <v>4</v>
      </c>
      <c r="E77" s="32">
        <v>0.99</v>
      </c>
      <c r="F77" s="1">
        <f t="shared" si="12"/>
        <v>3</v>
      </c>
      <c r="G77" s="1">
        <f t="shared" si="13"/>
        <v>6</v>
      </c>
      <c r="H77" s="31" t="str">
        <f t="shared" si="9"/>
        <v/>
      </c>
      <c r="I77" s="31" t="str">
        <f t="shared" si="10"/>
        <v/>
      </c>
    </row>
    <row r="78" spans="1:9" ht="23.25" x14ac:dyDescent="0.3">
      <c r="A78" s="35" t="str">
        <f>IF(F77=0,MAX($A$2:A77)+1,"")</f>
        <v/>
      </c>
      <c r="B78" s="1">
        <f t="shared" si="11"/>
        <v>3</v>
      </c>
      <c r="C78" s="1">
        <v>0.31</v>
      </c>
      <c r="D78" s="1">
        <f t="shared" si="8"/>
        <v>3</v>
      </c>
      <c r="E78" s="32">
        <v>0.19</v>
      </c>
      <c r="F78" s="1">
        <f t="shared" si="12"/>
        <v>2</v>
      </c>
      <c r="G78" s="1">
        <f t="shared" si="13"/>
        <v>9</v>
      </c>
      <c r="H78" s="31" t="str">
        <f t="shared" si="9"/>
        <v/>
      </c>
      <c r="I78" s="31" t="str">
        <f t="shared" si="10"/>
        <v/>
      </c>
    </row>
    <row r="79" spans="1:9" ht="23.25" x14ac:dyDescent="0.3">
      <c r="A79" s="35" t="str">
        <f>IF(F78=0,MAX($A$2:A78)+1,"")</f>
        <v/>
      </c>
      <c r="B79" s="1">
        <f t="shared" si="11"/>
        <v>4</v>
      </c>
      <c r="C79" s="1">
        <v>0.35</v>
      </c>
      <c r="D79" s="1">
        <f t="shared" si="8"/>
        <v>3</v>
      </c>
      <c r="E79" s="32">
        <v>0.68</v>
      </c>
      <c r="F79" s="1">
        <f t="shared" si="12"/>
        <v>1</v>
      </c>
      <c r="G79" s="1">
        <f t="shared" si="13"/>
        <v>12</v>
      </c>
      <c r="H79" s="31" t="str">
        <f t="shared" si="9"/>
        <v/>
      </c>
      <c r="I79" s="31" t="str">
        <f t="shared" si="10"/>
        <v/>
      </c>
    </row>
    <row r="80" spans="1:9" ht="23.25" x14ac:dyDescent="0.3">
      <c r="A80" s="36" t="str">
        <f>IF(F79=0,MAX($A$2:A79)+1,"")</f>
        <v/>
      </c>
      <c r="B80" s="23">
        <f t="shared" si="11"/>
        <v>5</v>
      </c>
      <c r="C80" s="23">
        <v>0.71</v>
      </c>
      <c r="D80" s="23">
        <f t="shared" si="8"/>
        <v>4</v>
      </c>
      <c r="E80" s="33">
        <v>0.74</v>
      </c>
      <c r="F80" s="23">
        <f t="shared" si="12"/>
        <v>0</v>
      </c>
      <c r="G80" s="23">
        <f t="shared" si="13"/>
        <v>16</v>
      </c>
      <c r="H80" s="31">
        <f t="shared" si="9"/>
        <v>16</v>
      </c>
      <c r="I80" s="31" t="str">
        <f t="shared" si="10"/>
        <v/>
      </c>
    </row>
    <row r="81" spans="1:9" ht="23.25" x14ac:dyDescent="0.3">
      <c r="A81" s="35">
        <f>IF(F80=0,MAX($A$2:A80)+1,"")</f>
        <v>11</v>
      </c>
      <c r="B81" s="1">
        <f t="shared" si="11"/>
        <v>1</v>
      </c>
      <c r="C81" s="1">
        <v>0.35</v>
      </c>
      <c r="D81" s="1">
        <f t="shared" si="8"/>
        <v>3</v>
      </c>
      <c r="E81" s="32">
        <v>0.38</v>
      </c>
      <c r="F81" s="1">
        <f t="shared" si="12"/>
        <v>6</v>
      </c>
      <c r="G81" s="1">
        <f t="shared" si="13"/>
        <v>3</v>
      </c>
      <c r="H81" s="31" t="str">
        <f t="shared" si="9"/>
        <v/>
      </c>
      <c r="I81" s="31">
        <f t="shared" si="10"/>
        <v>6</v>
      </c>
    </row>
    <row r="82" spans="1:9" ht="23.25" x14ac:dyDescent="0.3">
      <c r="A82" s="35" t="str">
        <f>IF(F81=0,MAX($A$2:A81)+1,"")</f>
        <v/>
      </c>
      <c r="B82" s="1">
        <f t="shared" si="11"/>
        <v>2</v>
      </c>
      <c r="C82" s="1">
        <v>7.0000000000000007E-2</v>
      </c>
      <c r="D82" s="1">
        <f t="shared" si="8"/>
        <v>1</v>
      </c>
      <c r="E82" s="32">
        <v>0.35</v>
      </c>
      <c r="F82" s="1">
        <f t="shared" si="12"/>
        <v>5</v>
      </c>
      <c r="G82" s="1">
        <f t="shared" si="13"/>
        <v>4</v>
      </c>
      <c r="H82" s="31" t="str">
        <f t="shared" si="9"/>
        <v/>
      </c>
      <c r="I82" s="31" t="str">
        <f t="shared" si="10"/>
        <v/>
      </c>
    </row>
    <row r="83" spans="1:9" ht="23.25" x14ac:dyDescent="0.3">
      <c r="A83" s="35" t="str">
        <f>IF(F82=0,MAX($A$2:A82)+1,"")</f>
        <v/>
      </c>
      <c r="B83" s="1">
        <f t="shared" si="11"/>
        <v>3</v>
      </c>
      <c r="C83" s="1">
        <v>0.05</v>
      </c>
      <c r="D83" s="1">
        <f t="shared" si="8"/>
        <v>1</v>
      </c>
      <c r="E83" s="32">
        <v>0.8</v>
      </c>
      <c r="F83" s="1">
        <f t="shared" si="12"/>
        <v>4</v>
      </c>
      <c r="G83" s="1">
        <f t="shared" si="13"/>
        <v>5</v>
      </c>
      <c r="H83" s="31" t="str">
        <f t="shared" si="9"/>
        <v/>
      </c>
      <c r="I83" s="31" t="str">
        <f t="shared" si="10"/>
        <v/>
      </c>
    </row>
    <row r="84" spans="1:9" ht="23.25" x14ac:dyDescent="0.3">
      <c r="A84" s="35" t="str">
        <f>IF(F83=0,MAX($A$2:A83)+1,"")</f>
        <v/>
      </c>
      <c r="B84" s="1">
        <f t="shared" si="11"/>
        <v>4</v>
      </c>
      <c r="C84" s="1">
        <v>0.22</v>
      </c>
      <c r="D84" s="1">
        <f t="shared" si="8"/>
        <v>2</v>
      </c>
      <c r="E84" s="32">
        <v>0.72</v>
      </c>
      <c r="F84" s="1">
        <f t="shared" si="12"/>
        <v>3</v>
      </c>
      <c r="G84" s="1">
        <f t="shared" si="13"/>
        <v>7</v>
      </c>
      <c r="H84" s="31" t="str">
        <f t="shared" si="9"/>
        <v/>
      </c>
      <c r="I84" s="31" t="str">
        <f t="shared" si="10"/>
        <v/>
      </c>
    </row>
    <row r="85" spans="1:9" ht="23.25" x14ac:dyDescent="0.3">
      <c r="A85" s="35" t="str">
        <f>IF(F84=0,MAX($A$2:A84)+1,"")</f>
        <v/>
      </c>
      <c r="B85" s="1">
        <f t="shared" si="11"/>
        <v>5</v>
      </c>
      <c r="C85" s="1">
        <v>0.38</v>
      </c>
      <c r="D85" s="1">
        <f t="shared" si="8"/>
        <v>3</v>
      </c>
      <c r="E85" s="32">
        <v>0.33</v>
      </c>
      <c r="F85" s="1">
        <f t="shared" si="12"/>
        <v>2</v>
      </c>
      <c r="G85" s="1">
        <f t="shared" si="13"/>
        <v>10</v>
      </c>
      <c r="H85" s="31" t="str">
        <f t="shared" si="9"/>
        <v/>
      </c>
      <c r="I85" s="31" t="str">
        <f t="shared" si="10"/>
        <v/>
      </c>
    </row>
    <row r="86" spans="1:9" ht="23.25" x14ac:dyDescent="0.3">
      <c r="A86" s="35" t="str">
        <f>IF(F85=0,MAX($A$2:A85)+1,"")</f>
        <v/>
      </c>
      <c r="B86" s="1">
        <f t="shared" si="11"/>
        <v>6</v>
      </c>
      <c r="C86" s="1">
        <v>0.02</v>
      </c>
      <c r="D86" s="1">
        <f t="shared" si="8"/>
        <v>1</v>
      </c>
      <c r="E86" s="32">
        <v>0.32</v>
      </c>
      <c r="F86" s="1">
        <f t="shared" si="12"/>
        <v>1</v>
      </c>
      <c r="G86" s="1">
        <f t="shared" si="13"/>
        <v>11</v>
      </c>
      <c r="H86" s="31" t="str">
        <f t="shared" si="9"/>
        <v/>
      </c>
      <c r="I86" s="31" t="str">
        <f t="shared" si="10"/>
        <v/>
      </c>
    </row>
    <row r="87" spans="1:9" ht="23.25" x14ac:dyDescent="0.3">
      <c r="A87" s="36" t="str">
        <f>IF(F86=0,MAX($A$2:A86)+1,"")</f>
        <v/>
      </c>
      <c r="B87" s="23">
        <f t="shared" si="11"/>
        <v>7</v>
      </c>
      <c r="C87" s="23">
        <v>0.97</v>
      </c>
      <c r="D87" s="23">
        <f t="shared" si="8"/>
        <v>4</v>
      </c>
      <c r="E87" s="33">
        <v>0.11</v>
      </c>
      <c r="F87" s="23">
        <f t="shared" si="12"/>
        <v>0</v>
      </c>
      <c r="G87" s="23">
        <f t="shared" si="13"/>
        <v>15</v>
      </c>
      <c r="H87" s="31">
        <f t="shared" si="9"/>
        <v>15</v>
      </c>
      <c r="I87" s="31" t="str">
        <f t="shared" si="10"/>
        <v/>
      </c>
    </row>
    <row r="88" spans="1:9" ht="23.25" x14ac:dyDescent="0.3">
      <c r="A88" s="35">
        <f>IF(F87=0,MAX($A$2:A87)+1,"")</f>
        <v>12</v>
      </c>
      <c r="B88" s="1">
        <f t="shared" si="11"/>
        <v>1</v>
      </c>
      <c r="C88" s="1">
        <v>0</v>
      </c>
      <c r="D88" s="1">
        <f t="shared" si="8"/>
        <v>4</v>
      </c>
      <c r="E88" s="32">
        <v>0.31</v>
      </c>
      <c r="F88" s="1">
        <f t="shared" si="12"/>
        <v>6</v>
      </c>
      <c r="G88" s="1">
        <f t="shared" si="13"/>
        <v>4</v>
      </c>
      <c r="H88" s="31" t="str">
        <f t="shared" si="9"/>
        <v/>
      </c>
      <c r="I88" s="31">
        <f t="shared" si="10"/>
        <v>6</v>
      </c>
    </row>
    <row r="89" spans="1:9" ht="23.25" x14ac:dyDescent="0.3">
      <c r="A89" s="35" t="str">
        <f>IF(F88=0,MAX($A$2:A88)+1,"")</f>
        <v/>
      </c>
      <c r="B89" s="1">
        <f t="shared" si="11"/>
        <v>2</v>
      </c>
      <c r="C89" s="1">
        <v>0.46</v>
      </c>
      <c r="D89" s="1">
        <f t="shared" si="8"/>
        <v>3</v>
      </c>
      <c r="E89" s="32">
        <v>0.83</v>
      </c>
      <c r="F89" s="1">
        <f t="shared" si="12"/>
        <v>5</v>
      </c>
      <c r="G89" s="1">
        <f t="shared" si="13"/>
        <v>7</v>
      </c>
      <c r="H89" s="31" t="str">
        <f t="shared" si="9"/>
        <v/>
      </c>
      <c r="I89" s="31" t="str">
        <f t="shared" si="10"/>
        <v/>
      </c>
    </row>
    <row r="90" spans="1:9" ht="23.25" x14ac:dyDescent="0.3">
      <c r="A90" s="35" t="str">
        <f>IF(F89=0,MAX($A$2:A89)+1,"")</f>
        <v/>
      </c>
      <c r="B90" s="1">
        <f t="shared" si="11"/>
        <v>3</v>
      </c>
      <c r="C90" s="1">
        <v>0.66</v>
      </c>
      <c r="D90" s="1">
        <f t="shared" si="8"/>
        <v>4</v>
      </c>
      <c r="E90" s="32">
        <v>0.79</v>
      </c>
      <c r="F90" s="1">
        <f t="shared" si="12"/>
        <v>4</v>
      </c>
      <c r="G90" s="1">
        <f t="shared" si="13"/>
        <v>11</v>
      </c>
      <c r="H90" s="31" t="str">
        <f t="shared" si="9"/>
        <v/>
      </c>
      <c r="I90" s="31" t="str">
        <f t="shared" si="10"/>
        <v/>
      </c>
    </row>
    <row r="91" spans="1:9" ht="23.25" x14ac:dyDescent="0.3">
      <c r="A91" s="35" t="str">
        <f>IF(F90=0,MAX($A$2:A90)+1,"")</f>
        <v/>
      </c>
      <c r="B91" s="1">
        <f t="shared" si="11"/>
        <v>4</v>
      </c>
      <c r="C91" s="1">
        <v>0.81</v>
      </c>
      <c r="D91" s="1">
        <f t="shared" si="8"/>
        <v>4</v>
      </c>
      <c r="E91" s="32">
        <v>0.63</v>
      </c>
      <c r="F91" s="1">
        <f t="shared" si="12"/>
        <v>3</v>
      </c>
      <c r="G91" s="1">
        <f t="shared" si="13"/>
        <v>15</v>
      </c>
      <c r="H91" s="31" t="str">
        <f t="shared" si="9"/>
        <v/>
      </c>
      <c r="I91" s="31" t="str">
        <f t="shared" si="10"/>
        <v/>
      </c>
    </row>
    <row r="92" spans="1:9" ht="23.25" x14ac:dyDescent="0.3">
      <c r="A92" s="35" t="str">
        <f>IF(F91=0,MAX($A$2:A91)+1,"")</f>
        <v/>
      </c>
      <c r="B92" s="1">
        <f t="shared" si="11"/>
        <v>5</v>
      </c>
      <c r="C92" s="1">
        <v>0.78</v>
      </c>
      <c r="D92" s="1">
        <f t="shared" si="8"/>
        <v>4</v>
      </c>
      <c r="E92" s="32">
        <v>0.16</v>
      </c>
      <c r="F92" s="1">
        <f t="shared" si="12"/>
        <v>2</v>
      </c>
      <c r="G92" s="1">
        <f t="shared" si="13"/>
        <v>19</v>
      </c>
      <c r="H92" s="31" t="str">
        <f t="shared" si="9"/>
        <v/>
      </c>
      <c r="I92" s="31" t="str">
        <f t="shared" si="10"/>
        <v/>
      </c>
    </row>
    <row r="93" spans="1:9" ht="23.25" x14ac:dyDescent="0.3">
      <c r="A93" s="35" t="str">
        <f>IF(F92=0,MAX($A$2:A92)+1,"")</f>
        <v/>
      </c>
      <c r="B93" s="1">
        <f t="shared" si="11"/>
        <v>6</v>
      </c>
      <c r="C93" s="1">
        <v>0.67</v>
      </c>
      <c r="D93" s="1">
        <f t="shared" si="8"/>
        <v>4</v>
      </c>
      <c r="E93" s="32">
        <v>0.12</v>
      </c>
      <c r="F93" s="1">
        <f t="shared" si="12"/>
        <v>1</v>
      </c>
      <c r="G93" s="1">
        <f t="shared" si="13"/>
        <v>23</v>
      </c>
      <c r="H93" s="31" t="str">
        <f t="shared" si="9"/>
        <v/>
      </c>
      <c r="I93" s="31" t="str">
        <f t="shared" si="10"/>
        <v/>
      </c>
    </row>
    <row r="94" spans="1:9" ht="23.25" x14ac:dyDescent="0.3">
      <c r="A94" s="36" t="str">
        <f>IF(F93=0,MAX($A$2:A93)+1,"")</f>
        <v/>
      </c>
      <c r="B94" s="23">
        <f t="shared" si="11"/>
        <v>7</v>
      </c>
      <c r="C94" s="23">
        <v>0.77</v>
      </c>
      <c r="D94" s="23">
        <f t="shared" si="8"/>
        <v>4</v>
      </c>
      <c r="E94" s="33">
        <v>0.44</v>
      </c>
      <c r="F94" s="23">
        <f t="shared" si="12"/>
        <v>0</v>
      </c>
      <c r="G94" s="23">
        <f t="shared" si="13"/>
        <v>27</v>
      </c>
      <c r="H94" s="31">
        <f t="shared" si="9"/>
        <v>27</v>
      </c>
      <c r="I94" s="31" t="str">
        <f t="shared" si="10"/>
        <v/>
      </c>
    </row>
    <row r="95" spans="1:9" ht="23.25" x14ac:dyDescent="0.3">
      <c r="A95" s="35">
        <f>IF(F94=0,MAX($A$2:A94)+1,"")</f>
        <v>13</v>
      </c>
      <c r="B95" s="1">
        <f t="shared" si="11"/>
        <v>1</v>
      </c>
      <c r="C95" s="1">
        <v>0.7</v>
      </c>
      <c r="D95" s="1">
        <f t="shared" si="8"/>
        <v>4</v>
      </c>
      <c r="E95" s="32">
        <v>0.89</v>
      </c>
      <c r="F95" s="1">
        <f t="shared" si="12"/>
        <v>9</v>
      </c>
      <c r="G95" s="1">
        <f t="shared" si="13"/>
        <v>4</v>
      </c>
      <c r="H95" s="31" t="str">
        <f t="shared" si="9"/>
        <v/>
      </c>
      <c r="I95" s="31">
        <f t="shared" si="10"/>
        <v>9</v>
      </c>
    </row>
    <row r="96" spans="1:9" ht="23.25" x14ac:dyDescent="0.3">
      <c r="A96" s="35" t="str">
        <f>IF(F95=0,MAX($A$2:A95)+1,"")</f>
        <v/>
      </c>
      <c r="B96" s="1">
        <f t="shared" si="11"/>
        <v>2</v>
      </c>
      <c r="C96" s="1">
        <v>0.86</v>
      </c>
      <c r="D96" s="1">
        <f t="shared" si="8"/>
        <v>4</v>
      </c>
      <c r="E96" s="32">
        <v>0.15</v>
      </c>
      <c r="F96" s="1">
        <f t="shared" si="12"/>
        <v>8</v>
      </c>
      <c r="G96" s="1">
        <f t="shared" si="13"/>
        <v>8</v>
      </c>
      <c r="H96" s="31" t="str">
        <f t="shared" si="9"/>
        <v/>
      </c>
      <c r="I96" s="31" t="str">
        <f t="shared" si="10"/>
        <v/>
      </c>
    </row>
    <row r="97" spans="1:9" ht="23.25" x14ac:dyDescent="0.3">
      <c r="A97" s="35" t="str">
        <f>IF(F96=0,MAX($A$2:A96)+1,"")</f>
        <v/>
      </c>
      <c r="B97" s="1">
        <f t="shared" si="11"/>
        <v>3</v>
      </c>
      <c r="C97" s="1">
        <v>0.91</v>
      </c>
      <c r="D97" s="1">
        <f t="shared" si="8"/>
        <v>4</v>
      </c>
      <c r="E97" s="32">
        <v>0.56999999999999995</v>
      </c>
      <c r="F97" s="1">
        <f t="shared" si="12"/>
        <v>7</v>
      </c>
      <c r="G97" s="1">
        <f t="shared" si="13"/>
        <v>12</v>
      </c>
      <c r="H97" s="31" t="str">
        <f t="shared" si="9"/>
        <v/>
      </c>
      <c r="I97" s="31" t="str">
        <f t="shared" si="10"/>
        <v/>
      </c>
    </row>
    <row r="98" spans="1:9" ht="23.25" x14ac:dyDescent="0.3">
      <c r="A98" s="35" t="str">
        <f>IF(F97=0,MAX($A$2:A97)+1,"")</f>
        <v/>
      </c>
      <c r="B98" s="1">
        <f t="shared" si="11"/>
        <v>4</v>
      </c>
      <c r="C98" s="1">
        <v>0.69</v>
      </c>
      <c r="D98" s="1">
        <f t="shared" si="8"/>
        <v>4</v>
      </c>
      <c r="E98" s="32">
        <v>0.59</v>
      </c>
      <c r="F98" s="1">
        <f t="shared" si="12"/>
        <v>6</v>
      </c>
      <c r="G98" s="1">
        <f t="shared" si="13"/>
        <v>16</v>
      </c>
      <c r="H98" s="31" t="str">
        <f t="shared" si="9"/>
        <v/>
      </c>
      <c r="I98" s="31" t="str">
        <f t="shared" si="10"/>
        <v/>
      </c>
    </row>
    <row r="99" spans="1:9" ht="23.25" x14ac:dyDescent="0.3">
      <c r="A99" s="35" t="str">
        <f>IF(F98=0,MAX($A$2:A98)+1,"")</f>
        <v/>
      </c>
      <c r="B99" s="1">
        <f t="shared" si="11"/>
        <v>5</v>
      </c>
      <c r="C99" s="1">
        <v>0.04</v>
      </c>
      <c r="D99" s="1">
        <f t="shared" si="8"/>
        <v>1</v>
      </c>
      <c r="E99" s="32">
        <v>0.21</v>
      </c>
      <c r="F99" s="1">
        <f t="shared" si="12"/>
        <v>5</v>
      </c>
      <c r="G99" s="1">
        <f t="shared" si="13"/>
        <v>17</v>
      </c>
      <c r="H99" s="31" t="str">
        <f t="shared" si="9"/>
        <v/>
      </c>
      <c r="I99" s="31" t="str">
        <f t="shared" si="10"/>
        <v/>
      </c>
    </row>
    <row r="100" spans="1:9" ht="23.25" x14ac:dyDescent="0.3">
      <c r="A100" s="35" t="str">
        <f>IF(F99=0,MAX($A$2:A99)+1,"")</f>
        <v/>
      </c>
      <c r="B100" s="1">
        <f t="shared" si="11"/>
        <v>6</v>
      </c>
      <c r="C100" s="1">
        <v>0.5</v>
      </c>
      <c r="D100" s="1">
        <f t="shared" si="8"/>
        <v>3</v>
      </c>
      <c r="E100" s="32">
        <v>0.37</v>
      </c>
      <c r="F100" s="1">
        <f t="shared" si="12"/>
        <v>4</v>
      </c>
      <c r="G100" s="1">
        <f t="shared" si="13"/>
        <v>20</v>
      </c>
      <c r="H100" s="31" t="str">
        <f t="shared" si="9"/>
        <v/>
      </c>
      <c r="I100" s="31" t="str">
        <f t="shared" si="10"/>
        <v/>
      </c>
    </row>
    <row r="101" spans="1:9" ht="23.25" x14ac:dyDescent="0.3">
      <c r="A101" s="35" t="str">
        <f>IF(F100=0,MAX($A$2:A100)+1,"")</f>
        <v/>
      </c>
      <c r="B101" s="1">
        <f t="shared" si="11"/>
        <v>7</v>
      </c>
      <c r="C101" s="1">
        <v>0.3</v>
      </c>
      <c r="D101" s="1">
        <f t="shared" si="8"/>
        <v>3</v>
      </c>
      <c r="E101" s="32">
        <v>0.44</v>
      </c>
      <c r="F101" s="1">
        <f t="shared" si="12"/>
        <v>3</v>
      </c>
      <c r="G101" s="1">
        <f t="shared" si="13"/>
        <v>23</v>
      </c>
      <c r="H101" s="31" t="str">
        <f t="shared" si="9"/>
        <v/>
      </c>
      <c r="I101" s="31" t="str">
        <f t="shared" si="10"/>
        <v/>
      </c>
    </row>
    <row r="102" spans="1:9" ht="23.25" x14ac:dyDescent="0.3">
      <c r="A102" s="35" t="str">
        <f>IF(F101=0,MAX($A$2:A101)+1,"")</f>
        <v/>
      </c>
      <c r="B102" s="1">
        <f t="shared" si="11"/>
        <v>8</v>
      </c>
      <c r="C102" s="1">
        <v>0.83</v>
      </c>
      <c r="D102" s="1">
        <f t="shared" si="8"/>
        <v>4</v>
      </c>
      <c r="E102" s="32">
        <v>0.69</v>
      </c>
      <c r="F102" s="1">
        <f t="shared" si="12"/>
        <v>2</v>
      </c>
      <c r="G102" s="1">
        <f t="shared" si="13"/>
        <v>27</v>
      </c>
      <c r="H102" s="31" t="str">
        <f t="shared" si="9"/>
        <v/>
      </c>
      <c r="I102" s="31" t="str">
        <f t="shared" si="10"/>
        <v/>
      </c>
    </row>
    <row r="103" spans="1:9" ht="23.25" x14ac:dyDescent="0.3">
      <c r="A103" s="35" t="str">
        <f>IF(F102=0,MAX($A$2:A102)+1,"")</f>
        <v/>
      </c>
      <c r="B103" s="1">
        <f t="shared" si="11"/>
        <v>9</v>
      </c>
      <c r="C103" s="1">
        <v>0.1</v>
      </c>
      <c r="D103" s="1">
        <f t="shared" si="8"/>
        <v>2</v>
      </c>
      <c r="E103" s="32">
        <v>0.87</v>
      </c>
      <c r="F103" s="1">
        <f t="shared" si="12"/>
        <v>1</v>
      </c>
      <c r="G103" s="1">
        <f t="shared" si="13"/>
        <v>29</v>
      </c>
      <c r="H103" s="31" t="str">
        <f t="shared" si="9"/>
        <v/>
      </c>
      <c r="I103" s="31" t="str">
        <f t="shared" si="10"/>
        <v/>
      </c>
    </row>
    <row r="104" spans="1:9" ht="23.25" x14ac:dyDescent="0.3">
      <c r="A104" s="36" t="str">
        <f>IF(F103=0,MAX($A$2:A103)+1,"")</f>
        <v/>
      </c>
      <c r="B104" s="23">
        <f t="shared" si="11"/>
        <v>10</v>
      </c>
      <c r="C104" s="23">
        <v>0.77</v>
      </c>
      <c r="D104" s="23">
        <f t="shared" si="8"/>
        <v>4</v>
      </c>
      <c r="E104" s="33">
        <v>0.93</v>
      </c>
      <c r="F104" s="23">
        <f t="shared" si="12"/>
        <v>0</v>
      </c>
      <c r="G104" s="23">
        <f t="shared" si="13"/>
        <v>33</v>
      </c>
      <c r="H104" s="31">
        <f t="shared" si="9"/>
        <v>33</v>
      </c>
      <c r="I104" s="31" t="str">
        <f t="shared" si="10"/>
        <v/>
      </c>
    </row>
    <row r="105" spans="1:9" ht="23.25" x14ac:dyDescent="0.3">
      <c r="A105" s="35">
        <f>IF(F104=0,MAX($A$2:A104)+1,"")</f>
        <v>14</v>
      </c>
      <c r="B105" s="1">
        <f t="shared" si="11"/>
        <v>1</v>
      </c>
      <c r="C105" s="1">
        <v>0.73</v>
      </c>
      <c r="D105" s="1">
        <f t="shared" si="8"/>
        <v>4</v>
      </c>
      <c r="E105" s="32">
        <v>0.17</v>
      </c>
      <c r="F105" s="1">
        <f t="shared" si="12"/>
        <v>5</v>
      </c>
      <c r="G105" s="1">
        <f t="shared" si="13"/>
        <v>4</v>
      </c>
      <c r="H105" s="31" t="str">
        <f t="shared" si="9"/>
        <v/>
      </c>
      <c r="I105" s="31">
        <f t="shared" si="10"/>
        <v>5</v>
      </c>
    </row>
    <row r="106" spans="1:9" ht="23.25" x14ac:dyDescent="0.3">
      <c r="A106" s="35" t="str">
        <f>IF(F105=0,MAX($A$2:A105)+1,"")</f>
        <v/>
      </c>
      <c r="B106" s="1">
        <f t="shared" si="11"/>
        <v>2</v>
      </c>
      <c r="C106" s="1">
        <v>0.97</v>
      </c>
      <c r="D106" s="1">
        <f t="shared" si="8"/>
        <v>4</v>
      </c>
      <c r="E106" s="32">
        <v>0.93</v>
      </c>
      <c r="F106" s="1">
        <f t="shared" si="12"/>
        <v>4</v>
      </c>
      <c r="G106" s="1">
        <f t="shared" si="13"/>
        <v>8</v>
      </c>
      <c r="H106" s="31" t="str">
        <f t="shared" si="9"/>
        <v/>
      </c>
      <c r="I106" s="31" t="str">
        <f t="shared" si="10"/>
        <v/>
      </c>
    </row>
    <row r="107" spans="1:9" ht="23.25" x14ac:dyDescent="0.3">
      <c r="A107" s="35" t="str">
        <f>IF(F106=0,MAX($A$2:A106)+1,"")</f>
        <v/>
      </c>
      <c r="B107" s="1">
        <f t="shared" si="11"/>
        <v>3</v>
      </c>
      <c r="C107" s="1">
        <v>0.86</v>
      </c>
      <c r="D107" s="1">
        <f t="shared" si="8"/>
        <v>4</v>
      </c>
      <c r="E107" s="32">
        <v>0.71</v>
      </c>
      <c r="F107" s="1">
        <f t="shared" si="12"/>
        <v>3</v>
      </c>
      <c r="G107" s="1">
        <f t="shared" si="13"/>
        <v>12</v>
      </c>
      <c r="H107" s="31" t="str">
        <f t="shared" si="9"/>
        <v/>
      </c>
      <c r="I107" s="31" t="str">
        <f t="shared" si="10"/>
        <v/>
      </c>
    </row>
    <row r="108" spans="1:9" ht="23.25" x14ac:dyDescent="0.3">
      <c r="A108" s="35" t="str">
        <f>IF(F107=0,MAX($A$2:A107)+1,"")</f>
        <v/>
      </c>
      <c r="B108" s="1">
        <f t="shared" si="11"/>
        <v>4</v>
      </c>
      <c r="C108" s="1">
        <v>0.47</v>
      </c>
      <c r="D108" s="1">
        <f t="shared" si="8"/>
        <v>3</v>
      </c>
      <c r="E108" s="32">
        <v>0.63</v>
      </c>
      <c r="F108" s="1">
        <f t="shared" si="12"/>
        <v>2</v>
      </c>
      <c r="G108" s="1">
        <f t="shared" si="13"/>
        <v>15</v>
      </c>
      <c r="H108" s="31" t="str">
        <f t="shared" si="9"/>
        <v/>
      </c>
      <c r="I108" s="31" t="str">
        <f t="shared" si="10"/>
        <v/>
      </c>
    </row>
    <row r="109" spans="1:9" ht="23.25" x14ac:dyDescent="0.3">
      <c r="A109" s="35" t="str">
        <f>IF(F108=0,MAX($A$2:A108)+1,"")</f>
        <v/>
      </c>
      <c r="B109" s="1">
        <f t="shared" si="11"/>
        <v>5</v>
      </c>
      <c r="C109" s="1">
        <v>0.34</v>
      </c>
      <c r="D109" s="1">
        <f t="shared" si="8"/>
        <v>3</v>
      </c>
      <c r="E109" s="32">
        <v>0.68</v>
      </c>
      <c r="F109" s="1">
        <f t="shared" si="12"/>
        <v>1</v>
      </c>
      <c r="G109" s="1">
        <f t="shared" si="13"/>
        <v>18</v>
      </c>
      <c r="H109" s="31" t="str">
        <f t="shared" si="9"/>
        <v/>
      </c>
      <c r="I109" s="31" t="str">
        <f t="shared" si="10"/>
        <v/>
      </c>
    </row>
    <row r="110" spans="1:9" ht="23.25" x14ac:dyDescent="0.3">
      <c r="A110" s="36" t="str">
        <f>IF(F109=0,MAX($A$2:A109)+1,"")</f>
        <v/>
      </c>
      <c r="B110" s="23">
        <f t="shared" si="11"/>
        <v>6</v>
      </c>
      <c r="C110" s="23">
        <v>0.37</v>
      </c>
      <c r="D110" s="23">
        <f t="shared" si="8"/>
        <v>3</v>
      </c>
      <c r="E110" s="33">
        <v>0</v>
      </c>
      <c r="F110" s="23">
        <f t="shared" si="12"/>
        <v>0</v>
      </c>
      <c r="G110" s="23">
        <f t="shared" si="13"/>
        <v>21</v>
      </c>
      <c r="H110" s="31">
        <f t="shared" si="9"/>
        <v>21</v>
      </c>
      <c r="I110" s="31" t="str">
        <f t="shared" si="10"/>
        <v/>
      </c>
    </row>
    <row r="111" spans="1:9" ht="23.25" x14ac:dyDescent="0.3">
      <c r="A111" s="35">
        <f>IF(F110=0,MAX($A$2:A110)+1,"")</f>
        <v>15</v>
      </c>
      <c r="B111" s="1">
        <f t="shared" si="11"/>
        <v>1</v>
      </c>
      <c r="C111" s="1">
        <v>0.04</v>
      </c>
      <c r="D111" s="1">
        <f t="shared" si="8"/>
        <v>1</v>
      </c>
      <c r="E111" s="32">
        <v>0.82</v>
      </c>
      <c r="F111" s="1">
        <f t="shared" si="12"/>
        <v>9</v>
      </c>
      <c r="G111" s="1">
        <f t="shared" si="13"/>
        <v>1</v>
      </c>
      <c r="H111" s="31" t="str">
        <f t="shared" si="9"/>
        <v/>
      </c>
      <c r="I111" s="31">
        <f t="shared" si="10"/>
        <v>9</v>
      </c>
    </row>
    <row r="112" spans="1:9" ht="23.25" x14ac:dyDescent="0.3">
      <c r="A112" s="35" t="str">
        <f>IF(F111=0,MAX($A$2:A111)+1,"")</f>
        <v/>
      </c>
      <c r="B112" s="1">
        <f t="shared" si="11"/>
        <v>2</v>
      </c>
      <c r="C112" s="1">
        <v>0.35</v>
      </c>
      <c r="D112" s="1">
        <f t="shared" si="8"/>
        <v>3</v>
      </c>
      <c r="E112" s="32">
        <v>0.79</v>
      </c>
      <c r="F112" s="1">
        <f t="shared" si="12"/>
        <v>8</v>
      </c>
      <c r="G112" s="1">
        <f t="shared" si="13"/>
        <v>4</v>
      </c>
      <c r="H112" s="31" t="str">
        <f t="shared" si="9"/>
        <v/>
      </c>
      <c r="I112" s="31" t="str">
        <f t="shared" si="10"/>
        <v/>
      </c>
    </row>
    <row r="113" spans="1:9" ht="23.25" x14ac:dyDescent="0.3">
      <c r="A113" s="35" t="str">
        <f>IF(F112=0,MAX($A$2:A112)+1,"")</f>
        <v/>
      </c>
      <c r="B113" s="1">
        <f t="shared" si="11"/>
        <v>3</v>
      </c>
      <c r="C113" s="1">
        <v>0.8</v>
      </c>
      <c r="D113" s="1">
        <f t="shared" si="8"/>
        <v>4</v>
      </c>
      <c r="E113" s="32">
        <v>0.6</v>
      </c>
      <c r="F113" s="1">
        <f t="shared" si="12"/>
        <v>7</v>
      </c>
      <c r="G113" s="1">
        <f t="shared" si="13"/>
        <v>8</v>
      </c>
      <c r="H113" s="31" t="str">
        <f t="shared" si="9"/>
        <v/>
      </c>
      <c r="I113" s="31" t="str">
        <f t="shared" si="10"/>
        <v/>
      </c>
    </row>
    <row r="114" spans="1:9" ht="23.25" x14ac:dyDescent="0.3">
      <c r="A114" s="35" t="str">
        <f>IF(F113=0,MAX($A$2:A113)+1,"")</f>
        <v/>
      </c>
      <c r="B114" s="1">
        <f t="shared" si="11"/>
        <v>4</v>
      </c>
      <c r="C114" s="1">
        <v>0.34</v>
      </c>
      <c r="D114" s="1">
        <f t="shared" si="8"/>
        <v>3</v>
      </c>
      <c r="E114" s="32">
        <v>0.14000000000000001</v>
      </c>
      <c r="F114" s="1">
        <f t="shared" si="12"/>
        <v>6</v>
      </c>
      <c r="G114" s="1">
        <f t="shared" si="13"/>
        <v>11</v>
      </c>
      <c r="H114" s="31" t="str">
        <f t="shared" si="9"/>
        <v/>
      </c>
      <c r="I114" s="31" t="str">
        <f t="shared" si="10"/>
        <v/>
      </c>
    </row>
    <row r="115" spans="1:9" ht="23.25" x14ac:dyDescent="0.3">
      <c r="A115" s="35" t="str">
        <f>IF(F114=0,MAX($A$2:A114)+1,"")</f>
        <v/>
      </c>
      <c r="B115" s="1">
        <f t="shared" si="11"/>
        <v>5</v>
      </c>
      <c r="C115" s="1">
        <v>0.68</v>
      </c>
      <c r="D115" s="1">
        <f t="shared" si="8"/>
        <v>4</v>
      </c>
      <c r="E115" s="32">
        <v>0.01</v>
      </c>
      <c r="F115" s="1">
        <f t="shared" si="12"/>
        <v>5</v>
      </c>
      <c r="G115" s="1">
        <f t="shared" si="13"/>
        <v>15</v>
      </c>
      <c r="H115" s="31" t="str">
        <f t="shared" si="9"/>
        <v/>
      </c>
      <c r="I115" s="31" t="str">
        <f t="shared" si="10"/>
        <v/>
      </c>
    </row>
    <row r="116" spans="1:9" ht="23.25" x14ac:dyDescent="0.3">
      <c r="A116" s="35" t="str">
        <f>IF(F115=0,MAX($A$2:A115)+1,"")</f>
        <v/>
      </c>
      <c r="B116" s="1">
        <f t="shared" si="11"/>
        <v>6</v>
      </c>
      <c r="C116" s="1">
        <v>0.95</v>
      </c>
      <c r="D116" s="1">
        <f t="shared" si="8"/>
        <v>4</v>
      </c>
      <c r="E116" s="32">
        <v>0.03</v>
      </c>
      <c r="F116" s="1">
        <f t="shared" si="12"/>
        <v>4</v>
      </c>
      <c r="G116" s="1">
        <f t="shared" si="13"/>
        <v>19</v>
      </c>
      <c r="H116" s="31" t="str">
        <f t="shared" si="9"/>
        <v/>
      </c>
      <c r="I116" s="31" t="str">
        <f t="shared" si="10"/>
        <v/>
      </c>
    </row>
    <row r="117" spans="1:9" ht="23.25" x14ac:dyDescent="0.3">
      <c r="A117" s="35" t="str">
        <f>IF(F116=0,MAX($A$2:A116)+1,"")</f>
        <v/>
      </c>
      <c r="B117" s="1">
        <f t="shared" si="11"/>
        <v>7</v>
      </c>
      <c r="C117" s="1">
        <v>0.09</v>
      </c>
      <c r="D117" s="1">
        <f t="shared" si="8"/>
        <v>2</v>
      </c>
      <c r="E117" s="32">
        <v>0.88</v>
      </c>
      <c r="F117" s="1">
        <f t="shared" si="12"/>
        <v>3</v>
      </c>
      <c r="G117" s="1">
        <f t="shared" si="13"/>
        <v>21</v>
      </c>
      <c r="H117" s="31" t="str">
        <f t="shared" si="9"/>
        <v/>
      </c>
      <c r="I117" s="31" t="str">
        <f t="shared" si="10"/>
        <v/>
      </c>
    </row>
    <row r="118" spans="1:9" ht="23.25" x14ac:dyDescent="0.3">
      <c r="A118" s="35" t="str">
        <f>IF(F117=0,MAX($A$2:A117)+1,"")</f>
        <v/>
      </c>
      <c r="B118" s="1">
        <f t="shared" si="11"/>
        <v>8</v>
      </c>
      <c r="C118" s="1">
        <v>0.56999999999999995</v>
      </c>
      <c r="D118" s="1">
        <f t="shared" si="8"/>
        <v>3</v>
      </c>
      <c r="E118" s="32">
        <v>0.31</v>
      </c>
      <c r="F118" s="1">
        <f t="shared" si="12"/>
        <v>2</v>
      </c>
      <c r="G118" s="1">
        <f t="shared" si="13"/>
        <v>24</v>
      </c>
      <c r="H118" s="31" t="str">
        <f t="shared" si="9"/>
        <v/>
      </c>
      <c r="I118" s="31" t="str">
        <f t="shared" si="10"/>
        <v/>
      </c>
    </row>
    <row r="119" spans="1:9" ht="23.25" x14ac:dyDescent="0.3">
      <c r="A119" s="35" t="str">
        <f>IF(F118=0,MAX($A$2:A118)+1,"")</f>
        <v/>
      </c>
      <c r="B119" s="1">
        <f t="shared" si="11"/>
        <v>9</v>
      </c>
      <c r="C119" s="1">
        <v>0.85</v>
      </c>
      <c r="D119" s="1">
        <f t="shared" si="8"/>
        <v>4</v>
      </c>
      <c r="E119" s="32">
        <v>0.18</v>
      </c>
      <c r="F119" s="1">
        <f t="shared" si="12"/>
        <v>1</v>
      </c>
      <c r="G119" s="1">
        <f t="shared" si="13"/>
        <v>28</v>
      </c>
      <c r="H119" s="31" t="str">
        <f t="shared" si="9"/>
        <v/>
      </c>
      <c r="I119" s="31" t="str">
        <f t="shared" si="10"/>
        <v/>
      </c>
    </row>
    <row r="120" spans="1:9" ht="23.25" x14ac:dyDescent="0.3">
      <c r="A120" s="36" t="str">
        <f>IF(F119=0,MAX($A$2:A119)+1,"")</f>
        <v/>
      </c>
      <c r="B120" s="23">
        <f t="shared" si="11"/>
        <v>10</v>
      </c>
      <c r="C120" s="23">
        <v>0.96</v>
      </c>
      <c r="D120" s="23">
        <f t="shared" si="8"/>
        <v>4</v>
      </c>
      <c r="E120" s="33">
        <v>0.62</v>
      </c>
      <c r="F120" s="23">
        <f t="shared" si="12"/>
        <v>0</v>
      </c>
      <c r="G120" s="23">
        <f t="shared" si="13"/>
        <v>32</v>
      </c>
      <c r="H120" s="31">
        <f t="shared" si="9"/>
        <v>32</v>
      </c>
      <c r="I120" s="31" t="str">
        <f t="shared" si="10"/>
        <v/>
      </c>
    </row>
    <row r="121" spans="1:9" ht="23.25" x14ac:dyDescent="0.3">
      <c r="A121" s="35">
        <f>IF(F120=0,MAX($A$2:A120)+1,"")</f>
        <v>16</v>
      </c>
      <c r="B121" s="1">
        <f t="shared" si="11"/>
        <v>1</v>
      </c>
      <c r="C121" s="1">
        <v>0.89</v>
      </c>
      <c r="D121" s="1">
        <f t="shared" si="8"/>
        <v>4</v>
      </c>
      <c r="E121" s="32">
        <v>0.36</v>
      </c>
      <c r="F121" s="1">
        <f t="shared" si="12"/>
        <v>6</v>
      </c>
      <c r="G121" s="1">
        <f t="shared" si="13"/>
        <v>4</v>
      </c>
      <c r="H121" s="31" t="str">
        <f t="shared" si="9"/>
        <v/>
      </c>
      <c r="I121" s="31">
        <f t="shared" si="10"/>
        <v>6</v>
      </c>
    </row>
    <row r="122" spans="1:9" ht="23.25" x14ac:dyDescent="0.3">
      <c r="A122" s="35" t="str">
        <f>IF(F121=0,MAX($A$2:A121)+1,"")</f>
        <v/>
      </c>
      <c r="B122" s="1">
        <f t="shared" si="11"/>
        <v>2</v>
      </c>
      <c r="C122" s="1">
        <v>0.87</v>
      </c>
      <c r="D122" s="1">
        <f t="shared" si="8"/>
        <v>4</v>
      </c>
      <c r="E122" s="32">
        <v>0.74</v>
      </c>
      <c r="F122" s="1">
        <f t="shared" si="12"/>
        <v>5</v>
      </c>
      <c r="G122" s="1">
        <f t="shared" si="13"/>
        <v>8</v>
      </c>
      <c r="H122" s="31" t="str">
        <f t="shared" si="9"/>
        <v/>
      </c>
      <c r="I122" s="31" t="str">
        <f t="shared" si="10"/>
        <v/>
      </c>
    </row>
    <row r="123" spans="1:9" ht="23.25" x14ac:dyDescent="0.3">
      <c r="A123" s="35" t="str">
        <f>IF(F122=0,MAX($A$2:A122)+1,"")</f>
        <v/>
      </c>
      <c r="B123" s="1">
        <f t="shared" si="11"/>
        <v>3</v>
      </c>
      <c r="C123" s="1">
        <v>0.84</v>
      </c>
      <c r="D123" s="1">
        <f t="shared" si="8"/>
        <v>4</v>
      </c>
      <c r="E123" s="32">
        <v>0.57999999999999996</v>
      </c>
      <c r="F123" s="1">
        <f t="shared" si="12"/>
        <v>4</v>
      </c>
      <c r="G123" s="1">
        <f t="shared" si="13"/>
        <v>12</v>
      </c>
      <c r="H123" s="31" t="str">
        <f t="shared" si="9"/>
        <v/>
      </c>
      <c r="I123" s="31" t="str">
        <f t="shared" si="10"/>
        <v/>
      </c>
    </row>
    <row r="124" spans="1:9" ht="23.25" x14ac:dyDescent="0.3">
      <c r="A124" s="35" t="str">
        <f>IF(F123=0,MAX($A$2:A123)+1,"")</f>
        <v/>
      </c>
      <c r="B124" s="1">
        <f t="shared" si="11"/>
        <v>4</v>
      </c>
      <c r="C124" s="1">
        <v>0.71</v>
      </c>
      <c r="D124" s="1">
        <f t="shared" si="8"/>
        <v>4</v>
      </c>
      <c r="E124" s="32">
        <v>0.74</v>
      </c>
      <c r="F124" s="1">
        <f t="shared" si="12"/>
        <v>3</v>
      </c>
      <c r="G124" s="1">
        <f t="shared" si="13"/>
        <v>16</v>
      </c>
      <c r="H124" s="31" t="str">
        <f t="shared" si="9"/>
        <v/>
      </c>
      <c r="I124" s="31" t="str">
        <f t="shared" si="10"/>
        <v/>
      </c>
    </row>
    <row r="125" spans="1:9" ht="23.25" x14ac:dyDescent="0.3">
      <c r="A125" s="35" t="str">
        <f>IF(F124=0,MAX($A$2:A124)+1,"")</f>
        <v/>
      </c>
      <c r="B125" s="1">
        <f t="shared" si="11"/>
        <v>5</v>
      </c>
      <c r="C125" s="1">
        <v>0.41</v>
      </c>
      <c r="D125" s="1">
        <f t="shared" si="8"/>
        <v>3</v>
      </c>
      <c r="E125" s="32">
        <v>0.59</v>
      </c>
      <c r="F125" s="1">
        <f t="shared" si="12"/>
        <v>2</v>
      </c>
      <c r="G125" s="1">
        <f t="shared" si="13"/>
        <v>19</v>
      </c>
      <c r="H125" s="31" t="str">
        <f t="shared" si="9"/>
        <v/>
      </c>
      <c r="I125" s="31" t="str">
        <f t="shared" si="10"/>
        <v/>
      </c>
    </row>
    <row r="126" spans="1:9" ht="23.25" x14ac:dyDescent="0.3">
      <c r="A126" s="35" t="str">
        <f>IF(F125=0,MAX($A$2:A125)+1,"")</f>
        <v/>
      </c>
      <c r="B126" s="1">
        <f t="shared" si="11"/>
        <v>6</v>
      </c>
      <c r="C126" s="1">
        <v>0.09</v>
      </c>
      <c r="D126" s="1">
        <f t="shared" si="8"/>
        <v>2</v>
      </c>
      <c r="E126" s="32">
        <v>0.93</v>
      </c>
      <c r="F126" s="1">
        <f t="shared" si="12"/>
        <v>1</v>
      </c>
      <c r="G126" s="1">
        <f t="shared" si="13"/>
        <v>21</v>
      </c>
      <c r="H126" s="31" t="str">
        <f t="shared" si="9"/>
        <v/>
      </c>
      <c r="I126" s="31" t="str">
        <f t="shared" si="10"/>
        <v/>
      </c>
    </row>
    <row r="127" spans="1:9" ht="23.25" x14ac:dyDescent="0.3">
      <c r="A127" s="36" t="str">
        <f>IF(F126=0,MAX($A$2:A126)+1,"")</f>
        <v/>
      </c>
      <c r="B127" s="23">
        <f t="shared" si="11"/>
        <v>7</v>
      </c>
      <c r="C127" s="23">
        <v>0.93</v>
      </c>
      <c r="D127" s="23">
        <f t="shared" si="8"/>
        <v>4</v>
      </c>
      <c r="E127" s="33">
        <v>0.74</v>
      </c>
      <c r="F127" s="23">
        <f t="shared" si="12"/>
        <v>0</v>
      </c>
      <c r="G127" s="23">
        <f t="shared" si="13"/>
        <v>25</v>
      </c>
      <c r="H127" s="31">
        <f t="shared" si="9"/>
        <v>25</v>
      </c>
      <c r="I127" s="31" t="str">
        <f t="shared" si="10"/>
        <v/>
      </c>
    </row>
    <row r="128" spans="1:9" ht="23.25" x14ac:dyDescent="0.3">
      <c r="A128" s="35">
        <f>IF(F127=0,MAX($A$2:A127)+1,"")</f>
        <v>17</v>
      </c>
      <c r="B128" s="1">
        <f t="shared" si="11"/>
        <v>1</v>
      </c>
      <c r="C128" s="1">
        <v>0.95</v>
      </c>
      <c r="D128" s="1">
        <f t="shared" si="8"/>
        <v>4</v>
      </c>
      <c r="E128" s="32">
        <v>0.55000000000000004</v>
      </c>
      <c r="F128" s="1">
        <f t="shared" si="12"/>
        <v>7</v>
      </c>
      <c r="G128" s="1">
        <f t="shared" si="13"/>
        <v>4</v>
      </c>
      <c r="H128" s="31" t="str">
        <f t="shared" si="9"/>
        <v/>
      </c>
      <c r="I128" s="31">
        <f t="shared" si="10"/>
        <v>7</v>
      </c>
    </row>
    <row r="129" spans="1:9" ht="23.25" x14ac:dyDescent="0.3">
      <c r="A129" s="35" t="str">
        <f>IF(F128=0,MAX($A$2:A128)+1,"")</f>
        <v/>
      </c>
      <c r="B129" s="1">
        <f t="shared" si="11"/>
        <v>2</v>
      </c>
      <c r="C129" s="1">
        <v>0.82</v>
      </c>
      <c r="D129" s="1">
        <f t="shared" si="8"/>
        <v>4</v>
      </c>
      <c r="E129" s="32">
        <v>0.19</v>
      </c>
      <c r="F129" s="1">
        <f t="shared" si="12"/>
        <v>6</v>
      </c>
      <c r="G129" s="1">
        <f t="shared" si="13"/>
        <v>8</v>
      </c>
      <c r="H129" s="31" t="str">
        <f t="shared" si="9"/>
        <v/>
      </c>
      <c r="I129" s="31" t="str">
        <f t="shared" si="10"/>
        <v/>
      </c>
    </row>
    <row r="130" spans="1:9" ht="23.25" x14ac:dyDescent="0.3">
      <c r="A130" s="35" t="str">
        <f>IF(F129=0,MAX($A$2:A129)+1,"")</f>
        <v/>
      </c>
      <c r="B130" s="1">
        <f t="shared" si="11"/>
        <v>3</v>
      </c>
      <c r="C130" s="1">
        <v>0.8</v>
      </c>
      <c r="D130" s="1">
        <f t="shared" ref="D130:D159" si="14">IF(AND(C130&gt;=$T$11,C130&lt;=$U$11),$R$11,IF(AND(C130&gt;=$T$12,C130&lt;=$U$12),$R$12,IF(AND(C130&gt;=$T$13,C130&lt;=$U$13),$R$13,IF(AND(C130&gt;=$T$14,C130&lt;=$U$14),$R$14,IF(OR(C130&gt;=$T$15,C130=0),$R$15,-99)))))</f>
        <v>4</v>
      </c>
      <c r="E130" s="32">
        <v>0.61</v>
      </c>
      <c r="F130" s="1">
        <f t="shared" si="12"/>
        <v>5</v>
      </c>
      <c r="G130" s="1">
        <f t="shared" si="13"/>
        <v>12</v>
      </c>
      <c r="H130" s="31" t="str">
        <f t="shared" si="9"/>
        <v/>
      </c>
      <c r="I130" s="31" t="str">
        <f t="shared" si="10"/>
        <v/>
      </c>
    </row>
    <row r="131" spans="1:9" ht="23.25" x14ac:dyDescent="0.3">
      <c r="A131" s="35" t="str">
        <f>IF(F130=0,MAX($A$2:A130)+1,"")</f>
        <v/>
      </c>
      <c r="B131" s="1">
        <f t="shared" si="11"/>
        <v>4</v>
      </c>
      <c r="C131" s="1">
        <v>0.7</v>
      </c>
      <c r="D131" s="1">
        <f t="shared" si="14"/>
        <v>4</v>
      </c>
      <c r="E131" s="32">
        <v>0.59</v>
      </c>
      <c r="F131" s="1">
        <f t="shared" si="12"/>
        <v>4</v>
      </c>
      <c r="G131" s="1">
        <f t="shared" si="13"/>
        <v>16</v>
      </c>
      <c r="H131" s="31" t="str">
        <f t="shared" ref="H131:H159" si="15">IF(F131=0,G131,"")</f>
        <v/>
      </c>
      <c r="I131" s="31" t="str">
        <f t="shared" ref="I131:I159" si="16">IF(B131=1,F131,"")</f>
        <v/>
      </c>
    </row>
    <row r="132" spans="1:9" ht="23.25" x14ac:dyDescent="0.3">
      <c r="A132" s="35" t="str">
        <f>IF(F131=0,MAX($A$2:A131)+1,"")</f>
        <v/>
      </c>
      <c r="B132" s="1">
        <f t="shared" ref="B132:B159" si="17">IF(F131=0,1,B131+1)</f>
        <v>5</v>
      </c>
      <c r="C132" s="1">
        <v>0.66</v>
      </c>
      <c r="D132" s="1">
        <f t="shared" si="14"/>
        <v>4</v>
      </c>
      <c r="E132" s="32">
        <v>0.93</v>
      </c>
      <c r="F132" s="1">
        <f t="shared" ref="F132:F159" si="18">IF(F131=0,ROUND(_xlfn.NORM.INV(E132,$R$1,$R$2),0),F131-1)</f>
        <v>3</v>
      </c>
      <c r="G132" s="1">
        <f t="shared" ref="G132:G159" si="19">IF(F131=0,D132,D132+G131)</f>
        <v>20</v>
      </c>
      <c r="H132" s="31" t="str">
        <f t="shared" si="15"/>
        <v/>
      </c>
      <c r="I132" s="31" t="str">
        <f t="shared" si="16"/>
        <v/>
      </c>
    </row>
    <row r="133" spans="1:9" ht="23.25" x14ac:dyDescent="0.3">
      <c r="A133" s="35" t="str">
        <f>IF(F132=0,MAX($A$2:A132)+1,"")</f>
        <v/>
      </c>
      <c r="B133" s="1">
        <f t="shared" si="17"/>
        <v>6</v>
      </c>
      <c r="C133" s="1">
        <v>0.98</v>
      </c>
      <c r="D133" s="1">
        <f t="shared" si="14"/>
        <v>4</v>
      </c>
      <c r="E133" s="32">
        <v>0</v>
      </c>
      <c r="F133" s="1">
        <f t="shared" si="18"/>
        <v>2</v>
      </c>
      <c r="G133" s="1">
        <f t="shared" si="19"/>
        <v>24</v>
      </c>
      <c r="H133" s="31" t="str">
        <f t="shared" si="15"/>
        <v/>
      </c>
      <c r="I133" s="31" t="str">
        <f t="shared" si="16"/>
        <v/>
      </c>
    </row>
    <row r="134" spans="1:9" ht="23.25" x14ac:dyDescent="0.3">
      <c r="A134" s="35" t="str">
        <f>IF(F133=0,MAX($A$2:A133)+1,"")</f>
        <v/>
      </c>
      <c r="B134" s="1">
        <f t="shared" si="17"/>
        <v>7</v>
      </c>
      <c r="C134" s="1">
        <v>0.27</v>
      </c>
      <c r="D134" s="1">
        <f t="shared" si="14"/>
        <v>3</v>
      </c>
      <c r="E134" s="32">
        <v>0.02</v>
      </c>
      <c r="F134" s="1">
        <f t="shared" si="18"/>
        <v>1</v>
      </c>
      <c r="G134" s="1">
        <f t="shared" si="19"/>
        <v>27</v>
      </c>
      <c r="H134" s="31" t="str">
        <f t="shared" si="15"/>
        <v/>
      </c>
      <c r="I134" s="31" t="str">
        <f t="shared" si="16"/>
        <v/>
      </c>
    </row>
    <row r="135" spans="1:9" ht="23.25" x14ac:dyDescent="0.3">
      <c r="A135" s="36" t="str">
        <f>IF(F134=0,MAX($A$2:A134)+1,"")</f>
        <v/>
      </c>
      <c r="B135" s="23">
        <f t="shared" si="17"/>
        <v>8</v>
      </c>
      <c r="C135" s="23">
        <v>0.98</v>
      </c>
      <c r="D135" s="23">
        <f t="shared" si="14"/>
        <v>4</v>
      </c>
      <c r="E135" s="33">
        <v>0.47</v>
      </c>
      <c r="F135" s="23">
        <f t="shared" si="18"/>
        <v>0</v>
      </c>
      <c r="G135" s="23">
        <f t="shared" si="19"/>
        <v>31</v>
      </c>
      <c r="H135" s="31">
        <f t="shared" si="15"/>
        <v>31</v>
      </c>
      <c r="I135" s="31" t="str">
        <f t="shared" si="16"/>
        <v/>
      </c>
    </row>
    <row r="136" spans="1:9" ht="23.25" x14ac:dyDescent="0.3">
      <c r="A136" s="35">
        <f>IF(F135=0,MAX($A$2:A135)+1,"")</f>
        <v>18</v>
      </c>
      <c r="B136" s="1">
        <f t="shared" si="17"/>
        <v>1</v>
      </c>
      <c r="C136" s="1">
        <v>0.86</v>
      </c>
      <c r="D136" s="1">
        <f t="shared" si="14"/>
        <v>4</v>
      </c>
      <c r="E136" s="32">
        <v>0.41</v>
      </c>
      <c r="F136" s="1">
        <f t="shared" si="18"/>
        <v>7</v>
      </c>
      <c r="G136" s="1">
        <f t="shared" si="19"/>
        <v>4</v>
      </c>
      <c r="H136" s="31" t="str">
        <f t="shared" si="15"/>
        <v/>
      </c>
      <c r="I136" s="31">
        <f t="shared" si="16"/>
        <v>7</v>
      </c>
    </row>
    <row r="137" spans="1:9" ht="23.25" x14ac:dyDescent="0.3">
      <c r="A137" s="35" t="str">
        <f>IF(F136=0,MAX($A$2:A136)+1,"")</f>
        <v/>
      </c>
      <c r="B137" s="1">
        <f t="shared" si="17"/>
        <v>2</v>
      </c>
      <c r="C137" s="1">
        <v>0.24</v>
      </c>
      <c r="D137" s="1">
        <f t="shared" si="14"/>
        <v>2</v>
      </c>
      <c r="E137" s="32">
        <v>0.71</v>
      </c>
      <c r="F137" s="1">
        <f t="shared" si="18"/>
        <v>6</v>
      </c>
      <c r="G137" s="1">
        <f t="shared" si="19"/>
        <v>6</v>
      </c>
      <c r="H137" s="31" t="str">
        <f t="shared" si="15"/>
        <v/>
      </c>
      <c r="I137" s="31" t="str">
        <f t="shared" si="16"/>
        <v/>
      </c>
    </row>
    <row r="138" spans="1:9" ht="23.25" x14ac:dyDescent="0.3">
      <c r="A138" s="35" t="str">
        <f>IF(F137=0,MAX($A$2:A137)+1,"")</f>
        <v/>
      </c>
      <c r="B138" s="1">
        <f t="shared" si="17"/>
        <v>3</v>
      </c>
      <c r="C138" s="1">
        <v>0.69</v>
      </c>
      <c r="D138" s="1">
        <f t="shared" si="14"/>
        <v>4</v>
      </c>
      <c r="E138" s="32">
        <v>0.79</v>
      </c>
      <c r="F138" s="1">
        <f t="shared" si="18"/>
        <v>5</v>
      </c>
      <c r="G138" s="1">
        <f t="shared" si="19"/>
        <v>10</v>
      </c>
      <c r="H138" s="31" t="str">
        <f t="shared" si="15"/>
        <v/>
      </c>
      <c r="I138" s="31" t="str">
        <f t="shared" si="16"/>
        <v/>
      </c>
    </row>
    <row r="139" spans="1:9" ht="23.25" x14ac:dyDescent="0.3">
      <c r="A139" s="35" t="str">
        <f>IF(F138=0,MAX($A$2:A138)+1,"")</f>
        <v/>
      </c>
      <c r="B139" s="1">
        <f t="shared" si="17"/>
        <v>4</v>
      </c>
      <c r="C139" s="1">
        <v>0.24</v>
      </c>
      <c r="D139" s="1">
        <f t="shared" si="14"/>
        <v>2</v>
      </c>
      <c r="E139" s="32">
        <v>0.48</v>
      </c>
      <c r="F139" s="1">
        <f t="shared" si="18"/>
        <v>4</v>
      </c>
      <c r="G139" s="1">
        <f t="shared" si="19"/>
        <v>12</v>
      </c>
      <c r="H139" s="31" t="str">
        <f t="shared" si="15"/>
        <v/>
      </c>
      <c r="I139" s="31" t="str">
        <f t="shared" si="16"/>
        <v/>
      </c>
    </row>
    <row r="140" spans="1:9" ht="23.25" x14ac:dyDescent="0.3">
      <c r="A140" s="35" t="str">
        <f>IF(F139=0,MAX($A$2:A139)+1,"")</f>
        <v/>
      </c>
      <c r="B140" s="1">
        <f t="shared" si="17"/>
        <v>5</v>
      </c>
      <c r="C140" s="1">
        <v>0.72</v>
      </c>
      <c r="D140" s="1">
        <f t="shared" si="14"/>
        <v>4</v>
      </c>
      <c r="E140" s="32">
        <v>0.82</v>
      </c>
      <c r="F140" s="1">
        <f t="shared" si="18"/>
        <v>3</v>
      </c>
      <c r="G140" s="1">
        <f t="shared" si="19"/>
        <v>16</v>
      </c>
      <c r="H140" s="31" t="str">
        <f t="shared" si="15"/>
        <v/>
      </c>
      <c r="I140" s="31" t="str">
        <f t="shared" si="16"/>
        <v/>
      </c>
    </row>
    <row r="141" spans="1:9" ht="23.25" x14ac:dyDescent="0.3">
      <c r="A141" s="35" t="str">
        <f>IF(F140=0,MAX($A$2:A140)+1,"")</f>
        <v/>
      </c>
      <c r="B141" s="1">
        <f t="shared" si="17"/>
        <v>6</v>
      </c>
      <c r="C141" s="1">
        <v>0.44</v>
      </c>
      <c r="D141" s="1">
        <f t="shared" si="14"/>
        <v>3</v>
      </c>
      <c r="E141" s="32">
        <v>0.31</v>
      </c>
      <c r="F141" s="1">
        <f t="shared" si="18"/>
        <v>2</v>
      </c>
      <c r="G141" s="1">
        <f t="shared" si="19"/>
        <v>19</v>
      </c>
      <c r="H141" s="31" t="str">
        <f t="shared" si="15"/>
        <v/>
      </c>
      <c r="I141" s="31" t="str">
        <f t="shared" si="16"/>
        <v/>
      </c>
    </row>
    <row r="142" spans="1:9" ht="23.25" x14ac:dyDescent="0.3">
      <c r="A142" s="35" t="str">
        <f>IF(F141=0,MAX($A$2:A141)+1,"")</f>
        <v/>
      </c>
      <c r="B142" s="1">
        <f t="shared" si="17"/>
        <v>7</v>
      </c>
      <c r="C142" s="1">
        <v>0.68</v>
      </c>
      <c r="D142" s="1">
        <f t="shared" si="14"/>
        <v>4</v>
      </c>
      <c r="E142" s="32">
        <v>0.63</v>
      </c>
      <c r="F142" s="1">
        <f t="shared" si="18"/>
        <v>1</v>
      </c>
      <c r="G142" s="1">
        <f t="shared" si="19"/>
        <v>23</v>
      </c>
      <c r="H142" s="31" t="str">
        <f t="shared" si="15"/>
        <v/>
      </c>
      <c r="I142" s="31" t="str">
        <f t="shared" si="16"/>
        <v/>
      </c>
    </row>
    <row r="143" spans="1:9" ht="23.25" x14ac:dyDescent="0.3">
      <c r="A143" s="36" t="str">
        <f>IF(F142=0,MAX($A$2:A142)+1,"")</f>
        <v/>
      </c>
      <c r="B143" s="23">
        <f t="shared" si="17"/>
        <v>8</v>
      </c>
      <c r="C143" s="23">
        <v>0.9</v>
      </c>
      <c r="D143" s="23">
        <f t="shared" si="14"/>
        <v>4</v>
      </c>
      <c r="E143" s="33">
        <v>0.28999999999999998</v>
      </c>
      <c r="F143" s="23">
        <f t="shared" si="18"/>
        <v>0</v>
      </c>
      <c r="G143" s="23">
        <f t="shared" si="19"/>
        <v>27</v>
      </c>
      <c r="H143" s="31">
        <f t="shared" si="15"/>
        <v>27</v>
      </c>
      <c r="I143" s="31" t="str">
        <f t="shared" si="16"/>
        <v/>
      </c>
    </row>
    <row r="144" spans="1:9" ht="23.25" x14ac:dyDescent="0.3">
      <c r="A144" s="35">
        <f>IF(F143=0,MAX($A$2:A143)+1,"")</f>
        <v>19</v>
      </c>
      <c r="B144" s="1">
        <f t="shared" si="17"/>
        <v>1</v>
      </c>
      <c r="C144" s="1">
        <v>0.4</v>
      </c>
      <c r="D144" s="1">
        <f t="shared" si="14"/>
        <v>3</v>
      </c>
      <c r="E144" s="32">
        <v>0.51</v>
      </c>
      <c r="F144" s="1">
        <f t="shared" si="18"/>
        <v>7</v>
      </c>
      <c r="G144" s="1">
        <f t="shared" si="19"/>
        <v>3</v>
      </c>
      <c r="H144" s="31" t="str">
        <f t="shared" si="15"/>
        <v/>
      </c>
      <c r="I144" s="31">
        <f t="shared" si="16"/>
        <v>7</v>
      </c>
    </row>
    <row r="145" spans="1:9" ht="23.25" x14ac:dyDescent="0.3">
      <c r="A145" s="35" t="str">
        <f>IF(F144=0,MAX($A$2:A144)+1,"")</f>
        <v/>
      </c>
      <c r="B145" s="1">
        <f t="shared" si="17"/>
        <v>2</v>
      </c>
      <c r="C145" s="1">
        <v>0.91</v>
      </c>
      <c r="D145" s="1">
        <f t="shared" si="14"/>
        <v>4</v>
      </c>
      <c r="E145" s="32">
        <v>0.03</v>
      </c>
      <c r="F145" s="1">
        <f t="shared" si="18"/>
        <v>6</v>
      </c>
      <c r="G145" s="1">
        <f t="shared" si="19"/>
        <v>7</v>
      </c>
      <c r="H145" s="31" t="str">
        <f t="shared" si="15"/>
        <v/>
      </c>
      <c r="I145" s="31" t="str">
        <f t="shared" si="16"/>
        <v/>
      </c>
    </row>
    <row r="146" spans="1:9" ht="23.25" x14ac:dyDescent="0.3">
      <c r="A146" s="35" t="str">
        <f>IF(F145=0,MAX($A$2:A145)+1,"")</f>
        <v/>
      </c>
      <c r="B146" s="1">
        <f t="shared" si="17"/>
        <v>3</v>
      </c>
      <c r="C146" s="1">
        <v>0.66</v>
      </c>
      <c r="D146" s="1">
        <f t="shared" si="14"/>
        <v>4</v>
      </c>
      <c r="E146" s="32">
        <v>0.66</v>
      </c>
      <c r="F146" s="1">
        <f t="shared" si="18"/>
        <v>5</v>
      </c>
      <c r="G146" s="1">
        <f t="shared" si="19"/>
        <v>11</v>
      </c>
      <c r="H146" s="31" t="str">
        <f t="shared" si="15"/>
        <v/>
      </c>
      <c r="I146" s="31" t="str">
        <f t="shared" si="16"/>
        <v/>
      </c>
    </row>
    <row r="147" spans="1:9" ht="23.25" x14ac:dyDescent="0.3">
      <c r="A147" s="35" t="str">
        <f>IF(F146=0,MAX($A$2:A146)+1,"")</f>
        <v/>
      </c>
      <c r="B147" s="1">
        <f t="shared" si="17"/>
        <v>4</v>
      </c>
      <c r="C147" s="1">
        <v>0.49</v>
      </c>
      <c r="D147" s="1">
        <f t="shared" si="14"/>
        <v>3</v>
      </c>
      <c r="E147" s="32">
        <v>0.5</v>
      </c>
      <c r="F147" s="1">
        <f t="shared" si="18"/>
        <v>4</v>
      </c>
      <c r="G147" s="1">
        <f t="shared" si="19"/>
        <v>14</v>
      </c>
      <c r="H147" s="31" t="str">
        <f t="shared" si="15"/>
        <v/>
      </c>
      <c r="I147" s="31" t="str">
        <f t="shared" si="16"/>
        <v/>
      </c>
    </row>
    <row r="148" spans="1:9" ht="23.25" x14ac:dyDescent="0.3">
      <c r="A148" s="35" t="str">
        <f>IF(F147=0,MAX($A$2:A147)+1,"")</f>
        <v/>
      </c>
      <c r="B148" s="1">
        <f t="shared" si="17"/>
        <v>5</v>
      </c>
      <c r="C148" s="1">
        <v>0.18</v>
      </c>
      <c r="D148" s="1">
        <f t="shared" si="14"/>
        <v>2</v>
      </c>
      <c r="E148" s="32">
        <v>0.55000000000000004</v>
      </c>
      <c r="F148" s="1">
        <f t="shared" si="18"/>
        <v>3</v>
      </c>
      <c r="G148" s="1">
        <f t="shared" si="19"/>
        <v>16</v>
      </c>
      <c r="H148" s="31" t="str">
        <f t="shared" si="15"/>
        <v/>
      </c>
      <c r="I148" s="31" t="str">
        <f t="shared" si="16"/>
        <v/>
      </c>
    </row>
    <row r="149" spans="1:9" ht="23.25" x14ac:dyDescent="0.3">
      <c r="A149" s="35" t="str">
        <f>IF(F148=0,MAX($A$2:A148)+1,"")</f>
        <v/>
      </c>
      <c r="B149" s="1">
        <f t="shared" si="17"/>
        <v>6</v>
      </c>
      <c r="C149" s="1">
        <v>0.94</v>
      </c>
      <c r="D149" s="1">
        <f t="shared" si="14"/>
        <v>4</v>
      </c>
      <c r="E149" s="32">
        <v>0.18</v>
      </c>
      <c r="F149" s="1">
        <f t="shared" si="18"/>
        <v>2</v>
      </c>
      <c r="G149" s="1">
        <f t="shared" si="19"/>
        <v>20</v>
      </c>
      <c r="H149" s="31" t="str">
        <f t="shared" si="15"/>
        <v/>
      </c>
      <c r="I149" s="31" t="str">
        <f t="shared" si="16"/>
        <v/>
      </c>
    </row>
    <row r="150" spans="1:9" ht="23.25" x14ac:dyDescent="0.3">
      <c r="A150" s="35" t="str">
        <f>IF(F149=0,MAX($A$2:A149)+1,"")</f>
        <v/>
      </c>
      <c r="B150" s="1">
        <f t="shared" si="17"/>
        <v>7</v>
      </c>
      <c r="C150" s="1">
        <v>0.96</v>
      </c>
      <c r="D150" s="1">
        <f t="shared" si="14"/>
        <v>4</v>
      </c>
      <c r="E150" s="32">
        <v>0.36</v>
      </c>
      <c r="F150" s="1">
        <f t="shared" si="18"/>
        <v>1</v>
      </c>
      <c r="G150" s="1">
        <f t="shared" si="19"/>
        <v>24</v>
      </c>
      <c r="H150" s="31" t="str">
        <f t="shared" si="15"/>
        <v/>
      </c>
      <c r="I150" s="31" t="str">
        <f t="shared" si="16"/>
        <v/>
      </c>
    </row>
    <row r="151" spans="1:9" ht="23.25" x14ac:dyDescent="0.3">
      <c r="A151" s="36" t="str">
        <f>IF(F150=0,MAX($A$2:A150)+1,"")</f>
        <v/>
      </c>
      <c r="B151" s="23">
        <f t="shared" si="17"/>
        <v>8</v>
      </c>
      <c r="C151" s="23">
        <v>0.56000000000000005</v>
      </c>
      <c r="D151" s="23">
        <f t="shared" si="14"/>
        <v>3</v>
      </c>
      <c r="E151" s="33">
        <v>0.63</v>
      </c>
      <c r="F151" s="23">
        <f t="shared" si="18"/>
        <v>0</v>
      </c>
      <c r="G151" s="23">
        <f t="shared" si="19"/>
        <v>27</v>
      </c>
      <c r="H151" s="31">
        <f t="shared" si="15"/>
        <v>27</v>
      </c>
      <c r="I151" s="31" t="str">
        <f t="shared" si="16"/>
        <v/>
      </c>
    </row>
    <row r="152" spans="1:9" ht="23.25" x14ac:dyDescent="0.3">
      <c r="A152" s="35">
        <f>IF(F151=0,MAX($A$2:A151)+1,"")</f>
        <v>20</v>
      </c>
      <c r="B152" s="1">
        <f t="shared" si="17"/>
        <v>1</v>
      </c>
      <c r="C152" s="1">
        <v>0.99</v>
      </c>
      <c r="D152" s="1">
        <f t="shared" si="14"/>
        <v>4</v>
      </c>
      <c r="E152" s="32">
        <v>0.56999999999999995</v>
      </c>
      <c r="F152" s="1">
        <f t="shared" si="18"/>
        <v>7</v>
      </c>
      <c r="G152" s="1">
        <f t="shared" si="19"/>
        <v>4</v>
      </c>
      <c r="H152" s="31" t="str">
        <f t="shared" si="15"/>
        <v/>
      </c>
      <c r="I152" s="31">
        <f t="shared" si="16"/>
        <v>7</v>
      </c>
    </row>
    <row r="153" spans="1:9" ht="23.25" x14ac:dyDescent="0.3">
      <c r="A153" s="35" t="str">
        <f>IF(F152=0,MAX($A$2:A152)+1,"")</f>
        <v/>
      </c>
      <c r="B153" s="1">
        <f t="shared" si="17"/>
        <v>2</v>
      </c>
      <c r="C153" s="1">
        <v>0.16</v>
      </c>
      <c r="D153" s="1">
        <f t="shared" si="14"/>
        <v>2</v>
      </c>
      <c r="E153" s="32">
        <v>0.87</v>
      </c>
      <c r="F153" s="1">
        <f t="shared" si="18"/>
        <v>6</v>
      </c>
      <c r="G153" s="1">
        <f t="shared" si="19"/>
        <v>6</v>
      </c>
      <c r="H153" s="31" t="str">
        <f t="shared" si="15"/>
        <v/>
      </c>
      <c r="I153" s="31" t="str">
        <f t="shared" si="16"/>
        <v/>
      </c>
    </row>
    <row r="154" spans="1:9" ht="23.25" x14ac:dyDescent="0.3">
      <c r="A154" s="35" t="str">
        <f>IF(F153=0,MAX($A$2:A153)+1,"")</f>
        <v/>
      </c>
      <c r="B154" s="1">
        <f t="shared" si="17"/>
        <v>3</v>
      </c>
      <c r="C154" s="1">
        <v>0.75</v>
      </c>
      <c r="D154" s="1">
        <f t="shared" si="14"/>
        <v>4</v>
      </c>
      <c r="E154" s="32">
        <v>0.71</v>
      </c>
      <c r="F154" s="1">
        <f t="shared" si="18"/>
        <v>5</v>
      </c>
      <c r="G154" s="1">
        <f t="shared" si="19"/>
        <v>10</v>
      </c>
      <c r="H154" s="31" t="str">
        <f t="shared" si="15"/>
        <v/>
      </c>
      <c r="I154" s="31" t="str">
        <f t="shared" si="16"/>
        <v/>
      </c>
    </row>
    <row r="155" spans="1:9" ht="23.25" x14ac:dyDescent="0.3">
      <c r="A155" s="35" t="str">
        <f>IF(F154=0,MAX($A$2:A154)+1,"")</f>
        <v/>
      </c>
      <c r="B155" s="1">
        <f t="shared" si="17"/>
        <v>4</v>
      </c>
      <c r="C155" s="1">
        <v>0.08</v>
      </c>
      <c r="D155" s="1">
        <f t="shared" si="14"/>
        <v>1</v>
      </c>
      <c r="E155" s="32">
        <v>0.39</v>
      </c>
      <c r="F155" s="1">
        <f t="shared" si="18"/>
        <v>4</v>
      </c>
      <c r="G155" s="1">
        <f t="shared" si="19"/>
        <v>11</v>
      </c>
      <c r="H155" s="31" t="str">
        <f t="shared" si="15"/>
        <v/>
      </c>
      <c r="I155" s="31" t="str">
        <f t="shared" si="16"/>
        <v/>
      </c>
    </row>
    <row r="156" spans="1:9" ht="23.25" x14ac:dyDescent="0.3">
      <c r="A156" s="35" t="str">
        <f>IF(F155=0,MAX($A$2:A155)+1,"")</f>
        <v/>
      </c>
      <c r="B156" s="1">
        <f t="shared" si="17"/>
        <v>5</v>
      </c>
      <c r="C156" s="1">
        <v>0.03</v>
      </c>
      <c r="D156" s="1">
        <f t="shared" si="14"/>
        <v>1</v>
      </c>
      <c r="E156" s="32">
        <v>0.49</v>
      </c>
      <c r="F156" s="1">
        <f t="shared" si="18"/>
        <v>3</v>
      </c>
      <c r="G156" s="1">
        <f t="shared" si="19"/>
        <v>12</v>
      </c>
      <c r="H156" s="31" t="str">
        <f t="shared" si="15"/>
        <v/>
      </c>
      <c r="I156" s="31" t="str">
        <f t="shared" si="16"/>
        <v/>
      </c>
    </row>
    <row r="157" spans="1:9" ht="23.25" x14ac:dyDescent="0.3">
      <c r="A157" s="35" t="str">
        <f>IF(F156=0,MAX($A$2:A156)+1,"")</f>
        <v/>
      </c>
      <c r="B157" s="1">
        <f t="shared" si="17"/>
        <v>6</v>
      </c>
      <c r="C157" s="1">
        <v>0.82</v>
      </c>
      <c r="D157" s="1">
        <f t="shared" si="14"/>
        <v>4</v>
      </c>
      <c r="E157" s="32">
        <v>0.56999999999999995</v>
      </c>
      <c r="F157" s="1">
        <f t="shared" si="18"/>
        <v>2</v>
      </c>
      <c r="G157" s="1">
        <f t="shared" si="19"/>
        <v>16</v>
      </c>
      <c r="H157" s="31" t="str">
        <f t="shared" si="15"/>
        <v/>
      </c>
      <c r="I157" s="31" t="str">
        <f t="shared" si="16"/>
        <v/>
      </c>
    </row>
    <row r="158" spans="1:9" ht="23.25" x14ac:dyDescent="0.3">
      <c r="A158" s="35" t="str">
        <f>IF(F157=0,MAX($A$2:A157)+1,"")</f>
        <v/>
      </c>
      <c r="B158" s="1">
        <f t="shared" si="17"/>
        <v>7</v>
      </c>
      <c r="C158" s="1">
        <v>0.37</v>
      </c>
      <c r="D158" s="1">
        <f t="shared" si="14"/>
        <v>3</v>
      </c>
      <c r="E158" s="32">
        <v>0.86</v>
      </c>
      <c r="F158" s="1">
        <f t="shared" si="18"/>
        <v>1</v>
      </c>
      <c r="G158" s="1">
        <f t="shared" si="19"/>
        <v>19</v>
      </c>
      <c r="H158" s="31" t="str">
        <f t="shared" si="15"/>
        <v/>
      </c>
      <c r="I158" s="31" t="str">
        <f t="shared" si="16"/>
        <v/>
      </c>
    </row>
    <row r="159" spans="1:9" ht="23.25" x14ac:dyDescent="0.3">
      <c r="A159" s="36" t="str">
        <f>IF(F158=0,MAX($A$2:A158)+1,"")</f>
        <v/>
      </c>
      <c r="B159" s="23">
        <f t="shared" si="17"/>
        <v>8</v>
      </c>
      <c r="C159" s="23">
        <v>0.89</v>
      </c>
      <c r="D159" s="23">
        <f t="shared" si="14"/>
        <v>4</v>
      </c>
      <c r="E159" s="33">
        <v>0.35</v>
      </c>
      <c r="F159" s="23">
        <f t="shared" si="18"/>
        <v>0</v>
      </c>
      <c r="G159" s="23">
        <f t="shared" si="19"/>
        <v>23</v>
      </c>
      <c r="H159" s="31">
        <f t="shared" si="15"/>
        <v>23</v>
      </c>
      <c r="I159" s="31" t="str">
        <f t="shared" si="16"/>
        <v/>
      </c>
    </row>
    <row r="160" spans="1:9" x14ac:dyDescent="0.2">
      <c r="H160" s="31"/>
    </row>
    <row r="161" spans="8:8" x14ac:dyDescent="0.2">
      <c r="H161" s="31"/>
    </row>
    <row r="162" spans="8:8" x14ac:dyDescent="0.2">
      <c r="H162" s="31"/>
    </row>
    <row r="163" spans="8:8" x14ac:dyDescent="0.2">
      <c r="H163" s="31"/>
    </row>
    <row r="164" spans="8:8" x14ac:dyDescent="0.2">
      <c r="H164" s="31"/>
    </row>
    <row r="165" spans="8:8" x14ac:dyDescent="0.2">
      <c r="H165" s="31"/>
    </row>
    <row r="166" spans="8:8" x14ac:dyDescent="0.2">
      <c r="H166" s="31"/>
    </row>
    <row r="167" spans="8:8" x14ac:dyDescent="0.2">
      <c r="H167" s="31"/>
    </row>
    <row r="168" spans="8:8" x14ac:dyDescent="0.2">
      <c r="H168" s="31"/>
    </row>
    <row r="169" spans="8:8" x14ac:dyDescent="0.2">
      <c r="H169" s="31"/>
    </row>
    <row r="170" spans="8:8" x14ac:dyDescent="0.2">
      <c r="H170" s="31"/>
    </row>
    <row r="171" spans="8:8" x14ac:dyDescent="0.2">
      <c r="H171" s="31"/>
    </row>
    <row r="172" spans="8:8" x14ac:dyDescent="0.2">
      <c r="H172" s="31"/>
    </row>
    <row r="173" spans="8:8" x14ac:dyDescent="0.2">
      <c r="H173" s="31"/>
    </row>
    <row r="174" spans="8:8" x14ac:dyDescent="0.2">
      <c r="H174" s="31"/>
    </row>
    <row r="175" spans="8:8" x14ac:dyDescent="0.2">
      <c r="H175" s="31"/>
    </row>
    <row r="176" spans="8:8" x14ac:dyDescent="0.2">
      <c r="H176" s="31"/>
    </row>
    <row r="177" spans="8:8" x14ac:dyDescent="0.2">
      <c r="H177" s="31"/>
    </row>
    <row r="178" spans="8:8" x14ac:dyDescent="0.2">
      <c r="H178" s="31"/>
    </row>
    <row r="179" spans="8:8" x14ac:dyDescent="0.2">
      <c r="H179" s="31"/>
    </row>
    <row r="180" spans="8:8" x14ac:dyDescent="0.2">
      <c r="H180" s="31"/>
    </row>
    <row r="181" spans="8:8" x14ac:dyDescent="0.2">
      <c r="H181" s="31"/>
    </row>
    <row r="182" spans="8:8" x14ac:dyDescent="0.2">
      <c r="H182" s="31"/>
    </row>
    <row r="183" spans="8:8" x14ac:dyDescent="0.2">
      <c r="H183" s="31"/>
    </row>
    <row r="184" spans="8:8" x14ac:dyDescent="0.2">
      <c r="H184" s="31"/>
    </row>
    <row r="185" spans="8:8" x14ac:dyDescent="0.2">
      <c r="H185" s="31"/>
    </row>
    <row r="186" spans="8:8" x14ac:dyDescent="0.2">
      <c r="H186" s="31"/>
    </row>
    <row r="187" spans="8:8" x14ac:dyDescent="0.2">
      <c r="H187" s="31"/>
    </row>
    <row r="188" spans="8:8" x14ac:dyDescent="0.2">
      <c r="H188" s="31"/>
    </row>
    <row r="189" spans="8:8" x14ac:dyDescent="0.2">
      <c r="H189" s="31"/>
    </row>
    <row r="190" spans="8:8" x14ac:dyDescent="0.2">
      <c r="H190" s="31"/>
    </row>
    <row r="191" spans="8:8" x14ac:dyDescent="0.2">
      <c r="H191" s="31"/>
    </row>
    <row r="192" spans="8:8" x14ac:dyDescent="0.2">
      <c r="H192" s="31"/>
    </row>
    <row r="193" spans="8:8" x14ac:dyDescent="0.2">
      <c r="H193" s="31"/>
    </row>
    <row r="194" spans="8:8" x14ac:dyDescent="0.2">
      <c r="H194" s="31"/>
    </row>
    <row r="195" spans="8:8" x14ac:dyDescent="0.2">
      <c r="H195" s="31"/>
    </row>
    <row r="196" spans="8:8" x14ac:dyDescent="0.2">
      <c r="H196" s="31"/>
    </row>
    <row r="197" spans="8:8" x14ac:dyDescent="0.2">
      <c r="H197" s="31"/>
    </row>
    <row r="198" spans="8:8" x14ac:dyDescent="0.2">
      <c r="H198" s="31"/>
    </row>
    <row r="199" spans="8:8" x14ac:dyDescent="0.2">
      <c r="H199" s="31"/>
    </row>
    <row r="200" spans="8:8" x14ac:dyDescent="0.2">
      <c r="H200" s="31"/>
    </row>
    <row r="201" spans="8:8" x14ac:dyDescent="0.2">
      <c r="H201" s="31"/>
    </row>
    <row r="202" spans="8:8" x14ac:dyDescent="0.2">
      <c r="H202" s="31"/>
    </row>
  </sheetData>
  <conditionalFormatting sqref="E2:E159">
    <cfRule type="expression" dxfId="3" priority="1">
      <formula>B2=1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91"/>
  <sheetViews>
    <sheetView workbookViewId="0" xr3:uid="{958C4451-9541-5A59-BF78-D2F731DF1C81}">
      <selection activeCell="H10" sqref="H10"/>
    </sheetView>
  </sheetViews>
  <sheetFormatPr defaultRowHeight="15" x14ac:dyDescent="0.2"/>
  <cols>
    <col min="1" max="1" width="9.14453125" style="3"/>
    <col min="4" max="4" width="9.14453125" style="2"/>
    <col min="6" max="6" width="11.56640625" customWidth="1"/>
    <col min="12" max="12" width="11.703125" style="2" customWidth="1"/>
    <col min="13" max="13" width="17.62109375" customWidth="1"/>
    <col min="14" max="14" width="11.296875" customWidth="1"/>
    <col min="15" max="15" width="20.4453125" customWidth="1"/>
    <col min="16" max="16" width="14.125" customWidth="1"/>
    <col min="17" max="17" width="9.81640625" customWidth="1"/>
    <col min="19" max="19" width="11.97265625" customWidth="1"/>
  </cols>
  <sheetData>
    <row r="1" spans="1:21" ht="78" customHeight="1" x14ac:dyDescent="0.2">
      <c r="A1" s="13" t="s">
        <v>2</v>
      </c>
      <c r="B1" s="13" t="s">
        <v>3</v>
      </c>
      <c r="C1" s="14" t="s">
        <v>4</v>
      </c>
      <c r="D1" s="13" t="s">
        <v>5</v>
      </c>
      <c r="E1" s="15" t="s">
        <v>12</v>
      </c>
      <c r="F1" s="13" t="s">
        <v>6</v>
      </c>
      <c r="G1" s="13" t="s">
        <v>13</v>
      </c>
      <c r="H1" s="13" t="s">
        <v>7</v>
      </c>
      <c r="I1" s="13" t="s">
        <v>8</v>
      </c>
      <c r="J1" s="13" t="s">
        <v>9</v>
      </c>
      <c r="K1" s="13" t="s">
        <v>23</v>
      </c>
      <c r="L1" s="12"/>
      <c r="N1" s="16" t="s">
        <v>14</v>
      </c>
      <c r="O1" s="6">
        <v>40</v>
      </c>
      <c r="Q1" s="17" t="s">
        <v>17</v>
      </c>
      <c r="R1" s="6">
        <v>7</v>
      </c>
    </row>
    <row r="2" spans="1:21" ht="29.25" x14ac:dyDescent="0.3">
      <c r="A2" s="29">
        <v>1</v>
      </c>
      <c r="B2" s="1">
        <v>1</v>
      </c>
      <c r="C2" s="4">
        <f>O3</f>
        <v>35</v>
      </c>
      <c r="D2" s="1">
        <v>0.51</v>
      </c>
      <c r="E2" s="5">
        <f t="shared" ref="E2:E65" si="0">IF(AND(D2&gt;=$T$11,D2&lt;=$U$11),$R$11,IF(AND(D2&gt;=$T$12,D2&lt;=$U$12),$R$12,IF(AND(D2&gt;=$T$13,D2&lt;=$U$13),$R$13,IF(AND(D2&gt;=$T$14,D2&lt;=$U$14),$R$14,IF(OR(D2&gt;=$T$15,D2=0),$R$15,-99)))))</f>
        <v>3</v>
      </c>
      <c r="F2" s="1">
        <f>IF((C2-E2)&gt;=0,C2-E2,0)</f>
        <v>32</v>
      </c>
      <c r="G2" s="1">
        <v>0</v>
      </c>
      <c r="H2" s="1">
        <f>O1-C2</f>
        <v>5</v>
      </c>
      <c r="I2" s="1">
        <v>0.46</v>
      </c>
      <c r="J2" s="1">
        <f>ROUND(_xlfn.NORM.INV(I2,$R$1,$R$2),0)</f>
        <v>7</v>
      </c>
      <c r="K2" s="1">
        <v>3</v>
      </c>
      <c r="N2" s="16" t="s">
        <v>15</v>
      </c>
      <c r="O2" s="6">
        <v>10</v>
      </c>
      <c r="Q2" s="16" t="s">
        <v>18</v>
      </c>
      <c r="R2" s="6">
        <v>2</v>
      </c>
    </row>
    <row r="3" spans="1:21" ht="23.25" x14ac:dyDescent="0.3">
      <c r="A3" s="29"/>
      <c r="B3" s="1">
        <v>2</v>
      </c>
      <c r="C3" s="4">
        <f>IF(J2=0,F2+H2,F2)</f>
        <v>32</v>
      </c>
      <c r="D3" s="1">
        <v>0.27</v>
      </c>
      <c r="E3" s="5">
        <f t="shared" si="0"/>
        <v>3</v>
      </c>
      <c r="F3" s="1">
        <f>IF((C3-E3-G2)&gt;=0,C3-E3-G2,0)</f>
        <v>29</v>
      </c>
      <c r="G3" s="1">
        <f>IF((C3-(E3+G2))&lt;=0,ABS(C3-(E3+G2)),0)</f>
        <v>0</v>
      </c>
      <c r="H3" s="1">
        <f>IF(B3=$O$2,$O$1-F3,IF(J2=0,"",H2))</f>
        <v>5</v>
      </c>
      <c r="I3" s="1">
        <v>0.28000000000000003</v>
      </c>
      <c r="J3" s="1">
        <f>IF($O$2=B3,ROUND(_xlfn.NORM.INV(I3,$R$1,$R$2),0),IF(OR(J2&lt;=0,J2=""),"",J2-1))</f>
        <v>6</v>
      </c>
      <c r="K3" s="1">
        <f>IF(J3&lt;&gt;"",K2+E3,K2)</f>
        <v>6</v>
      </c>
      <c r="N3" s="17" t="s">
        <v>16</v>
      </c>
      <c r="O3" s="6">
        <v>35</v>
      </c>
    </row>
    <row r="4" spans="1:21" ht="23.25" x14ac:dyDescent="0.3">
      <c r="A4" s="29"/>
      <c r="B4" s="1">
        <v>3</v>
      </c>
      <c r="C4" s="4">
        <f t="shared" ref="C4:C67" si="1">IF(J3=0,F3+H3,F3)</f>
        <v>29</v>
      </c>
      <c r="D4" s="1">
        <v>0.42</v>
      </c>
      <c r="E4" s="5">
        <f t="shared" si="0"/>
        <v>3</v>
      </c>
      <c r="F4" s="1">
        <f t="shared" ref="F4:F67" si="2">IF((C4-E4-G3)&gt;=0,C4-E4-G3,0)</f>
        <v>26</v>
      </c>
      <c r="G4" s="1">
        <f t="shared" ref="G4:G67" si="3">IF((C4-(E4+G3))&lt;=0,ABS(C4-(E4+G3)),0)</f>
        <v>0</v>
      </c>
      <c r="H4" s="1">
        <f t="shared" ref="H4:H10" si="4">IF(B4=$O$2,$O$1-F4,IF(J3=0,"",H3))</f>
        <v>5</v>
      </c>
      <c r="I4" s="1">
        <v>0.8</v>
      </c>
      <c r="J4" s="1">
        <f t="shared" ref="J4:J67" si="5">IF($O$2=B4,ROUND(_xlfn.NORM.INV(I4,$R$1,$R$2),0),IF(OR(J3&lt;=0,J3=""),"",J3-1))</f>
        <v>5</v>
      </c>
      <c r="K4" s="1">
        <f t="shared" ref="K4:K11" si="6">IF(J4&lt;&gt;"",K3+E4,K3)</f>
        <v>9</v>
      </c>
    </row>
    <row r="5" spans="1:21" ht="23.25" x14ac:dyDescent="0.3">
      <c r="A5" s="29"/>
      <c r="B5" s="1">
        <v>4</v>
      </c>
      <c r="C5" s="4">
        <f t="shared" si="1"/>
        <v>26</v>
      </c>
      <c r="D5" s="1">
        <v>0.46</v>
      </c>
      <c r="E5" s="5">
        <f t="shared" si="0"/>
        <v>3</v>
      </c>
      <c r="F5" s="1">
        <f t="shared" si="2"/>
        <v>23</v>
      </c>
      <c r="G5" s="1">
        <f t="shared" si="3"/>
        <v>0</v>
      </c>
      <c r="H5" s="1">
        <f t="shared" si="4"/>
        <v>5</v>
      </c>
      <c r="I5" s="1">
        <v>0.28000000000000003</v>
      </c>
      <c r="J5" s="1">
        <f t="shared" si="5"/>
        <v>4</v>
      </c>
      <c r="K5" s="1">
        <f t="shared" si="6"/>
        <v>12</v>
      </c>
    </row>
    <row r="6" spans="1:21" ht="23.25" x14ac:dyDescent="0.3">
      <c r="A6" s="29"/>
      <c r="B6" s="1">
        <v>5</v>
      </c>
      <c r="C6" s="4">
        <f t="shared" si="1"/>
        <v>23</v>
      </c>
      <c r="D6" s="1">
        <v>0.28000000000000003</v>
      </c>
      <c r="E6" s="5">
        <f t="shared" si="0"/>
        <v>3</v>
      </c>
      <c r="F6" s="1">
        <f t="shared" si="2"/>
        <v>20</v>
      </c>
      <c r="G6" s="1">
        <f t="shared" si="3"/>
        <v>0</v>
      </c>
      <c r="H6" s="1">
        <f t="shared" si="4"/>
        <v>5</v>
      </c>
      <c r="I6" s="1">
        <v>0.42</v>
      </c>
      <c r="J6" s="1">
        <f t="shared" si="5"/>
        <v>3</v>
      </c>
      <c r="K6" s="1">
        <f t="shared" si="6"/>
        <v>15</v>
      </c>
    </row>
    <row r="7" spans="1:21" ht="23.25" x14ac:dyDescent="0.3">
      <c r="A7" s="29"/>
      <c r="B7" s="1">
        <v>6</v>
      </c>
      <c r="C7" s="4">
        <f t="shared" si="1"/>
        <v>20</v>
      </c>
      <c r="D7" s="1">
        <v>0.89</v>
      </c>
      <c r="E7" s="5">
        <f t="shared" si="0"/>
        <v>4</v>
      </c>
      <c r="F7" s="1">
        <f t="shared" si="2"/>
        <v>16</v>
      </c>
      <c r="G7" s="1">
        <f t="shared" si="3"/>
        <v>0</v>
      </c>
      <c r="H7" s="1">
        <f t="shared" si="4"/>
        <v>5</v>
      </c>
      <c r="I7" s="1">
        <v>0.14000000000000001</v>
      </c>
      <c r="J7" s="1">
        <f t="shared" si="5"/>
        <v>2</v>
      </c>
      <c r="K7" s="1">
        <f t="shared" si="6"/>
        <v>19</v>
      </c>
      <c r="M7" s="10"/>
      <c r="N7" s="10"/>
    </row>
    <row r="8" spans="1:21" ht="23.25" x14ac:dyDescent="0.3">
      <c r="A8" s="29"/>
      <c r="B8" s="1">
        <v>7</v>
      </c>
      <c r="C8" s="4">
        <f t="shared" si="1"/>
        <v>16</v>
      </c>
      <c r="D8" s="1">
        <v>0.44</v>
      </c>
      <c r="E8" s="5">
        <f t="shared" si="0"/>
        <v>3</v>
      </c>
      <c r="F8" s="1">
        <f t="shared" si="2"/>
        <v>13</v>
      </c>
      <c r="G8" s="1">
        <f t="shared" si="3"/>
        <v>0</v>
      </c>
      <c r="H8" s="1">
        <f t="shared" si="4"/>
        <v>5</v>
      </c>
      <c r="I8" s="1">
        <v>0.96</v>
      </c>
      <c r="J8" s="1">
        <f t="shared" si="5"/>
        <v>1</v>
      </c>
      <c r="K8" s="1">
        <f t="shared" si="6"/>
        <v>22</v>
      </c>
      <c r="M8" s="2"/>
      <c r="N8" s="2"/>
    </row>
    <row r="9" spans="1:21" ht="23.25" x14ac:dyDescent="0.3">
      <c r="A9" s="29"/>
      <c r="B9" s="1">
        <v>8</v>
      </c>
      <c r="C9" s="4">
        <f t="shared" si="1"/>
        <v>13</v>
      </c>
      <c r="D9" s="1">
        <v>0.27</v>
      </c>
      <c r="E9" s="5">
        <f t="shared" si="0"/>
        <v>3</v>
      </c>
      <c r="F9" s="1">
        <f t="shared" si="2"/>
        <v>10</v>
      </c>
      <c r="G9" s="1">
        <f t="shared" si="3"/>
        <v>0</v>
      </c>
      <c r="H9" s="1">
        <f t="shared" si="4"/>
        <v>5</v>
      </c>
      <c r="I9" s="1">
        <v>0.57999999999999996</v>
      </c>
      <c r="J9" s="1">
        <f t="shared" si="5"/>
        <v>0</v>
      </c>
      <c r="K9" s="1">
        <f t="shared" si="6"/>
        <v>25</v>
      </c>
      <c r="M9" s="2"/>
      <c r="N9" s="2"/>
    </row>
    <row r="10" spans="1:21" ht="28.5" x14ac:dyDescent="0.3">
      <c r="A10" s="29"/>
      <c r="B10" s="1">
        <v>9</v>
      </c>
      <c r="C10" s="4">
        <f t="shared" si="1"/>
        <v>15</v>
      </c>
      <c r="D10" s="1">
        <v>0.78</v>
      </c>
      <c r="E10" s="5">
        <f t="shared" si="0"/>
        <v>4</v>
      </c>
      <c r="F10" s="1">
        <f t="shared" si="2"/>
        <v>11</v>
      </c>
      <c r="G10" s="1">
        <f t="shared" si="3"/>
        <v>0</v>
      </c>
      <c r="H10" s="1" t="str">
        <f t="shared" si="4"/>
        <v/>
      </c>
      <c r="I10" s="1">
        <v>0.62</v>
      </c>
      <c r="J10" s="1" t="str">
        <f t="shared" si="5"/>
        <v/>
      </c>
      <c r="K10" s="1">
        <f t="shared" si="6"/>
        <v>25</v>
      </c>
      <c r="L10" s="2">
        <f>AVERAGEIF(J7:J10,"&gt;1")</f>
        <v>2</v>
      </c>
      <c r="M10" s="11"/>
      <c r="N10" s="2"/>
      <c r="R10" s="18" t="s">
        <v>0</v>
      </c>
      <c r="S10" s="19" t="s">
        <v>1</v>
      </c>
      <c r="T10" s="20" t="s">
        <v>10</v>
      </c>
      <c r="U10" s="20" t="s">
        <v>11</v>
      </c>
    </row>
    <row r="11" spans="1:21" ht="23.25" x14ac:dyDescent="0.3">
      <c r="A11" s="30"/>
      <c r="B11" s="23">
        <v>10</v>
      </c>
      <c r="C11" s="27">
        <f t="shared" si="1"/>
        <v>11</v>
      </c>
      <c r="D11" s="23">
        <v>0.47</v>
      </c>
      <c r="E11" s="28">
        <f t="shared" si="0"/>
        <v>3</v>
      </c>
      <c r="F11" s="23">
        <f t="shared" si="2"/>
        <v>8</v>
      </c>
      <c r="G11" s="23">
        <f t="shared" si="3"/>
        <v>0</v>
      </c>
      <c r="H11" s="23">
        <f>IF(B11=$O$2,$O$1-F11,IF(J10=0,"",H10))</f>
        <v>32</v>
      </c>
      <c r="I11" s="23">
        <v>0.63</v>
      </c>
      <c r="J11" s="23">
        <f t="shared" si="5"/>
        <v>8</v>
      </c>
      <c r="K11" s="23">
        <f t="shared" si="6"/>
        <v>28</v>
      </c>
      <c r="M11" s="2"/>
      <c r="N11" s="2"/>
      <c r="R11" s="7">
        <v>0</v>
      </c>
      <c r="S11" s="8">
        <v>1.9E-2</v>
      </c>
      <c r="T11" s="9">
        <v>1E-3</v>
      </c>
      <c r="U11" s="9">
        <f>MOD(SUM(U10,S11),1)</f>
        <v>1.9E-2</v>
      </c>
    </row>
    <row r="12" spans="1:21" ht="25.5" customHeight="1" x14ac:dyDescent="0.3">
      <c r="A12" s="29">
        <v>2</v>
      </c>
      <c r="B12" s="1">
        <v>1</v>
      </c>
      <c r="C12" s="4">
        <f t="shared" si="1"/>
        <v>8</v>
      </c>
      <c r="D12" s="1">
        <v>0.04</v>
      </c>
      <c r="E12" s="5">
        <f t="shared" si="0"/>
        <v>1</v>
      </c>
      <c r="F12" s="1">
        <f t="shared" si="2"/>
        <v>7</v>
      </c>
      <c r="G12" s="1">
        <f t="shared" si="3"/>
        <v>0</v>
      </c>
      <c r="H12" s="1">
        <f t="shared" ref="H12:H75" si="7">IF(B12=$O$2,$O$1-F12,IF(J11=0,"",H11))</f>
        <v>32</v>
      </c>
      <c r="I12" s="1">
        <v>0.46</v>
      </c>
      <c r="J12" s="1">
        <f t="shared" si="5"/>
        <v>7</v>
      </c>
      <c r="K12" s="1">
        <f>IF(B12=1,E12,IF(J12&lt;&gt;"",K11+E12,K11))</f>
        <v>1</v>
      </c>
      <c r="M12" s="11"/>
      <c r="N12" s="2"/>
      <c r="R12" s="7">
        <v>1</v>
      </c>
      <c r="S12" s="8">
        <v>6.2E-2</v>
      </c>
      <c r="T12" s="9">
        <f>SUM(U11,0.001)</f>
        <v>0.02</v>
      </c>
      <c r="U12" s="9">
        <f t="shared" ref="U12:U15" si="8">MOD(SUM(U11,S12),1)</f>
        <v>8.1000000000000003E-2</v>
      </c>
    </row>
    <row r="13" spans="1:21" ht="23.25" x14ac:dyDescent="0.3">
      <c r="A13" s="29"/>
      <c r="B13" s="1">
        <v>2</v>
      </c>
      <c r="C13" s="4">
        <f t="shared" si="1"/>
        <v>7</v>
      </c>
      <c r="D13" s="1">
        <v>0.49</v>
      </c>
      <c r="E13" s="5">
        <f t="shared" si="0"/>
        <v>3</v>
      </c>
      <c r="F13" s="1">
        <f t="shared" si="2"/>
        <v>4</v>
      </c>
      <c r="G13" s="1">
        <f t="shared" si="3"/>
        <v>0</v>
      </c>
      <c r="H13" s="1">
        <f t="shared" si="7"/>
        <v>32</v>
      </c>
      <c r="I13" s="1">
        <v>0.79</v>
      </c>
      <c r="J13" s="1">
        <f t="shared" si="5"/>
        <v>6</v>
      </c>
      <c r="K13" s="1">
        <f t="shared" ref="K13:K76" si="9">IF(B13=1,E13,IF(J13&lt;&gt;"",K12+E13,K12))</f>
        <v>4</v>
      </c>
      <c r="M13" s="2"/>
      <c r="N13" s="2"/>
      <c r="R13" s="7">
        <v>2</v>
      </c>
      <c r="S13" s="8">
        <v>0.184</v>
      </c>
      <c r="T13" s="9">
        <f t="shared" ref="T13:T15" si="10">SUM(U12,0.001)</f>
        <v>8.2000000000000003E-2</v>
      </c>
      <c r="U13" s="9">
        <f t="shared" si="8"/>
        <v>0.26500000000000001</v>
      </c>
    </row>
    <row r="14" spans="1:21" ht="23.25" x14ac:dyDescent="0.3">
      <c r="A14" s="29"/>
      <c r="B14" s="1">
        <v>3</v>
      </c>
      <c r="C14" s="4">
        <f t="shared" si="1"/>
        <v>4</v>
      </c>
      <c r="D14" s="1">
        <v>7.0000000000000007E-2</v>
      </c>
      <c r="E14" s="5">
        <f t="shared" si="0"/>
        <v>1</v>
      </c>
      <c r="F14" s="1">
        <f t="shared" si="2"/>
        <v>3</v>
      </c>
      <c r="G14" s="1">
        <f t="shared" si="3"/>
        <v>0</v>
      </c>
      <c r="H14" s="1">
        <f t="shared" si="7"/>
        <v>32</v>
      </c>
      <c r="I14" s="1">
        <v>0.51</v>
      </c>
      <c r="J14" s="1">
        <f t="shared" si="5"/>
        <v>5</v>
      </c>
      <c r="K14" s="1">
        <f t="shared" si="9"/>
        <v>5</v>
      </c>
      <c r="M14" s="2"/>
      <c r="N14" s="2"/>
      <c r="R14" s="7">
        <v>3</v>
      </c>
      <c r="S14" s="8">
        <v>0.36799999999999999</v>
      </c>
      <c r="T14" s="9">
        <f t="shared" si="10"/>
        <v>0.26600000000000001</v>
      </c>
      <c r="U14" s="9">
        <f t="shared" si="8"/>
        <v>0.63300000000000001</v>
      </c>
    </row>
    <row r="15" spans="1:21" ht="23.25" x14ac:dyDescent="0.3">
      <c r="A15" s="29"/>
      <c r="B15" s="1">
        <v>4</v>
      </c>
      <c r="C15" s="4">
        <f t="shared" si="1"/>
        <v>3</v>
      </c>
      <c r="D15" s="1">
        <v>0.15</v>
      </c>
      <c r="E15" s="5">
        <f t="shared" si="0"/>
        <v>2</v>
      </c>
      <c r="F15" s="1">
        <f t="shared" si="2"/>
        <v>1</v>
      </c>
      <c r="G15" s="1">
        <f t="shared" si="3"/>
        <v>0</v>
      </c>
      <c r="H15" s="1">
        <f t="shared" si="7"/>
        <v>32</v>
      </c>
      <c r="I15" s="1">
        <v>0.3</v>
      </c>
      <c r="J15" s="1">
        <f t="shared" si="5"/>
        <v>4</v>
      </c>
      <c r="K15" s="1">
        <f t="shared" si="9"/>
        <v>7</v>
      </c>
      <c r="M15" s="2"/>
      <c r="N15" s="2"/>
      <c r="R15" s="7">
        <v>4</v>
      </c>
      <c r="S15" s="8">
        <v>0.36699999999999999</v>
      </c>
      <c r="T15" s="9">
        <f t="shared" si="10"/>
        <v>0.63400000000000001</v>
      </c>
      <c r="U15" s="9">
        <f t="shared" si="8"/>
        <v>0</v>
      </c>
    </row>
    <row r="16" spans="1:21" ht="23.25" x14ac:dyDescent="0.3">
      <c r="A16" s="29"/>
      <c r="B16" s="1">
        <v>5</v>
      </c>
      <c r="C16" s="4">
        <f t="shared" si="1"/>
        <v>1</v>
      </c>
      <c r="D16" s="1">
        <v>0.18</v>
      </c>
      <c r="E16" s="5">
        <f t="shared" si="0"/>
        <v>2</v>
      </c>
      <c r="F16" s="1">
        <f t="shared" si="2"/>
        <v>0</v>
      </c>
      <c r="G16" s="1">
        <f t="shared" si="3"/>
        <v>1</v>
      </c>
      <c r="H16" s="1">
        <f t="shared" si="7"/>
        <v>32</v>
      </c>
      <c r="I16" s="1">
        <v>0.28999999999999998</v>
      </c>
      <c r="J16" s="1">
        <f t="shared" si="5"/>
        <v>3</v>
      </c>
      <c r="K16" s="1">
        <f t="shared" si="9"/>
        <v>9</v>
      </c>
    </row>
    <row r="17" spans="1:16" ht="23.25" x14ac:dyDescent="0.3">
      <c r="A17" s="29"/>
      <c r="B17" s="1">
        <v>6</v>
      </c>
      <c r="C17" s="4">
        <f t="shared" si="1"/>
        <v>0</v>
      </c>
      <c r="D17" s="1">
        <v>0</v>
      </c>
      <c r="E17" s="5">
        <f t="shared" si="0"/>
        <v>4</v>
      </c>
      <c r="F17" s="1">
        <f t="shared" si="2"/>
        <v>0</v>
      </c>
      <c r="G17" s="1">
        <f t="shared" si="3"/>
        <v>5</v>
      </c>
      <c r="H17" s="1">
        <f t="shared" si="7"/>
        <v>32</v>
      </c>
      <c r="I17" s="1">
        <v>0.9</v>
      </c>
      <c r="J17" s="1">
        <f t="shared" si="5"/>
        <v>2</v>
      </c>
      <c r="K17" s="1">
        <f t="shared" si="9"/>
        <v>13</v>
      </c>
    </row>
    <row r="18" spans="1:16" ht="23.25" x14ac:dyDescent="0.3">
      <c r="A18" s="29"/>
      <c r="B18" s="1">
        <v>7</v>
      </c>
      <c r="C18" s="4">
        <f t="shared" si="1"/>
        <v>0</v>
      </c>
      <c r="D18" s="1">
        <v>0.16</v>
      </c>
      <c r="E18" s="5">
        <f t="shared" si="0"/>
        <v>2</v>
      </c>
      <c r="F18" s="1">
        <f t="shared" si="2"/>
        <v>0</v>
      </c>
      <c r="G18" s="1">
        <f t="shared" si="3"/>
        <v>7</v>
      </c>
      <c r="H18" s="1">
        <f t="shared" si="7"/>
        <v>32</v>
      </c>
      <c r="I18" s="1">
        <v>0.57999999999999996</v>
      </c>
      <c r="J18" s="1">
        <f t="shared" si="5"/>
        <v>1</v>
      </c>
      <c r="K18" s="1">
        <f t="shared" si="9"/>
        <v>15</v>
      </c>
      <c r="O18" s="21" t="s">
        <v>19</v>
      </c>
      <c r="P18" s="6" t="s">
        <v>20</v>
      </c>
    </row>
    <row r="19" spans="1:16" ht="23.25" x14ac:dyDescent="0.3">
      <c r="A19" s="29"/>
      <c r="B19" s="1">
        <v>8</v>
      </c>
      <c r="C19" s="4">
        <f t="shared" si="1"/>
        <v>0</v>
      </c>
      <c r="D19" s="1">
        <v>0.43</v>
      </c>
      <c r="E19" s="5">
        <f t="shared" si="0"/>
        <v>3</v>
      </c>
      <c r="F19" s="1">
        <f t="shared" si="2"/>
        <v>0</v>
      </c>
      <c r="G19" s="1">
        <f t="shared" si="3"/>
        <v>10</v>
      </c>
      <c r="H19" s="1">
        <f t="shared" si="7"/>
        <v>32</v>
      </c>
      <c r="I19" s="1">
        <v>0.84</v>
      </c>
      <c r="J19" s="1">
        <f t="shared" si="5"/>
        <v>0</v>
      </c>
      <c r="K19" s="1">
        <f t="shared" si="9"/>
        <v>18</v>
      </c>
      <c r="O19" s="24" t="s">
        <v>21</v>
      </c>
      <c r="P19" s="9">
        <f>MAX(G2:G201)</f>
        <v>23</v>
      </c>
    </row>
    <row r="20" spans="1:16" ht="23.25" x14ac:dyDescent="0.3">
      <c r="A20" s="29"/>
      <c r="B20" s="1">
        <v>9</v>
      </c>
      <c r="C20" s="4">
        <f t="shared" si="1"/>
        <v>32</v>
      </c>
      <c r="D20" s="1">
        <v>0.86</v>
      </c>
      <c r="E20" s="5">
        <f t="shared" si="0"/>
        <v>4</v>
      </c>
      <c r="F20" s="1">
        <f t="shared" si="2"/>
        <v>18</v>
      </c>
      <c r="G20" s="1">
        <f t="shared" si="3"/>
        <v>0</v>
      </c>
      <c r="H20" s="1" t="str">
        <f t="shared" si="7"/>
        <v/>
      </c>
      <c r="I20" s="1">
        <v>0.43</v>
      </c>
      <c r="J20" s="1" t="str">
        <f t="shared" si="5"/>
        <v/>
      </c>
      <c r="K20" s="1">
        <f t="shared" si="9"/>
        <v>18</v>
      </c>
      <c r="O20" s="24" t="s">
        <v>22</v>
      </c>
      <c r="P20" s="9">
        <f>AVERAGE(G2:G201)</f>
        <v>3.6549999999999998</v>
      </c>
    </row>
    <row r="21" spans="1:16" ht="46.5" x14ac:dyDescent="0.3">
      <c r="A21" s="30"/>
      <c r="B21" s="23">
        <v>10</v>
      </c>
      <c r="C21" s="27">
        <f t="shared" si="1"/>
        <v>18</v>
      </c>
      <c r="D21" s="23">
        <v>0.38</v>
      </c>
      <c r="E21" s="28">
        <f t="shared" si="0"/>
        <v>3</v>
      </c>
      <c r="F21" s="23">
        <f t="shared" si="2"/>
        <v>15</v>
      </c>
      <c r="G21" s="23">
        <f t="shared" si="3"/>
        <v>0</v>
      </c>
      <c r="H21" s="23">
        <f t="shared" si="7"/>
        <v>25</v>
      </c>
      <c r="I21" s="23">
        <v>0.46</v>
      </c>
      <c r="J21" s="23">
        <f t="shared" si="5"/>
        <v>7</v>
      </c>
      <c r="K21" s="23">
        <f t="shared" si="9"/>
        <v>21</v>
      </c>
      <c r="O21" s="25" t="s">
        <v>27</v>
      </c>
      <c r="P21" s="9">
        <f>SUM(G2:G201)/COUNTIF(G2:G201,"&gt;0")</f>
        <v>8.5</v>
      </c>
    </row>
    <row r="22" spans="1:16" ht="23.25" x14ac:dyDescent="0.3">
      <c r="A22" s="29">
        <v>3</v>
      </c>
      <c r="B22" s="1">
        <v>1</v>
      </c>
      <c r="C22" s="4">
        <f t="shared" si="1"/>
        <v>15</v>
      </c>
      <c r="D22" s="1">
        <v>0.3</v>
      </c>
      <c r="E22" s="5">
        <f t="shared" si="0"/>
        <v>3</v>
      </c>
      <c r="F22" s="1">
        <f t="shared" si="2"/>
        <v>12</v>
      </c>
      <c r="G22" s="1">
        <f t="shared" si="3"/>
        <v>0</v>
      </c>
      <c r="H22" s="1">
        <f t="shared" si="7"/>
        <v>25</v>
      </c>
      <c r="I22" s="1">
        <v>0.04</v>
      </c>
      <c r="J22" s="1">
        <f t="shared" si="5"/>
        <v>6</v>
      </c>
      <c r="K22" s="1">
        <f t="shared" si="9"/>
        <v>3</v>
      </c>
      <c r="O22" s="24" t="s">
        <v>24</v>
      </c>
      <c r="P22" s="9">
        <f>AVERAGE(E2:E201)</f>
        <v>3.085</v>
      </c>
    </row>
    <row r="23" spans="1:16" ht="31.5" x14ac:dyDescent="0.3">
      <c r="A23" s="29"/>
      <c r="B23" s="1">
        <v>2</v>
      </c>
      <c r="C23" s="4">
        <f t="shared" si="1"/>
        <v>12</v>
      </c>
      <c r="D23" s="1">
        <v>0.39</v>
      </c>
      <c r="E23" s="5">
        <f t="shared" si="0"/>
        <v>3</v>
      </c>
      <c r="F23" s="1">
        <f t="shared" si="2"/>
        <v>9</v>
      </c>
      <c r="G23" s="1">
        <f t="shared" si="3"/>
        <v>0</v>
      </c>
      <c r="H23" s="1">
        <f t="shared" si="7"/>
        <v>25</v>
      </c>
      <c r="I23" s="1">
        <v>0.65</v>
      </c>
      <c r="J23" s="1">
        <f t="shared" si="5"/>
        <v>5</v>
      </c>
      <c r="K23" s="1">
        <f t="shared" si="9"/>
        <v>6</v>
      </c>
      <c r="O23" s="25" t="s">
        <v>25</v>
      </c>
      <c r="P23" s="9">
        <f>(SUMPRODUCT(H2:H201,--(MOD(ROW(H2:H201),$O$2)=1))+H2)/(MAX(A2:A201)+1)</f>
        <v>29.61904761904762</v>
      </c>
    </row>
    <row r="24" spans="1:16" ht="31.5" x14ac:dyDescent="0.3">
      <c r="A24" s="29"/>
      <c r="B24" s="1">
        <v>3</v>
      </c>
      <c r="C24" s="4">
        <f t="shared" si="1"/>
        <v>9</v>
      </c>
      <c r="D24" s="1">
        <v>0.85</v>
      </c>
      <c r="E24" s="5">
        <f t="shared" si="0"/>
        <v>4</v>
      </c>
      <c r="F24" s="1">
        <f t="shared" si="2"/>
        <v>5</v>
      </c>
      <c r="G24" s="1">
        <f t="shared" si="3"/>
        <v>0</v>
      </c>
      <c r="H24" s="1">
        <f t="shared" si="7"/>
        <v>25</v>
      </c>
      <c r="I24" s="1">
        <v>0.37</v>
      </c>
      <c r="J24" s="1">
        <f t="shared" si="5"/>
        <v>4</v>
      </c>
      <c r="K24" s="1">
        <f t="shared" si="9"/>
        <v>10</v>
      </c>
      <c r="O24" s="25" t="s">
        <v>26</v>
      </c>
      <c r="P24" s="1">
        <f>SUMPRODUCT(K2:K201,--(MOD(ROW(K2:K201),$O$2)=1))/MAX(A2:A201)</f>
        <v>25.3</v>
      </c>
    </row>
    <row r="25" spans="1:16" ht="23.25" x14ac:dyDescent="0.3">
      <c r="A25" s="29"/>
      <c r="B25" s="1">
        <v>4</v>
      </c>
      <c r="C25" s="4">
        <f t="shared" si="1"/>
        <v>5</v>
      </c>
      <c r="D25" s="1">
        <v>0.23</v>
      </c>
      <c r="E25" s="5">
        <f t="shared" si="0"/>
        <v>2</v>
      </c>
      <c r="F25" s="1">
        <f t="shared" si="2"/>
        <v>3</v>
      </c>
      <c r="G25" s="1">
        <f t="shared" si="3"/>
        <v>0</v>
      </c>
      <c r="H25" s="1">
        <f t="shared" si="7"/>
        <v>25</v>
      </c>
      <c r="I25" s="1">
        <v>0.21</v>
      </c>
      <c r="J25" s="1">
        <f t="shared" si="5"/>
        <v>3</v>
      </c>
      <c r="K25" s="1">
        <f t="shared" si="9"/>
        <v>12</v>
      </c>
      <c r="O25" s="22" t="s">
        <v>28</v>
      </c>
      <c r="P25" s="1">
        <f>(SUMPRODUCT(J2:J201,--(MOD(ROW(J2:J201),$O$2)=1))+J2)/(MAX(A2:A201)+1)</f>
        <v>7.1904761904761907</v>
      </c>
    </row>
    <row r="26" spans="1:16" ht="29.25" x14ac:dyDescent="0.3">
      <c r="A26" s="29"/>
      <c r="B26" s="1">
        <v>5</v>
      </c>
      <c r="C26" s="4">
        <f t="shared" si="1"/>
        <v>3</v>
      </c>
      <c r="D26" s="1">
        <v>0.33</v>
      </c>
      <c r="E26" s="5">
        <f t="shared" si="0"/>
        <v>3</v>
      </c>
      <c r="F26" s="1">
        <f t="shared" si="2"/>
        <v>0</v>
      </c>
      <c r="G26" s="1">
        <f t="shared" si="3"/>
        <v>0</v>
      </c>
      <c r="H26" s="1">
        <f t="shared" si="7"/>
        <v>25</v>
      </c>
      <c r="I26" s="1">
        <v>0.51</v>
      </c>
      <c r="J26" s="1">
        <f t="shared" si="5"/>
        <v>2</v>
      </c>
      <c r="K26" s="1">
        <f t="shared" si="9"/>
        <v>15</v>
      </c>
      <c r="O26" s="26" t="s">
        <v>29</v>
      </c>
      <c r="P26" s="1">
        <f>SUMPRODUCT(K2:K201,--(MOD(ROW(K2:K201),$O$2)=1))</f>
        <v>506</v>
      </c>
    </row>
    <row r="27" spans="1:16" ht="23.25" x14ac:dyDescent="0.3">
      <c r="A27" s="29"/>
      <c r="B27" s="1">
        <v>6</v>
      </c>
      <c r="C27" s="4">
        <f t="shared" si="1"/>
        <v>0</v>
      </c>
      <c r="D27" s="1">
        <v>0.57999999999999996</v>
      </c>
      <c r="E27" s="5">
        <f t="shared" si="0"/>
        <v>3</v>
      </c>
      <c r="F27" s="1">
        <f t="shared" si="2"/>
        <v>0</v>
      </c>
      <c r="G27" s="1">
        <f t="shared" si="3"/>
        <v>3</v>
      </c>
      <c r="H27" s="1">
        <f t="shared" si="7"/>
        <v>25</v>
      </c>
      <c r="I27" s="1">
        <v>0.76</v>
      </c>
      <c r="J27" s="1">
        <f t="shared" si="5"/>
        <v>1</v>
      </c>
      <c r="K27" s="1">
        <f t="shared" si="9"/>
        <v>18</v>
      </c>
    </row>
    <row r="28" spans="1:16" ht="23.25" x14ac:dyDescent="0.3">
      <c r="A28" s="29"/>
      <c r="B28" s="1">
        <v>7</v>
      </c>
      <c r="C28" s="4">
        <f t="shared" si="1"/>
        <v>0</v>
      </c>
      <c r="D28" s="1">
        <v>0.32</v>
      </c>
      <c r="E28" s="5">
        <f t="shared" si="0"/>
        <v>3</v>
      </c>
      <c r="F28" s="1">
        <f t="shared" si="2"/>
        <v>0</v>
      </c>
      <c r="G28" s="1">
        <f t="shared" si="3"/>
        <v>6</v>
      </c>
      <c r="H28" s="1">
        <f t="shared" si="7"/>
        <v>25</v>
      </c>
      <c r="I28" s="1">
        <v>0.88</v>
      </c>
      <c r="J28" s="1">
        <f t="shared" si="5"/>
        <v>0</v>
      </c>
      <c r="K28" s="1">
        <f t="shared" si="9"/>
        <v>21</v>
      </c>
    </row>
    <row r="29" spans="1:16" ht="23.25" x14ac:dyDescent="0.3">
      <c r="A29" s="29"/>
      <c r="B29" s="1">
        <v>8</v>
      </c>
      <c r="C29" s="4">
        <f t="shared" si="1"/>
        <v>25</v>
      </c>
      <c r="D29" s="1">
        <v>0.21</v>
      </c>
      <c r="E29" s="5">
        <f t="shared" si="0"/>
        <v>2</v>
      </c>
      <c r="F29" s="1">
        <f t="shared" si="2"/>
        <v>17</v>
      </c>
      <c r="G29" s="1">
        <f t="shared" si="3"/>
        <v>0</v>
      </c>
      <c r="H29" s="1" t="str">
        <f t="shared" si="7"/>
        <v/>
      </c>
      <c r="I29" s="1">
        <v>0.08</v>
      </c>
      <c r="J29" s="1" t="str">
        <f t="shared" si="5"/>
        <v/>
      </c>
      <c r="K29" s="1">
        <f t="shared" si="9"/>
        <v>21</v>
      </c>
    </row>
    <row r="30" spans="1:16" ht="23.25" x14ac:dyDescent="0.3">
      <c r="A30" s="29"/>
      <c r="B30" s="1">
        <v>9</v>
      </c>
      <c r="C30" s="4">
        <f t="shared" si="1"/>
        <v>17</v>
      </c>
      <c r="D30" s="1">
        <v>0.93</v>
      </c>
      <c r="E30" s="5">
        <f t="shared" si="0"/>
        <v>4</v>
      </c>
      <c r="F30" s="1">
        <f t="shared" si="2"/>
        <v>13</v>
      </c>
      <c r="G30" s="1">
        <f t="shared" si="3"/>
        <v>0</v>
      </c>
      <c r="H30" s="1" t="str">
        <f t="shared" si="7"/>
        <v/>
      </c>
      <c r="I30" s="1">
        <v>0.41</v>
      </c>
      <c r="J30" s="1" t="str">
        <f t="shared" si="5"/>
        <v/>
      </c>
      <c r="K30" s="1">
        <f t="shared" si="9"/>
        <v>21</v>
      </c>
    </row>
    <row r="31" spans="1:16" ht="23.25" x14ac:dyDescent="0.3">
      <c r="A31" s="30"/>
      <c r="B31" s="23">
        <v>10</v>
      </c>
      <c r="C31" s="27">
        <f t="shared" si="1"/>
        <v>13</v>
      </c>
      <c r="D31" s="23">
        <v>0.73</v>
      </c>
      <c r="E31" s="28">
        <f t="shared" si="0"/>
        <v>4</v>
      </c>
      <c r="F31" s="23">
        <f t="shared" si="2"/>
        <v>9</v>
      </c>
      <c r="G31" s="23">
        <f t="shared" si="3"/>
        <v>0</v>
      </c>
      <c r="H31" s="23">
        <f t="shared" si="7"/>
        <v>31</v>
      </c>
      <c r="I31" s="23">
        <v>0.84</v>
      </c>
      <c r="J31" s="23">
        <f t="shared" si="5"/>
        <v>9</v>
      </c>
      <c r="K31" s="23">
        <f t="shared" si="9"/>
        <v>25</v>
      </c>
    </row>
    <row r="32" spans="1:16" ht="23.25" x14ac:dyDescent="0.3">
      <c r="A32" s="29">
        <v>4</v>
      </c>
      <c r="B32" s="1">
        <v>1</v>
      </c>
      <c r="C32" s="4">
        <f t="shared" si="1"/>
        <v>9</v>
      </c>
      <c r="D32" s="1">
        <v>0.95</v>
      </c>
      <c r="E32" s="5">
        <f t="shared" si="0"/>
        <v>4</v>
      </c>
      <c r="F32" s="1">
        <f t="shared" si="2"/>
        <v>5</v>
      </c>
      <c r="G32" s="1">
        <f t="shared" si="3"/>
        <v>0</v>
      </c>
      <c r="H32" s="1">
        <f t="shared" si="7"/>
        <v>31</v>
      </c>
      <c r="I32" s="1">
        <v>0.42</v>
      </c>
      <c r="J32" s="1">
        <f t="shared" si="5"/>
        <v>8</v>
      </c>
      <c r="K32" s="1">
        <f t="shared" si="9"/>
        <v>4</v>
      </c>
    </row>
    <row r="33" spans="1:11" ht="23.25" x14ac:dyDescent="0.3">
      <c r="A33" s="29"/>
      <c r="B33" s="1">
        <v>2</v>
      </c>
      <c r="C33" s="4">
        <f t="shared" si="1"/>
        <v>5</v>
      </c>
      <c r="D33" s="1">
        <v>0.93</v>
      </c>
      <c r="E33" s="5">
        <f t="shared" si="0"/>
        <v>4</v>
      </c>
      <c r="F33" s="1">
        <f t="shared" si="2"/>
        <v>1</v>
      </c>
      <c r="G33" s="1">
        <f t="shared" si="3"/>
        <v>0</v>
      </c>
      <c r="H33" s="1">
        <f t="shared" si="7"/>
        <v>31</v>
      </c>
      <c r="I33" s="1">
        <v>0.3</v>
      </c>
      <c r="J33" s="1">
        <f t="shared" si="5"/>
        <v>7</v>
      </c>
      <c r="K33" s="1">
        <f t="shared" si="9"/>
        <v>8</v>
      </c>
    </row>
    <row r="34" spans="1:11" ht="23.25" x14ac:dyDescent="0.3">
      <c r="A34" s="29"/>
      <c r="B34" s="1">
        <v>3</v>
      </c>
      <c r="C34" s="4">
        <f t="shared" si="1"/>
        <v>1</v>
      </c>
      <c r="D34" s="1">
        <v>0.21</v>
      </c>
      <c r="E34" s="5">
        <f t="shared" si="0"/>
        <v>2</v>
      </c>
      <c r="F34" s="1">
        <f t="shared" si="2"/>
        <v>0</v>
      </c>
      <c r="G34" s="1">
        <f t="shared" si="3"/>
        <v>1</v>
      </c>
      <c r="H34" s="1">
        <f t="shared" si="7"/>
        <v>31</v>
      </c>
      <c r="I34" s="1">
        <v>0.79</v>
      </c>
      <c r="J34" s="1">
        <f t="shared" si="5"/>
        <v>6</v>
      </c>
      <c r="K34" s="1">
        <f t="shared" si="9"/>
        <v>10</v>
      </c>
    </row>
    <row r="35" spans="1:11" ht="23.25" x14ac:dyDescent="0.3">
      <c r="A35" s="29"/>
      <c r="B35" s="1">
        <v>4</v>
      </c>
      <c r="C35" s="4">
        <f t="shared" si="1"/>
        <v>0</v>
      </c>
      <c r="D35" s="1">
        <v>0.18</v>
      </c>
      <c r="E35" s="5">
        <f t="shared" si="0"/>
        <v>2</v>
      </c>
      <c r="F35" s="1">
        <f t="shared" si="2"/>
        <v>0</v>
      </c>
      <c r="G35" s="1">
        <f t="shared" si="3"/>
        <v>3</v>
      </c>
      <c r="H35" s="1">
        <f t="shared" si="7"/>
        <v>31</v>
      </c>
      <c r="I35" s="1">
        <v>0.8</v>
      </c>
      <c r="J35" s="1">
        <f t="shared" si="5"/>
        <v>5</v>
      </c>
      <c r="K35" s="1">
        <f t="shared" si="9"/>
        <v>12</v>
      </c>
    </row>
    <row r="36" spans="1:11" ht="23.25" x14ac:dyDescent="0.3">
      <c r="A36" s="29"/>
      <c r="B36" s="1">
        <v>5</v>
      </c>
      <c r="C36" s="4">
        <f t="shared" si="1"/>
        <v>0</v>
      </c>
      <c r="D36" s="1">
        <v>0.25</v>
      </c>
      <c r="E36" s="5">
        <f t="shared" si="0"/>
        <v>2</v>
      </c>
      <c r="F36" s="1">
        <f t="shared" si="2"/>
        <v>0</v>
      </c>
      <c r="G36" s="1">
        <f t="shared" si="3"/>
        <v>5</v>
      </c>
      <c r="H36" s="1">
        <f t="shared" si="7"/>
        <v>31</v>
      </c>
      <c r="I36" s="1">
        <v>0.08</v>
      </c>
      <c r="J36" s="1">
        <f t="shared" si="5"/>
        <v>4</v>
      </c>
      <c r="K36" s="1">
        <f t="shared" si="9"/>
        <v>14</v>
      </c>
    </row>
    <row r="37" spans="1:11" ht="23.25" x14ac:dyDescent="0.3">
      <c r="A37" s="29"/>
      <c r="B37" s="1">
        <v>6</v>
      </c>
      <c r="C37" s="4">
        <f t="shared" si="1"/>
        <v>0</v>
      </c>
      <c r="D37" s="1">
        <v>0.32</v>
      </c>
      <c r="E37" s="5">
        <f t="shared" si="0"/>
        <v>3</v>
      </c>
      <c r="F37" s="1">
        <f t="shared" si="2"/>
        <v>0</v>
      </c>
      <c r="G37" s="1">
        <f t="shared" si="3"/>
        <v>8</v>
      </c>
      <c r="H37" s="1">
        <f t="shared" si="7"/>
        <v>31</v>
      </c>
      <c r="I37" s="1">
        <v>7.0000000000000007E-2</v>
      </c>
      <c r="J37" s="1">
        <f t="shared" si="5"/>
        <v>3</v>
      </c>
      <c r="K37" s="1">
        <f t="shared" si="9"/>
        <v>17</v>
      </c>
    </row>
    <row r="38" spans="1:11" ht="23.25" x14ac:dyDescent="0.3">
      <c r="A38" s="29"/>
      <c r="B38" s="1">
        <v>7</v>
      </c>
      <c r="C38" s="4">
        <f t="shared" si="1"/>
        <v>0</v>
      </c>
      <c r="D38" s="1">
        <v>0.02</v>
      </c>
      <c r="E38" s="5">
        <f t="shared" si="0"/>
        <v>1</v>
      </c>
      <c r="F38" s="1">
        <f t="shared" si="2"/>
        <v>0</v>
      </c>
      <c r="G38" s="1">
        <f t="shared" si="3"/>
        <v>9</v>
      </c>
      <c r="H38" s="1">
        <f t="shared" si="7"/>
        <v>31</v>
      </c>
      <c r="I38" s="1">
        <v>0.76</v>
      </c>
      <c r="J38" s="1">
        <f t="shared" si="5"/>
        <v>2</v>
      </c>
      <c r="K38" s="1">
        <f t="shared" si="9"/>
        <v>18</v>
      </c>
    </row>
    <row r="39" spans="1:11" ht="23.25" x14ac:dyDescent="0.3">
      <c r="A39" s="29"/>
      <c r="B39" s="1">
        <v>8</v>
      </c>
      <c r="C39" s="4">
        <f t="shared" si="1"/>
        <v>0</v>
      </c>
      <c r="D39" s="1">
        <v>0.47</v>
      </c>
      <c r="E39" s="5">
        <f t="shared" si="0"/>
        <v>3</v>
      </c>
      <c r="F39" s="1">
        <f t="shared" si="2"/>
        <v>0</v>
      </c>
      <c r="G39" s="1">
        <f t="shared" si="3"/>
        <v>12</v>
      </c>
      <c r="H39" s="1">
        <f t="shared" si="7"/>
        <v>31</v>
      </c>
      <c r="I39" s="1">
        <v>0.48</v>
      </c>
      <c r="J39" s="1">
        <f t="shared" si="5"/>
        <v>1</v>
      </c>
      <c r="K39" s="1">
        <f t="shared" si="9"/>
        <v>21</v>
      </c>
    </row>
    <row r="40" spans="1:11" ht="23.25" x14ac:dyDescent="0.3">
      <c r="A40" s="29"/>
      <c r="B40" s="1">
        <v>9</v>
      </c>
      <c r="C40" s="4">
        <f t="shared" si="1"/>
        <v>0</v>
      </c>
      <c r="D40" s="1">
        <v>0.77</v>
      </c>
      <c r="E40" s="5">
        <f t="shared" si="0"/>
        <v>4</v>
      </c>
      <c r="F40" s="1">
        <f t="shared" si="2"/>
        <v>0</v>
      </c>
      <c r="G40" s="1">
        <f t="shared" si="3"/>
        <v>16</v>
      </c>
      <c r="H40" s="1">
        <f t="shared" si="7"/>
        <v>31</v>
      </c>
      <c r="I40" s="1">
        <v>0.74</v>
      </c>
      <c r="J40" s="1">
        <f t="shared" si="5"/>
        <v>0</v>
      </c>
      <c r="K40" s="1">
        <f t="shared" si="9"/>
        <v>25</v>
      </c>
    </row>
    <row r="41" spans="1:11" ht="23.25" x14ac:dyDescent="0.3">
      <c r="A41" s="30"/>
      <c r="B41" s="23">
        <v>10</v>
      </c>
      <c r="C41" s="27">
        <f t="shared" si="1"/>
        <v>31</v>
      </c>
      <c r="D41" s="23">
        <v>0.89</v>
      </c>
      <c r="E41" s="28">
        <f t="shared" si="0"/>
        <v>4</v>
      </c>
      <c r="F41" s="23">
        <f t="shared" si="2"/>
        <v>11</v>
      </c>
      <c r="G41" s="23">
        <f t="shared" si="3"/>
        <v>0</v>
      </c>
      <c r="H41" s="23">
        <f t="shared" si="7"/>
        <v>29</v>
      </c>
      <c r="I41" s="23">
        <v>0.71</v>
      </c>
      <c r="J41" s="23">
        <f t="shared" si="5"/>
        <v>8</v>
      </c>
      <c r="K41" s="23">
        <f t="shared" si="9"/>
        <v>29</v>
      </c>
    </row>
    <row r="42" spans="1:11" ht="23.25" x14ac:dyDescent="0.3">
      <c r="A42" s="29">
        <v>5</v>
      </c>
      <c r="B42" s="1">
        <v>1</v>
      </c>
      <c r="C42" s="4">
        <f t="shared" si="1"/>
        <v>11</v>
      </c>
      <c r="D42" s="1">
        <v>0.77</v>
      </c>
      <c r="E42" s="5">
        <f t="shared" si="0"/>
        <v>4</v>
      </c>
      <c r="F42" s="1">
        <f t="shared" si="2"/>
        <v>7</v>
      </c>
      <c r="G42" s="1">
        <f t="shared" si="3"/>
        <v>0</v>
      </c>
      <c r="H42" s="1">
        <f t="shared" si="7"/>
        <v>29</v>
      </c>
      <c r="I42" s="1">
        <v>0.53</v>
      </c>
      <c r="J42" s="1">
        <f t="shared" si="5"/>
        <v>7</v>
      </c>
      <c r="K42" s="1">
        <f t="shared" si="9"/>
        <v>4</v>
      </c>
    </row>
    <row r="43" spans="1:11" ht="23.25" x14ac:dyDescent="0.3">
      <c r="A43" s="29"/>
      <c r="B43" s="1">
        <v>2</v>
      </c>
      <c r="C43" s="4">
        <f t="shared" si="1"/>
        <v>7</v>
      </c>
      <c r="D43" s="1">
        <v>0.23</v>
      </c>
      <c r="E43" s="5">
        <f t="shared" si="0"/>
        <v>2</v>
      </c>
      <c r="F43" s="1">
        <f t="shared" si="2"/>
        <v>5</v>
      </c>
      <c r="G43" s="1">
        <f t="shared" si="3"/>
        <v>0</v>
      </c>
      <c r="H43" s="1">
        <f t="shared" si="7"/>
        <v>29</v>
      </c>
      <c r="I43" s="1">
        <v>0.1</v>
      </c>
      <c r="J43" s="1">
        <f t="shared" si="5"/>
        <v>6</v>
      </c>
      <c r="K43" s="1">
        <f t="shared" si="9"/>
        <v>6</v>
      </c>
    </row>
    <row r="44" spans="1:11" ht="23.25" x14ac:dyDescent="0.3">
      <c r="A44" s="29"/>
      <c r="B44" s="1">
        <v>3</v>
      </c>
      <c r="C44" s="4">
        <f t="shared" si="1"/>
        <v>5</v>
      </c>
      <c r="D44" s="1">
        <v>0.22</v>
      </c>
      <c r="E44" s="5">
        <f t="shared" si="0"/>
        <v>2</v>
      </c>
      <c r="F44" s="1">
        <f t="shared" si="2"/>
        <v>3</v>
      </c>
      <c r="G44" s="1">
        <f t="shared" si="3"/>
        <v>0</v>
      </c>
      <c r="H44" s="1">
        <f t="shared" si="7"/>
        <v>29</v>
      </c>
      <c r="I44" s="1">
        <v>7.0000000000000007E-2</v>
      </c>
      <c r="J44" s="1">
        <f t="shared" si="5"/>
        <v>5</v>
      </c>
      <c r="K44" s="1">
        <f t="shared" si="9"/>
        <v>8</v>
      </c>
    </row>
    <row r="45" spans="1:11" ht="23.25" x14ac:dyDescent="0.3">
      <c r="A45" s="29"/>
      <c r="B45" s="1">
        <v>4</v>
      </c>
      <c r="C45" s="4">
        <f t="shared" si="1"/>
        <v>3</v>
      </c>
      <c r="D45" s="1">
        <v>0.41</v>
      </c>
      <c r="E45" s="5">
        <f t="shared" si="0"/>
        <v>3</v>
      </c>
      <c r="F45" s="1">
        <f t="shared" si="2"/>
        <v>0</v>
      </c>
      <c r="G45" s="1">
        <f t="shared" si="3"/>
        <v>0</v>
      </c>
      <c r="H45" s="1">
        <f t="shared" si="7"/>
        <v>29</v>
      </c>
      <c r="I45" s="1">
        <v>0.97</v>
      </c>
      <c r="J45" s="1">
        <f t="shared" si="5"/>
        <v>4</v>
      </c>
      <c r="K45" s="1">
        <f t="shared" si="9"/>
        <v>11</v>
      </c>
    </row>
    <row r="46" spans="1:11" ht="23.25" x14ac:dyDescent="0.3">
      <c r="A46" s="29"/>
      <c r="B46" s="1">
        <v>5</v>
      </c>
      <c r="C46" s="4">
        <f t="shared" si="1"/>
        <v>0</v>
      </c>
      <c r="D46" s="1">
        <v>0.28999999999999998</v>
      </c>
      <c r="E46" s="5">
        <f t="shared" si="0"/>
        <v>3</v>
      </c>
      <c r="F46" s="1">
        <f t="shared" si="2"/>
        <v>0</v>
      </c>
      <c r="G46" s="1">
        <f t="shared" si="3"/>
        <v>3</v>
      </c>
      <c r="H46" s="1">
        <f t="shared" si="7"/>
        <v>29</v>
      </c>
      <c r="I46" s="1">
        <v>0.43</v>
      </c>
      <c r="J46" s="1">
        <f t="shared" si="5"/>
        <v>3</v>
      </c>
      <c r="K46" s="1">
        <f t="shared" si="9"/>
        <v>14</v>
      </c>
    </row>
    <row r="47" spans="1:11" ht="23.25" x14ac:dyDescent="0.3">
      <c r="A47" s="29"/>
      <c r="B47" s="1">
        <v>6</v>
      </c>
      <c r="C47" s="4">
        <f t="shared" si="1"/>
        <v>0</v>
      </c>
      <c r="D47" s="1">
        <v>0.68</v>
      </c>
      <c r="E47" s="5">
        <f t="shared" si="0"/>
        <v>4</v>
      </c>
      <c r="F47" s="1">
        <f t="shared" si="2"/>
        <v>0</v>
      </c>
      <c r="G47" s="1">
        <f t="shared" si="3"/>
        <v>7</v>
      </c>
      <c r="H47" s="1">
        <f t="shared" si="7"/>
        <v>29</v>
      </c>
      <c r="I47" s="1">
        <v>0.84</v>
      </c>
      <c r="J47" s="1">
        <f t="shared" si="5"/>
        <v>2</v>
      </c>
      <c r="K47" s="1">
        <f t="shared" si="9"/>
        <v>18</v>
      </c>
    </row>
    <row r="48" spans="1:11" ht="23.25" x14ac:dyDescent="0.3">
      <c r="A48" s="29"/>
      <c r="B48" s="1">
        <v>7</v>
      </c>
      <c r="C48" s="4">
        <f t="shared" si="1"/>
        <v>0</v>
      </c>
      <c r="D48" s="1">
        <v>0.02</v>
      </c>
      <c r="E48" s="5">
        <f t="shared" si="0"/>
        <v>1</v>
      </c>
      <c r="F48" s="1">
        <f t="shared" si="2"/>
        <v>0</v>
      </c>
      <c r="G48" s="1">
        <f t="shared" si="3"/>
        <v>8</v>
      </c>
      <c r="H48" s="1">
        <f t="shared" si="7"/>
        <v>29</v>
      </c>
      <c r="I48" s="1">
        <v>0.05</v>
      </c>
      <c r="J48" s="1">
        <f t="shared" si="5"/>
        <v>1</v>
      </c>
      <c r="K48" s="1">
        <f t="shared" si="9"/>
        <v>19</v>
      </c>
    </row>
    <row r="49" spans="1:11" ht="23.25" x14ac:dyDescent="0.3">
      <c r="A49" s="29"/>
      <c r="B49" s="1">
        <v>8</v>
      </c>
      <c r="C49" s="4">
        <f t="shared" si="1"/>
        <v>0</v>
      </c>
      <c r="D49" s="1">
        <v>0.65</v>
      </c>
      <c r="E49" s="5">
        <f t="shared" si="0"/>
        <v>4</v>
      </c>
      <c r="F49" s="1">
        <f t="shared" si="2"/>
        <v>0</v>
      </c>
      <c r="G49" s="1">
        <f t="shared" si="3"/>
        <v>12</v>
      </c>
      <c r="H49" s="1">
        <f t="shared" si="7"/>
        <v>29</v>
      </c>
      <c r="I49" s="1">
        <v>0.93</v>
      </c>
      <c r="J49" s="1">
        <f t="shared" si="5"/>
        <v>0</v>
      </c>
      <c r="K49" s="1">
        <f t="shared" si="9"/>
        <v>23</v>
      </c>
    </row>
    <row r="50" spans="1:11" ht="23.25" x14ac:dyDescent="0.3">
      <c r="A50" s="29"/>
      <c r="B50" s="1">
        <v>9</v>
      </c>
      <c r="C50" s="4">
        <f t="shared" si="1"/>
        <v>29</v>
      </c>
      <c r="D50" s="1">
        <v>0.71</v>
      </c>
      <c r="E50" s="5">
        <f t="shared" si="0"/>
        <v>4</v>
      </c>
      <c r="F50" s="1">
        <f t="shared" si="2"/>
        <v>13</v>
      </c>
      <c r="G50" s="1">
        <f t="shared" si="3"/>
        <v>0</v>
      </c>
      <c r="H50" s="1" t="str">
        <f t="shared" si="7"/>
        <v/>
      </c>
      <c r="I50" s="1">
        <v>0.32</v>
      </c>
      <c r="J50" s="1" t="str">
        <f t="shared" si="5"/>
        <v/>
      </c>
      <c r="K50" s="1">
        <f t="shared" si="9"/>
        <v>23</v>
      </c>
    </row>
    <row r="51" spans="1:11" ht="23.25" x14ac:dyDescent="0.3">
      <c r="A51" s="30"/>
      <c r="B51" s="23">
        <v>10</v>
      </c>
      <c r="C51" s="27">
        <f t="shared" si="1"/>
        <v>13</v>
      </c>
      <c r="D51" s="23">
        <v>0.47</v>
      </c>
      <c r="E51" s="28">
        <f t="shared" si="0"/>
        <v>3</v>
      </c>
      <c r="F51" s="23">
        <f t="shared" si="2"/>
        <v>10</v>
      </c>
      <c r="G51" s="23">
        <f t="shared" si="3"/>
        <v>0</v>
      </c>
      <c r="H51" s="23">
        <f t="shared" si="7"/>
        <v>30</v>
      </c>
      <c r="I51" s="23">
        <v>0.65</v>
      </c>
      <c r="J51" s="23">
        <f t="shared" si="5"/>
        <v>8</v>
      </c>
      <c r="K51" s="23">
        <f t="shared" si="9"/>
        <v>26</v>
      </c>
    </row>
    <row r="52" spans="1:11" ht="23.25" x14ac:dyDescent="0.3">
      <c r="A52" s="29">
        <v>6</v>
      </c>
      <c r="B52" s="1">
        <v>1</v>
      </c>
      <c r="C52" s="4">
        <f t="shared" si="1"/>
        <v>10</v>
      </c>
      <c r="D52" s="1">
        <v>0.99</v>
      </c>
      <c r="E52" s="5">
        <f t="shared" si="0"/>
        <v>4</v>
      </c>
      <c r="F52" s="1">
        <f t="shared" si="2"/>
        <v>6</v>
      </c>
      <c r="G52" s="1">
        <f t="shared" si="3"/>
        <v>0</v>
      </c>
      <c r="H52" s="1">
        <f t="shared" si="7"/>
        <v>30</v>
      </c>
      <c r="I52" s="1">
        <v>0.08</v>
      </c>
      <c r="J52" s="1">
        <f t="shared" si="5"/>
        <v>7</v>
      </c>
      <c r="K52" s="1">
        <f t="shared" si="9"/>
        <v>4</v>
      </c>
    </row>
    <row r="53" spans="1:11" ht="23.25" x14ac:dyDescent="0.3">
      <c r="A53" s="29"/>
      <c r="B53" s="1">
        <v>2</v>
      </c>
      <c r="C53" s="4">
        <f t="shared" si="1"/>
        <v>6</v>
      </c>
      <c r="D53" s="1">
        <v>0.06</v>
      </c>
      <c r="E53" s="5">
        <f t="shared" si="0"/>
        <v>1</v>
      </c>
      <c r="F53" s="1">
        <f t="shared" si="2"/>
        <v>5</v>
      </c>
      <c r="G53" s="1">
        <f t="shared" si="3"/>
        <v>0</v>
      </c>
      <c r="H53" s="1">
        <f t="shared" si="7"/>
        <v>30</v>
      </c>
      <c r="I53" s="1">
        <v>0.18</v>
      </c>
      <c r="J53" s="1">
        <f t="shared" si="5"/>
        <v>6</v>
      </c>
      <c r="K53" s="1">
        <f t="shared" si="9"/>
        <v>5</v>
      </c>
    </row>
    <row r="54" spans="1:11" ht="23.25" x14ac:dyDescent="0.3">
      <c r="A54" s="29"/>
      <c r="B54" s="1">
        <v>3</v>
      </c>
      <c r="C54" s="4">
        <f t="shared" si="1"/>
        <v>5</v>
      </c>
      <c r="D54" s="1">
        <v>0.99</v>
      </c>
      <c r="E54" s="5">
        <f t="shared" si="0"/>
        <v>4</v>
      </c>
      <c r="F54" s="1">
        <f t="shared" si="2"/>
        <v>1</v>
      </c>
      <c r="G54" s="1">
        <f t="shared" si="3"/>
        <v>0</v>
      </c>
      <c r="H54" s="1">
        <f t="shared" si="7"/>
        <v>30</v>
      </c>
      <c r="I54" s="1">
        <v>0.17</v>
      </c>
      <c r="J54" s="1">
        <f t="shared" si="5"/>
        <v>5</v>
      </c>
      <c r="K54" s="1">
        <f t="shared" si="9"/>
        <v>9</v>
      </c>
    </row>
    <row r="55" spans="1:11" ht="23.25" x14ac:dyDescent="0.3">
      <c r="A55" s="29"/>
      <c r="B55" s="1">
        <v>4</v>
      </c>
      <c r="C55" s="4">
        <f t="shared" si="1"/>
        <v>1</v>
      </c>
      <c r="D55" s="1">
        <v>0.6</v>
      </c>
      <c r="E55" s="5">
        <f t="shared" si="0"/>
        <v>3</v>
      </c>
      <c r="F55" s="1">
        <f t="shared" si="2"/>
        <v>0</v>
      </c>
      <c r="G55" s="1">
        <f t="shared" si="3"/>
        <v>2</v>
      </c>
      <c r="H55" s="1">
        <f t="shared" si="7"/>
        <v>30</v>
      </c>
      <c r="I55" s="1">
        <v>0.11</v>
      </c>
      <c r="J55" s="1">
        <f t="shared" si="5"/>
        <v>4</v>
      </c>
      <c r="K55" s="1">
        <f t="shared" si="9"/>
        <v>12</v>
      </c>
    </row>
    <row r="56" spans="1:11" ht="23.25" x14ac:dyDescent="0.3">
      <c r="A56" s="29"/>
      <c r="B56" s="1">
        <v>5</v>
      </c>
      <c r="C56" s="4">
        <f t="shared" si="1"/>
        <v>0</v>
      </c>
      <c r="D56" s="1">
        <v>0.53</v>
      </c>
      <c r="E56" s="5">
        <f t="shared" si="0"/>
        <v>3</v>
      </c>
      <c r="F56" s="1">
        <f t="shared" si="2"/>
        <v>0</v>
      </c>
      <c r="G56" s="1">
        <f t="shared" si="3"/>
        <v>5</v>
      </c>
      <c r="H56" s="1">
        <f t="shared" si="7"/>
        <v>30</v>
      </c>
      <c r="I56" s="1">
        <v>0.61</v>
      </c>
      <c r="J56" s="1">
        <f t="shared" si="5"/>
        <v>3</v>
      </c>
      <c r="K56" s="1">
        <f t="shared" si="9"/>
        <v>15</v>
      </c>
    </row>
    <row r="57" spans="1:11" ht="23.25" x14ac:dyDescent="0.3">
      <c r="A57" s="29"/>
      <c r="B57" s="1">
        <v>6</v>
      </c>
      <c r="C57" s="4">
        <f t="shared" si="1"/>
        <v>0</v>
      </c>
      <c r="D57" s="1">
        <v>0.18</v>
      </c>
      <c r="E57" s="5">
        <f t="shared" si="0"/>
        <v>2</v>
      </c>
      <c r="F57" s="1">
        <f t="shared" si="2"/>
        <v>0</v>
      </c>
      <c r="G57" s="1">
        <f t="shared" si="3"/>
        <v>7</v>
      </c>
      <c r="H57" s="1">
        <f t="shared" si="7"/>
        <v>30</v>
      </c>
      <c r="I57" s="1">
        <v>0.6</v>
      </c>
      <c r="J57" s="1">
        <f t="shared" si="5"/>
        <v>2</v>
      </c>
      <c r="K57" s="1">
        <f t="shared" si="9"/>
        <v>17</v>
      </c>
    </row>
    <row r="58" spans="1:11" ht="23.25" x14ac:dyDescent="0.3">
      <c r="A58" s="29"/>
      <c r="B58" s="1">
        <v>7</v>
      </c>
      <c r="C58" s="4">
        <f t="shared" si="1"/>
        <v>0</v>
      </c>
      <c r="D58" s="1">
        <v>0.32</v>
      </c>
      <c r="E58" s="5">
        <f t="shared" si="0"/>
        <v>3</v>
      </c>
      <c r="F58" s="1">
        <f t="shared" si="2"/>
        <v>0</v>
      </c>
      <c r="G58" s="1">
        <f t="shared" si="3"/>
        <v>10</v>
      </c>
      <c r="H58" s="1">
        <f t="shared" si="7"/>
        <v>30</v>
      </c>
      <c r="I58" s="1">
        <v>0.38</v>
      </c>
      <c r="J58" s="1">
        <f t="shared" si="5"/>
        <v>1</v>
      </c>
      <c r="K58" s="1">
        <f t="shared" si="9"/>
        <v>20</v>
      </c>
    </row>
    <row r="59" spans="1:11" ht="23.25" x14ac:dyDescent="0.3">
      <c r="A59" s="29"/>
      <c r="B59" s="1">
        <v>8</v>
      </c>
      <c r="C59" s="4">
        <f t="shared" si="1"/>
        <v>0</v>
      </c>
      <c r="D59" s="1">
        <v>0.13</v>
      </c>
      <c r="E59" s="5">
        <f t="shared" si="0"/>
        <v>2</v>
      </c>
      <c r="F59" s="1">
        <f t="shared" si="2"/>
        <v>0</v>
      </c>
      <c r="G59" s="1">
        <f t="shared" si="3"/>
        <v>12</v>
      </c>
      <c r="H59" s="1">
        <f t="shared" si="7"/>
        <v>30</v>
      </c>
      <c r="I59" s="1">
        <v>0.03</v>
      </c>
      <c r="J59" s="1">
        <f t="shared" si="5"/>
        <v>0</v>
      </c>
      <c r="K59" s="1">
        <f t="shared" si="9"/>
        <v>22</v>
      </c>
    </row>
    <row r="60" spans="1:11" ht="23.25" x14ac:dyDescent="0.3">
      <c r="A60" s="29"/>
      <c r="B60" s="1">
        <v>9</v>
      </c>
      <c r="C60" s="4">
        <f t="shared" si="1"/>
        <v>30</v>
      </c>
      <c r="D60" s="1">
        <v>0.88</v>
      </c>
      <c r="E60" s="5">
        <f t="shared" si="0"/>
        <v>4</v>
      </c>
      <c r="F60" s="1">
        <f t="shared" si="2"/>
        <v>14</v>
      </c>
      <c r="G60" s="1">
        <f t="shared" si="3"/>
        <v>0</v>
      </c>
      <c r="H60" s="1" t="str">
        <f t="shared" si="7"/>
        <v/>
      </c>
      <c r="I60" s="1">
        <v>0.48</v>
      </c>
      <c r="J60" s="1" t="str">
        <f t="shared" si="5"/>
        <v/>
      </c>
      <c r="K60" s="1">
        <f t="shared" si="9"/>
        <v>22</v>
      </c>
    </row>
    <row r="61" spans="1:11" ht="23.25" x14ac:dyDescent="0.3">
      <c r="A61" s="30"/>
      <c r="B61" s="23">
        <v>10</v>
      </c>
      <c r="C61" s="27">
        <f t="shared" si="1"/>
        <v>14</v>
      </c>
      <c r="D61" s="23">
        <v>0.6</v>
      </c>
      <c r="E61" s="28">
        <f t="shared" si="0"/>
        <v>3</v>
      </c>
      <c r="F61" s="23">
        <f t="shared" si="2"/>
        <v>11</v>
      </c>
      <c r="G61" s="23">
        <f t="shared" si="3"/>
        <v>0</v>
      </c>
      <c r="H61" s="23">
        <f t="shared" si="7"/>
        <v>29</v>
      </c>
      <c r="I61" s="23">
        <v>0.6</v>
      </c>
      <c r="J61" s="23">
        <f t="shared" si="5"/>
        <v>8</v>
      </c>
      <c r="K61" s="23">
        <f t="shared" si="9"/>
        <v>25</v>
      </c>
    </row>
    <row r="62" spans="1:11" ht="23.25" x14ac:dyDescent="0.3">
      <c r="A62" s="29">
        <v>7</v>
      </c>
      <c r="B62" s="1">
        <v>1</v>
      </c>
      <c r="C62" s="4">
        <f t="shared" si="1"/>
        <v>11</v>
      </c>
      <c r="D62" s="1">
        <v>0.17</v>
      </c>
      <c r="E62" s="5">
        <f t="shared" si="0"/>
        <v>2</v>
      </c>
      <c r="F62" s="1">
        <f t="shared" si="2"/>
        <v>9</v>
      </c>
      <c r="G62" s="1">
        <f t="shared" si="3"/>
        <v>0</v>
      </c>
      <c r="H62" s="1">
        <f t="shared" si="7"/>
        <v>29</v>
      </c>
      <c r="I62" s="1">
        <v>0.63</v>
      </c>
      <c r="J62" s="1">
        <f t="shared" si="5"/>
        <v>7</v>
      </c>
      <c r="K62" s="1">
        <f t="shared" si="9"/>
        <v>2</v>
      </c>
    </row>
    <row r="63" spans="1:11" ht="23.25" x14ac:dyDescent="0.3">
      <c r="A63" s="29"/>
      <c r="B63" s="1">
        <v>2</v>
      </c>
      <c r="C63" s="4">
        <f t="shared" si="1"/>
        <v>9</v>
      </c>
      <c r="D63" s="1">
        <v>0.04</v>
      </c>
      <c r="E63" s="5">
        <f t="shared" si="0"/>
        <v>1</v>
      </c>
      <c r="F63" s="1">
        <f t="shared" si="2"/>
        <v>8</v>
      </c>
      <c r="G63" s="1">
        <f t="shared" si="3"/>
        <v>0</v>
      </c>
      <c r="H63" s="1">
        <f t="shared" si="7"/>
        <v>29</v>
      </c>
      <c r="I63" s="1">
        <v>0.56999999999999995</v>
      </c>
      <c r="J63" s="1">
        <f t="shared" si="5"/>
        <v>6</v>
      </c>
      <c r="K63" s="1">
        <f t="shared" si="9"/>
        <v>3</v>
      </c>
    </row>
    <row r="64" spans="1:11" ht="23.25" x14ac:dyDescent="0.3">
      <c r="A64" s="29"/>
      <c r="B64" s="1">
        <v>3</v>
      </c>
      <c r="C64" s="4">
        <f t="shared" si="1"/>
        <v>8</v>
      </c>
      <c r="D64" s="1">
        <v>0.43</v>
      </c>
      <c r="E64" s="5">
        <f t="shared" si="0"/>
        <v>3</v>
      </c>
      <c r="F64" s="1">
        <f t="shared" si="2"/>
        <v>5</v>
      </c>
      <c r="G64" s="1">
        <f t="shared" si="3"/>
        <v>0</v>
      </c>
      <c r="H64" s="1">
        <f t="shared" si="7"/>
        <v>29</v>
      </c>
      <c r="I64" s="1">
        <v>0.57999999999999996</v>
      </c>
      <c r="J64" s="1">
        <f t="shared" si="5"/>
        <v>5</v>
      </c>
      <c r="K64" s="1">
        <f t="shared" si="9"/>
        <v>6</v>
      </c>
    </row>
    <row r="65" spans="1:11" ht="23.25" x14ac:dyDescent="0.3">
      <c r="A65" s="29"/>
      <c r="B65" s="1">
        <v>4</v>
      </c>
      <c r="C65" s="4">
        <f t="shared" si="1"/>
        <v>5</v>
      </c>
      <c r="D65" s="1">
        <v>0.96</v>
      </c>
      <c r="E65" s="5">
        <f t="shared" si="0"/>
        <v>4</v>
      </c>
      <c r="F65" s="1">
        <f t="shared" si="2"/>
        <v>1</v>
      </c>
      <c r="G65" s="1">
        <f t="shared" si="3"/>
        <v>0</v>
      </c>
      <c r="H65" s="1">
        <f t="shared" si="7"/>
        <v>29</v>
      </c>
      <c r="I65" s="1">
        <v>0.51</v>
      </c>
      <c r="J65" s="1">
        <f t="shared" si="5"/>
        <v>4</v>
      </c>
      <c r="K65" s="1">
        <f t="shared" si="9"/>
        <v>10</v>
      </c>
    </row>
    <row r="66" spans="1:11" ht="23.25" x14ac:dyDescent="0.3">
      <c r="A66" s="29"/>
      <c r="B66" s="1">
        <v>5</v>
      </c>
      <c r="C66" s="4">
        <f t="shared" si="1"/>
        <v>1</v>
      </c>
      <c r="D66" s="1">
        <v>0.82</v>
      </c>
      <c r="E66" s="5">
        <f t="shared" ref="E66:E129" si="11">IF(AND(D66&gt;=$T$11,D66&lt;=$U$11),$R$11,IF(AND(D66&gt;=$T$12,D66&lt;=$U$12),$R$12,IF(AND(D66&gt;=$T$13,D66&lt;=$U$13),$R$13,IF(AND(D66&gt;=$T$14,D66&lt;=$U$14),$R$14,IF(OR(D66&gt;=$T$15,D66=0),$R$15,-99)))))</f>
        <v>4</v>
      </c>
      <c r="F66" s="1">
        <f t="shared" si="2"/>
        <v>0</v>
      </c>
      <c r="G66" s="1">
        <f t="shared" si="3"/>
        <v>3</v>
      </c>
      <c r="H66" s="1">
        <f t="shared" si="7"/>
        <v>29</v>
      </c>
      <c r="I66" s="1">
        <v>0.28999999999999998</v>
      </c>
      <c r="J66" s="1">
        <f t="shared" si="5"/>
        <v>3</v>
      </c>
      <c r="K66" s="1">
        <f t="shared" si="9"/>
        <v>14</v>
      </c>
    </row>
    <row r="67" spans="1:11" ht="23.25" x14ac:dyDescent="0.3">
      <c r="A67" s="29"/>
      <c r="B67" s="1">
        <v>6</v>
      </c>
      <c r="C67" s="4">
        <f t="shared" si="1"/>
        <v>0</v>
      </c>
      <c r="D67" s="1">
        <v>0.59</v>
      </c>
      <c r="E67" s="5">
        <f t="shared" si="11"/>
        <v>3</v>
      </c>
      <c r="F67" s="1">
        <f t="shared" si="2"/>
        <v>0</v>
      </c>
      <c r="G67" s="1">
        <f t="shared" si="3"/>
        <v>6</v>
      </c>
      <c r="H67" s="1">
        <f t="shared" si="7"/>
        <v>29</v>
      </c>
      <c r="I67" s="1">
        <v>0.93</v>
      </c>
      <c r="J67" s="1">
        <f t="shared" si="5"/>
        <v>2</v>
      </c>
      <c r="K67" s="1">
        <f t="shared" si="9"/>
        <v>17</v>
      </c>
    </row>
    <row r="68" spans="1:11" ht="23.25" x14ac:dyDescent="0.3">
      <c r="A68" s="29"/>
      <c r="B68" s="1">
        <v>7</v>
      </c>
      <c r="C68" s="4">
        <f t="shared" ref="C68:C131" si="12">IF(J67=0,F67+H67,F67)</f>
        <v>0</v>
      </c>
      <c r="D68" s="1">
        <v>0.11</v>
      </c>
      <c r="E68" s="5">
        <f t="shared" si="11"/>
        <v>2</v>
      </c>
      <c r="F68" s="1">
        <f t="shared" ref="F68:F131" si="13">IF((C68-E68-G67)&gt;=0,C68-E68-G67,0)</f>
        <v>0</v>
      </c>
      <c r="G68" s="1">
        <f t="shared" ref="G68:G131" si="14">IF((C68-(E68+G67))&lt;=0,ABS(C68-(E68+G67)),0)</f>
        <v>8</v>
      </c>
      <c r="H68" s="1">
        <f t="shared" si="7"/>
        <v>29</v>
      </c>
      <c r="I68" s="1">
        <v>0.57999999999999996</v>
      </c>
      <c r="J68" s="1">
        <f t="shared" ref="J68:J131" si="15">IF($O$2=B68,ROUND(_xlfn.NORM.INV(I68,$R$1,$R$2),0),IF(OR(J67&lt;=0,J67=""),"",J67-1))</f>
        <v>1</v>
      </c>
      <c r="K68" s="1">
        <f t="shared" si="9"/>
        <v>19</v>
      </c>
    </row>
    <row r="69" spans="1:11" ht="23.25" x14ac:dyDescent="0.3">
      <c r="A69" s="29"/>
      <c r="B69" s="1">
        <v>8</v>
      </c>
      <c r="C69" s="4">
        <f t="shared" si="12"/>
        <v>0</v>
      </c>
      <c r="D69" s="1">
        <v>0.05</v>
      </c>
      <c r="E69" s="5">
        <f t="shared" si="11"/>
        <v>1</v>
      </c>
      <c r="F69" s="1">
        <f t="shared" si="13"/>
        <v>0</v>
      </c>
      <c r="G69" s="1">
        <f t="shared" si="14"/>
        <v>9</v>
      </c>
      <c r="H69" s="1">
        <f t="shared" si="7"/>
        <v>29</v>
      </c>
      <c r="I69" s="1">
        <v>0.04</v>
      </c>
      <c r="J69" s="1">
        <f t="shared" si="15"/>
        <v>0</v>
      </c>
      <c r="K69" s="1">
        <f t="shared" si="9"/>
        <v>20</v>
      </c>
    </row>
    <row r="70" spans="1:11" ht="23.25" x14ac:dyDescent="0.3">
      <c r="A70" s="29"/>
      <c r="B70" s="1">
        <v>9</v>
      </c>
      <c r="C70" s="4">
        <f t="shared" si="12"/>
        <v>29</v>
      </c>
      <c r="D70" s="1">
        <v>0.74</v>
      </c>
      <c r="E70" s="5">
        <f t="shared" si="11"/>
        <v>4</v>
      </c>
      <c r="F70" s="1">
        <f t="shared" si="13"/>
        <v>16</v>
      </c>
      <c r="G70" s="1">
        <f t="shared" si="14"/>
        <v>0</v>
      </c>
      <c r="H70" s="1" t="str">
        <f t="shared" si="7"/>
        <v/>
      </c>
      <c r="I70" s="1">
        <v>0.65</v>
      </c>
      <c r="J70" s="1" t="str">
        <f t="shared" si="15"/>
        <v/>
      </c>
      <c r="K70" s="1">
        <f t="shared" si="9"/>
        <v>20</v>
      </c>
    </row>
    <row r="71" spans="1:11" ht="23.25" x14ac:dyDescent="0.3">
      <c r="A71" s="30"/>
      <c r="B71" s="23">
        <v>10</v>
      </c>
      <c r="C71" s="27">
        <f t="shared" si="12"/>
        <v>16</v>
      </c>
      <c r="D71" s="23">
        <v>0.37</v>
      </c>
      <c r="E71" s="28">
        <f t="shared" si="11"/>
        <v>3</v>
      </c>
      <c r="F71" s="23">
        <f t="shared" si="13"/>
        <v>13</v>
      </c>
      <c r="G71" s="23">
        <f t="shared" si="14"/>
        <v>0</v>
      </c>
      <c r="H71" s="23">
        <f t="shared" si="7"/>
        <v>27</v>
      </c>
      <c r="I71" s="23">
        <v>0.78</v>
      </c>
      <c r="J71" s="23">
        <f t="shared" si="15"/>
        <v>9</v>
      </c>
      <c r="K71" s="23">
        <f t="shared" si="9"/>
        <v>23</v>
      </c>
    </row>
    <row r="72" spans="1:11" ht="23.25" x14ac:dyDescent="0.3">
      <c r="A72" s="29">
        <v>8</v>
      </c>
      <c r="B72" s="1">
        <v>1</v>
      </c>
      <c r="C72" s="4">
        <f t="shared" si="12"/>
        <v>13</v>
      </c>
      <c r="D72" s="1">
        <v>0.84</v>
      </c>
      <c r="E72" s="5">
        <f t="shared" si="11"/>
        <v>4</v>
      </c>
      <c r="F72" s="1">
        <f t="shared" si="13"/>
        <v>9</v>
      </c>
      <c r="G72" s="1">
        <f t="shared" si="14"/>
        <v>0</v>
      </c>
      <c r="H72" s="1">
        <f t="shared" si="7"/>
        <v>27</v>
      </c>
      <c r="I72" s="1">
        <v>7.0000000000000007E-2</v>
      </c>
      <c r="J72" s="1">
        <f t="shared" si="15"/>
        <v>8</v>
      </c>
      <c r="K72" s="1">
        <f t="shared" si="9"/>
        <v>4</v>
      </c>
    </row>
    <row r="73" spans="1:11" ht="23.25" x14ac:dyDescent="0.3">
      <c r="A73" s="29"/>
      <c r="B73" s="1">
        <v>2</v>
      </c>
      <c r="C73" s="4">
        <f t="shared" si="12"/>
        <v>9</v>
      </c>
      <c r="D73" s="1">
        <v>0.85</v>
      </c>
      <c r="E73" s="5">
        <f t="shared" si="11"/>
        <v>4</v>
      </c>
      <c r="F73" s="1">
        <f t="shared" si="13"/>
        <v>5</v>
      </c>
      <c r="G73" s="1">
        <f t="shared" si="14"/>
        <v>0</v>
      </c>
      <c r="H73" s="1">
        <f t="shared" si="7"/>
        <v>27</v>
      </c>
      <c r="I73" s="1">
        <v>0.69</v>
      </c>
      <c r="J73" s="1">
        <f t="shared" si="15"/>
        <v>7</v>
      </c>
      <c r="K73" s="1">
        <f t="shared" si="9"/>
        <v>8</v>
      </c>
    </row>
    <row r="74" spans="1:11" ht="23.25" x14ac:dyDescent="0.3">
      <c r="A74" s="29"/>
      <c r="B74" s="1">
        <v>3</v>
      </c>
      <c r="C74" s="4">
        <f t="shared" si="12"/>
        <v>5</v>
      </c>
      <c r="D74" s="1">
        <v>0.55000000000000004</v>
      </c>
      <c r="E74" s="5">
        <f t="shared" si="11"/>
        <v>3</v>
      </c>
      <c r="F74" s="1">
        <f t="shared" si="13"/>
        <v>2</v>
      </c>
      <c r="G74" s="1">
        <f t="shared" si="14"/>
        <v>0</v>
      </c>
      <c r="H74" s="1">
        <f t="shared" si="7"/>
        <v>27</v>
      </c>
      <c r="I74" s="1">
        <v>0.66</v>
      </c>
      <c r="J74" s="1">
        <f t="shared" si="15"/>
        <v>6</v>
      </c>
      <c r="K74" s="1">
        <f t="shared" si="9"/>
        <v>11</v>
      </c>
    </row>
    <row r="75" spans="1:11" ht="23.25" x14ac:dyDescent="0.3">
      <c r="A75" s="29"/>
      <c r="B75" s="1">
        <v>4</v>
      </c>
      <c r="C75" s="4">
        <f t="shared" si="12"/>
        <v>2</v>
      </c>
      <c r="D75" s="1">
        <v>0.32</v>
      </c>
      <c r="E75" s="5">
        <f t="shared" si="11"/>
        <v>3</v>
      </c>
      <c r="F75" s="1">
        <f t="shared" si="13"/>
        <v>0</v>
      </c>
      <c r="G75" s="1">
        <f t="shared" si="14"/>
        <v>1</v>
      </c>
      <c r="H75" s="1">
        <f t="shared" si="7"/>
        <v>27</v>
      </c>
      <c r="I75" s="1">
        <v>0.9</v>
      </c>
      <c r="J75" s="1">
        <f t="shared" si="15"/>
        <v>5</v>
      </c>
      <c r="K75" s="1">
        <f t="shared" si="9"/>
        <v>14</v>
      </c>
    </row>
    <row r="76" spans="1:11" ht="23.25" x14ac:dyDescent="0.3">
      <c r="A76" s="29"/>
      <c r="B76" s="1">
        <v>5</v>
      </c>
      <c r="C76" s="4">
        <f t="shared" si="12"/>
        <v>0</v>
      </c>
      <c r="D76" s="1">
        <v>0.21</v>
      </c>
      <c r="E76" s="5">
        <f t="shared" si="11"/>
        <v>2</v>
      </c>
      <c r="F76" s="1">
        <f t="shared" si="13"/>
        <v>0</v>
      </c>
      <c r="G76" s="1">
        <f t="shared" si="14"/>
        <v>3</v>
      </c>
      <c r="H76" s="1">
        <f t="shared" ref="H76:H139" si="16">IF(B76=$O$2,$O$1-F76,IF(J75=0,"",H75))</f>
        <v>27</v>
      </c>
      <c r="I76" s="1">
        <v>0.08</v>
      </c>
      <c r="J76" s="1">
        <f t="shared" si="15"/>
        <v>4</v>
      </c>
      <c r="K76" s="1">
        <f t="shared" si="9"/>
        <v>16</v>
      </c>
    </row>
    <row r="77" spans="1:11" ht="23.25" x14ac:dyDescent="0.3">
      <c r="A77" s="29"/>
      <c r="B77" s="1">
        <v>6</v>
      </c>
      <c r="C77" s="4">
        <f t="shared" si="12"/>
        <v>0</v>
      </c>
      <c r="D77" s="1">
        <v>0.99</v>
      </c>
      <c r="E77" s="5">
        <f t="shared" si="11"/>
        <v>4</v>
      </c>
      <c r="F77" s="1">
        <f t="shared" si="13"/>
        <v>0</v>
      </c>
      <c r="G77" s="1">
        <f t="shared" si="14"/>
        <v>7</v>
      </c>
      <c r="H77" s="1">
        <f t="shared" si="16"/>
        <v>27</v>
      </c>
      <c r="I77" s="1">
        <v>0.99</v>
      </c>
      <c r="J77" s="1">
        <f t="shared" si="15"/>
        <v>3</v>
      </c>
      <c r="K77" s="1">
        <f t="shared" ref="K77:K140" si="17">IF(B77=1,E77,IF(J77&lt;&gt;"",K76+E77,K76))</f>
        <v>20</v>
      </c>
    </row>
    <row r="78" spans="1:11" ht="23.25" x14ac:dyDescent="0.3">
      <c r="A78" s="29"/>
      <c r="B78" s="1">
        <v>7</v>
      </c>
      <c r="C78" s="4">
        <f t="shared" si="12"/>
        <v>0</v>
      </c>
      <c r="D78" s="1">
        <v>0.31</v>
      </c>
      <c r="E78" s="5">
        <f t="shared" si="11"/>
        <v>3</v>
      </c>
      <c r="F78" s="1">
        <f t="shared" si="13"/>
        <v>0</v>
      </c>
      <c r="G78" s="1">
        <f t="shared" si="14"/>
        <v>10</v>
      </c>
      <c r="H78" s="1">
        <f t="shared" si="16"/>
        <v>27</v>
      </c>
      <c r="I78" s="1">
        <v>0.19</v>
      </c>
      <c r="J78" s="1">
        <f t="shared" si="15"/>
        <v>2</v>
      </c>
      <c r="K78" s="1">
        <f t="shared" si="17"/>
        <v>23</v>
      </c>
    </row>
    <row r="79" spans="1:11" ht="23.25" x14ac:dyDescent="0.3">
      <c r="A79" s="29"/>
      <c r="B79" s="1">
        <v>8</v>
      </c>
      <c r="C79" s="4">
        <f t="shared" si="12"/>
        <v>0</v>
      </c>
      <c r="D79" s="1">
        <v>0.35</v>
      </c>
      <c r="E79" s="5">
        <f t="shared" si="11"/>
        <v>3</v>
      </c>
      <c r="F79" s="1">
        <f t="shared" si="13"/>
        <v>0</v>
      </c>
      <c r="G79" s="1">
        <f t="shared" si="14"/>
        <v>13</v>
      </c>
      <c r="H79" s="1">
        <f t="shared" si="16"/>
        <v>27</v>
      </c>
      <c r="I79" s="1">
        <v>0.68</v>
      </c>
      <c r="J79" s="1">
        <f t="shared" si="15"/>
        <v>1</v>
      </c>
      <c r="K79" s="1">
        <f t="shared" si="17"/>
        <v>26</v>
      </c>
    </row>
    <row r="80" spans="1:11" ht="23.25" x14ac:dyDescent="0.3">
      <c r="A80" s="29"/>
      <c r="B80" s="1">
        <v>9</v>
      </c>
      <c r="C80" s="4">
        <f t="shared" si="12"/>
        <v>0</v>
      </c>
      <c r="D80" s="1">
        <v>0.71</v>
      </c>
      <c r="E80" s="5">
        <f t="shared" si="11"/>
        <v>4</v>
      </c>
      <c r="F80" s="1">
        <f t="shared" si="13"/>
        <v>0</v>
      </c>
      <c r="G80" s="1">
        <f t="shared" si="14"/>
        <v>17</v>
      </c>
      <c r="H80" s="1">
        <f t="shared" si="16"/>
        <v>27</v>
      </c>
      <c r="I80" s="1">
        <v>0.74</v>
      </c>
      <c r="J80" s="1">
        <f t="shared" si="15"/>
        <v>0</v>
      </c>
      <c r="K80" s="1">
        <f t="shared" si="17"/>
        <v>30</v>
      </c>
    </row>
    <row r="81" spans="1:11" ht="23.25" x14ac:dyDescent="0.3">
      <c r="A81" s="30"/>
      <c r="B81" s="23">
        <v>10</v>
      </c>
      <c r="C81" s="27">
        <f t="shared" si="12"/>
        <v>27</v>
      </c>
      <c r="D81" s="23">
        <v>0.35</v>
      </c>
      <c r="E81" s="28">
        <f t="shared" si="11"/>
        <v>3</v>
      </c>
      <c r="F81" s="23">
        <f t="shared" si="13"/>
        <v>7</v>
      </c>
      <c r="G81" s="23">
        <f t="shared" si="14"/>
        <v>0</v>
      </c>
      <c r="H81" s="23">
        <f t="shared" si="16"/>
        <v>33</v>
      </c>
      <c r="I81" s="23">
        <v>0.38</v>
      </c>
      <c r="J81" s="23">
        <f t="shared" si="15"/>
        <v>6</v>
      </c>
      <c r="K81" s="23">
        <f t="shared" si="17"/>
        <v>33</v>
      </c>
    </row>
    <row r="82" spans="1:11" ht="23.25" x14ac:dyDescent="0.3">
      <c r="A82" s="29">
        <v>9</v>
      </c>
      <c r="B82" s="1">
        <v>1</v>
      </c>
      <c r="C82" s="4">
        <f t="shared" si="12"/>
        <v>7</v>
      </c>
      <c r="D82" s="1">
        <v>7.0000000000000007E-2</v>
      </c>
      <c r="E82" s="5">
        <f t="shared" si="11"/>
        <v>1</v>
      </c>
      <c r="F82" s="1">
        <f t="shared" si="13"/>
        <v>6</v>
      </c>
      <c r="G82" s="1">
        <f t="shared" si="14"/>
        <v>0</v>
      </c>
      <c r="H82" s="1">
        <f t="shared" si="16"/>
        <v>33</v>
      </c>
      <c r="I82" s="1">
        <v>0.35</v>
      </c>
      <c r="J82" s="1">
        <f t="shared" si="15"/>
        <v>5</v>
      </c>
      <c r="K82" s="1">
        <f t="shared" si="17"/>
        <v>1</v>
      </c>
    </row>
    <row r="83" spans="1:11" ht="23.25" x14ac:dyDescent="0.3">
      <c r="A83" s="29"/>
      <c r="B83" s="1">
        <v>2</v>
      </c>
      <c r="C83" s="4">
        <f t="shared" si="12"/>
        <v>6</v>
      </c>
      <c r="D83" s="1">
        <v>0.05</v>
      </c>
      <c r="E83" s="5">
        <f t="shared" si="11"/>
        <v>1</v>
      </c>
      <c r="F83" s="1">
        <f t="shared" si="13"/>
        <v>5</v>
      </c>
      <c r="G83" s="1">
        <f t="shared" si="14"/>
        <v>0</v>
      </c>
      <c r="H83" s="1">
        <f t="shared" si="16"/>
        <v>33</v>
      </c>
      <c r="I83" s="1">
        <v>0.8</v>
      </c>
      <c r="J83" s="1">
        <f t="shared" si="15"/>
        <v>4</v>
      </c>
      <c r="K83" s="1">
        <f t="shared" si="17"/>
        <v>2</v>
      </c>
    </row>
    <row r="84" spans="1:11" ht="23.25" x14ac:dyDescent="0.3">
      <c r="A84" s="29"/>
      <c r="B84" s="1">
        <v>3</v>
      </c>
      <c r="C84" s="4">
        <f t="shared" si="12"/>
        <v>5</v>
      </c>
      <c r="D84" s="1">
        <v>0.22</v>
      </c>
      <c r="E84" s="5">
        <f t="shared" si="11"/>
        <v>2</v>
      </c>
      <c r="F84" s="1">
        <f t="shared" si="13"/>
        <v>3</v>
      </c>
      <c r="G84" s="1">
        <f t="shared" si="14"/>
        <v>0</v>
      </c>
      <c r="H84" s="1">
        <f t="shared" si="16"/>
        <v>33</v>
      </c>
      <c r="I84" s="1">
        <v>0.72</v>
      </c>
      <c r="J84" s="1">
        <f t="shared" si="15"/>
        <v>3</v>
      </c>
      <c r="K84" s="1">
        <f t="shared" si="17"/>
        <v>4</v>
      </c>
    </row>
    <row r="85" spans="1:11" ht="23.25" x14ac:dyDescent="0.3">
      <c r="A85" s="29"/>
      <c r="B85" s="1">
        <v>4</v>
      </c>
      <c r="C85" s="4">
        <f t="shared" si="12"/>
        <v>3</v>
      </c>
      <c r="D85" s="1">
        <v>0.38</v>
      </c>
      <c r="E85" s="5">
        <f t="shared" si="11"/>
        <v>3</v>
      </c>
      <c r="F85" s="1">
        <f t="shared" si="13"/>
        <v>0</v>
      </c>
      <c r="G85" s="1">
        <f t="shared" si="14"/>
        <v>0</v>
      </c>
      <c r="H85" s="1">
        <f t="shared" si="16"/>
        <v>33</v>
      </c>
      <c r="I85" s="1">
        <v>0.33</v>
      </c>
      <c r="J85" s="1">
        <f t="shared" si="15"/>
        <v>2</v>
      </c>
      <c r="K85" s="1">
        <f t="shared" si="17"/>
        <v>7</v>
      </c>
    </row>
    <row r="86" spans="1:11" ht="23.25" x14ac:dyDescent="0.3">
      <c r="A86" s="29"/>
      <c r="B86" s="1">
        <v>5</v>
      </c>
      <c r="C86" s="4">
        <f t="shared" si="12"/>
        <v>0</v>
      </c>
      <c r="D86" s="1">
        <v>0.02</v>
      </c>
      <c r="E86" s="5">
        <f t="shared" si="11"/>
        <v>1</v>
      </c>
      <c r="F86" s="1">
        <f t="shared" si="13"/>
        <v>0</v>
      </c>
      <c r="G86" s="1">
        <f t="shared" si="14"/>
        <v>1</v>
      </c>
      <c r="H86" s="1">
        <f t="shared" si="16"/>
        <v>33</v>
      </c>
      <c r="I86" s="1">
        <v>0.32</v>
      </c>
      <c r="J86" s="1">
        <f t="shared" si="15"/>
        <v>1</v>
      </c>
      <c r="K86" s="1">
        <f t="shared" si="17"/>
        <v>8</v>
      </c>
    </row>
    <row r="87" spans="1:11" ht="23.25" x14ac:dyDescent="0.3">
      <c r="A87" s="29"/>
      <c r="B87" s="1">
        <v>6</v>
      </c>
      <c r="C87" s="4">
        <f t="shared" si="12"/>
        <v>0</v>
      </c>
      <c r="D87" s="1">
        <v>0.97</v>
      </c>
      <c r="E87" s="5">
        <f t="shared" si="11"/>
        <v>4</v>
      </c>
      <c r="F87" s="1">
        <f t="shared" si="13"/>
        <v>0</v>
      </c>
      <c r="G87" s="1">
        <f t="shared" si="14"/>
        <v>5</v>
      </c>
      <c r="H87" s="1">
        <f t="shared" si="16"/>
        <v>33</v>
      </c>
      <c r="I87" s="1">
        <v>0.11</v>
      </c>
      <c r="J87" s="1">
        <f t="shared" si="15"/>
        <v>0</v>
      </c>
      <c r="K87" s="1">
        <f t="shared" si="17"/>
        <v>12</v>
      </c>
    </row>
    <row r="88" spans="1:11" ht="23.25" x14ac:dyDescent="0.3">
      <c r="A88" s="29"/>
      <c r="B88" s="1">
        <v>7</v>
      </c>
      <c r="C88" s="4">
        <f t="shared" si="12"/>
        <v>33</v>
      </c>
      <c r="D88" s="1">
        <v>0</v>
      </c>
      <c r="E88" s="5">
        <f t="shared" si="11"/>
        <v>4</v>
      </c>
      <c r="F88" s="1">
        <f t="shared" si="13"/>
        <v>24</v>
      </c>
      <c r="G88" s="1">
        <f t="shared" si="14"/>
        <v>0</v>
      </c>
      <c r="H88" s="1" t="str">
        <f t="shared" si="16"/>
        <v/>
      </c>
      <c r="I88" s="1">
        <v>0.31</v>
      </c>
      <c r="J88" s="1" t="str">
        <f t="shared" si="15"/>
        <v/>
      </c>
      <c r="K88" s="1">
        <f t="shared" si="17"/>
        <v>12</v>
      </c>
    </row>
    <row r="89" spans="1:11" ht="23.25" x14ac:dyDescent="0.3">
      <c r="A89" s="29"/>
      <c r="B89" s="1">
        <v>8</v>
      </c>
      <c r="C89" s="4">
        <f t="shared" si="12"/>
        <v>24</v>
      </c>
      <c r="D89" s="1">
        <v>0.46</v>
      </c>
      <c r="E89" s="5">
        <f t="shared" si="11"/>
        <v>3</v>
      </c>
      <c r="F89" s="1">
        <f t="shared" si="13"/>
        <v>21</v>
      </c>
      <c r="G89" s="1">
        <f t="shared" si="14"/>
        <v>0</v>
      </c>
      <c r="H89" s="1" t="str">
        <f t="shared" si="16"/>
        <v/>
      </c>
      <c r="I89" s="1">
        <v>0.83</v>
      </c>
      <c r="J89" s="1" t="str">
        <f t="shared" si="15"/>
        <v/>
      </c>
      <c r="K89" s="1">
        <f t="shared" si="17"/>
        <v>12</v>
      </c>
    </row>
    <row r="90" spans="1:11" ht="23.25" x14ac:dyDescent="0.3">
      <c r="A90" s="29"/>
      <c r="B90" s="1">
        <v>9</v>
      </c>
      <c r="C90" s="4">
        <f t="shared" si="12"/>
        <v>21</v>
      </c>
      <c r="D90" s="1">
        <v>0.66</v>
      </c>
      <c r="E90" s="5">
        <f t="shared" si="11"/>
        <v>4</v>
      </c>
      <c r="F90" s="1">
        <f t="shared" si="13"/>
        <v>17</v>
      </c>
      <c r="G90" s="1">
        <f t="shared" si="14"/>
        <v>0</v>
      </c>
      <c r="H90" s="1" t="str">
        <f t="shared" si="16"/>
        <v/>
      </c>
      <c r="I90" s="1">
        <v>0.79</v>
      </c>
      <c r="J90" s="1" t="str">
        <f t="shared" si="15"/>
        <v/>
      </c>
      <c r="K90" s="1">
        <f t="shared" si="17"/>
        <v>12</v>
      </c>
    </row>
    <row r="91" spans="1:11" ht="23.25" x14ac:dyDescent="0.3">
      <c r="A91" s="30"/>
      <c r="B91" s="23">
        <v>10</v>
      </c>
      <c r="C91" s="27">
        <f t="shared" si="12"/>
        <v>17</v>
      </c>
      <c r="D91" s="23">
        <v>0.81</v>
      </c>
      <c r="E91" s="28">
        <f t="shared" si="11"/>
        <v>4</v>
      </c>
      <c r="F91" s="23">
        <f t="shared" si="13"/>
        <v>13</v>
      </c>
      <c r="G91" s="23">
        <f t="shared" si="14"/>
        <v>0</v>
      </c>
      <c r="H91" s="23">
        <f t="shared" si="16"/>
        <v>27</v>
      </c>
      <c r="I91" s="23">
        <v>0.63</v>
      </c>
      <c r="J91" s="23">
        <f t="shared" si="15"/>
        <v>8</v>
      </c>
      <c r="K91" s="23">
        <f t="shared" si="17"/>
        <v>16</v>
      </c>
    </row>
    <row r="92" spans="1:11" ht="23.25" x14ac:dyDescent="0.3">
      <c r="A92" s="29">
        <v>10</v>
      </c>
      <c r="B92" s="1">
        <v>1</v>
      </c>
      <c r="C92" s="4">
        <f t="shared" si="12"/>
        <v>13</v>
      </c>
      <c r="D92" s="1">
        <v>0.78</v>
      </c>
      <c r="E92" s="5">
        <f t="shared" si="11"/>
        <v>4</v>
      </c>
      <c r="F92" s="1">
        <f t="shared" si="13"/>
        <v>9</v>
      </c>
      <c r="G92" s="1">
        <f t="shared" si="14"/>
        <v>0</v>
      </c>
      <c r="H92" s="1">
        <f t="shared" si="16"/>
        <v>27</v>
      </c>
      <c r="I92" s="1">
        <v>0.16</v>
      </c>
      <c r="J92" s="1">
        <f t="shared" si="15"/>
        <v>7</v>
      </c>
      <c r="K92" s="1">
        <f t="shared" si="17"/>
        <v>4</v>
      </c>
    </row>
    <row r="93" spans="1:11" ht="23.25" x14ac:dyDescent="0.3">
      <c r="A93" s="29"/>
      <c r="B93" s="1">
        <v>2</v>
      </c>
      <c r="C93" s="4">
        <f t="shared" si="12"/>
        <v>9</v>
      </c>
      <c r="D93" s="1">
        <v>0.67</v>
      </c>
      <c r="E93" s="5">
        <f t="shared" si="11"/>
        <v>4</v>
      </c>
      <c r="F93" s="1">
        <f t="shared" si="13"/>
        <v>5</v>
      </c>
      <c r="G93" s="1">
        <f t="shared" si="14"/>
        <v>0</v>
      </c>
      <c r="H93" s="1">
        <f t="shared" si="16"/>
        <v>27</v>
      </c>
      <c r="I93" s="1">
        <v>0.12</v>
      </c>
      <c r="J93" s="1">
        <f t="shared" si="15"/>
        <v>6</v>
      </c>
      <c r="K93" s="1">
        <f t="shared" si="17"/>
        <v>8</v>
      </c>
    </row>
    <row r="94" spans="1:11" ht="23.25" x14ac:dyDescent="0.3">
      <c r="A94" s="29"/>
      <c r="B94" s="1">
        <v>3</v>
      </c>
      <c r="C94" s="4">
        <f t="shared" si="12"/>
        <v>5</v>
      </c>
      <c r="D94" s="1">
        <v>0.77</v>
      </c>
      <c r="E94" s="5">
        <f t="shared" si="11"/>
        <v>4</v>
      </c>
      <c r="F94" s="1">
        <f t="shared" si="13"/>
        <v>1</v>
      </c>
      <c r="G94" s="1">
        <f t="shared" si="14"/>
        <v>0</v>
      </c>
      <c r="H94" s="1">
        <f t="shared" si="16"/>
        <v>27</v>
      </c>
      <c r="I94" s="1">
        <v>0.44</v>
      </c>
      <c r="J94" s="1">
        <f t="shared" si="15"/>
        <v>5</v>
      </c>
      <c r="K94" s="1">
        <f t="shared" si="17"/>
        <v>12</v>
      </c>
    </row>
    <row r="95" spans="1:11" ht="23.25" x14ac:dyDescent="0.3">
      <c r="A95" s="29"/>
      <c r="B95" s="1">
        <v>4</v>
      </c>
      <c r="C95" s="4">
        <f t="shared" si="12"/>
        <v>1</v>
      </c>
      <c r="D95" s="1">
        <v>0.7</v>
      </c>
      <c r="E95" s="5">
        <f t="shared" si="11"/>
        <v>4</v>
      </c>
      <c r="F95" s="1">
        <f t="shared" si="13"/>
        <v>0</v>
      </c>
      <c r="G95" s="1">
        <f t="shared" si="14"/>
        <v>3</v>
      </c>
      <c r="H95" s="1">
        <f t="shared" si="16"/>
        <v>27</v>
      </c>
      <c r="I95" s="1">
        <v>0.89</v>
      </c>
      <c r="J95" s="1">
        <f t="shared" si="15"/>
        <v>4</v>
      </c>
      <c r="K95" s="1">
        <f t="shared" si="17"/>
        <v>16</v>
      </c>
    </row>
    <row r="96" spans="1:11" ht="23.25" x14ac:dyDescent="0.3">
      <c r="A96" s="29"/>
      <c r="B96" s="1">
        <v>5</v>
      </c>
      <c r="C96" s="4">
        <f t="shared" si="12"/>
        <v>0</v>
      </c>
      <c r="D96" s="1">
        <v>0.86</v>
      </c>
      <c r="E96" s="5">
        <f t="shared" si="11"/>
        <v>4</v>
      </c>
      <c r="F96" s="1">
        <f t="shared" si="13"/>
        <v>0</v>
      </c>
      <c r="G96" s="1">
        <f t="shared" si="14"/>
        <v>7</v>
      </c>
      <c r="H96" s="1">
        <f t="shared" si="16"/>
        <v>27</v>
      </c>
      <c r="I96" s="1">
        <v>0.15</v>
      </c>
      <c r="J96" s="1">
        <f t="shared" si="15"/>
        <v>3</v>
      </c>
      <c r="K96" s="1">
        <f t="shared" si="17"/>
        <v>20</v>
      </c>
    </row>
    <row r="97" spans="1:11" ht="23.25" x14ac:dyDescent="0.3">
      <c r="A97" s="29"/>
      <c r="B97" s="1">
        <v>6</v>
      </c>
      <c r="C97" s="4">
        <f t="shared" si="12"/>
        <v>0</v>
      </c>
      <c r="D97" s="1">
        <v>0.91</v>
      </c>
      <c r="E97" s="5">
        <f t="shared" si="11"/>
        <v>4</v>
      </c>
      <c r="F97" s="1">
        <f t="shared" si="13"/>
        <v>0</v>
      </c>
      <c r="G97" s="1">
        <f t="shared" si="14"/>
        <v>11</v>
      </c>
      <c r="H97" s="1">
        <f t="shared" si="16"/>
        <v>27</v>
      </c>
      <c r="I97" s="1">
        <v>0.56999999999999995</v>
      </c>
      <c r="J97" s="1">
        <f t="shared" si="15"/>
        <v>2</v>
      </c>
      <c r="K97" s="1">
        <f t="shared" si="17"/>
        <v>24</v>
      </c>
    </row>
    <row r="98" spans="1:11" ht="23.25" x14ac:dyDescent="0.3">
      <c r="A98" s="29"/>
      <c r="B98" s="1">
        <v>7</v>
      </c>
      <c r="C98" s="4">
        <f t="shared" si="12"/>
        <v>0</v>
      </c>
      <c r="D98" s="1">
        <v>0.69</v>
      </c>
      <c r="E98" s="5">
        <f t="shared" si="11"/>
        <v>4</v>
      </c>
      <c r="F98" s="1">
        <f t="shared" si="13"/>
        <v>0</v>
      </c>
      <c r="G98" s="1">
        <f t="shared" si="14"/>
        <v>15</v>
      </c>
      <c r="H98" s="1">
        <f t="shared" si="16"/>
        <v>27</v>
      </c>
      <c r="I98" s="1">
        <v>0.59</v>
      </c>
      <c r="J98" s="1">
        <f t="shared" si="15"/>
        <v>1</v>
      </c>
      <c r="K98" s="1">
        <f t="shared" si="17"/>
        <v>28</v>
      </c>
    </row>
    <row r="99" spans="1:11" ht="23.25" x14ac:dyDescent="0.3">
      <c r="A99" s="29"/>
      <c r="B99" s="1">
        <v>8</v>
      </c>
      <c r="C99" s="4">
        <f t="shared" si="12"/>
        <v>0</v>
      </c>
      <c r="D99" s="1">
        <v>0.04</v>
      </c>
      <c r="E99" s="5">
        <f t="shared" si="11"/>
        <v>1</v>
      </c>
      <c r="F99" s="1">
        <f t="shared" si="13"/>
        <v>0</v>
      </c>
      <c r="G99" s="1">
        <f t="shared" si="14"/>
        <v>16</v>
      </c>
      <c r="H99" s="1">
        <f t="shared" si="16"/>
        <v>27</v>
      </c>
      <c r="I99" s="1">
        <v>0.21</v>
      </c>
      <c r="J99" s="1">
        <f t="shared" si="15"/>
        <v>0</v>
      </c>
      <c r="K99" s="1">
        <f t="shared" si="17"/>
        <v>29</v>
      </c>
    </row>
    <row r="100" spans="1:11" ht="23.25" x14ac:dyDescent="0.3">
      <c r="A100" s="29"/>
      <c r="B100" s="1">
        <v>9</v>
      </c>
      <c r="C100" s="4">
        <f t="shared" si="12"/>
        <v>27</v>
      </c>
      <c r="D100" s="1">
        <v>0.5</v>
      </c>
      <c r="E100" s="5">
        <f t="shared" si="11"/>
        <v>3</v>
      </c>
      <c r="F100" s="1">
        <f t="shared" si="13"/>
        <v>8</v>
      </c>
      <c r="G100" s="1">
        <f t="shared" si="14"/>
        <v>0</v>
      </c>
      <c r="H100" s="1" t="str">
        <f t="shared" si="16"/>
        <v/>
      </c>
      <c r="I100" s="1">
        <v>0.37</v>
      </c>
      <c r="J100" s="1" t="str">
        <f t="shared" si="15"/>
        <v/>
      </c>
      <c r="K100" s="1">
        <f t="shared" si="17"/>
        <v>29</v>
      </c>
    </row>
    <row r="101" spans="1:11" ht="23.25" x14ac:dyDescent="0.3">
      <c r="A101" s="30"/>
      <c r="B101" s="23">
        <v>10</v>
      </c>
      <c r="C101" s="27">
        <f t="shared" si="12"/>
        <v>8</v>
      </c>
      <c r="D101" s="23">
        <v>0.3</v>
      </c>
      <c r="E101" s="28">
        <f t="shared" si="11"/>
        <v>3</v>
      </c>
      <c r="F101" s="23">
        <f t="shared" si="13"/>
        <v>5</v>
      </c>
      <c r="G101" s="23">
        <f t="shared" si="14"/>
        <v>0</v>
      </c>
      <c r="H101" s="23">
        <f t="shared" si="16"/>
        <v>35</v>
      </c>
      <c r="I101" s="23">
        <v>0.44</v>
      </c>
      <c r="J101" s="23">
        <f t="shared" si="15"/>
        <v>7</v>
      </c>
      <c r="K101" s="23">
        <f t="shared" si="17"/>
        <v>32</v>
      </c>
    </row>
    <row r="102" spans="1:11" ht="23.25" x14ac:dyDescent="0.3">
      <c r="A102" s="29">
        <v>11</v>
      </c>
      <c r="B102" s="1">
        <v>1</v>
      </c>
      <c r="C102" s="4">
        <f t="shared" si="12"/>
        <v>5</v>
      </c>
      <c r="D102" s="1">
        <v>0.83</v>
      </c>
      <c r="E102" s="5">
        <f t="shared" si="11"/>
        <v>4</v>
      </c>
      <c r="F102" s="1">
        <f t="shared" si="13"/>
        <v>1</v>
      </c>
      <c r="G102" s="1">
        <f t="shared" si="14"/>
        <v>0</v>
      </c>
      <c r="H102" s="1">
        <f t="shared" si="16"/>
        <v>35</v>
      </c>
      <c r="I102" s="1">
        <v>0.69</v>
      </c>
      <c r="J102" s="1">
        <f t="shared" si="15"/>
        <v>6</v>
      </c>
      <c r="K102" s="1">
        <f t="shared" si="17"/>
        <v>4</v>
      </c>
    </row>
    <row r="103" spans="1:11" ht="23.25" x14ac:dyDescent="0.3">
      <c r="A103" s="29"/>
      <c r="B103" s="1">
        <v>2</v>
      </c>
      <c r="C103" s="4">
        <f t="shared" si="12"/>
        <v>1</v>
      </c>
      <c r="D103" s="1">
        <v>0.1</v>
      </c>
      <c r="E103" s="5">
        <f t="shared" si="11"/>
        <v>2</v>
      </c>
      <c r="F103" s="1">
        <f t="shared" si="13"/>
        <v>0</v>
      </c>
      <c r="G103" s="1">
        <f t="shared" si="14"/>
        <v>1</v>
      </c>
      <c r="H103" s="1">
        <f t="shared" si="16"/>
        <v>35</v>
      </c>
      <c r="I103" s="1">
        <v>0.87</v>
      </c>
      <c r="J103" s="1">
        <f t="shared" si="15"/>
        <v>5</v>
      </c>
      <c r="K103" s="1">
        <f t="shared" si="17"/>
        <v>6</v>
      </c>
    </row>
    <row r="104" spans="1:11" ht="23.25" x14ac:dyDescent="0.3">
      <c r="A104" s="29"/>
      <c r="B104" s="1">
        <v>3</v>
      </c>
      <c r="C104" s="4">
        <f t="shared" si="12"/>
        <v>0</v>
      </c>
      <c r="D104" s="1">
        <v>0.77</v>
      </c>
      <c r="E104" s="5">
        <f t="shared" si="11"/>
        <v>4</v>
      </c>
      <c r="F104" s="1">
        <f t="shared" si="13"/>
        <v>0</v>
      </c>
      <c r="G104" s="1">
        <f t="shared" si="14"/>
        <v>5</v>
      </c>
      <c r="H104" s="1">
        <f t="shared" si="16"/>
        <v>35</v>
      </c>
      <c r="I104" s="1">
        <v>0.93</v>
      </c>
      <c r="J104" s="1">
        <f t="shared" si="15"/>
        <v>4</v>
      </c>
      <c r="K104" s="1">
        <f t="shared" si="17"/>
        <v>10</v>
      </c>
    </row>
    <row r="105" spans="1:11" ht="23.25" x14ac:dyDescent="0.3">
      <c r="A105" s="29"/>
      <c r="B105" s="1">
        <v>4</v>
      </c>
      <c r="C105" s="4">
        <f t="shared" si="12"/>
        <v>0</v>
      </c>
      <c r="D105" s="1">
        <v>0.73</v>
      </c>
      <c r="E105" s="5">
        <f t="shared" si="11"/>
        <v>4</v>
      </c>
      <c r="F105" s="1">
        <f t="shared" si="13"/>
        <v>0</v>
      </c>
      <c r="G105" s="1">
        <f t="shared" si="14"/>
        <v>9</v>
      </c>
      <c r="H105" s="1">
        <f t="shared" si="16"/>
        <v>35</v>
      </c>
      <c r="I105" s="1">
        <v>0.17</v>
      </c>
      <c r="J105" s="1">
        <f t="shared" si="15"/>
        <v>3</v>
      </c>
      <c r="K105" s="1">
        <f t="shared" si="17"/>
        <v>14</v>
      </c>
    </row>
    <row r="106" spans="1:11" ht="23.25" x14ac:dyDescent="0.3">
      <c r="A106" s="29"/>
      <c r="B106" s="1">
        <v>5</v>
      </c>
      <c r="C106" s="4">
        <f t="shared" si="12"/>
        <v>0</v>
      </c>
      <c r="D106" s="1">
        <v>0.97</v>
      </c>
      <c r="E106" s="5">
        <f t="shared" si="11"/>
        <v>4</v>
      </c>
      <c r="F106" s="1">
        <f t="shared" si="13"/>
        <v>0</v>
      </c>
      <c r="G106" s="1">
        <f t="shared" si="14"/>
        <v>13</v>
      </c>
      <c r="H106" s="1">
        <f t="shared" si="16"/>
        <v>35</v>
      </c>
      <c r="I106" s="1">
        <v>0.93</v>
      </c>
      <c r="J106" s="1">
        <f t="shared" si="15"/>
        <v>2</v>
      </c>
      <c r="K106" s="1">
        <f t="shared" si="17"/>
        <v>18</v>
      </c>
    </row>
    <row r="107" spans="1:11" ht="23.25" x14ac:dyDescent="0.3">
      <c r="A107" s="29"/>
      <c r="B107" s="1">
        <v>6</v>
      </c>
      <c r="C107" s="4">
        <f t="shared" si="12"/>
        <v>0</v>
      </c>
      <c r="D107" s="1">
        <v>0.86</v>
      </c>
      <c r="E107" s="5">
        <f t="shared" si="11"/>
        <v>4</v>
      </c>
      <c r="F107" s="1">
        <f t="shared" si="13"/>
        <v>0</v>
      </c>
      <c r="G107" s="1">
        <f t="shared" si="14"/>
        <v>17</v>
      </c>
      <c r="H107" s="1">
        <f t="shared" si="16"/>
        <v>35</v>
      </c>
      <c r="I107" s="1">
        <v>0.71</v>
      </c>
      <c r="J107" s="1">
        <f t="shared" si="15"/>
        <v>1</v>
      </c>
      <c r="K107" s="1">
        <f t="shared" si="17"/>
        <v>22</v>
      </c>
    </row>
    <row r="108" spans="1:11" ht="23.25" x14ac:dyDescent="0.3">
      <c r="A108" s="29"/>
      <c r="B108" s="1">
        <v>7</v>
      </c>
      <c r="C108" s="4">
        <f t="shared" si="12"/>
        <v>0</v>
      </c>
      <c r="D108" s="1">
        <v>0.47</v>
      </c>
      <c r="E108" s="5">
        <f t="shared" si="11"/>
        <v>3</v>
      </c>
      <c r="F108" s="1">
        <f t="shared" si="13"/>
        <v>0</v>
      </c>
      <c r="G108" s="1">
        <f t="shared" si="14"/>
        <v>20</v>
      </c>
      <c r="H108" s="1">
        <f t="shared" si="16"/>
        <v>35</v>
      </c>
      <c r="I108" s="1">
        <v>0.63</v>
      </c>
      <c r="J108" s="1">
        <f t="shared" si="15"/>
        <v>0</v>
      </c>
      <c r="K108" s="1">
        <f t="shared" si="17"/>
        <v>25</v>
      </c>
    </row>
    <row r="109" spans="1:11" ht="23.25" x14ac:dyDescent="0.3">
      <c r="A109" s="29"/>
      <c r="B109" s="1">
        <v>8</v>
      </c>
      <c r="C109" s="4">
        <f t="shared" si="12"/>
        <v>35</v>
      </c>
      <c r="D109" s="1">
        <v>0.34</v>
      </c>
      <c r="E109" s="5">
        <f t="shared" si="11"/>
        <v>3</v>
      </c>
      <c r="F109" s="1">
        <f t="shared" si="13"/>
        <v>12</v>
      </c>
      <c r="G109" s="1">
        <f t="shared" si="14"/>
        <v>0</v>
      </c>
      <c r="H109" s="1" t="str">
        <f t="shared" si="16"/>
        <v/>
      </c>
      <c r="I109" s="1">
        <v>0.68</v>
      </c>
      <c r="J109" s="1" t="str">
        <f t="shared" si="15"/>
        <v/>
      </c>
      <c r="K109" s="1">
        <f t="shared" si="17"/>
        <v>25</v>
      </c>
    </row>
    <row r="110" spans="1:11" ht="23.25" x14ac:dyDescent="0.3">
      <c r="A110" s="29"/>
      <c r="B110" s="1">
        <v>9</v>
      </c>
      <c r="C110" s="4">
        <f t="shared" si="12"/>
        <v>12</v>
      </c>
      <c r="D110" s="1">
        <v>0.37</v>
      </c>
      <c r="E110" s="5">
        <f t="shared" si="11"/>
        <v>3</v>
      </c>
      <c r="F110" s="1">
        <f t="shared" si="13"/>
        <v>9</v>
      </c>
      <c r="G110" s="1">
        <f t="shared" si="14"/>
        <v>0</v>
      </c>
      <c r="H110" s="1" t="str">
        <f t="shared" si="16"/>
        <v/>
      </c>
      <c r="I110" s="1">
        <v>0</v>
      </c>
      <c r="J110" s="1" t="str">
        <f t="shared" si="15"/>
        <v/>
      </c>
      <c r="K110" s="1">
        <f t="shared" si="17"/>
        <v>25</v>
      </c>
    </row>
    <row r="111" spans="1:11" ht="23.25" x14ac:dyDescent="0.3">
      <c r="A111" s="30"/>
      <c r="B111" s="23">
        <v>10</v>
      </c>
      <c r="C111" s="27">
        <f t="shared" si="12"/>
        <v>9</v>
      </c>
      <c r="D111" s="23">
        <v>0.04</v>
      </c>
      <c r="E111" s="28">
        <f t="shared" si="11"/>
        <v>1</v>
      </c>
      <c r="F111" s="23">
        <f t="shared" si="13"/>
        <v>8</v>
      </c>
      <c r="G111" s="23">
        <f t="shared" si="14"/>
        <v>0</v>
      </c>
      <c r="H111" s="23">
        <f t="shared" si="16"/>
        <v>32</v>
      </c>
      <c r="I111" s="23">
        <v>0.82</v>
      </c>
      <c r="J111" s="23">
        <f t="shared" si="15"/>
        <v>9</v>
      </c>
      <c r="K111" s="23">
        <f t="shared" si="17"/>
        <v>26</v>
      </c>
    </row>
    <row r="112" spans="1:11" ht="23.25" x14ac:dyDescent="0.3">
      <c r="A112" s="29">
        <v>12</v>
      </c>
      <c r="B112" s="1">
        <v>1</v>
      </c>
      <c r="C112" s="4">
        <f t="shared" si="12"/>
        <v>8</v>
      </c>
      <c r="D112" s="1">
        <v>0.35</v>
      </c>
      <c r="E112" s="5">
        <f t="shared" si="11"/>
        <v>3</v>
      </c>
      <c r="F112" s="1">
        <f t="shared" si="13"/>
        <v>5</v>
      </c>
      <c r="G112" s="1">
        <f t="shared" si="14"/>
        <v>0</v>
      </c>
      <c r="H112" s="1">
        <f t="shared" si="16"/>
        <v>32</v>
      </c>
      <c r="I112" s="1">
        <v>0.79</v>
      </c>
      <c r="J112" s="1">
        <f t="shared" si="15"/>
        <v>8</v>
      </c>
      <c r="K112" s="1">
        <f t="shared" si="17"/>
        <v>3</v>
      </c>
    </row>
    <row r="113" spans="1:11" ht="23.25" x14ac:dyDescent="0.3">
      <c r="A113" s="29"/>
      <c r="B113" s="1">
        <v>2</v>
      </c>
      <c r="C113" s="4">
        <f t="shared" si="12"/>
        <v>5</v>
      </c>
      <c r="D113" s="1">
        <v>0.8</v>
      </c>
      <c r="E113" s="5">
        <f t="shared" si="11"/>
        <v>4</v>
      </c>
      <c r="F113" s="1">
        <f t="shared" si="13"/>
        <v>1</v>
      </c>
      <c r="G113" s="1">
        <f t="shared" si="14"/>
        <v>0</v>
      </c>
      <c r="H113" s="1">
        <f t="shared" si="16"/>
        <v>32</v>
      </c>
      <c r="I113" s="1">
        <v>0.6</v>
      </c>
      <c r="J113" s="1">
        <f t="shared" si="15"/>
        <v>7</v>
      </c>
      <c r="K113" s="1">
        <f t="shared" si="17"/>
        <v>7</v>
      </c>
    </row>
    <row r="114" spans="1:11" ht="23.25" x14ac:dyDescent="0.3">
      <c r="A114" s="29"/>
      <c r="B114" s="1">
        <v>3</v>
      </c>
      <c r="C114" s="4">
        <f t="shared" si="12"/>
        <v>1</v>
      </c>
      <c r="D114" s="1">
        <v>0.34</v>
      </c>
      <c r="E114" s="5">
        <f t="shared" si="11"/>
        <v>3</v>
      </c>
      <c r="F114" s="1">
        <f t="shared" si="13"/>
        <v>0</v>
      </c>
      <c r="G114" s="1">
        <f t="shared" si="14"/>
        <v>2</v>
      </c>
      <c r="H114" s="1">
        <f t="shared" si="16"/>
        <v>32</v>
      </c>
      <c r="I114" s="1">
        <v>0.14000000000000001</v>
      </c>
      <c r="J114" s="1">
        <f t="shared" si="15"/>
        <v>6</v>
      </c>
      <c r="K114" s="1">
        <f t="shared" si="17"/>
        <v>10</v>
      </c>
    </row>
    <row r="115" spans="1:11" ht="23.25" x14ac:dyDescent="0.3">
      <c r="A115" s="29"/>
      <c r="B115" s="1">
        <v>4</v>
      </c>
      <c r="C115" s="4">
        <f t="shared" si="12"/>
        <v>0</v>
      </c>
      <c r="D115" s="1">
        <v>0.68</v>
      </c>
      <c r="E115" s="5">
        <f t="shared" si="11"/>
        <v>4</v>
      </c>
      <c r="F115" s="1">
        <f t="shared" si="13"/>
        <v>0</v>
      </c>
      <c r="G115" s="1">
        <f t="shared" si="14"/>
        <v>6</v>
      </c>
      <c r="H115" s="1">
        <f t="shared" si="16"/>
        <v>32</v>
      </c>
      <c r="I115" s="1">
        <v>0.01</v>
      </c>
      <c r="J115" s="1">
        <f t="shared" si="15"/>
        <v>5</v>
      </c>
      <c r="K115" s="1">
        <f t="shared" si="17"/>
        <v>14</v>
      </c>
    </row>
    <row r="116" spans="1:11" ht="23.25" x14ac:dyDescent="0.3">
      <c r="A116" s="29"/>
      <c r="B116" s="1">
        <v>5</v>
      </c>
      <c r="C116" s="4">
        <f t="shared" si="12"/>
        <v>0</v>
      </c>
      <c r="D116" s="1">
        <v>0.95</v>
      </c>
      <c r="E116" s="5">
        <f t="shared" si="11"/>
        <v>4</v>
      </c>
      <c r="F116" s="1">
        <f t="shared" si="13"/>
        <v>0</v>
      </c>
      <c r="G116" s="1">
        <f t="shared" si="14"/>
        <v>10</v>
      </c>
      <c r="H116" s="1">
        <f t="shared" si="16"/>
        <v>32</v>
      </c>
      <c r="I116" s="1">
        <v>0.03</v>
      </c>
      <c r="J116" s="1">
        <f t="shared" si="15"/>
        <v>4</v>
      </c>
      <c r="K116" s="1">
        <f t="shared" si="17"/>
        <v>18</v>
      </c>
    </row>
    <row r="117" spans="1:11" ht="23.25" x14ac:dyDescent="0.3">
      <c r="A117" s="29"/>
      <c r="B117" s="1">
        <v>6</v>
      </c>
      <c r="C117" s="4">
        <f t="shared" si="12"/>
        <v>0</v>
      </c>
      <c r="D117" s="1">
        <v>0.09</v>
      </c>
      <c r="E117" s="5">
        <f t="shared" si="11"/>
        <v>2</v>
      </c>
      <c r="F117" s="1">
        <f t="shared" si="13"/>
        <v>0</v>
      </c>
      <c r="G117" s="1">
        <f t="shared" si="14"/>
        <v>12</v>
      </c>
      <c r="H117" s="1">
        <f t="shared" si="16"/>
        <v>32</v>
      </c>
      <c r="I117" s="1">
        <v>0.88</v>
      </c>
      <c r="J117" s="1">
        <f t="shared" si="15"/>
        <v>3</v>
      </c>
      <c r="K117" s="1">
        <f t="shared" si="17"/>
        <v>20</v>
      </c>
    </row>
    <row r="118" spans="1:11" ht="23.25" x14ac:dyDescent="0.3">
      <c r="A118" s="29"/>
      <c r="B118" s="1">
        <v>7</v>
      </c>
      <c r="C118" s="4">
        <f t="shared" si="12"/>
        <v>0</v>
      </c>
      <c r="D118" s="1">
        <v>0.56999999999999995</v>
      </c>
      <c r="E118" s="5">
        <f t="shared" si="11"/>
        <v>3</v>
      </c>
      <c r="F118" s="1">
        <f t="shared" si="13"/>
        <v>0</v>
      </c>
      <c r="G118" s="1">
        <f t="shared" si="14"/>
        <v>15</v>
      </c>
      <c r="H118" s="1">
        <f t="shared" si="16"/>
        <v>32</v>
      </c>
      <c r="I118" s="1">
        <v>0.31</v>
      </c>
      <c r="J118" s="1">
        <f t="shared" si="15"/>
        <v>2</v>
      </c>
      <c r="K118" s="1">
        <f t="shared" si="17"/>
        <v>23</v>
      </c>
    </row>
    <row r="119" spans="1:11" ht="23.25" x14ac:dyDescent="0.3">
      <c r="A119" s="29"/>
      <c r="B119" s="1">
        <v>8</v>
      </c>
      <c r="C119" s="4">
        <f t="shared" si="12"/>
        <v>0</v>
      </c>
      <c r="D119" s="1">
        <v>0.85</v>
      </c>
      <c r="E119" s="5">
        <f t="shared" si="11"/>
        <v>4</v>
      </c>
      <c r="F119" s="1">
        <f t="shared" si="13"/>
        <v>0</v>
      </c>
      <c r="G119" s="1">
        <f t="shared" si="14"/>
        <v>19</v>
      </c>
      <c r="H119" s="1">
        <f t="shared" si="16"/>
        <v>32</v>
      </c>
      <c r="I119" s="1">
        <v>0.18</v>
      </c>
      <c r="J119" s="1">
        <f t="shared" si="15"/>
        <v>1</v>
      </c>
      <c r="K119" s="1">
        <f t="shared" si="17"/>
        <v>27</v>
      </c>
    </row>
    <row r="120" spans="1:11" ht="23.25" x14ac:dyDescent="0.3">
      <c r="A120" s="29"/>
      <c r="B120" s="1">
        <v>9</v>
      </c>
      <c r="C120" s="4">
        <f t="shared" si="12"/>
        <v>0</v>
      </c>
      <c r="D120" s="1">
        <v>0.96</v>
      </c>
      <c r="E120" s="5">
        <f t="shared" si="11"/>
        <v>4</v>
      </c>
      <c r="F120" s="1">
        <f t="shared" si="13"/>
        <v>0</v>
      </c>
      <c r="G120" s="1">
        <f t="shared" si="14"/>
        <v>23</v>
      </c>
      <c r="H120" s="1">
        <f t="shared" si="16"/>
        <v>32</v>
      </c>
      <c r="I120" s="1">
        <v>0.62</v>
      </c>
      <c r="J120" s="1">
        <f t="shared" si="15"/>
        <v>0</v>
      </c>
      <c r="K120" s="1">
        <f t="shared" si="17"/>
        <v>31</v>
      </c>
    </row>
    <row r="121" spans="1:11" ht="23.25" x14ac:dyDescent="0.3">
      <c r="A121" s="30"/>
      <c r="B121" s="23">
        <v>10</v>
      </c>
      <c r="C121" s="27">
        <f t="shared" si="12"/>
        <v>32</v>
      </c>
      <c r="D121" s="23">
        <v>0.89</v>
      </c>
      <c r="E121" s="28">
        <f t="shared" si="11"/>
        <v>4</v>
      </c>
      <c r="F121" s="23">
        <f t="shared" si="13"/>
        <v>5</v>
      </c>
      <c r="G121" s="23">
        <f t="shared" si="14"/>
        <v>0</v>
      </c>
      <c r="H121" s="23">
        <f t="shared" si="16"/>
        <v>35</v>
      </c>
      <c r="I121" s="23">
        <v>0.36</v>
      </c>
      <c r="J121" s="23">
        <f t="shared" si="15"/>
        <v>6</v>
      </c>
      <c r="K121" s="23">
        <f t="shared" si="17"/>
        <v>35</v>
      </c>
    </row>
    <row r="122" spans="1:11" ht="23.25" x14ac:dyDescent="0.3">
      <c r="A122" s="29">
        <v>13</v>
      </c>
      <c r="B122" s="1">
        <v>1</v>
      </c>
      <c r="C122" s="4">
        <f t="shared" si="12"/>
        <v>5</v>
      </c>
      <c r="D122" s="1">
        <v>0.87</v>
      </c>
      <c r="E122" s="5">
        <f t="shared" si="11"/>
        <v>4</v>
      </c>
      <c r="F122" s="1">
        <f t="shared" si="13"/>
        <v>1</v>
      </c>
      <c r="G122" s="1">
        <f t="shared" si="14"/>
        <v>0</v>
      </c>
      <c r="H122" s="1">
        <f t="shared" si="16"/>
        <v>35</v>
      </c>
      <c r="I122" s="1">
        <v>0.74</v>
      </c>
      <c r="J122" s="1">
        <f t="shared" si="15"/>
        <v>5</v>
      </c>
      <c r="K122" s="1">
        <f t="shared" si="17"/>
        <v>4</v>
      </c>
    </row>
    <row r="123" spans="1:11" ht="23.25" x14ac:dyDescent="0.3">
      <c r="A123" s="29"/>
      <c r="B123" s="1">
        <v>2</v>
      </c>
      <c r="C123" s="4">
        <f t="shared" si="12"/>
        <v>1</v>
      </c>
      <c r="D123" s="1">
        <v>0.84</v>
      </c>
      <c r="E123" s="5">
        <f t="shared" si="11"/>
        <v>4</v>
      </c>
      <c r="F123" s="1">
        <f t="shared" si="13"/>
        <v>0</v>
      </c>
      <c r="G123" s="1">
        <f t="shared" si="14"/>
        <v>3</v>
      </c>
      <c r="H123" s="1">
        <f t="shared" si="16"/>
        <v>35</v>
      </c>
      <c r="I123" s="1">
        <v>0.57999999999999996</v>
      </c>
      <c r="J123" s="1">
        <f t="shared" si="15"/>
        <v>4</v>
      </c>
      <c r="K123" s="1">
        <f t="shared" si="17"/>
        <v>8</v>
      </c>
    </row>
    <row r="124" spans="1:11" ht="23.25" x14ac:dyDescent="0.3">
      <c r="A124" s="29"/>
      <c r="B124" s="1">
        <v>3</v>
      </c>
      <c r="C124" s="4">
        <f t="shared" si="12"/>
        <v>0</v>
      </c>
      <c r="D124" s="1">
        <v>0.71</v>
      </c>
      <c r="E124" s="5">
        <f t="shared" si="11"/>
        <v>4</v>
      </c>
      <c r="F124" s="1">
        <f t="shared" si="13"/>
        <v>0</v>
      </c>
      <c r="G124" s="1">
        <f t="shared" si="14"/>
        <v>7</v>
      </c>
      <c r="H124" s="1">
        <f t="shared" si="16"/>
        <v>35</v>
      </c>
      <c r="I124" s="1">
        <v>0.74</v>
      </c>
      <c r="J124" s="1">
        <f t="shared" si="15"/>
        <v>3</v>
      </c>
      <c r="K124" s="1">
        <f t="shared" si="17"/>
        <v>12</v>
      </c>
    </row>
    <row r="125" spans="1:11" ht="23.25" x14ac:dyDescent="0.3">
      <c r="A125" s="29"/>
      <c r="B125" s="1">
        <v>4</v>
      </c>
      <c r="C125" s="4">
        <f t="shared" si="12"/>
        <v>0</v>
      </c>
      <c r="D125" s="1">
        <v>0.41</v>
      </c>
      <c r="E125" s="5">
        <f t="shared" si="11"/>
        <v>3</v>
      </c>
      <c r="F125" s="1">
        <f t="shared" si="13"/>
        <v>0</v>
      </c>
      <c r="G125" s="1">
        <f t="shared" si="14"/>
        <v>10</v>
      </c>
      <c r="H125" s="1">
        <f t="shared" si="16"/>
        <v>35</v>
      </c>
      <c r="I125" s="1">
        <v>0.59</v>
      </c>
      <c r="J125" s="1">
        <f t="shared" si="15"/>
        <v>2</v>
      </c>
      <c r="K125" s="1">
        <f t="shared" si="17"/>
        <v>15</v>
      </c>
    </row>
    <row r="126" spans="1:11" ht="23.25" x14ac:dyDescent="0.3">
      <c r="A126" s="29"/>
      <c r="B126" s="1">
        <v>5</v>
      </c>
      <c r="C126" s="4">
        <f t="shared" si="12"/>
        <v>0</v>
      </c>
      <c r="D126" s="1">
        <v>0.09</v>
      </c>
      <c r="E126" s="5">
        <f t="shared" si="11"/>
        <v>2</v>
      </c>
      <c r="F126" s="1">
        <f t="shared" si="13"/>
        <v>0</v>
      </c>
      <c r="G126" s="1">
        <f t="shared" si="14"/>
        <v>12</v>
      </c>
      <c r="H126" s="1">
        <f t="shared" si="16"/>
        <v>35</v>
      </c>
      <c r="I126" s="1">
        <v>0.93</v>
      </c>
      <c r="J126" s="1">
        <f t="shared" si="15"/>
        <v>1</v>
      </c>
      <c r="K126" s="1">
        <f t="shared" si="17"/>
        <v>17</v>
      </c>
    </row>
    <row r="127" spans="1:11" ht="23.25" x14ac:dyDescent="0.3">
      <c r="A127" s="29"/>
      <c r="B127" s="1">
        <v>6</v>
      </c>
      <c r="C127" s="4">
        <f t="shared" si="12"/>
        <v>0</v>
      </c>
      <c r="D127" s="1">
        <v>0.93</v>
      </c>
      <c r="E127" s="5">
        <f t="shared" si="11"/>
        <v>4</v>
      </c>
      <c r="F127" s="1">
        <f t="shared" si="13"/>
        <v>0</v>
      </c>
      <c r="G127" s="1">
        <f t="shared" si="14"/>
        <v>16</v>
      </c>
      <c r="H127" s="1">
        <f t="shared" si="16"/>
        <v>35</v>
      </c>
      <c r="I127" s="1">
        <v>0.74</v>
      </c>
      <c r="J127" s="1">
        <f t="shared" si="15"/>
        <v>0</v>
      </c>
      <c r="K127" s="1">
        <f t="shared" si="17"/>
        <v>21</v>
      </c>
    </row>
    <row r="128" spans="1:11" ht="23.25" x14ac:dyDescent="0.3">
      <c r="A128" s="29"/>
      <c r="B128" s="1">
        <v>7</v>
      </c>
      <c r="C128" s="4">
        <f t="shared" si="12"/>
        <v>35</v>
      </c>
      <c r="D128" s="1">
        <v>0.95</v>
      </c>
      <c r="E128" s="5">
        <f t="shared" si="11"/>
        <v>4</v>
      </c>
      <c r="F128" s="1">
        <f t="shared" si="13"/>
        <v>15</v>
      </c>
      <c r="G128" s="1">
        <f t="shared" si="14"/>
        <v>0</v>
      </c>
      <c r="H128" s="1" t="str">
        <f t="shared" si="16"/>
        <v/>
      </c>
      <c r="I128" s="1">
        <v>0.55000000000000004</v>
      </c>
      <c r="J128" s="1" t="str">
        <f t="shared" si="15"/>
        <v/>
      </c>
      <c r="K128" s="1">
        <f t="shared" si="17"/>
        <v>21</v>
      </c>
    </row>
    <row r="129" spans="1:11" ht="23.25" x14ac:dyDescent="0.3">
      <c r="A129" s="29"/>
      <c r="B129" s="1">
        <v>8</v>
      </c>
      <c r="C129" s="4">
        <f t="shared" si="12"/>
        <v>15</v>
      </c>
      <c r="D129" s="1">
        <v>0.82</v>
      </c>
      <c r="E129" s="5">
        <f t="shared" si="11"/>
        <v>4</v>
      </c>
      <c r="F129" s="1">
        <f t="shared" si="13"/>
        <v>11</v>
      </c>
      <c r="G129" s="1">
        <f t="shared" si="14"/>
        <v>0</v>
      </c>
      <c r="H129" s="1" t="str">
        <f t="shared" si="16"/>
        <v/>
      </c>
      <c r="I129" s="1">
        <v>0.19</v>
      </c>
      <c r="J129" s="1" t="str">
        <f t="shared" si="15"/>
        <v/>
      </c>
      <c r="K129" s="1">
        <f t="shared" si="17"/>
        <v>21</v>
      </c>
    </row>
    <row r="130" spans="1:11" ht="23.25" x14ac:dyDescent="0.3">
      <c r="A130" s="29"/>
      <c r="B130" s="1">
        <v>9</v>
      </c>
      <c r="C130" s="4">
        <f t="shared" si="12"/>
        <v>11</v>
      </c>
      <c r="D130" s="1">
        <v>0.8</v>
      </c>
      <c r="E130" s="5">
        <f t="shared" ref="E130:E193" si="18">IF(AND(D130&gt;=$T$11,D130&lt;=$U$11),$R$11,IF(AND(D130&gt;=$T$12,D130&lt;=$U$12),$R$12,IF(AND(D130&gt;=$T$13,D130&lt;=$U$13),$R$13,IF(AND(D130&gt;=$T$14,D130&lt;=$U$14),$R$14,IF(OR(D130&gt;=$T$15,D130=0),$R$15,-99)))))</f>
        <v>4</v>
      </c>
      <c r="F130" s="1">
        <f t="shared" si="13"/>
        <v>7</v>
      </c>
      <c r="G130" s="1">
        <f t="shared" si="14"/>
        <v>0</v>
      </c>
      <c r="H130" s="1" t="str">
        <f t="shared" si="16"/>
        <v/>
      </c>
      <c r="I130" s="1">
        <v>0.61</v>
      </c>
      <c r="J130" s="1" t="str">
        <f t="shared" si="15"/>
        <v/>
      </c>
      <c r="K130" s="1">
        <f t="shared" si="17"/>
        <v>21</v>
      </c>
    </row>
    <row r="131" spans="1:11" ht="23.25" x14ac:dyDescent="0.3">
      <c r="A131" s="30"/>
      <c r="B131" s="23">
        <v>10</v>
      </c>
      <c r="C131" s="27">
        <f t="shared" si="12"/>
        <v>7</v>
      </c>
      <c r="D131" s="23">
        <v>0.7</v>
      </c>
      <c r="E131" s="28">
        <f t="shared" si="18"/>
        <v>4</v>
      </c>
      <c r="F131" s="23">
        <f t="shared" si="13"/>
        <v>3</v>
      </c>
      <c r="G131" s="23">
        <f t="shared" si="14"/>
        <v>0</v>
      </c>
      <c r="H131" s="23">
        <f t="shared" si="16"/>
        <v>37</v>
      </c>
      <c r="I131" s="23">
        <v>0.59</v>
      </c>
      <c r="J131" s="23">
        <f t="shared" si="15"/>
        <v>7</v>
      </c>
      <c r="K131" s="23">
        <f t="shared" si="17"/>
        <v>25</v>
      </c>
    </row>
    <row r="132" spans="1:11" ht="23.25" x14ac:dyDescent="0.3">
      <c r="A132" s="29">
        <v>14</v>
      </c>
      <c r="B132" s="1">
        <v>1</v>
      </c>
      <c r="C132" s="4">
        <f t="shared" ref="C132:C195" si="19">IF(J131=0,F131+H131,F131)</f>
        <v>3</v>
      </c>
      <c r="D132" s="1">
        <v>0.66</v>
      </c>
      <c r="E132" s="5">
        <f t="shared" si="18"/>
        <v>4</v>
      </c>
      <c r="F132" s="1">
        <f t="shared" ref="F132:F195" si="20">IF((C132-E132-G131)&gt;=0,C132-E132-G131,0)</f>
        <v>0</v>
      </c>
      <c r="G132" s="1">
        <f t="shared" ref="G132:G195" si="21">IF((C132-(E132+G131))&lt;=0,ABS(C132-(E132+G131)),0)</f>
        <v>1</v>
      </c>
      <c r="H132" s="1">
        <f t="shared" si="16"/>
        <v>37</v>
      </c>
      <c r="I132" s="1">
        <v>0.93</v>
      </c>
      <c r="J132" s="1">
        <f t="shared" ref="J132:J195" si="22">IF($O$2=B132,ROUND(_xlfn.NORM.INV(I132,$R$1,$R$2),0),IF(OR(J131&lt;=0,J131=""),"",J131-1))</f>
        <v>6</v>
      </c>
      <c r="K132" s="1">
        <f t="shared" si="17"/>
        <v>4</v>
      </c>
    </row>
    <row r="133" spans="1:11" ht="23.25" x14ac:dyDescent="0.3">
      <c r="A133" s="29"/>
      <c r="B133" s="1">
        <v>2</v>
      </c>
      <c r="C133" s="4">
        <f t="shared" si="19"/>
        <v>0</v>
      </c>
      <c r="D133" s="1">
        <v>0.98</v>
      </c>
      <c r="E133" s="5">
        <f t="shared" si="18"/>
        <v>4</v>
      </c>
      <c r="F133" s="1">
        <f t="shared" si="20"/>
        <v>0</v>
      </c>
      <c r="G133" s="1">
        <f t="shared" si="21"/>
        <v>5</v>
      </c>
      <c r="H133" s="1">
        <f t="shared" si="16"/>
        <v>37</v>
      </c>
      <c r="I133" s="1">
        <v>0</v>
      </c>
      <c r="J133" s="1">
        <f t="shared" si="22"/>
        <v>5</v>
      </c>
      <c r="K133" s="1">
        <f t="shared" si="17"/>
        <v>8</v>
      </c>
    </row>
    <row r="134" spans="1:11" ht="23.25" x14ac:dyDescent="0.3">
      <c r="A134" s="29"/>
      <c r="B134" s="1">
        <v>3</v>
      </c>
      <c r="C134" s="4">
        <f t="shared" si="19"/>
        <v>0</v>
      </c>
      <c r="D134" s="1">
        <v>0.27</v>
      </c>
      <c r="E134" s="5">
        <f t="shared" si="18"/>
        <v>3</v>
      </c>
      <c r="F134" s="1">
        <f t="shared" si="20"/>
        <v>0</v>
      </c>
      <c r="G134" s="1">
        <f t="shared" si="21"/>
        <v>8</v>
      </c>
      <c r="H134" s="1">
        <f t="shared" si="16"/>
        <v>37</v>
      </c>
      <c r="I134" s="1">
        <v>0.02</v>
      </c>
      <c r="J134" s="1">
        <f t="shared" si="22"/>
        <v>4</v>
      </c>
      <c r="K134" s="1">
        <f t="shared" si="17"/>
        <v>11</v>
      </c>
    </row>
    <row r="135" spans="1:11" ht="23.25" x14ac:dyDescent="0.3">
      <c r="A135" s="29"/>
      <c r="B135" s="1">
        <v>4</v>
      </c>
      <c r="C135" s="4">
        <f t="shared" si="19"/>
        <v>0</v>
      </c>
      <c r="D135" s="1">
        <v>0.98</v>
      </c>
      <c r="E135" s="5">
        <f t="shared" si="18"/>
        <v>4</v>
      </c>
      <c r="F135" s="1">
        <f t="shared" si="20"/>
        <v>0</v>
      </c>
      <c r="G135" s="1">
        <f t="shared" si="21"/>
        <v>12</v>
      </c>
      <c r="H135" s="1">
        <f t="shared" si="16"/>
        <v>37</v>
      </c>
      <c r="I135" s="1">
        <v>0.47</v>
      </c>
      <c r="J135" s="1">
        <f t="shared" si="22"/>
        <v>3</v>
      </c>
      <c r="K135" s="1">
        <f t="shared" si="17"/>
        <v>15</v>
      </c>
    </row>
    <row r="136" spans="1:11" ht="23.25" x14ac:dyDescent="0.3">
      <c r="A136" s="29"/>
      <c r="B136" s="1">
        <v>5</v>
      </c>
      <c r="C136" s="4">
        <f t="shared" si="19"/>
        <v>0</v>
      </c>
      <c r="D136" s="1">
        <v>0.86</v>
      </c>
      <c r="E136" s="5">
        <f t="shared" si="18"/>
        <v>4</v>
      </c>
      <c r="F136" s="1">
        <f t="shared" si="20"/>
        <v>0</v>
      </c>
      <c r="G136" s="1">
        <f t="shared" si="21"/>
        <v>16</v>
      </c>
      <c r="H136" s="1">
        <f t="shared" si="16"/>
        <v>37</v>
      </c>
      <c r="I136" s="1">
        <v>0.41</v>
      </c>
      <c r="J136" s="1">
        <f t="shared" si="22"/>
        <v>2</v>
      </c>
      <c r="K136" s="1">
        <f t="shared" si="17"/>
        <v>19</v>
      </c>
    </row>
    <row r="137" spans="1:11" ht="23.25" x14ac:dyDescent="0.3">
      <c r="A137" s="29"/>
      <c r="B137" s="1">
        <v>6</v>
      </c>
      <c r="C137" s="4">
        <f t="shared" si="19"/>
        <v>0</v>
      </c>
      <c r="D137" s="1">
        <v>0.24</v>
      </c>
      <c r="E137" s="5">
        <f t="shared" si="18"/>
        <v>2</v>
      </c>
      <c r="F137" s="1">
        <f t="shared" si="20"/>
        <v>0</v>
      </c>
      <c r="G137" s="1">
        <f t="shared" si="21"/>
        <v>18</v>
      </c>
      <c r="H137" s="1">
        <f t="shared" si="16"/>
        <v>37</v>
      </c>
      <c r="I137" s="1">
        <v>0.71</v>
      </c>
      <c r="J137" s="1">
        <f t="shared" si="22"/>
        <v>1</v>
      </c>
      <c r="K137" s="1">
        <f t="shared" si="17"/>
        <v>21</v>
      </c>
    </row>
    <row r="138" spans="1:11" ht="23.25" x14ac:dyDescent="0.3">
      <c r="A138" s="29"/>
      <c r="B138" s="1">
        <v>7</v>
      </c>
      <c r="C138" s="4">
        <f t="shared" si="19"/>
        <v>0</v>
      </c>
      <c r="D138" s="1">
        <v>0.69</v>
      </c>
      <c r="E138" s="5">
        <f t="shared" si="18"/>
        <v>4</v>
      </c>
      <c r="F138" s="1">
        <f t="shared" si="20"/>
        <v>0</v>
      </c>
      <c r="G138" s="1">
        <f t="shared" si="21"/>
        <v>22</v>
      </c>
      <c r="H138" s="1">
        <f t="shared" si="16"/>
        <v>37</v>
      </c>
      <c r="I138" s="1">
        <v>0.79</v>
      </c>
      <c r="J138" s="1">
        <f t="shared" si="22"/>
        <v>0</v>
      </c>
      <c r="K138" s="1">
        <f t="shared" si="17"/>
        <v>25</v>
      </c>
    </row>
    <row r="139" spans="1:11" ht="23.25" x14ac:dyDescent="0.3">
      <c r="A139" s="29"/>
      <c r="B139" s="1">
        <v>8</v>
      </c>
      <c r="C139" s="4">
        <f t="shared" si="19"/>
        <v>37</v>
      </c>
      <c r="D139" s="1">
        <v>0.24</v>
      </c>
      <c r="E139" s="5">
        <f t="shared" si="18"/>
        <v>2</v>
      </c>
      <c r="F139" s="1">
        <f t="shared" si="20"/>
        <v>13</v>
      </c>
      <c r="G139" s="1">
        <f t="shared" si="21"/>
        <v>0</v>
      </c>
      <c r="H139" s="1" t="str">
        <f t="shared" si="16"/>
        <v/>
      </c>
      <c r="I139" s="1">
        <v>0.48</v>
      </c>
      <c r="J139" s="1" t="str">
        <f t="shared" si="22"/>
        <v/>
      </c>
      <c r="K139" s="1">
        <f t="shared" si="17"/>
        <v>25</v>
      </c>
    </row>
    <row r="140" spans="1:11" ht="23.25" x14ac:dyDescent="0.3">
      <c r="A140" s="29"/>
      <c r="B140" s="1">
        <v>9</v>
      </c>
      <c r="C140" s="4">
        <f t="shared" si="19"/>
        <v>13</v>
      </c>
      <c r="D140" s="1">
        <v>0.72</v>
      </c>
      <c r="E140" s="5">
        <f t="shared" si="18"/>
        <v>4</v>
      </c>
      <c r="F140" s="1">
        <f t="shared" si="20"/>
        <v>9</v>
      </c>
      <c r="G140" s="1">
        <f t="shared" si="21"/>
        <v>0</v>
      </c>
      <c r="H140" s="1" t="str">
        <f t="shared" ref="H140:H201" si="23">IF(B140=$O$2,$O$1-F140,IF(J139=0,"",H139))</f>
        <v/>
      </c>
      <c r="I140" s="1">
        <v>0.82</v>
      </c>
      <c r="J140" s="1" t="str">
        <f t="shared" si="22"/>
        <v/>
      </c>
      <c r="K140" s="1">
        <f t="shared" si="17"/>
        <v>25</v>
      </c>
    </row>
    <row r="141" spans="1:11" ht="23.25" x14ac:dyDescent="0.3">
      <c r="A141" s="30"/>
      <c r="B141" s="23">
        <v>10</v>
      </c>
      <c r="C141" s="27">
        <f t="shared" si="19"/>
        <v>9</v>
      </c>
      <c r="D141" s="23">
        <v>0.44</v>
      </c>
      <c r="E141" s="28">
        <f t="shared" si="18"/>
        <v>3</v>
      </c>
      <c r="F141" s="23">
        <f t="shared" si="20"/>
        <v>6</v>
      </c>
      <c r="G141" s="23">
        <f t="shared" si="21"/>
        <v>0</v>
      </c>
      <c r="H141" s="23">
        <f t="shared" si="23"/>
        <v>34</v>
      </c>
      <c r="I141" s="23">
        <v>0.31</v>
      </c>
      <c r="J141" s="23">
        <f t="shared" si="22"/>
        <v>6</v>
      </c>
      <c r="K141" s="23">
        <f t="shared" ref="K141:K201" si="24">IF(B141=1,E141,IF(J141&lt;&gt;"",K140+E141,K140))</f>
        <v>28</v>
      </c>
    </row>
    <row r="142" spans="1:11" ht="23.25" x14ac:dyDescent="0.3">
      <c r="A142" s="29">
        <v>15</v>
      </c>
      <c r="B142" s="1">
        <v>1</v>
      </c>
      <c r="C142" s="4">
        <f t="shared" si="19"/>
        <v>6</v>
      </c>
      <c r="D142" s="1">
        <v>0.68</v>
      </c>
      <c r="E142" s="5">
        <f t="shared" si="18"/>
        <v>4</v>
      </c>
      <c r="F142" s="1">
        <f t="shared" si="20"/>
        <v>2</v>
      </c>
      <c r="G142" s="1">
        <f t="shared" si="21"/>
        <v>0</v>
      </c>
      <c r="H142" s="1">
        <f t="shared" si="23"/>
        <v>34</v>
      </c>
      <c r="I142" s="1">
        <v>0.63</v>
      </c>
      <c r="J142" s="1">
        <f t="shared" si="22"/>
        <v>5</v>
      </c>
      <c r="K142" s="1">
        <f t="shared" si="24"/>
        <v>4</v>
      </c>
    </row>
    <row r="143" spans="1:11" ht="23.25" x14ac:dyDescent="0.3">
      <c r="A143" s="29"/>
      <c r="B143" s="1">
        <v>2</v>
      </c>
      <c r="C143" s="4">
        <f t="shared" si="19"/>
        <v>2</v>
      </c>
      <c r="D143" s="1">
        <v>0.9</v>
      </c>
      <c r="E143" s="5">
        <f t="shared" si="18"/>
        <v>4</v>
      </c>
      <c r="F143" s="1">
        <f t="shared" si="20"/>
        <v>0</v>
      </c>
      <c r="G143" s="1">
        <f t="shared" si="21"/>
        <v>2</v>
      </c>
      <c r="H143" s="1">
        <f t="shared" si="23"/>
        <v>34</v>
      </c>
      <c r="I143" s="1">
        <v>0.28999999999999998</v>
      </c>
      <c r="J143" s="1">
        <f t="shared" si="22"/>
        <v>4</v>
      </c>
      <c r="K143" s="1">
        <f t="shared" si="24"/>
        <v>8</v>
      </c>
    </row>
    <row r="144" spans="1:11" ht="23.25" x14ac:dyDescent="0.3">
      <c r="A144" s="29"/>
      <c r="B144" s="1">
        <v>3</v>
      </c>
      <c r="C144" s="4">
        <f t="shared" si="19"/>
        <v>0</v>
      </c>
      <c r="D144" s="1">
        <v>0.4</v>
      </c>
      <c r="E144" s="5">
        <f t="shared" si="18"/>
        <v>3</v>
      </c>
      <c r="F144" s="1">
        <f t="shared" si="20"/>
        <v>0</v>
      </c>
      <c r="G144" s="1">
        <f t="shared" si="21"/>
        <v>5</v>
      </c>
      <c r="H144" s="1">
        <f t="shared" si="23"/>
        <v>34</v>
      </c>
      <c r="I144" s="1">
        <v>0.51</v>
      </c>
      <c r="J144" s="1">
        <f t="shared" si="22"/>
        <v>3</v>
      </c>
      <c r="K144" s="1">
        <f t="shared" si="24"/>
        <v>11</v>
      </c>
    </row>
    <row r="145" spans="1:11" ht="23.25" x14ac:dyDescent="0.3">
      <c r="A145" s="29"/>
      <c r="B145" s="1">
        <v>4</v>
      </c>
      <c r="C145" s="4">
        <f t="shared" si="19"/>
        <v>0</v>
      </c>
      <c r="D145" s="1">
        <v>0.91</v>
      </c>
      <c r="E145" s="5">
        <f t="shared" si="18"/>
        <v>4</v>
      </c>
      <c r="F145" s="1">
        <f t="shared" si="20"/>
        <v>0</v>
      </c>
      <c r="G145" s="1">
        <f t="shared" si="21"/>
        <v>9</v>
      </c>
      <c r="H145" s="1">
        <f t="shared" si="23"/>
        <v>34</v>
      </c>
      <c r="I145" s="1">
        <v>0.03</v>
      </c>
      <c r="J145" s="1">
        <f t="shared" si="22"/>
        <v>2</v>
      </c>
      <c r="K145" s="1">
        <f t="shared" si="24"/>
        <v>15</v>
      </c>
    </row>
    <row r="146" spans="1:11" ht="23.25" x14ac:dyDescent="0.3">
      <c r="A146" s="29"/>
      <c r="B146" s="1">
        <v>5</v>
      </c>
      <c r="C146" s="4">
        <f t="shared" si="19"/>
        <v>0</v>
      </c>
      <c r="D146" s="1">
        <v>0.66</v>
      </c>
      <c r="E146" s="5">
        <f t="shared" si="18"/>
        <v>4</v>
      </c>
      <c r="F146" s="1">
        <f t="shared" si="20"/>
        <v>0</v>
      </c>
      <c r="G146" s="1">
        <f t="shared" si="21"/>
        <v>13</v>
      </c>
      <c r="H146" s="1">
        <f t="shared" si="23"/>
        <v>34</v>
      </c>
      <c r="I146" s="1">
        <v>0.66</v>
      </c>
      <c r="J146" s="1">
        <f t="shared" si="22"/>
        <v>1</v>
      </c>
      <c r="K146" s="1">
        <f t="shared" si="24"/>
        <v>19</v>
      </c>
    </row>
    <row r="147" spans="1:11" ht="23.25" x14ac:dyDescent="0.3">
      <c r="A147" s="29"/>
      <c r="B147" s="1">
        <v>6</v>
      </c>
      <c r="C147" s="4">
        <f t="shared" si="19"/>
        <v>0</v>
      </c>
      <c r="D147" s="1">
        <v>0.49</v>
      </c>
      <c r="E147" s="5">
        <f t="shared" si="18"/>
        <v>3</v>
      </c>
      <c r="F147" s="1">
        <f t="shared" si="20"/>
        <v>0</v>
      </c>
      <c r="G147" s="1">
        <f t="shared" si="21"/>
        <v>16</v>
      </c>
      <c r="H147" s="1">
        <f t="shared" si="23"/>
        <v>34</v>
      </c>
      <c r="I147" s="1">
        <v>0.5</v>
      </c>
      <c r="J147" s="1">
        <f t="shared" si="22"/>
        <v>0</v>
      </c>
      <c r="K147" s="1">
        <f t="shared" si="24"/>
        <v>22</v>
      </c>
    </row>
    <row r="148" spans="1:11" ht="23.25" x14ac:dyDescent="0.3">
      <c r="A148" s="29"/>
      <c r="B148" s="1">
        <v>7</v>
      </c>
      <c r="C148" s="4">
        <f t="shared" si="19"/>
        <v>34</v>
      </c>
      <c r="D148" s="1">
        <v>0.18</v>
      </c>
      <c r="E148" s="5">
        <f t="shared" si="18"/>
        <v>2</v>
      </c>
      <c r="F148" s="1">
        <f t="shared" si="20"/>
        <v>16</v>
      </c>
      <c r="G148" s="1">
        <f t="shared" si="21"/>
        <v>0</v>
      </c>
      <c r="H148" s="1" t="str">
        <f t="shared" si="23"/>
        <v/>
      </c>
      <c r="I148" s="1">
        <v>0.55000000000000004</v>
      </c>
      <c r="J148" s="1" t="str">
        <f t="shared" si="22"/>
        <v/>
      </c>
      <c r="K148" s="1">
        <f t="shared" si="24"/>
        <v>22</v>
      </c>
    </row>
    <row r="149" spans="1:11" ht="23.25" x14ac:dyDescent="0.3">
      <c r="A149" s="29"/>
      <c r="B149" s="1">
        <v>8</v>
      </c>
      <c r="C149" s="4">
        <f t="shared" si="19"/>
        <v>16</v>
      </c>
      <c r="D149" s="1">
        <v>0.94</v>
      </c>
      <c r="E149" s="5">
        <f t="shared" si="18"/>
        <v>4</v>
      </c>
      <c r="F149" s="1">
        <f t="shared" si="20"/>
        <v>12</v>
      </c>
      <c r="G149" s="1">
        <f t="shared" si="21"/>
        <v>0</v>
      </c>
      <c r="H149" s="1" t="str">
        <f t="shared" si="23"/>
        <v/>
      </c>
      <c r="I149" s="1">
        <v>0.18</v>
      </c>
      <c r="J149" s="1" t="str">
        <f t="shared" si="22"/>
        <v/>
      </c>
      <c r="K149" s="1">
        <f t="shared" si="24"/>
        <v>22</v>
      </c>
    </row>
    <row r="150" spans="1:11" ht="23.25" x14ac:dyDescent="0.3">
      <c r="A150" s="29"/>
      <c r="B150" s="1">
        <v>9</v>
      </c>
      <c r="C150" s="4">
        <f t="shared" si="19"/>
        <v>12</v>
      </c>
      <c r="D150" s="1">
        <v>0.96</v>
      </c>
      <c r="E150" s="5">
        <f t="shared" si="18"/>
        <v>4</v>
      </c>
      <c r="F150" s="1">
        <f t="shared" si="20"/>
        <v>8</v>
      </c>
      <c r="G150" s="1">
        <f t="shared" si="21"/>
        <v>0</v>
      </c>
      <c r="H150" s="1" t="str">
        <f t="shared" si="23"/>
        <v/>
      </c>
      <c r="I150" s="1">
        <v>0.36</v>
      </c>
      <c r="J150" s="1" t="str">
        <f t="shared" si="22"/>
        <v/>
      </c>
      <c r="K150" s="1">
        <f t="shared" si="24"/>
        <v>22</v>
      </c>
    </row>
    <row r="151" spans="1:11" ht="23.25" x14ac:dyDescent="0.3">
      <c r="A151" s="30"/>
      <c r="B151" s="23">
        <v>10</v>
      </c>
      <c r="C151" s="27">
        <f t="shared" si="19"/>
        <v>8</v>
      </c>
      <c r="D151" s="23">
        <v>0.56000000000000005</v>
      </c>
      <c r="E151" s="28">
        <f t="shared" si="18"/>
        <v>3</v>
      </c>
      <c r="F151" s="23">
        <f t="shared" si="20"/>
        <v>5</v>
      </c>
      <c r="G151" s="23">
        <f t="shared" si="21"/>
        <v>0</v>
      </c>
      <c r="H151" s="23">
        <f t="shared" si="23"/>
        <v>35</v>
      </c>
      <c r="I151" s="23">
        <v>0.63</v>
      </c>
      <c r="J151" s="23">
        <f t="shared" si="22"/>
        <v>8</v>
      </c>
      <c r="K151" s="23">
        <f t="shared" si="24"/>
        <v>25</v>
      </c>
    </row>
    <row r="152" spans="1:11" ht="23.25" x14ac:dyDescent="0.3">
      <c r="A152" s="29">
        <v>16</v>
      </c>
      <c r="B152" s="1">
        <v>1</v>
      </c>
      <c r="C152" s="4">
        <f t="shared" si="19"/>
        <v>5</v>
      </c>
      <c r="D152" s="1">
        <v>0.99</v>
      </c>
      <c r="E152" s="5">
        <f t="shared" si="18"/>
        <v>4</v>
      </c>
      <c r="F152" s="1">
        <f t="shared" si="20"/>
        <v>1</v>
      </c>
      <c r="G152" s="1">
        <f t="shared" si="21"/>
        <v>0</v>
      </c>
      <c r="H152" s="1">
        <f t="shared" si="23"/>
        <v>35</v>
      </c>
      <c r="I152" s="1">
        <v>0.56999999999999995</v>
      </c>
      <c r="J152" s="1">
        <f t="shared" si="22"/>
        <v>7</v>
      </c>
      <c r="K152" s="1">
        <f t="shared" si="24"/>
        <v>4</v>
      </c>
    </row>
    <row r="153" spans="1:11" ht="23.25" x14ac:dyDescent="0.3">
      <c r="A153" s="29"/>
      <c r="B153" s="1">
        <v>2</v>
      </c>
      <c r="C153" s="4">
        <f t="shared" si="19"/>
        <v>1</v>
      </c>
      <c r="D153" s="1">
        <v>0.16</v>
      </c>
      <c r="E153" s="5">
        <f t="shared" si="18"/>
        <v>2</v>
      </c>
      <c r="F153" s="1">
        <f t="shared" si="20"/>
        <v>0</v>
      </c>
      <c r="G153" s="1">
        <f t="shared" si="21"/>
        <v>1</v>
      </c>
      <c r="H153" s="1">
        <f t="shared" si="23"/>
        <v>35</v>
      </c>
      <c r="I153" s="1">
        <v>0.87</v>
      </c>
      <c r="J153" s="1">
        <f t="shared" si="22"/>
        <v>6</v>
      </c>
      <c r="K153" s="1">
        <f t="shared" si="24"/>
        <v>6</v>
      </c>
    </row>
    <row r="154" spans="1:11" ht="23.25" x14ac:dyDescent="0.3">
      <c r="A154" s="29"/>
      <c r="B154" s="1">
        <v>3</v>
      </c>
      <c r="C154" s="4">
        <f t="shared" si="19"/>
        <v>0</v>
      </c>
      <c r="D154" s="1">
        <v>0.75</v>
      </c>
      <c r="E154" s="5">
        <f t="shared" si="18"/>
        <v>4</v>
      </c>
      <c r="F154" s="1">
        <f t="shared" si="20"/>
        <v>0</v>
      </c>
      <c r="G154" s="1">
        <f t="shared" si="21"/>
        <v>5</v>
      </c>
      <c r="H154" s="1">
        <f t="shared" si="23"/>
        <v>35</v>
      </c>
      <c r="I154" s="1">
        <v>0.71</v>
      </c>
      <c r="J154" s="1">
        <f t="shared" si="22"/>
        <v>5</v>
      </c>
      <c r="K154" s="1">
        <f t="shared" si="24"/>
        <v>10</v>
      </c>
    </row>
    <row r="155" spans="1:11" ht="23.25" x14ac:dyDescent="0.3">
      <c r="A155" s="29"/>
      <c r="B155" s="1">
        <v>4</v>
      </c>
      <c r="C155" s="4">
        <f t="shared" si="19"/>
        <v>0</v>
      </c>
      <c r="D155" s="1">
        <v>0.08</v>
      </c>
      <c r="E155" s="5">
        <f t="shared" si="18"/>
        <v>1</v>
      </c>
      <c r="F155" s="1">
        <f t="shared" si="20"/>
        <v>0</v>
      </c>
      <c r="G155" s="1">
        <f t="shared" si="21"/>
        <v>6</v>
      </c>
      <c r="H155" s="1">
        <f t="shared" si="23"/>
        <v>35</v>
      </c>
      <c r="I155" s="1">
        <v>0.39</v>
      </c>
      <c r="J155" s="1">
        <f t="shared" si="22"/>
        <v>4</v>
      </c>
      <c r="K155" s="1">
        <f t="shared" si="24"/>
        <v>11</v>
      </c>
    </row>
    <row r="156" spans="1:11" ht="23.25" x14ac:dyDescent="0.3">
      <c r="A156" s="29"/>
      <c r="B156" s="1">
        <v>5</v>
      </c>
      <c r="C156" s="4">
        <f t="shared" si="19"/>
        <v>0</v>
      </c>
      <c r="D156" s="1">
        <v>0.03</v>
      </c>
      <c r="E156" s="5">
        <f t="shared" si="18"/>
        <v>1</v>
      </c>
      <c r="F156" s="1">
        <f t="shared" si="20"/>
        <v>0</v>
      </c>
      <c r="G156" s="1">
        <f t="shared" si="21"/>
        <v>7</v>
      </c>
      <c r="H156" s="1">
        <f t="shared" si="23"/>
        <v>35</v>
      </c>
      <c r="I156" s="1">
        <v>0.49</v>
      </c>
      <c r="J156" s="1">
        <f t="shared" si="22"/>
        <v>3</v>
      </c>
      <c r="K156" s="1">
        <f t="shared" si="24"/>
        <v>12</v>
      </c>
    </row>
    <row r="157" spans="1:11" ht="23.25" x14ac:dyDescent="0.3">
      <c r="A157" s="29"/>
      <c r="B157" s="1">
        <v>6</v>
      </c>
      <c r="C157" s="4">
        <f t="shared" si="19"/>
        <v>0</v>
      </c>
      <c r="D157" s="1">
        <v>0.82</v>
      </c>
      <c r="E157" s="5">
        <f t="shared" si="18"/>
        <v>4</v>
      </c>
      <c r="F157" s="1">
        <f t="shared" si="20"/>
        <v>0</v>
      </c>
      <c r="G157" s="1">
        <f t="shared" si="21"/>
        <v>11</v>
      </c>
      <c r="H157" s="1">
        <f t="shared" si="23"/>
        <v>35</v>
      </c>
      <c r="I157" s="1">
        <v>0.56999999999999995</v>
      </c>
      <c r="J157" s="1">
        <f t="shared" si="22"/>
        <v>2</v>
      </c>
      <c r="K157" s="1">
        <f t="shared" si="24"/>
        <v>16</v>
      </c>
    </row>
    <row r="158" spans="1:11" ht="23.25" x14ac:dyDescent="0.3">
      <c r="A158" s="29"/>
      <c r="B158" s="1">
        <v>7</v>
      </c>
      <c r="C158" s="4">
        <f t="shared" si="19"/>
        <v>0</v>
      </c>
      <c r="D158" s="1">
        <v>0.37</v>
      </c>
      <c r="E158" s="5">
        <f t="shared" si="18"/>
        <v>3</v>
      </c>
      <c r="F158" s="1">
        <f t="shared" si="20"/>
        <v>0</v>
      </c>
      <c r="G158" s="1">
        <f t="shared" si="21"/>
        <v>14</v>
      </c>
      <c r="H158" s="1">
        <f t="shared" si="23"/>
        <v>35</v>
      </c>
      <c r="I158" s="1">
        <v>0.86</v>
      </c>
      <c r="J158" s="1">
        <f t="shared" si="22"/>
        <v>1</v>
      </c>
      <c r="K158" s="1">
        <f t="shared" si="24"/>
        <v>19</v>
      </c>
    </row>
    <row r="159" spans="1:11" ht="23.25" x14ac:dyDescent="0.3">
      <c r="A159" s="29"/>
      <c r="B159" s="1">
        <v>8</v>
      </c>
      <c r="C159" s="4">
        <f t="shared" si="19"/>
        <v>0</v>
      </c>
      <c r="D159" s="1">
        <v>0.89</v>
      </c>
      <c r="E159" s="5">
        <f t="shared" si="18"/>
        <v>4</v>
      </c>
      <c r="F159" s="1">
        <f t="shared" si="20"/>
        <v>0</v>
      </c>
      <c r="G159" s="1">
        <f t="shared" si="21"/>
        <v>18</v>
      </c>
      <c r="H159" s="1">
        <f t="shared" si="23"/>
        <v>35</v>
      </c>
      <c r="I159" s="1">
        <v>0.35</v>
      </c>
      <c r="J159" s="1">
        <f t="shared" si="22"/>
        <v>0</v>
      </c>
      <c r="K159" s="1">
        <f t="shared" si="24"/>
        <v>23</v>
      </c>
    </row>
    <row r="160" spans="1:11" ht="23.25" x14ac:dyDescent="0.3">
      <c r="A160" s="29"/>
      <c r="B160" s="1">
        <v>9</v>
      </c>
      <c r="C160" s="4">
        <f t="shared" si="19"/>
        <v>35</v>
      </c>
      <c r="D160" s="1">
        <v>0.87</v>
      </c>
      <c r="E160" s="5">
        <f t="shared" si="18"/>
        <v>4</v>
      </c>
      <c r="F160" s="1">
        <f t="shared" si="20"/>
        <v>13</v>
      </c>
      <c r="G160" s="1">
        <f t="shared" si="21"/>
        <v>0</v>
      </c>
      <c r="H160" s="1" t="str">
        <f t="shared" si="23"/>
        <v/>
      </c>
      <c r="I160" s="1">
        <v>0.93</v>
      </c>
      <c r="J160" s="1" t="str">
        <f t="shared" si="22"/>
        <v/>
      </c>
      <c r="K160" s="1">
        <f t="shared" si="24"/>
        <v>23</v>
      </c>
    </row>
    <row r="161" spans="1:11" ht="23.25" x14ac:dyDescent="0.3">
      <c r="A161" s="30"/>
      <c r="B161" s="23">
        <v>10</v>
      </c>
      <c r="C161" s="27">
        <f t="shared" si="19"/>
        <v>13</v>
      </c>
      <c r="D161" s="23">
        <v>0.61</v>
      </c>
      <c r="E161" s="28">
        <f t="shared" si="18"/>
        <v>3</v>
      </c>
      <c r="F161" s="23">
        <f t="shared" si="20"/>
        <v>10</v>
      </c>
      <c r="G161" s="23">
        <f t="shared" si="21"/>
        <v>0</v>
      </c>
      <c r="H161" s="23">
        <f t="shared" si="23"/>
        <v>30</v>
      </c>
      <c r="I161" s="23">
        <v>0.05</v>
      </c>
      <c r="J161" s="23">
        <f t="shared" si="22"/>
        <v>4</v>
      </c>
      <c r="K161" s="23">
        <f t="shared" si="24"/>
        <v>26</v>
      </c>
    </row>
    <row r="162" spans="1:11" ht="23.25" x14ac:dyDescent="0.3">
      <c r="A162" s="29">
        <v>17</v>
      </c>
      <c r="B162" s="1">
        <v>1</v>
      </c>
      <c r="C162" s="4">
        <f t="shared" si="19"/>
        <v>10</v>
      </c>
      <c r="D162" s="1">
        <v>0.69</v>
      </c>
      <c r="E162" s="5">
        <f t="shared" si="18"/>
        <v>4</v>
      </c>
      <c r="F162" s="1">
        <f t="shared" si="20"/>
        <v>6</v>
      </c>
      <c r="G162" s="1">
        <f t="shared" si="21"/>
        <v>0</v>
      </c>
      <c r="H162" s="1">
        <f t="shared" si="23"/>
        <v>30</v>
      </c>
      <c r="I162" s="1">
        <v>0.85</v>
      </c>
      <c r="J162" s="1">
        <f t="shared" si="22"/>
        <v>3</v>
      </c>
      <c r="K162" s="1">
        <f t="shared" si="24"/>
        <v>4</v>
      </c>
    </row>
    <row r="163" spans="1:11" ht="23.25" x14ac:dyDescent="0.3">
      <c r="A163" s="29"/>
      <c r="B163" s="1">
        <v>2</v>
      </c>
      <c r="C163" s="4">
        <f t="shared" si="19"/>
        <v>6</v>
      </c>
      <c r="D163" s="1">
        <v>0.56000000000000005</v>
      </c>
      <c r="E163" s="5">
        <f t="shared" si="18"/>
        <v>3</v>
      </c>
      <c r="F163" s="1">
        <f t="shared" si="20"/>
        <v>3</v>
      </c>
      <c r="G163" s="1">
        <f t="shared" si="21"/>
        <v>0</v>
      </c>
      <c r="H163" s="1">
        <f t="shared" si="23"/>
        <v>30</v>
      </c>
      <c r="I163" s="1">
        <v>0.25</v>
      </c>
      <c r="J163" s="1">
        <f t="shared" si="22"/>
        <v>2</v>
      </c>
      <c r="K163" s="1">
        <f t="shared" si="24"/>
        <v>7</v>
      </c>
    </row>
    <row r="164" spans="1:11" ht="23.25" x14ac:dyDescent="0.3">
      <c r="A164" s="29"/>
      <c r="B164" s="1">
        <v>3</v>
      </c>
      <c r="C164" s="4">
        <f t="shared" si="19"/>
        <v>3</v>
      </c>
      <c r="D164" s="1">
        <v>0.67</v>
      </c>
      <c r="E164" s="5">
        <f t="shared" si="18"/>
        <v>4</v>
      </c>
      <c r="F164" s="1">
        <f t="shared" si="20"/>
        <v>0</v>
      </c>
      <c r="G164" s="1">
        <f t="shared" si="21"/>
        <v>1</v>
      </c>
      <c r="H164" s="1">
        <f t="shared" si="23"/>
        <v>30</v>
      </c>
      <c r="I164" s="1">
        <v>0.21</v>
      </c>
      <c r="J164" s="1">
        <f t="shared" si="22"/>
        <v>1</v>
      </c>
      <c r="K164" s="1">
        <f t="shared" si="24"/>
        <v>11</v>
      </c>
    </row>
    <row r="165" spans="1:11" ht="23.25" x14ac:dyDescent="0.3">
      <c r="A165" s="29"/>
      <c r="B165" s="1">
        <v>4</v>
      </c>
      <c r="C165" s="4">
        <f t="shared" si="19"/>
        <v>0</v>
      </c>
      <c r="D165" s="1">
        <v>0.09</v>
      </c>
      <c r="E165" s="5">
        <f t="shared" si="18"/>
        <v>2</v>
      </c>
      <c r="F165" s="1">
        <f t="shared" si="20"/>
        <v>0</v>
      </c>
      <c r="G165" s="1">
        <f t="shared" si="21"/>
        <v>3</v>
      </c>
      <c r="H165" s="1">
        <f t="shared" si="23"/>
        <v>30</v>
      </c>
      <c r="I165" s="1">
        <v>0.95</v>
      </c>
      <c r="J165" s="1">
        <f t="shared" si="22"/>
        <v>0</v>
      </c>
      <c r="K165" s="1">
        <f t="shared" si="24"/>
        <v>13</v>
      </c>
    </row>
    <row r="166" spans="1:11" ht="23.25" x14ac:dyDescent="0.3">
      <c r="A166" s="29"/>
      <c r="B166" s="1">
        <v>5</v>
      </c>
      <c r="C166" s="4">
        <f t="shared" si="19"/>
        <v>30</v>
      </c>
      <c r="D166" s="1">
        <v>0.33</v>
      </c>
      <c r="E166" s="5">
        <f t="shared" si="18"/>
        <v>3</v>
      </c>
      <c r="F166" s="1">
        <f t="shared" si="20"/>
        <v>24</v>
      </c>
      <c r="G166" s="1">
        <f t="shared" si="21"/>
        <v>0</v>
      </c>
      <c r="H166" s="1" t="str">
        <f t="shared" si="23"/>
        <v/>
      </c>
      <c r="I166" s="1">
        <v>0.73</v>
      </c>
      <c r="J166" s="1" t="str">
        <f t="shared" si="22"/>
        <v/>
      </c>
      <c r="K166" s="1">
        <f t="shared" si="24"/>
        <v>13</v>
      </c>
    </row>
    <row r="167" spans="1:11" ht="23.25" x14ac:dyDescent="0.3">
      <c r="A167" s="29"/>
      <c r="B167" s="1">
        <v>6</v>
      </c>
      <c r="C167" s="4">
        <f t="shared" si="19"/>
        <v>24</v>
      </c>
      <c r="D167" s="1">
        <v>0.17</v>
      </c>
      <c r="E167" s="5">
        <f t="shared" si="18"/>
        <v>2</v>
      </c>
      <c r="F167" s="1">
        <f t="shared" si="20"/>
        <v>22</v>
      </c>
      <c r="G167" s="1">
        <f t="shared" si="21"/>
        <v>0</v>
      </c>
      <c r="H167" s="1" t="str">
        <f t="shared" si="23"/>
        <v/>
      </c>
      <c r="I167" s="1">
        <v>0.27</v>
      </c>
      <c r="J167" s="1" t="str">
        <f t="shared" si="22"/>
        <v/>
      </c>
      <c r="K167" s="1">
        <f t="shared" si="24"/>
        <v>13</v>
      </c>
    </row>
    <row r="168" spans="1:11" ht="23.25" x14ac:dyDescent="0.3">
      <c r="A168" s="29"/>
      <c r="B168" s="1">
        <v>7</v>
      </c>
      <c r="C168" s="4">
        <f t="shared" si="19"/>
        <v>22</v>
      </c>
      <c r="D168" s="1">
        <v>0.36</v>
      </c>
      <c r="E168" s="5">
        <f t="shared" si="18"/>
        <v>3</v>
      </c>
      <c r="F168" s="1">
        <f t="shared" si="20"/>
        <v>19</v>
      </c>
      <c r="G168" s="1">
        <f t="shared" si="21"/>
        <v>0</v>
      </c>
      <c r="H168" s="1" t="str">
        <f t="shared" si="23"/>
        <v/>
      </c>
      <c r="I168" s="1">
        <v>0.88</v>
      </c>
      <c r="J168" s="1" t="str">
        <f t="shared" si="22"/>
        <v/>
      </c>
      <c r="K168" s="1">
        <f t="shared" si="24"/>
        <v>13</v>
      </c>
    </row>
    <row r="169" spans="1:11" ht="23.25" x14ac:dyDescent="0.3">
      <c r="A169" s="29"/>
      <c r="B169" s="1">
        <v>8</v>
      </c>
      <c r="C169" s="4">
        <f t="shared" si="19"/>
        <v>19</v>
      </c>
      <c r="D169" s="1">
        <v>0.92</v>
      </c>
      <c r="E169" s="5">
        <f t="shared" si="18"/>
        <v>4</v>
      </c>
      <c r="F169" s="1">
        <f t="shared" si="20"/>
        <v>15</v>
      </c>
      <c r="G169" s="1">
        <f t="shared" si="21"/>
        <v>0</v>
      </c>
      <c r="H169" s="1" t="str">
        <f t="shared" si="23"/>
        <v/>
      </c>
      <c r="I169" s="1">
        <v>0.66</v>
      </c>
      <c r="J169" s="1" t="str">
        <f t="shared" si="22"/>
        <v/>
      </c>
      <c r="K169" s="1">
        <f t="shared" si="24"/>
        <v>13</v>
      </c>
    </row>
    <row r="170" spans="1:11" ht="23.25" x14ac:dyDescent="0.3">
      <c r="A170" s="29"/>
      <c r="B170" s="1">
        <v>9</v>
      </c>
      <c r="C170" s="4">
        <f t="shared" si="19"/>
        <v>15</v>
      </c>
      <c r="D170" s="1">
        <v>0.13</v>
      </c>
      <c r="E170" s="5">
        <f t="shared" si="18"/>
        <v>2</v>
      </c>
      <c r="F170" s="1">
        <f t="shared" si="20"/>
        <v>13</v>
      </c>
      <c r="G170" s="1">
        <f t="shared" si="21"/>
        <v>0</v>
      </c>
      <c r="H170" s="1" t="str">
        <f t="shared" si="23"/>
        <v/>
      </c>
      <c r="I170" s="1">
        <v>0.94</v>
      </c>
      <c r="J170" s="1" t="str">
        <f t="shared" si="22"/>
        <v/>
      </c>
      <c r="K170" s="1">
        <f t="shared" si="24"/>
        <v>13</v>
      </c>
    </row>
    <row r="171" spans="1:11" ht="23.25" x14ac:dyDescent="0.3">
      <c r="A171" s="30"/>
      <c r="B171" s="23">
        <v>10</v>
      </c>
      <c r="C171" s="27">
        <f t="shared" si="19"/>
        <v>13</v>
      </c>
      <c r="D171" s="23">
        <v>0.66</v>
      </c>
      <c r="E171" s="28">
        <f t="shared" si="18"/>
        <v>4</v>
      </c>
      <c r="F171" s="23">
        <f t="shared" si="20"/>
        <v>9</v>
      </c>
      <c r="G171" s="23">
        <f t="shared" si="21"/>
        <v>0</v>
      </c>
      <c r="H171" s="23">
        <f t="shared" si="23"/>
        <v>31</v>
      </c>
      <c r="I171" s="23">
        <v>0.49</v>
      </c>
      <c r="J171" s="23">
        <f t="shared" si="22"/>
        <v>7</v>
      </c>
      <c r="K171" s="23">
        <f t="shared" si="24"/>
        <v>17</v>
      </c>
    </row>
    <row r="172" spans="1:11" ht="23.25" x14ac:dyDescent="0.3">
      <c r="A172" s="29">
        <v>18</v>
      </c>
      <c r="B172" s="1">
        <v>1</v>
      </c>
      <c r="C172" s="4">
        <f t="shared" si="19"/>
        <v>9</v>
      </c>
      <c r="D172" s="1">
        <v>0.9</v>
      </c>
      <c r="E172" s="5">
        <f t="shared" si="18"/>
        <v>4</v>
      </c>
      <c r="F172" s="1">
        <f t="shared" si="20"/>
        <v>5</v>
      </c>
      <c r="G172" s="1">
        <f t="shared" si="21"/>
        <v>0</v>
      </c>
      <c r="H172" s="1">
        <f t="shared" si="23"/>
        <v>31</v>
      </c>
      <c r="I172" s="1">
        <v>0.53</v>
      </c>
      <c r="J172" s="1">
        <f t="shared" si="22"/>
        <v>6</v>
      </c>
      <c r="K172" s="1">
        <f t="shared" si="24"/>
        <v>4</v>
      </c>
    </row>
    <row r="173" spans="1:11" ht="23.25" x14ac:dyDescent="0.3">
      <c r="A173" s="29"/>
      <c r="B173" s="1">
        <v>2</v>
      </c>
      <c r="C173" s="4">
        <f t="shared" si="19"/>
        <v>5</v>
      </c>
      <c r="D173" s="1">
        <v>0.02</v>
      </c>
      <c r="E173" s="5">
        <f t="shared" si="18"/>
        <v>1</v>
      </c>
      <c r="F173" s="1">
        <f t="shared" si="20"/>
        <v>4</v>
      </c>
      <c r="G173" s="1">
        <f t="shared" si="21"/>
        <v>0</v>
      </c>
      <c r="H173" s="1">
        <f t="shared" si="23"/>
        <v>31</v>
      </c>
      <c r="I173" s="1">
        <v>0.83</v>
      </c>
      <c r="J173" s="1">
        <f t="shared" si="22"/>
        <v>5</v>
      </c>
      <c r="K173" s="1">
        <f t="shared" si="24"/>
        <v>5</v>
      </c>
    </row>
    <row r="174" spans="1:11" ht="23.25" x14ac:dyDescent="0.3">
      <c r="A174" s="29"/>
      <c r="B174" s="1">
        <v>3</v>
      </c>
      <c r="C174" s="4">
        <f t="shared" si="19"/>
        <v>4</v>
      </c>
      <c r="D174" s="1">
        <v>0.64</v>
      </c>
      <c r="E174" s="5">
        <f t="shared" si="18"/>
        <v>4</v>
      </c>
      <c r="F174" s="1">
        <f t="shared" si="20"/>
        <v>0</v>
      </c>
      <c r="G174" s="1">
        <f t="shared" si="21"/>
        <v>0</v>
      </c>
      <c r="H174" s="1">
        <f t="shared" si="23"/>
        <v>31</v>
      </c>
      <c r="I174" s="1">
        <v>0.61</v>
      </c>
      <c r="J174" s="1">
        <f t="shared" si="22"/>
        <v>4</v>
      </c>
      <c r="K174" s="1">
        <f t="shared" si="24"/>
        <v>9</v>
      </c>
    </row>
    <row r="175" spans="1:11" ht="23.25" x14ac:dyDescent="0.3">
      <c r="A175" s="29"/>
      <c r="B175" s="1">
        <v>4</v>
      </c>
      <c r="C175" s="4">
        <f t="shared" si="19"/>
        <v>0</v>
      </c>
      <c r="D175" s="1">
        <v>0.51</v>
      </c>
      <c r="E175" s="5">
        <f t="shared" si="18"/>
        <v>3</v>
      </c>
      <c r="F175" s="1">
        <f t="shared" si="20"/>
        <v>0</v>
      </c>
      <c r="G175" s="1">
        <f t="shared" si="21"/>
        <v>3</v>
      </c>
      <c r="H175" s="1">
        <f t="shared" si="23"/>
        <v>31</v>
      </c>
      <c r="I175" s="1">
        <v>0.41</v>
      </c>
      <c r="J175" s="1">
        <f t="shared" si="22"/>
        <v>3</v>
      </c>
      <c r="K175" s="1">
        <f t="shared" si="24"/>
        <v>12</v>
      </c>
    </row>
    <row r="176" spans="1:11" ht="23.25" x14ac:dyDescent="0.3">
      <c r="A176" s="29"/>
      <c r="B176" s="1">
        <v>5</v>
      </c>
      <c r="C176" s="4">
        <f t="shared" si="19"/>
        <v>0</v>
      </c>
      <c r="D176" s="1">
        <v>0.35</v>
      </c>
      <c r="E176" s="5">
        <f t="shared" si="18"/>
        <v>3</v>
      </c>
      <c r="F176" s="1">
        <f t="shared" si="20"/>
        <v>0</v>
      </c>
      <c r="G176" s="1">
        <f t="shared" si="21"/>
        <v>6</v>
      </c>
      <c r="H176" s="1">
        <f t="shared" si="23"/>
        <v>31</v>
      </c>
      <c r="I176" s="1">
        <v>0.59</v>
      </c>
      <c r="J176" s="1">
        <f t="shared" si="22"/>
        <v>2</v>
      </c>
      <c r="K176" s="1">
        <f t="shared" si="24"/>
        <v>15</v>
      </c>
    </row>
    <row r="177" spans="1:11" ht="23.25" x14ac:dyDescent="0.3">
      <c r="A177" s="29"/>
      <c r="B177" s="1">
        <v>6</v>
      </c>
      <c r="C177" s="4">
        <f t="shared" si="19"/>
        <v>0</v>
      </c>
      <c r="D177" s="1">
        <v>0.22</v>
      </c>
      <c r="E177" s="5">
        <f t="shared" si="18"/>
        <v>2</v>
      </c>
      <c r="F177" s="1">
        <f t="shared" si="20"/>
        <v>0</v>
      </c>
      <c r="G177" s="1">
        <f t="shared" si="21"/>
        <v>8</v>
      </c>
      <c r="H177" s="1">
        <f t="shared" si="23"/>
        <v>31</v>
      </c>
      <c r="I177" s="1">
        <v>0.2</v>
      </c>
      <c r="J177" s="1">
        <f t="shared" si="22"/>
        <v>1</v>
      </c>
      <c r="K177" s="1">
        <f t="shared" si="24"/>
        <v>17</v>
      </c>
    </row>
    <row r="178" spans="1:11" ht="23.25" x14ac:dyDescent="0.3">
      <c r="A178" s="29"/>
      <c r="B178" s="1">
        <v>7</v>
      </c>
      <c r="C178" s="4">
        <f t="shared" si="19"/>
        <v>0</v>
      </c>
      <c r="D178" s="1">
        <v>0.21</v>
      </c>
      <c r="E178" s="5">
        <f t="shared" si="18"/>
        <v>2</v>
      </c>
      <c r="F178" s="1">
        <f t="shared" si="20"/>
        <v>0</v>
      </c>
      <c r="G178" s="1">
        <f t="shared" si="21"/>
        <v>10</v>
      </c>
      <c r="H178" s="1">
        <f t="shared" si="23"/>
        <v>31</v>
      </c>
      <c r="I178" s="1">
        <v>0.95</v>
      </c>
      <c r="J178" s="1">
        <f t="shared" si="22"/>
        <v>0</v>
      </c>
      <c r="K178" s="1">
        <f t="shared" si="24"/>
        <v>19</v>
      </c>
    </row>
    <row r="179" spans="1:11" ht="23.25" x14ac:dyDescent="0.3">
      <c r="A179" s="29"/>
      <c r="B179" s="1">
        <v>8</v>
      </c>
      <c r="C179" s="4">
        <f t="shared" si="19"/>
        <v>31</v>
      </c>
      <c r="D179" s="1">
        <v>0.08</v>
      </c>
      <c r="E179" s="5">
        <f t="shared" si="18"/>
        <v>1</v>
      </c>
      <c r="F179" s="1">
        <f t="shared" si="20"/>
        <v>20</v>
      </c>
      <c r="G179" s="1">
        <f t="shared" si="21"/>
        <v>0</v>
      </c>
      <c r="H179" s="1" t="str">
        <f t="shared" si="23"/>
        <v/>
      </c>
      <c r="I179" s="1">
        <v>0.74</v>
      </c>
      <c r="J179" s="1" t="str">
        <f t="shared" si="22"/>
        <v/>
      </c>
      <c r="K179" s="1">
        <f t="shared" si="24"/>
        <v>19</v>
      </c>
    </row>
    <row r="180" spans="1:11" ht="23.25" x14ac:dyDescent="0.3">
      <c r="A180" s="29"/>
      <c r="B180" s="1">
        <v>9</v>
      </c>
      <c r="C180" s="4">
        <f t="shared" si="19"/>
        <v>20</v>
      </c>
      <c r="D180" s="1">
        <v>0.18</v>
      </c>
      <c r="E180" s="5">
        <f t="shared" si="18"/>
        <v>2</v>
      </c>
      <c r="F180" s="1">
        <f t="shared" si="20"/>
        <v>18</v>
      </c>
      <c r="G180" s="1">
        <f t="shared" si="21"/>
        <v>0</v>
      </c>
      <c r="H180" s="1" t="str">
        <f t="shared" si="23"/>
        <v/>
      </c>
      <c r="I180" s="1">
        <v>0.08</v>
      </c>
      <c r="J180" s="1" t="str">
        <f t="shared" si="22"/>
        <v/>
      </c>
      <c r="K180" s="1">
        <f t="shared" si="24"/>
        <v>19</v>
      </c>
    </row>
    <row r="181" spans="1:11" ht="23.25" x14ac:dyDescent="0.3">
      <c r="A181" s="30"/>
      <c r="B181" s="23">
        <v>10</v>
      </c>
      <c r="C181" s="27">
        <f t="shared" si="19"/>
        <v>18</v>
      </c>
      <c r="D181" s="23">
        <v>0.31</v>
      </c>
      <c r="E181" s="28">
        <f t="shared" si="18"/>
        <v>3</v>
      </c>
      <c r="F181" s="23">
        <f t="shared" si="20"/>
        <v>15</v>
      </c>
      <c r="G181" s="23">
        <f t="shared" si="21"/>
        <v>0</v>
      </c>
      <c r="H181" s="23">
        <f t="shared" si="23"/>
        <v>25</v>
      </c>
      <c r="I181" s="23">
        <v>0.13</v>
      </c>
      <c r="J181" s="23">
        <f t="shared" si="22"/>
        <v>5</v>
      </c>
      <c r="K181" s="23">
        <f t="shared" si="24"/>
        <v>22</v>
      </c>
    </row>
    <row r="182" spans="1:11" ht="23.25" x14ac:dyDescent="0.3">
      <c r="A182" s="29">
        <v>19</v>
      </c>
      <c r="B182" s="1">
        <v>1</v>
      </c>
      <c r="C182" s="4">
        <f t="shared" si="19"/>
        <v>15</v>
      </c>
      <c r="D182" s="1">
        <v>0.22</v>
      </c>
      <c r="E182" s="5">
        <f t="shared" si="18"/>
        <v>2</v>
      </c>
      <c r="F182" s="1">
        <f t="shared" si="20"/>
        <v>13</v>
      </c>
      <c r="G182" s="1">
        <f t="shared" si="21"/>
        <v>0</v>
      </c>
      <c r="H182" s="1">
        <f t="shared" si="23"/>
        <v>25</v>
      </c>
      <c r="I182" s="1">
        <v>0.06</v>
      </c>
      <c r="J182" s="1">
        <f t="shared" si="22"/>
        <v>4</v>
      </c>
      <c r="K182" s="1">
        <f t="shared" si="24"/>
        <v>2</v>
      </c>
    </row>
    <row r="183" spans="1:11" ht="23.25" x14ac:dyDescent="0.3">
      <c r="A183" s="29"/>
      <c r="B183" s="1">
        <v>2</v>
      </c>
      <c r="C183" s="4">
        <f t="shared" si="19"/>
        <v>13</v>
      </c>
      <c r="D183" s="1">
        <v>0.04</v>
      </c>
      <c r="E183" s="5">
        <f t="shared" si="18"/>
        <v>1</v>
      </c>
      <c r="F183" s="1">
        <f t="shared" si="20"/>
        <v>12</v>
      </c>
      <c r="G183" s="1">
        <f t="shared" si="21"/>
        <v>0</v>
      </c>
      <c r="H183" s="1">
        <f t="shared" si="23"/>
        <v>25</v>
      </c>
      <c r="I183" s="1">
        <v>0.19</v>
      </c>
      <c r="J183" s="1">
        <f t="shared" si="22"/>
        <v>3</v>
      </c>
      <c r="K183" s="1">
        <f t="shared" si="24"/>
        <v>3</v>
      </c>
    </row>
    <row r="184" spans="1:11" ht="23.25" x14ac:dyDescent="0.3">
      <c r="A184" s="29"/>
      <c r="B184" s="1">
        <v>3</v>
      </c>
      <c r="C184" s="4">
        <f t="shared" si="19"/>
        <v>12</v>
      </c>
      <c r="D184" s="1">
        <v>0.89</v>
      </c>
      <c r="E184" s="5">
        <f t="shared" si="18"/>
        <v>4</v>
      </c>
      <c r="F184" s="1">
        <f t="shared" si="20"/>
        <v>8</v>
      </c>
      <c r="G184" s="1">
        <f t="shared" si="21"/>
        <v>0</v>
      </c>
      <c r="H184" s="1">
        <f t="shared" si="23"/>
        <v>25</v>
      </c>
      <c r="I184" s="1">
        <v>0.63</v>
      </c>
      <c r="J184" s="1">
        <f t="shared" si="22"/>
        <v>2</v>
      </c>
      <c r="K184" s="1">
        <f t="shared" si="24"/>
        <v>7</v>
      </c>
    </row>
    <row r="185" spans="1:11" ht="23.25" x14ac:dyDescent="0.3">
      <c r="A185" s="29"/>
      <c r="B185" s="1">
        <v>4</v>
      </c>
      <c r="C185" s="4">
        <f t="shared" si="19"/>
        <v>8</v>
      </c>
      <c r="D185" s="1">
        <v>0.03</v>
      </c>
      <c r="E185" s="5">
        <f t="shared" si="18"/>
        <v>1</v>
      </c>
      <c r="F185" s="1">
        <f t="shared" si="20"/>
        <v>7</v>
      </c>
      <c r="G185" s="1">
        <f t="shared" si="21"/>
        <v>0</v>
      </c>
      <c r="H185" s="1">
        <f t="shared" si="23"/>
        <v>25</v>
      </c>
      <c r="I185" s="1">
        <v>0.22</v>
      </c>
      <c r="J185" s="1">
        <f t="shared" si="22"/>
        <v>1</v>
      </c>
      <c r="K185" s="1">
        <f t="shared" si="24"/>
        <v>8</v>
      </c>
    </row>
    <row r="186" spans="1:11" ht="23.25" x14ac:dyDescent="0.3">
      <c r="A186" s="29"/>
      <c r="B186" s="1">
        <v>5</v>
      </c>
      <c r="C186" s="4">
        <f t="shared" si="19"/>
        <v>7</v>
      </c>
      <c r="D186" s="1">
        <v>0.99</v>
      </c>
      <c r="E186" s="5">
        <f t="shared" si="18"/>
        <v>4</v>
      </c>
      <c r="F186" s="1">
        <f t="shared" si="20"/>
        <v>3</v>
      </c>
      <c r="G186" s="1">
        <f t="shared" si="21"/>
        <v>0</v>
      </c>
      <c r="H186" s="1">
        <f t="shared" si="23"/>
        <v>25</v>
      </c>
      <c r="I186" s="1">
        <v>0.49</v>
      </c>
      <c r="J186" s="1">
        <f t="shared" si="22"/>
        <v>0</v>
      </c>
      <c r="K186" s="1">
        <f t="shared" si="24"/>
        <v>12</v>
      </c>
    </row>
    <row r="187" spans="1:11" ht="23.25" x14ac:dyDescent="0.3">
      <c r="A187" s="29"/>
      <c r="B187" s="1">
        <v>6</v>
      </c>
      <c r="C187" s="4">
        <f t="shared" si="19"/>
        <v>28</v>
      </c>
      <c r="D187" s="1">
        <v>0.88</v>
      </c>
      <c r="E187" s="5">
        <f t="shared" si="18"/>
        <v>4</v>
      </c>
      <c r="F187" s="1">
        <f t="shared" si="20"/>
        <v>24</v>
      </c>
      <c r="G187" s="1">
        <f t="shared" si="21"/>
        <v>0</v>
      </c>
      <c r="H187" s="1" t="str">
        <f t="shared" si="23"/>
        <v/>
      </c>
      <c r="I187" s="1">
        <v>0.17</v>
      </c>
      <c r="J187" s="1" t="str">
        <f t="shared" si="22"/>
        <v/>
      </c>
      <c r="K187" s="1">
        <f t="shared" si="24"/>
        <v>12</v>
      </c>
    </row>
    <row r="188" spans="1:11" ht="23.25" x14ac:dyDescent="0.3">
      <c r="A188" s="29"/>
      <c r="B188" s="1">
        <v>7</v>
      </c>
      <c r="C188" s="4">
        <f t="shared" si="19"/>
        <v>24</v>
      </c>
      <c r="D188" s="1">
        <v>0.13</v>
      </c>
      <c r="E188" s="5">
        <f t="shared" si="18"/>
        <v>2</v>
      </c>
      <c r="F188" s="1">
        <f t="shared" si="20"/>
        <v>22</v>
      </c>
      <c r="G188" s="1">
        <f t="shared" si="21"/>
        <v>0</v>
      </c>
      <c r="H188" s="1" t="str">
        <f t="shared" si="23"/>
        <v/>
      </c>
      <c r="I188" s="1">
        <v>0.65</v>
      </c>
      <c r="J188" s="1" t="str">
        <f t="shared" si="22"/>
        <v/>
      </c>
      <c r="K188" s="1">
        <f t="shared" si="24"/>
        <v>12</v>
      </c>
    </row>
    <row r="189" spans="1:11" ht="23.25" x14ac:dyDescent="0.3">
      <c r="A189" s="29"/>
      <c r="B189" s="1">
        <v>8</v>
      </c>
      <c r="C189" s="4">
        <f t="shared" si="19"/>
        <v>22</v>
      </c>
      <c r="D189" s="1">
        <v>0.36</v>
      </c>
      <c r="E189" s="5">
        <f t="shared" si="18"/>
        <v>3</v>
      </c>
      <c r="F189" s="1">
        <f t="shared" si="20"/>
        <v>19</v>
      </c>
      <c r="G189" s="1">
        <f t="shared" si="21"/>
        <v>0</v>
      </c>
      <c r="H189" s="1" t="str">
        <f t="shared" si="23"/>
        <v/>
      </c>
      <c r="I189" s="1">
        <v>0.82</v>
      </c>
      <c r="J189" s="1" t="str">
        <f t="shared" si="22"/>
        <v/>
      </c>
      <c r="K189" s="1">
        <f t="shared" si="24"/>
        <v>12</v>
      </c>
    </row>
    <row r="190" spans="1:11" ht="23.25" x14ac:dyDescent="0.3">
      <c r="A190" s="29"/>
      <c r="B190" s="1">
        <v>9</v>
      </c>
      <c r="C190" s="4">
        <f t="shared" si="19"/>
        <v>19</v>
      </c>
      <c r="D190" s="1">
        <v>0.05</v>
      </c>
      <c r="E190" s="5">
        <f t="shared" si="18"/>
        <v>1</v>
      </c>
      <c r="F190" s="1">
        <f t="shared" si="20"/>
        <v>18</v>
      </c>
      <c r="G190" s="1">
        <f t="shared" si="21"/>
        <v>0</v>
      </c>
      <c r="H190" s="1" t="str">
        <f t="shared" si="23"/>
        <v/>
      </c>
      <c r="I190" s="1">
        <v>0.04</v>
      </c>
      <c r="J190" s="1" t="str">
        <f t="shared" si="22"/>
        <v/>
      </c>
      <c r="K190" s="1">
        <f t="shared" si="24"/>
        <v>12</v>
      </c>
    </row>
    <row r="191" spans="1:11" ht="23.25" x14ac:dyDescent="0.3">
      <c r="A191" s="30"/>
      <c r="B191" s="23">
        <v>10</v>
      </c>
      <c r="C191" s="27">
        <f t="shared" si="19"/>
        <v>18</v>
      </c>
      <c r="D191" s="23">
        <v>0.7</v>
      </c>
      <c r="E191" s="28">
        <f t="shared" si="18"/>
        <v>4</v>
      </c>
      <c r="F191" s="23">
        <f t="shared" si="20"/>
        <v>14</v>
      </c>
      <c r="G191" s="23">
        <f t="shared" si="21"/>
        <v>0</v>
      </c>
      <c r="H191" s="23">
        <f t="shared" si="23"/>
        <v>26</v>
      </c>
      <c r="I191" s="23">
        <v>0.55000000000000004</v>
      </c>
      <c r="J191" s="23">
        <f t="shared" si="22"/>
        <v>7</v>
      </c>
      <c r="K191" s="23">
        <f t="shared" si="24"/>
        <v>16</v>
      </c>
    </row>
    <row r="192" spans="1:11" ht="23.25" x14ac:dyDescent="0.3">
      <c r="A192" s="29">
        <v>20</v>
      </c>
      <c r="B192" s="1">
        <v>1</v>
      </c>
      <c r="C192" s="4">
        <f t="shared" si="19"/>
        <v>14</v>
      </c>
      <c r="D192" s="1">
        <v>0.65</v>
      </c>
      <c r="E192" s="5">
        <f t="shared" si="18"/>
        <v>4</v>
      </c>
      <c r="F192" s="1">
        <f t="shared" si="20"/>
        <v>10</v>
      </c>
      <c r="G192" s="1">
        <f t="shared" si="21"/>
        <v>0</v>
      </c>
      <c r="H192" s="1">
        <f t="shared" si="23"/>
        <v>26</v>
      </c>
      <c r="I192" s="1">
        <v>0.06</v>
      </c>
      <c r="J192" s="1">
        <f t="shared" si="22"/>
        <v>6</v>
      </c>
      <c r="K192" s="1">
        <f t="shared" si="24"/>
        <v>4</v>
      </c>
    </row>
    <row r="193" spans="1:11" ht="23.25" x14ac:dyDescent="0.3">
      <c r="A193" s="29"/>
      <c r="B193" s="1">
        <v>2</v>
      </c>
      <c r="C193" s="4">
        <f t="shared" si="19"/>
        <v>10</v>
      </c>
      <c r="D193" s="1">
        <v>0.8</v>
      </c>
      <c r="E193" s="5">
        <f t="shared" si="18"/>
        <v>4</v>
      </c>
      <c r="F193" s="1">
        <f t="shared" si="20"/>
        <v>6</v>
      </c>
      <c r="G193" s="1">
        <f t="shared" si="21"/>
        <v>0</v>
      </c>
      <c r="H193" s="1">
        <f t="shared" si="23"/>
        <v>26</v>
      </c>
      <c r="I193" s="1">
        <v>0.17</v>
      </c>
      <c r="J193" s="1">
        <f t="shared" si="22"/>
        <v>5</v>
      </c>
      <c r="K193" s="1">
        <f t="shared" si="24"/>
        <v>8</v>
      </c>
    </row>
    <row r="194" spans="1:11" ht="23.25" x14ac:dyDescent="0.3">
      <c r="A194" s="29"/>
      <c r="B194" s="1">
        <v>3</v>
      </c>
      <c r="C194" s="4">
        <f t="shared" si="19"/>
        <v>6</v>
      </c>
      <c r="D194" s="1">
        <v>0.38</v>
      </c>
      <c r="E194" s="5">
        <f t="shared" ref="E194:E201" si="25">IF(AND(D194&gt;=$T$11,D194&lt;=$U$11),$R$11,IF(AND(D194&gt;=$T$12,D194&lt;=$U$12),$R$12,IF(AND(D194&gt;=$T$13,D194&lt;=$U$13),$R$13,IF(AND(D194&gt;=$T$14,D194&lt;=$U$14),$R$14,IF(OR(D194&gt;=$T$15,D194=0),$R$15,-99)))))</f>
        <v>3</v>
      </c>
      <c r="F194" s="1">
        <f t="shared" si="20"/>
        <v>3</v>
      </c>
      <c r="G194" s="1">
        <f t="shared" si="21"/>
        <v>0</v>
      </c>
      <c r="H194" s="1">
        <f t="shared" si="23"/>
        <v>26</v>
      </c>
      <c r="I194" s="1">
        <v>0.84</v>
      </c>
      <c r="J194" s="1">
        <f t="shared" si="22"/>
        <v>4</v>
      </c>
      <c r="K194" s="1">
        <f t="shared" si="24"/>
        <v>11</v>
      </c>
    </row>
    <row r="195" spans="1:11" ht="23.25" x14ac:dyDescent="0.3">
      <c r="A195" s="29"/>
      <c r="B195" s="1">
        <v>4</v>
      </c>
      <c r="C195" s="4">
        <f t="shared" si="19"/>
        <v>3</v>
      </c>
      <c r="D195" s="1">
        <v>0</v>
      </c>
      <c r="E195" s="5">
        <f t="shared" si="25"/>
        <v>4</v>
      </c>
      <c r="F195" s="1">
        <f t="shared" si="20"/>
        <v>0</v>
      </c>
      <c r="G195" s="1">
        <f t="shared" si="21"/>
        <v>1</v>
      </c>
      <c r="H195" s="1">
        <f t="shared" si="23"/>
        <v>26</v>
      </c>
      <c r="I195" s="1">
        <v>0.36</v>
      </c>
      <c r="J195" s="1">
        <f t="shared" si="22"/>
        <v>3</v>
      </c>
      <c r="K195" s="1">
        <f t="shared" si="24"/>
        <v>15</v>
      </c>
    </row>
    <row r="196" spans="1:11" ht="23.25" x14ac:dyDescent="0.3">
      <c r="A196" s="29"/>
      <c r="B196" s="1">
        <v>5</v>
      </c>
      <c r="C196" s="4">
        <f t="shared" ref="C196:C201" si="26">IF(J195=0,F195+H195,F195)</f>
        <v>0</v>
      </c>
      <c r="D196" s="1">
        <v>0.97</v>
      </c>
      <c r="E196" s="5">
        <f t="shared" si="25"/>
        <v>4</v>
      </c>
      <c r="F196" s="1">
        <f t="shared" ref="F196:F201" si="27">IF((C196-E196-G195)&gt;=0,C196-E196-G195,0)</f>
        <v>0</v>
      </c>
      <c r="G196" s="1">
        <f t="shared" ref="G196:G201" si="28">IF((C196-(E196+G195))&lt;=0,ABS(C196-(E196+G195)),0)</f>
        <v>5</v>
      </c>
      <c r="H196" s="1">
        <f t="shared" si="23"/>
        <v>26</v>
      </c>
      <c r="I196" s="1">
        <v>0.86</v>
      </c>
      <c r="J196" s="1">
        <f t="shared" ref="J196:J201" si="29">IF($O$2=B196,ROUND(_xlfn.NORM.INV(I196,$R$1,$R$2),0),IF(OR(J195&lt;=0,J195=""),"",J195-1))</f>
        <v>2</v>
      </c>
      <c r="K196" s="1">
        <f t="shared" si="24"/>
        <v>19</v>
      </c>
    </row>
    <row r="197" spans="1:11" ht="23.25" x14ac:dyDescent="0.3">
      <c r="A197" s="29"/>
      <c r="B197" s="1">
        <v>6</v>
      </c>
      <c r="C197" s="4">
        <f t="shared" si="26"/>
        <v>0</v>
      </c>
      <c r="D197" s="1">
        <v>0.16</v>
      </c>
      <c r="E197" s="5">
        <f t="shared" si="25"/>
        <v>2</v>
      </c>
      <c r="F197" s="1">
        <f t="shared" si="27"/>
        <v>0</v>
      </c>
      <c r="G197" s="1">
        <f t="shared" si="28"/>
        <v>7</v>
      </c>
      <c r="H197" s="1">
        <f t="shared" si="23"/>
        <v>26</v>
      </c>
      <c r="I197" s="1">
        <v>0.99</v>
      </c>
      <c r="J197" s="1">
        <f t="shared" si="29"/>
        <v>1</v>
      </c>
      <c r="K197" s="1">
        <f t="shared" si="24"/>
        <v>21</v>
      </c>
    </row>
    <row r="198" spans="1:11" ht="23.25" x14ac:dyDescent="0.3">
      <c r="A198" s="29"/>
      <c r="B198" s="1">
        <v>7</v>
      </c>
      <c r="C198" s="4">
        <f t="shared" si="26"/>
        <v>0</v>
      </c>
      <c r="D198" s="1">
        <v>0.88</v>
      </c>
      <c r="E198" s="5">
        <f t="shared" si="25"/>
        <v>4</v>
      </c>
      <c r="F198" s="1">
        <f t="shared" si="27"/>
        <v>0</v>
      </c>
      <c r="G198" s="1">
        <f t="shared" si="28"/>
        <v>11</v>
      </c>
      <c r="H198" s="1">
        <f t="shared" si="23"/>
        <v>26</v>
      </c>
      <c r="I198" s="1">
        <v>0.82</v>
      </c>
      <c r="J198" s="1">
        <f t="shared" si="29"/>
        <v>0</v>
      </c>
      <c r="K198" s="1">
        <f t="shared" si="24"/>
        <v>25</v>
      </c>
    </row>
    <row r="199" spans="1:11" ht="23.25" x14ac:dyDescent="0.3">
      <c r="A199" s="29"/>
      <c r="B199" s="1">
        <v>8</v>
      </c>
      <c r="C199" s="4">
        <f t="shared" si="26"/>
        <v>26</v>
      </c>
      <c r="D199" s="1">
        <v>0.35</v>
      </c>
      <c r="E199" s="5">
        <f t="shared" si="25"/>
        <v>3</v>
      </c>
      <c r="F199" s="1">
        <f t="shared" si="27"/>
        <v>12</v>
      </c>
      <c r="G199" s="1">
        <f t="shared" si="28"/>
        <v>0</v>
      </c>
      <c r="H199" s="1" t="str">
        <f t="shared" si="23"/>
        <v/>
      </c>
      <c r="I199" s="1">
        <v>0.14000000000000001</v>
      </c>
      <c r="J199" s="1" t="str">
        <f t="shared" si="29"/>
        <v/>
      </c>
      <c r="K199" s="1">
        <f t="shared" si="24"/>
        <v>25</v>
      </c>
    </row>
    <row r="200" spans="1:11" ht="23.25" x14ac:dyDescent="0.3">
      <c r="A200" s="29"/>
      <c r="B200" s="1">
        <v>9</v>
      </c>
      <c r="C200" s="4">
        <f t="shared" si="26"/>
        <v>12</v>
      </c>
      <c r="D200" s="1">
        <v>0.37</v>
      </c>
      <c r="E200" s="5">
        <f t="shared" si="25"/>
        <v>3</v>
      </c>
      <c r="F200" s="1">
        <f t="shared" si="27"/>
        <v>9</v>
      </c>
      <c r="G200" s="1">
        <f t="shared" si="28"/>
        <v>0</v>
      </c>
      <c r="H200" s="1" t="str">
        <f t="shared" si="23"/>
        <v/>
      </c>
      <c r="I200" s="1">
        <v>0.86</v>
      </c>
      <c r="J200" s="1" t="str">
        <f t="shared" si="29"/>
        <v/>
      </c>
      <c r="K200" s="1">
        <f t="shared" si="24"/>
        <v>25</v>
      </c>
    </row>
    <row r="201" spans="1:11" ht="23.25" x14ac:dyDescent="0.3">
      <c r="A201" s="30"/>
      <c r="B201" s="23">
        <v>10</v>
      </c>
      <c r="C201" s="27">
        <f t="shared" si="26"/>
        <v>9</v>
      </c>
      <c r="D201" s="23">
        <v>0.59</v>
      </c>
      <c r="E201" s="28">
        <f t="shared" si="25"/>
        <v>3</v>
      </c>
      <c r="F201" s="23">
        <f t="shared" si="27"/>
        <v>6</v>
      </c>
      <c r="G201" s="23">
        <f t="shared" si="28"/>
        <v>0</v>
      </c>
      <c r="H201" s="23">
        <f t="shared" si="23"/>
        <v>34</v>
      </c>
      <c r="I201" s="23">
        <v>0.48</v>
      </c>
      <c r="J201" s="23">
        <f t="shared" si="29"/>
        <v>7</v>
      </c>
      <c r="K201" s="23">
        <f t="shared" si="24"/>
        <v>28</v>
      </c>
    </row>
    <row r="202" spans="1:11" x14ac:dyDescent="0.2">
      <c r="A202" s="10"/>
    </row>
    <row r="203" spans="1:11" x14ac:dyDescent="0.2">
      <c r="A203" s="10"/>
    </row>
    <row r="204" spans="1:11" x14ac:dyDescent="0.2">
      <c r="A204" s="10"/>
    </row>
    <row r="205" spans="1:11" x14ac:dyDescent="0.2">
      <c r="A205" s="10"/>
    </row>
    <row r="206" spans="1:11" x14ac:dyDescent="0.2">
      <c r="A206" s="10"/>
    </row>
    <row r="207" spans="1:11" x14ac:dyDescent="0.2">
      <c r="A207" s="10"/>
    </row>
    <row r="208" spans="1:11" x14ac:dyDescent="0.2">
      <c r="A208" s="10"/>
    </row>
    <row r="209" spans="1:1" x14ac:dyDescent="0.2">
      <c r="A209" s="10"/>
    </row>
    <row r="210" spans="1:1" x14ac:dyDescent="0.2">
      <c r="A210" s="10"/>
    </row>
    <row r="211" spans="1:1" x14ac:dyDescent="0.2">
      <c r="A211" s="10"/>
    </row>
    <row r="212" spans="1:1" x14ac:dyDescent="0.2">
      <c r="A212" s="10"/>
    </row>
    <row r="213" spans="1:1" x14ac:dyDescent="0.2">
      <c r="A213" s="10"/>
    </row>
    <row r="214" spans="1:1" x14ac:dyDescent="0.2">
      <c r="A214" s="10"/>
    </row>
    <row r="215" spans="1:1" x14ac:dyDescent="0.2">
      <c r="A215" s="10"/>
    </row>
    <row r="216" spans="1:1" x14ac:dyDescent="0.2">
      <c r="A216" s="10"/>
    </row>
    <row r="217" spans="1:1" x14ac:dyDescent="0.2">
      <c r="A217" s="10"/>
    </row>
    <row r="218" spans="1:1" x14ac:dyDescent="0.2">
      <c r="A218" s="10"/>
    </row>
    <row r="219" spans="1:1" x14ac:dyDescent="0.2">
      <c r="A219" s="10"/>
    </row>
    <row r="220" spans="1:1" x14ac:dyDescent="0.2">
      <c r="A220" s="10"/>
    </row>
    <row r="221" spans="1:1" x14ac:dyDescent="0.2">
      <c r="A221" s="10"/>
    </row>
    <row r="222" spans="1:1" x14ac:dyDescent="0.2">
      <c r="A222" s="10"/>
    </row>
    <row r="223" spans="1:1" x14ac:dyDescent="0.2">
      <c r="A223" s="10"/>
    </row>
    <row r="224" spans="1:1" x14ac:dyDescent="0.2">
      <c r="A224" s="10"/>
    </row>
    <row r="225" spans="1:1" x14ac:dyDescent="0.2">
      <c r="A225" s="10"/>
    </row>
    <row r="226" spans="1:1" x14ac:dyDescent="0.2">
      <c r="A226" s="10"/>
    </row>
    <row r="227" spans="1:1" x14ac:dyDescent="0.2">
      <c r="A227" s="10"/>
    </row>
    <row r="228" spans="1:1" x14ac:dyDescent="0.2">
      <c r="A228" s="10"/>
    </row>
    <row r="229" spans="1:1" x14ac:dyDescent="0.2">
      <c r="A229" s="10"/>
    </row>
    <row r="230" spans="1:1" x14ac:dyDescent="0.2">
      <c r="A230" s="10"/>
    </row>
    <row r="231" spans="1:1" x14ac:dyDescent="0.2">
      <c r="A231" s="10"/>
    </row>
    <row r="232" spans="1:1" x14ac:dyDescent="0.2">
      <c r="A232" s="10"/>
    </row>
    <row r="233" spans="1:1" x14ac:dyDescent="0.2">
      <c r="A233" s="10"/>
    </row>
    <row r="234" spans="1:1" x14ac:dyDescent="0.2">
      <c r="A234" s="10"/>
    </row>
    <row r="235" spans="1:1" x14ac:dyDescent="0.2">
      <c r="A235" s="10"/>
    </row>
    <row r="236" spans="1:1" x14ac:dyDescent="0.2">
      <c r="A236" s="10"/>
    </row>
    <row r="237" spans="1:1" x14ac:dyDescent="0.2">
      <c r="A237" s="10"/>
    </row>
    <row r="238" spans="1:1" x14ac:dyDescent="0.2">
      <c r="A238" s="10"/>
    </row>
    <row r="239" spans="1:1" x14ac:dyDescent="0.2">
      <c r="A239" s="10"/>
    </row>
    <row r="240" spans="1:1" x14ac:dyDescent="0.2">
      <c r="A240" s="10"/>
    </row>
    <row r="241" spans="1:1" x14ac:dyDescent="0.2">
      <c r="A241" s="10"/>
    </row>
    <row r="242" spans="1:1" x14ac:dyDescent="0.2">
      <c r="A242" s="10"/>
    </row>
    <row r="243" spans="1:1" x14ac:dyDescent="0.2">
      <c r="A243" s="10"/>
    </row>
    <row r="244" spans="1:1" x14ac:dyDescent="0.2">
      <c r="A244" s="10"/>
    </row>
    <row r="245" spans="1:1" x14ac:dyDescent="0.2">
      <c r="A245" s="10"/>
    </row>
    <row r="246" spans="1:1" x14ac:dyDescent="0.2">
      <c r="A246" s="10"/>
    </row>
    <row r="247" spans="1:1" x14ac:dyDescent="0.2">
      <c r="A247" s="10"/>
    </row>
    <row r="248" spans="1:1" x14ac:dyDescent="0.2">
      <c r="A248" s="10"/>
    </row>
    <row r="249" spans="1:1" x14ac:dyDescent="0.2">
      <c r="A249" s="10"/>
    </row>
    <row r="250" spans="1:1" x14ac:dyDescent="0.2">
      <c r="A250" s="10"/>
    </row>
    <row r="251" spans="1:1" x14ac:dyDescent="0.2">
      <c r="A251" s="10"/>
    </row>
    <row r="252" spans="1:1" x14ac:dyDescent="0.2">
      <c r="A252" s="10"/>
    </row>
    <row r="253" spans="1:1" x14ac:dyDescent="0.2">
      <c r="A253" s="10"/>
    </row>
    <row r="254" spans="1:1" x14ac:dyDescent="0.2">
      <c r="A254" s="10"/>
    </row>
    <row r="255" spans="1:1" x14ac:dyDescent="0.2">
      <c r="A255" s="10"/>
    </row>
    <row r="256" spans="1:1" x14ac:dyDescent="0.2">
      <c r="A256" s="10"/>
    </row>
    <row r="257" spans="1:1" x14ac:dyDescent="0.2">
      <c r="A257" s="10"/>
    </row>
    <row r="258" spans="1:1" x14ac:dyDescent="0.2">
      <c r="A258" s="10"/>
    </row>
    <row r="259" spans="1:1" x14ac:dyDescent="0.2">
      <c r="A259" s="10"/>
    </row>
    <row r="260" spans="1:1" x14ac:dyDescent="0.2">
      <c r="A260" s="10"/>
    </row>
    <row r="261" spans="1:1" x14ac:dyDescent="0.2">
      <c r="A261" s="10"/>
    </row>
    <row r="262" spans="1:1" x14ac:dyDescent="0.2">
      <c r="A262" s="10"/>
    </row>
    <row r="263" spans="1:1" x14ac:dyDescent="0.2">
      <c r="A263" s="10"/>
    </row>
    <row r="264" spans="1:1" x14ac:dyDescent="0.2">
      <c r="A264" s="10"/>
    </row>
    <row r="265" spans="1:1" x14ac:dyDescent="0.2">
      <c r="A265" s="10"/>
    </row>
    <row r="266" spans="1:1" x14ac:dyDescent="0.2">
      <c r="A266" s="10"/>
    </row>
    <row r="267" spans="1:1" x14ac:dyDescent="0.2">
      <c r="A267" s="10"/>
    </row>
    <row r="268" spans="1:1" x14ac:dyDescent="0.2">
      <c r="A268" s="10"/>
    </row>
    <row r="269" spans="1:1" x14ac:dyDescent="0.2">
      <c r="A269" s="10"/>
    </row>
    <row r="270" spans="1:1" x14ac:dyDescent="0.2">
      <c r="A270" s="10"/>
    </row>
    <row r="271" spans="1:1" x14ac:dyDescent="0.2">
      <c r="A271" s="10"/>
    </row>
    <row r="272" spans="1:1" x14ac:dyDescent="0.2">
      <c r="A272" s="10"/>
    </row>
    <row r="273" spans="1:1" x14ac:dyDescent="0.2">
      <c r="A273" s="10"/>
    </row>
    <row r="274" spans="1:1" x14ac:dyDescent="0.2">
      <c r="A274" s="10"/>
    </row>
    <row r="275" spans="1:1" x14ac:dyDescent="0.2">
      <c r="A275" s="10"/>
    </row>
    <row r="276" spans="1:1" x14ac:dyDescent="0.2">
      <c r="A276" s="10"/>
    </row>
    <row r="277" spans="1:1" x14ac:dyDescent="0.2">
      <c r="A277" s="10"/>
    </row>
    <row r="278" spans="1:1" x14ac:dyDescent="0.2">
      <c r="A278" s="10"/>
    </row>
    <row r="279" spans="1:1" x14ac:dyDescent="0.2">
      <c r="A279" s="10"/>
    </row>
    <row r="280" spans="1:1" x14ac:dyDescent="0.2">
      <c r="A280" s="10"/>
    </row>
    <row r="281" spans="1:1" x14ac:dyDescent="0.2">
      <c r="A281" s="10"/>
    </row>
    <row r="282" spans="1:1" x14ac:dyDescent="0.2">
      <c r="A282" s="10"/>
    </row>
    <row r="283" spans="1:1" x14ac:dyDescent="0.2">
      <c r="A283" s="10"/>
    </row>
    <row r="284" spans="1:1" x14ac:dyDescent="0.2">
      <c r="A284" s="10"/>
    </row>
    <row r="285" spans="1:1" x14ac:dyDescent="0.2">
      <c r="A285" s="10"/>
    </row>
    <row r="286" spans="1:1" x14ac:dyDescent="0.2">
      <c r="A286" s="10"/>
    </row>
    <row r="287" spans="1:1" x14ac:dyDescent="0.2">
      <c r="A287" s="10"/>
    </row>
    <row r="288" spans="1:1" x14ac:dyDescent="0.2">
      <c r="A288" s="10"/>
    </row>
    <row r="289" spans="1:1" x14ac:dyDescent="0.2">
      <c r="A289" s="10"/>
    </row>
    <row r="290" spans="1:1" x14ac:dyDescent="0.2">
      <c r="A290" s="10"/>
    </row>
    <row r="291" spans="1:1" x14ac:dyDescent="0.2">
      <c r="A291" s="10"/>
    </row>
  </sheetData>
  <conditionalFormatting sqref="I3:I201">
    <cfRule type="expression" dxfId="2" priority="4">
      <formula>B3&lt;&gt;$O$2</formula>
    </cfRule>
  </conditionalFormatting>
  <conditionalFormatting sqref="K2:K201">
    <cfRule type="expression" dxfId="1" priority="2">
      <formula>B2&lt;&gt;$O$2</formula>
    </cfRule>
  </conditionalFormatting>
  <conditionalFormatting sqref="L2:L201">
    <cfRule type="expression" dxfId="0" priority="1">
      <formula>B2&lt;&gt;$O$2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students</dc:creator>
  <cp:lastModifiedBy>ADMIN-PC</cp:lastModifiedBy>
  <dcterms:created xsi:type="dcterms:W3CDTF">2019-03-01T06:00:03Z</dcterms:created>
  <dcterms:modified xsi:type="dcterms:W3CDTF">2019-03-07T19:24:51Z</dcterms:modified>
</cp:coreProperties>
</file>