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h/Desktop/College/CSM/Practical/CSM/"/>
    </mc:Choice>
  </mc:AlternateContent>
  <xr:revisionPtr revIDLastSave="0" documentId="10_ncr:8100000_{95468A85-801F-714D-9628-7707A6C6E554}" xr6:coauthVersionLast="34" xr6:coauthVersionMax="34" xr10:uidLastSave="{00000000-0000-0000-0000-000000000000}"/>
  <bookViews>
    <workbookView xWindow="0" yWindow="460" windowWidth="28800" windowHeight="16180" xr2:uid="{46049EAE-AF8C-A54E-80FA-712AC4D0C7F9}"/>
  </bookViews>
  <sheets>
    <sheet name="Day 1" sheetId="1" r:id="rId1"/>
    <sheet name="Day 2" sheetId="2" r:id="rId2"/>
    <sheet name="Day 3" sheetId="3" r:id="rId3"/>
    <sheet name="Day 4" sheetId="4" r:id="rId4"/>
    <sheet name="Day 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5" l="1"/>
  <c r="B42" i="5"/>
  <c r="C42" i="4"/>
  <c r="B42" i="4"/>
  <c r="C42" i="3"/>
  <c r="B42" i="3"/>
  <c r="C42" i="2"/>
  <c r="B42" i="2"/>
  <c r="D32" i="5"/>
  <c r="D28" i="5"/>
  <c r="D27" i="5"/>
  <c r="D25" i="5"/>
  <c r="D21" i="5"/>
  <c r="D18" i="5"/>
  <c r="U16" i="5"/>
  <c r="T16" i="5"/>
  <c r="S16" i="5"/>
  <c r="K16" i="5"/>
  <c r="D7" i="5"/>
  <c r="Q6" i="5"/>
  <c r="K6" i="5"/>
  <c r="K7" i="5" s="1"/>
  <c r="G6" i="5"/>
  <c r="E7" i="5" s="1"/>
  <c r="D6" i="5"/>
  <c r="D20" i="4"/>
  <c r="D18" i="4"/>
  <c r="U16" i="4"/>
  <c r="T16" i="4"/>
  <c r="S16" i="4"/>
  <c r="K16" i="4"/>
  <c r="D8" i="4"/>
  <c r="M7" i="4"/>
  <c r="L8" i="4" s="1"/>
  <c r="G7" i="4"/>
  <c r="E8" i="4" s="1"/>
  <c r="E7" i="4"/>
  <c r="D7" i="4"/>
  <c r="D12" i="4" s="1"/>
  <c r="Q6" i="4"/>
  <c r="K6" i="4"/>
  <c r="K7" i="4" s="1"/>
  <c r="K8" i="4" s="1"/>
  <c r="G6" i="4"/>
  <c r="D6" i="4"/>
  <c r="D34" i="3"/>
  <c r="D30" i="3"/>
  <c r="D28" i="3"/>
  <c r="D18" i="3"/>
  <c r="U16" i="3"/>
  <c r="T16" i="3"/>
  <c r="S16" i="3"/>
  <c r="K16" i="3"/>
  <c r="K7" i="3"/>
  <c r="K8" i="3" s="1"/>
  <c r="D7" i="3"/>
  <c r="Q6" i="3"/>
  <c r="M6" i="3"/>
  <c r="K6" i="3"/>
  <c r="G6" i="3"/>
  <c r="E7" i="3" s="1"/>
  <c r="D6" i="3"/>
  <c r="D32" i="2"/>
  <c r="D18" i="2"/>
  <c r="U16" i="2"/>
  <c r="T16" i="2"/>
  <c r="S16" i="2"/>
  <c r="K16" i="2"/>
  <c r="Q6" i="2"/>
  <c r="K6" i="2"/>
  <c r="M6" i="2" s="1"/>
  <c r="D6" i="2"/>
  <c r="U16" i="1"/>
  <c r="T16" i="1"/>
  <c r="S16" i="1"/>
  <c r="K16" i="1"/>
  <c r="K8" i="5" l="1"/>
  <c r="M7" i="5"/>
  <c r="L8" i="5" s="1"/>
  <c r="M6" i="5"/>
  <c r="L7" i="5" s="1"/>
  <c r="G7" i="5"/>
  <c r="E8" i="5" s="1"/>
  <c r="D8" i="5"/>
  <c r="H17" i="5"/>
  <c r="H19" i="5"/>
  <c r="H23" i="5"/>
  <c r="H31" i="5"/>
  <c r="H33" i="5"/>
  <c r="H34" i="5"/>
  <c r="H35" i="5"/>
  <c r="D19" i="5"/>
  <c r="D20" i="5"/>
  <c r="D22" i="5"/>
  <c r="D24" i="5"/>
  <c r="D31" i="5"/>
  <c r="D35" i="5"/>
  <c r="D36" i="5"/>
  <c r="K9" i="4"/>
  <c r="M8" i="4"/>
  <c r="L9" i="4" s="1"/>
  <c r="D9" i="4"/>
  <c r="G8" i="4"/>
  <c r="E9" i="4" s="1"/>
  <c r="M6" i="4"/>
  <c r="L7" i="4" s="1"/>
  <c r="D17" i="4"/>
  <c r="E17" i="4" s="1"/>
  <c r="H18" i="4"/>
  <c r="H20" i="4"/>
  <c r="H22" i="4"/>
  <c r="H24" i="4"/>
  <c r="H26" i="4"/>
  <c r="H28" i="4"/>
  <c r="H30" i="4"/>
  <c r="H31" i="4"/>
  <c r="H32" i="4"/>
  <c r="H34" i="4"/>
  <c r="H35" i="4"/>
  <c r="H37" i="4"/>
  <c r="D19" i="4"/>
  <c r="D21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7" i="4"/>
  <c r="H36" i="4"/>
  <c r="K9" i="3"/>
  <c r="M8" i="3"/>
  <c r="L9" i="3" s="1"/>
  <c r="D12" i="3"/>
  <c r="D8" i="3"/>
  <c r="D32" i="3"/>
  <c r="D36" i="3"/>
  <c r="H23" i="3"/>
  <c r="G7" i="3"/>
  <c r="E8" i="3" s="1"/>
  <c r="D26" i="3"/>
  <c r="D25" i="3"/>
  <c r="D24" i="3"/>
  <c r="D23" i="3"/>
  <c r="D17" i="3"/>
  <c r="E17" i="3" s="1"/>
  <c r="H17" i="3"/>
  <c r="H19" i="3"/>
  <c r="H21" i="3"/>
  <c r="H29" i="3"/>
  <c r="H37" i="3"/>
  <c r="D21" i="3"/>
  <c r="D27" i="3"/>
  <c r="D33" i="3"/>
  <c r="D35" i="3"/>
  <c r="L7" i="3"/>
  <c r="D19" i="3"/>
  <c r="D29" i="3"/>
  <c r="D31" i="3"/>
  <c r="M7" i="3"/>
  <c r="L8" i="3" s="1"/>
  <c r="H22" i="3"/>
  <c r="H26" i="3"/>
  <c r="H28" i="3"/>
  <c r="H32" i="3"/>
  <c r="H36" i="3"/>
  <c r="H19" i="2"/>
  <c r="L7" i="2"/>
  <c r="H18" i="2"/>
  <c r="K7" i="2"/>
  <c r="D35" i="2"/>
  <c r="H22" i="2"/>
  <c r="H33" i="2"/>
  <c r="D27" i="2"/>
  <c r="G6" i="2"/>
  <c r="E7" i="2" s="1"/>
  <c r="D7" i="2"/>
  <c r="D23" i="2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6" i="1"/>
  <c r="J16" i="1" s="1"/>
  <c r="D17" i="1"/>
  <c r="E17" i="1" s="1"/>
  <c r="D1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0" i="5" l="1"/>
  <c r="H30" i="5"/>
  <c r="H26" i="5"/>
  <c r="H22" i="5"/>
  <c r="H18" i="5"/>
  <c r="D9" i="5"/>
  <c r="G8" i="5"/>
  <c r="E9" i="5" s="1"/>
  <c r="D29" i="5"/>
  <c r="K9" i="5"/>
  <c r="M8" i="5"/>
  <c r="D33" i="5"/>
  <c r="D26" i="5"/>
  <c r="H28" i="5"/>
  <c r="H24" i="5"/>
  <c r="H20" i="5"/>
  <c r="D17" i="5"/>
  <c r="E17" i="5" s="1"/>
  <c r="D12" i="5"/>
  <c r="O17" i="4"/>
  <c r="Q17" i="4"/>
  <c r="R17" i="4" s="1"/>
  <c r="F17" i="4"/>
  <c r="E18" i="4"/>
  <c r="D10" i="4"/>
  <c r="G10" i="4" s="1"/>
  <c r="G9" i="4"/>
  <c r="E10" i="4" s="1"/>
  <c r="H27" i="4"/>
  <c r="H23" i="4"/>
  <c r="H19" i="4"/>
  <c r="H16" i="4"/>
  <c r="J16" i="4" s="1"/>
  <c r="I17" i="4" s="1"/>
  <c r="D22" i="4"/>
  <c r="D36" i="4"/>
  <c r="H33" i="4"/>
  <c r="H29" i="4"/>
  <c r="H25" i="4"/>
  <c r="H21" i="4"/>
  <c r="H17" i="4"/>
  <c r="M9" i="4"/>
  <c r="L10" i="4" s="1"/>
  <c r="K10" i="4"/>
  <c r="M10" i="4" s="1"/>
  <c r="H31" i="3"/>
  <c r="H24" i="3"/>
  <c r="H16" i="3"/>
  <c r="J16" i="3" s="1"/>
  <c r="I17" i="3" s="1"/>
  <c r="H35" i="3"/>
  <c r="H27" i="3"/>
  <c r="O17" i="3"/>
  <c r="E18" i="3"/>
  <c r="Q17" i="3"/>
  <c r="R17" i="3" s="1"/>
  <c r="F17" i="3"/>
  <c r="H25" i="3"/>
  <c r="H30" i="3"/>
  <c r="H20" i="3"/>
  <c r="H33" i="3"/>
  <c r="G8" i="3"/>
  <c r="E9" i="3" s="1"/>
  <c r="D9" i="3"/>
  <c r="K10" i="3"/>
  <c r="M10" i="3" s="1"/>
  <c r="M9" i="3"/>
  <c r="D8" i="2"/>
  <c r="G7" i="2"/>
  <c r="E8" i="2" s="1"/>
  <c r="D28" i="2"/>
  <c r="D36" i="2"/>
  <c r="D33" i="2"/>
  <c r="D25" i="2"/>
  <c r="K8" i="2"/>
  <c r="M7" i="2"/>
  <c r="D17" i="2"/>
  <c r="E17" i="2" s="1"/>
  <c r="D31" i="2"/>
  <c r="Q17" i="1"/>
  <c r="R17" i="1" s="1"/>
  <c r="O17" i="1"/>
  <c r="P17" i="1" s="1"/>
  <c r="F17" i="1"/>
  <c r="E18" i="1"/>
  <c r="E19" i="1" s="1"/>
  <c r="I17" i="1"/>
  <c r="K17" i="1" s="1"/>
  <c r="U17" i="4" l="1"/>
  <c r="U17" i="3"/>
  <c r="L9" i="5"/>
  <c r="H21" i="5"/>
  <c r="H25" i="5"/>
  <c r="H29" i="5"/>
  <c r="H27" i="5"/>
  <c r="H16" i="5"/>
  <c r="J16" i="5" s="1"/>
  <c r="I17" i="5" s="1"/>
  <c r="K10" i="5"/>
  <c r="M10" i="5" s="1"/>
  <c r="M9" i="5"/>
  <c r="D10" i="5"/>
  <c r="G10" i="5" s="1"/>
  <c r="G9" i="5"/>
  <c r="E10" i="5" s="1"/>
  <c r="O17" i="5"/>
  <c r="Q17" i="5"/>
  <c r="R17" i="5" s="1"/>
  <c r="F17" i="5"/>
  <c r="E18" i="5"/>
  <c r="D34" i="5"/>
  <c r="D23" i="5"/>
  <c r="J17" i="4"/>
  <c r="I18" i="4" s="1"/>
  <c r="K17" i="4"/>
  <c r="F18" i="4"/>
  <c r="E19" i="4"/>
  <c r="S17" i="4"/>
  <c r="P17" i="4"/>
  <c r="T17" i="4" s="1"/>
  <c r="D10" i="3"/>
  <c r="G10" i="3" s="1"/>
  <c r="G9" i="3"/>
  <c r="E10" i="3" s="1"/>
  <c r="D20" i="3"/>
  <c r="D22" i="3"/>
  <c r="D37" i="3"/>
  <c r="E19" i="3"/>
  <c r="F18" i="3"/>
  <c r="K17" i="3"/>
  <c r="J17" i="3"/>
  <c r="I18" i="3" s="1"/>
  <c r="L10" i="3"/>
  <c r="H34" i="3"/>
  <c r="H18" i="3"/>
  <c r="S17" i="3"/>
  <c r="P17" i="3"/>
  <c r="T17" i="3" s="1"/>
  <c r="O17" i="2"/>
  <c r="E18" i="2"/>
  <c r="Q17" i="2"/>
  <c r="R17" i="2" s="1"/>
  <c r="F17" i="2"/>
  <c r="L8" i="2"/>
  <c r="H16" i="2"/>
  <c r="J16" i="2" s="1"/>
  <c r="I17" i="2" s="1"/>
  <c r="H20" i="2"/>
  <c r="H23" i="2"/>
  <c r="H25" i="2"/>
  <c r="H36" i="2"/>
  <c r="H24" i="2"/>
  <c r="H27" i="2"/>
  <c r="H17" i="2"/>
  <c r="H26" i="2"/>
  <c r="H35" i="2"/>
  <c r="H34" i="2"/>
  <c r="K9" i="2"/>
  <c r="M8" i="2"/>
  <c r="L9" i="2" s="1"/>
  <c r="D9" i="2"/>
  <c r="D30" i="2" s="1"/>
  <c r="G8" i="2"/>
  <c r="E9" i="2" s="1"/>
  <c r="D21" i="2"/>
  <c r="D12" i="2"/>
  <c r="F18" i="1"/>
  <c r="J17" i="1"/>
  <c r="I18" i="1" s="1"/>
  <c r="K18" i="1" s="1"/>
  <c r="U17" i="1"/>
  <c r="S17" i="1"/>
  <c r="O18" i="1"/>
  <c r="T17" i="1"/>
  <c r="Q18" i="1"/>
  <c r="R18" i="1" s="1"/>
  <c r="F19" i="1"/>
  <c r="E20" i="1"/>
  <c r="U17" i="2" l="1"/>
  <c r="L10" i="5"/>
  <c r="H32" i="5"/>
  <c r="H36" i="5"/>
  <c r="F18" i="5"/>
  <c r="E19" i="5"/>
  <c r="S17" i="5"/>
  <c r="P17" i="5"/>
  <c r="T17" i="5" s="1"/>
  <c r="K17" i="5"/>
  <c r="J17" i="5"/>
  <c r="I18" i="5" s="1"/>
  <c r="O18" i="4"/>
  <c r="P18" i="4" s="1"/>
  <c r="U17" i="5"/>
  <c r="F19" i="4"/>
  <c r="E20" i="4"/>
  <c r="J18" i="4"/>
  <c r="I19" i="4" s="1"/>
  <c r="K18" i="4"/>
  <c r="Q18" i="4"/>
  <c r="R18" i="4" s="1"/>
  <c r="K18" i="3"/>
  <c r="J18" i="3"/>
  <c r="I19" i="3" s="1"/>
  <c r="Q18" i="3"/>
  <c r="R18" i="3" s="1"/>
  <c r="E20" i="3"/>
  <c r="F19" i="3"/>
  <c r="O18" i="3"/>
  <c r="K17" i="2"/>
  <c r="J17" i="2"/>
  <c r="I18" i="2" s="1"/>
  <c r="F18" i="2"/>
  <c r="H30" i="2"/>
  <c r="H31" i="2"/>
  <c r="D10" i="2"/>
  <c r="G10" i="2" s="1"/>
  <c r="G9" i="2"/>
  <c r="E10" i="2" s="1"/>
  <c r="D26" i="2"/>
  <c r="D34" i="2"/>
  <c r="D24" i="2"/>
  <c r="D19" i="2"/>
  <c r="E19" i="2" s="1"/>
  <c r="D22" i="2"/>
  <c r="D29" i="2"/>
  <c r="D20" i="2"/>
  <c r="K10" i="2"/>
  <c r="M10" i="2" s="1"/>
  <c r="M9" i="2"/>
  <c r="H21" i="2"/>
  <c r="H29" i="2"/>
  <c r="H32" i="2"/>
  <c r="S17" i="2"/>
  <c r="P17" i="2"/>
  <c r="T17" i="2" s="1"/>
  <c r="J18" i="1"/>
  <c r="I19" i="1" s="1"/>
  <c r="J19" i="1" s="1"/>
  <c r="I20" i="1" s="1"/>
  <c r="J20" i="1" s="1"/>
  <c r="U18" i="1"/>
  <c r="P18" i="1"/>
  <c r="T18" i="1" s="1"/>
  <c r="S18" i="1"/>
  <c r="F20" i="1"/>
  <c r="E21" i="1"/>
  <c r="Q19" i="4" l="1"/>
  <c r="R19" i="4" s="1"/>
  <c r="O18" i="5"/>
  <c r="P18" i="5" s="1"/>
  <c r="Q18" i="5"/>
  <c r="R18" i="5" s="1"/>
  <c r="F19" i="5"/>
  <c r="E20" i="5"/>
  <c r="K18" i="5"/>
  <c r="J18" i="5"/>
  <c r="I19" i="5" s="1"/>
  <c r="T18" i="4"/>
  <c r="K19" i="1"/>
  <c r="J19" i="4"/>
  <c r="I20" i="4" s="1"/>
  <c r="K19" i="4"/>
  <c r="S18" i="4"/>
  <c r="U18" i="4"/>
  <c r="F20" i="4"/>
  <c r="E21" i="4"/>
  <c r="O19" i="4"/>
  <c r="E21" i="3"/>
  <c r="F20" i="3"/>
  <c r="Q18" i="2"/>
  <c r="R18" i="2" s="1"/>
  <c r="S18" i="3"/>
  <c r="P18" i="3"/>
  <c r="U18" i="3"/>
  <c r="K19" i="3"/>
  <c r="J19" i="3"/>
  <c r="I20" i="3" s="1"/>
  <c r="O18" i="2"/>
  <c r="P18" i="2" s="1"/>
  <c r="F19" i="2"/>
  <c r="E20" i="2"/>
  <c r="K18" i="2"/>
  <c r="J18" i="2"/>
  <c r="I19" i="2" s="1"/>
  <c r="L10" i="2"/>
  <c r="H28" i="2"/>
  <c r="Q19" i="1"/>
  <c r="R19" i="1" s="1"/>
  <c r="O19" i="1"/>
  <c r="I21" i="1"/>
  <c r="J21" i="1" s="1"/>
  <c r="K20" i="1"/>
  <c r="F21" i="1"/>
  <c r="E22" i="1"/>
  <c r="U18" i="5" l="1"/>
  <c r="T18" i="5"/>
  <c r="S18" i="5"/>
  <c r="K19" i="5"/>
  <c r="J19" i="5"/>
  <c r="I20" i="5" s="1"/>
  <c r="T18" i="2"/>
  <c r="Q19" i="5"/>
  <c r="R19" i="5" s="1"/>
  <c r="F20" i="5"/>
  <c r="E21" i="5"/>
  <c r="O19" i="5"/>
  <c r="S19" i="4"/>
  <c r="P19" i="4"/>
  <c r="U19" i="4"/>
  <c r="F21" i="4"/>
  <c r="E22" i="4"/>
  <c r="J20" i="4"/>
  <c r="I21" i="4" s="1"/>
  <c r="K20" i="4"/>
  <c r="T18" i="3"/>
  <c r="O19" i="3"/>
  <c r="Q19" i="3"/>
  <c r="R19" i="3" s="1"/>
  <c r="U18" i="2"/>
  <c r="K20" i="3"/>
  <c r="J20" i="3"/>
  <c r="I21" i="3" s="1"/>
  <c r="E22" i="3"/>
  <c r="F21" i="3"/>
  <c r="S18" i="2"/>
  <c r="K19" i="2"/>
  <c r="J19" i="2"/>
  <c r="I20" i="2" s="1"/>
  <c r="F20" i="2"/>
  <c r="E21" i="2"/>
  <c r="Q19" i="2"/>
  <c r="R19" i="2" s="1"/>
  <c r="O19" i="2"/>
  <c r="U19" i="1"/>
  <c r="P19" i="1"/>
  <c r="S19" i="1"/>
  <c r="I22" i="1"/>
  <c r="J22" i="1" s="1"/>
  <c r="K21" i="1"/>
  <c r="E23" i="1"/>
  <c r="F22" i="1"/>
  <c r="S19" i="5" l="1"/>
  <c r="P19" i="5"/>
  <c r="U19" i="5"/>
  <c r="K20" i="5"/>
  <c r="J20" i="5"/>
  <c r="I21" i="5" s="1"/>
  <c r="F21" i="5"/>
  <c r="E22" i="5"/>
  <c r="J21" i="4"/>
  <c r="I22" i="4" s="1"/>
  <c r="K21" i="4"/>
  <c r="T19" i="4"/>
  <c r="Q20" i="4"/>
  <c r="R20" i="4" s="1"/>
  <c r="O20" i="4"/>
  <c r="F22" i="4"/>
  <c r="E23" i="4"/>
  <c r="E23" i="3"/>
  <c r="F22" i="3"/>
  <c r="K21" i="3"/>
  <c r="J21" i="3"/>
  <c r="I22" i="3" s="1"/>
  <c r="S19" i="3"/>
  <c r="P19" i="3"/>
  <c r="U19" i="3"/>
  <c r="F21" i="2"/>
  <c r="E22" i="2"/>
  <c r="K20" i="2"/>
  <c r="J20" i="2"/>
  <c r="I21" i="2" s="1"/>
  <c r="S19" i="2"/>
  <c r="P19" i="2"/>
  <c r="U19" i="2"/>
  <c r="T19" i="1"/>
  <c r="Q20" i="1"/>
  <c r="R20" i="1" s="1"/>
  <c r="O20" i="1"/>
  <c r="K22" i="1"/>
  <c r="I23" i="1"/>
  <c r="J23" i="1" s="1"/>
  <c r="F23" i="1"/>
  <c r="E24" i="1"/>
  <c r="F22" i="5" l="1"/>
  <c r="E23" i="5"/>
  <c r="T19" i="5"/>
  <c r="O20" i="5"/>
  <c r="Q20" i="5"/>
  <c r="R20" i="5" s="1"/>
  <c r="K21" i="5"/>
  <c r="J21" i="5"/>
  <c r="I22" i="5" s="1"/>
  <c r="F23" i="4"/>
  <c r="E24" i="4"/>
  <c r="S20" i="4"/>
  <c r="P20" i="4"/>
  <c r="U20" i="4"/>
  <c r="J22" i="4"/>
  <c r="I23" i="4" s="1"/>
  <c r="K22" i="4"/>
  <c r="K22" i="3"/>
  <c r="J22" i="3"/>
  <c r="I23" i="3" s="1"/>
  <c r="E24" i="3"/>
  <c r="F23" i="3"/>
  <c r="T19" i="3"/>
  <c r="Q20" i="3"/>
  <c r="R20" i="3" s="1"/>
  <c r="O20" i="3"/>
  <c r="K21" i="2"/>
  <c r="J21" i="2"/>
  <c r="I22" i="2" s="1"/>
  <c r="F22" i="2"/>
  <c r="E23" i="2"/>
  <c r="T19" i="2"/>
  <c r="Q20" i="2"/>
  <c r="R20" i="2" s="1"/>
  <c r="O20" i="2"/>
  <c r="U20" i="1"/>
  <c r="P20" i="1"/>
  <c r="S20" i="1"/>
  <c r="E25" i="1"/>
  <c r="K23" i="1"/>
  <c r="F24" i="1"/>
  <c r="I24" i="1"/>
  <c r="J24" i="1" s="1"/>
  <c r="S20" i="5" l="1"/>
  <c r="P20" i="5"/>
  <c r="U20" i="5"/>
  <c r="K22" i="5"/>
  <c r="J22" i="5"/>
  <c r="I23" i="5" s="1"/>
  <c r="F23" i="5"/>
  <c r="E24" i="5"/>
  <c r="T20" i="4"/>
  <c r="Q21" i="4"/>
  <c r="R21" i="4" s="1"/>
  <c r="O21" i="4"/>
  <c r="J23" i="4"/>
  <c r="I24" i="4" s="1"/>
  <c r="K23" i="4"/>
  <c r="F24" i="4"/>
  <c r="E25" i="4"/>
  <c r="K23" i="3"/>
  <c r="J23" i="3"/>
  <c r="I24" i="3" s="1"/>
  <c r="E25" i="3"/>
  <c r="F24" i="3"/>
  <c r="S20" i="3"/>
  <c r="P20" i="3"/>
  <c r="U20" i="3"/>
  <c r="S20" i="2"/>
  <c r="P20" i="2"/>
  <c r="U20" i="2"/>
  <c r="K22" i="2"/>
  <c r="J22" i="2"/>
  <c r="I23" i="2" s="1"/>
  <c r="E24" i="2"/>
  <c r="F23" i="2"/>
  <c r="E26" i="1"/>
  <c r="E27" i="1" s="1"/>
  <c r="I25" i="1"/>
  <c r="J25" i="1" s="1"/>
  <c r="F25" i="1"/>
  <c r="T20" i="1"/>
  <c r="O21" i="1"/>
  <c r="Q21" i="1"/>
  <c r="R21" i="1" s="1"/>
  <c r="K24" i="1"/>
  <c r="F26" i="1" l="1"/>
  <c r="F24" i="5"/>
  <c r="E25" i="5"/>
  <c r="T20" i="5"/>
  <c r="O21" i="5"/>
  <c r="Q21" i="5"/>
  <c r="R21" i="5" s="1"/>
  <c r="K23" i="5"/>
  <c r="J23" i="5"/>
  <c r="I24" i="5" s="1"/>
  <c r="J24" i="4"/>
  <c r="I25" i="4" s="1"/>
  <c r="K24" i="4"/>
  <c r="S21" i="4"/>
  <c r="P21" i="4"/>
  <c r="U21" i="4"/>
  <c r="F25" i="4"/>
  <c r="E26" i="4"/>
  <c r="E26" i="3"/>
  <c r="F25" i="3"/>
  <c r="K24" i="3"/>
  <c r="J24" i="3"/>
  <c r="I25" i="3" s="1"/>
  <c r="T20" i="3"/>
  <c r="O21" i="3"/>
  <c r="Q21" i="3"/>
  <c r="R21" i="3" s="1"/>
  <c r="E25" i="2"/>
  <c r="F24" i="2"/>
  <c r="T20" i="2"/>
  <c r="Q21" i="2"/>
  <c r="R21" i="2" s="1"/>
  <c r="O21" i="2"/>
  <c r="K23" i="2"/>
  <c r="J23" i="2"/>
  <c r="I24" i="2" s="1"/>
  <c r="I26" i="1"/>
  <c r="J26" i="1" s="1"/>
  <c r="I27" i="1" s="1"/>
  <c r="J27" i="1" s="1"/>
  <c r="K25" i="1"/>
  <c r="U21" i="1"/>
  <c r="P21" i="1"/>
  <c r="S21" i="1"/>
  <c r="E28" i="1"/>
  <c r="F27" i="1"/>
  <c r="S21" i="5" l="1"/>
  <c r="P21" i="5"/>
  <c r="U21" i="5"/>
  <c r="F25" i="5"/>
  <c r="E26" i="5"/>
  <c r="K24" i="5"/>
  <c r="J24" i="5"/>
  <c r="I25" i="5" s="1"/>
  <c r="T21" i="4"/>
  <c r="Q22" i="4"/>
  <c r="R22" i="4" s="1"/>
  <c r="O22" i="4"/>
  <c r="F26" i="4"/>
  <c r="E27" i="4"/>
  <c r="J25" i="4"/>
  <c r="I26" i="4" s="1"/>
  <c r="K25" i="4"/>
  <c r="K25" i="3"/>
  <c r="J25" i="3"/>
  <c r="I26" i="3" s="1"/>
  <c r="E27" i="3"/>
  <c r="F26" i="3"/>
  <c r="S21" i="3"/>
  <c r="P21" i="3"/>
  <c r="U21" i="3"/>
  <c r="K24" i="2"/>
  <c r="J24" i="2"/>
  <c r="I25" i="2" s="1"/>
  <c r="F25" i="2"/>
  <c r="E26" i="2"/>
  <c r="S21" i="2"/>
  <c r="P21" i="2"/>
  <c r="U21" i="2"/>
  <c r="K26" i="1"/>
  <c r="T21" i="1"/>
  <c r="Q22" i="1"/>
  <c r="R22" i="1" s="1"/>
  <c r="O22" i="1"/>
  <c r="I28" i="1"/>
  <c r="J28" i="1" s="1"/>
  <c r="K27" i="1"/>
  <c r="E29" i="1"/>
  <c r="F28" i="1"/>
  <c r="F26" i="5" l="1"/>
  <c r="E27" i="5"/>
  <c r="K25" i="5"/>
  <c r="J25" i="5"/>
  <c r="I26" i="5" s="1"/>
  <c r="T21" i="5"/>
  <c r="O22" i="5"/>
  <c r="Q22" i="5"/>
  <c r="R22" i="5" s="1"/>
  <c r="J26" i="4"/>
  <c r="I27" i="4" s="1"/>
  <c r="K26" i="4"/>
  <c r="F27" i="4"/>
  <c r="E28" i="4"/>
  <c r="S22" i="4"/>
  <c r="P22" i="4"/>
  <c r="U22" i="4"/>
  <c r="E28" i="3"/>
  <c r="F27" i="3"/>
  <c r="K26" i="3"/>
  <c r="J26" i="3"/>
  <c r="I27" i="3" s="1"/>
  <c r="T21" i="3"/>
  <c r="Q22" i="3"/>
  <c r="R22" i="3" s="1"/>
  <c r="O22" i="3"/>
  <c r="F26" i="2"/>
  <c r="E27" i="2"/>
  <c r="K25" i="2"/>
  <c r="J25" i="2"/>
  <c r="I26" i="2" s="1"/>
  <c r="T21" i="2"/>
  <c r="O22" i="2"/>
  <c r="Q22" i="2"/>
  <c r="R22" i="2" s="1"/>
  <c r="U22" i="1"/>
  <c r="P22" i="1"/>
  <c r="S22" i="1"/>
  <c r="K28" i="1"/>
  <c r="I29" i="1"/>
  <c r="J29" i="1" s="1"/>
  <c r="E30" i="1"/>
  <c r="F29" i="1"/>
  <c r="S22" i="5" l="1"/>
  <c r="P22" i="5"/>
  <c r="U22" i="5"/>
  <c r="K26" i="5"/>
  <c r="J26" i="5"/>
  <c r="I27" i="5" s="1"/>
  <c r="F27" i="5"/>
  <c r="E28" i="5"/>
  <c r="E29" i="4"/>
  <c r="F28" i="4"/>
  <c r="T22" i="4"/>
  <c r="Q23" i="4"/>
  <c r="R23" i="4" s="1"/>
  <c r="O23" i="4"/>
  <c r="J27" i="4"/>
  <c r="I28" i="4" s="1"/>
  <c r="K27" i="4"/>
  <c r="K27" i="3"/>
  <c r="J27" i="3"/>
  <c r="I28" i="3" s="1"/>
  <c r="E29" i="3"/>
  <c r="F28" i="3"/>
  <c r="S22" i="3"/>
  <c r="P22" i="3"/>
  <c r="U22" i="3"/>
  <c r="K26" i="2"/>
  <c r="J26" i="2"/>
  <c r="I27" i="2" s="1"/>
  <c r="S22" i="2"/>
  <c r="P22" i="2"/>
  <c r="U22" i="2"/>
  <c r="F27" i="2"/>
  <c r="E28" i="2"/>
  <c r="T22" i="1"/>
  <c r="Q23" i="1"/>
  <c r="R23" i="1" s="1"/>
  <c r="O23" i="1"/>
  <c r="I30" i="1"/>
  <c r="J30" i="1" s="1"/>
  <c r="K29" i="1"/>
  <c r="E31" i="1"/>
  <c r="F30" i="1"/>
  <c r="F28" i="5" l="1"/>
  <c r="E29" i="5"/>
  <c r="T22" i="5"/>
  <c r="O23" i="5"/>
  <c r="Q23" i="5"/>
  <c r="R23" i="5" s="1"/>
  <c r="K27" i="5"/>
  <c r="J27" i="5"/>
  <c r="I28" i="5" s="1"/>
  <c r="J28" i="4"/>
  <c r="I29" i="4" s="1"/>
  <c r="K28" i="4"/>
  <c r="E30" i="4"/>
  <c r="F29" i="4"/>
  <c r="S23" i="4"/>
  <c r="P23" i="4"/>
  <c r="U23" i="4"/>
  <c r="E30" i="3"/>
  <c r="F29" i="3"/>
  <c r="K28" i="3"/>
  <c r="J28" i="3"/>
  <c r="I29" i="3" s="1"/>
  <c r="T22" i="3"/>
  <c r="O23" i="3"/>
  <c r="Q23" i="3"/>
  <c r="R23" i="3" s="1"/>
  <c r="T22" i="2"/>
  <c r="O23" i="2"/>
  <c r="Q23" i="2"/>
  <c r="R23" i="2" s="1"/>
  <c r="K27" i="2"/>
  <c r="J27" i="2"/>
  <c r="I28" i="2" s="1"/>
  <c r="F28" i="2"/>
  <c r="E29" i="2"/>
  <c r="U23" i="1"/>
  <c r="P23" i="1"/>
  <c r="S23" i="1"/>
  <c r="K30" i="1"/>
  <c r="I31" i="1"/>
  <c r="J31" i="1" s="1"/>
  <c r="E32" i="1"/>
  <c r="F31" i="1"/>
  <c r="S23" i="5" l="1"/>
  <c r="P23" i="5"/>
  <c r="U23" i="5"/>
  <c r="F29" i="5"/>
  <c r="E30" i="5"/>
  <c r="K28" i="5"/>
  <c r="J28" i="5"/>
  <c r="I29" i="5" s="1"/>
  <c r="E31" i="4"/>
  <c r="F30" i="4"/>
  <c r="T23" i="4"/>
  <c r="Q24" i="4"/>
  <c r="R24" i="4" s="1"/>
  <c r="O24" i="4"/>
  <c r="J29" i="4"/>
  <c r="I30" i="4" s="1"/>
  <c r="K29" i="4"/>
  <c r="K29" i="3"/>
  <c r="J29" i="3"/>
  <c r="I30" i="3" s="1"/>
  <c r="E31" i="3"/>
  <c r="F30" i="3"/>
  <c r="S23" i="3"/>
  <c r="P23" i="3"/>
  <c r="U23" i="3"/>
  <c r="F29" i="2"/>
  <c r="E30" i="2"/>
  <c r="K28" i="2"/>
  <c r="J28" i="2"/>
  <c r="I29" i="2" s="1"/>
  <c r="S23" i="2"/>
  <c r="P23" i="2"/>
  <c r="U23" i="2"/>
  <c r="T23" i="1"/>
  <c r="Q24" i="1"/>
  <c r="R24" i="1" s="1"/>
  <c r="O24" i="1"/>
  <c r="I32" i="1"/>
  <c r="J32" i="1" s="1"/>
  <c r="K31" i="1"/>
  <c r="E33" i="1"/>
  <c r="F32" i="1"/>
  <c r="F30" i="5" l="1"/>
  <c r="E31" i="5"/>
  <c r="K29" i="5"/>
  <c r="J29" i="5"/>
  <c r="I30" i="5" s="1"/>
  <c r="T23" i="5"/>
  <c r="O24" i="5"/>
  <c r="Q24" i="5"/>
  <c r="R24" i="5" s="1"/>
  <c r="S24" i="4"/>
  <c r="P24" i="4"/>
  <c r="U24" i="4"/>
  <c r="J30" i="4"/>
  <c r="I31" i="4" s="1"/>
  <c r="K30" i="4"/>
  <c r="E32" i="4"/>
  <c r="F31" i="4"/>
  <c r="E32" i="3"/>
  <c r="F31" i="3"/>
  <c r="K30" i="3"/>
  <c r="J30" i="3"/>
  <c r="I31" i="3" s="1"/>
  <c r="T23" i="3"/>
  <c r="Q24" i="3"/>
  <c r="R24" i="3" s="1"/>
  <c r="O24" i="3"/>
  <c r="T23" i="2"/>
  <c r="Q24" i="2"/>
  <c r="R24" i="2" s="1"/>
  <c r="O24" i="2"/>
  <c r="K29" i="2"/>
  <c r="J29" i="2"/>
  <c r="I30" i="2" s="1"/>
  <c r="F30" i="2"/>
  <c r="E31" i="2"/>
  <c r="U24" i="1"/>
  <c r="P24" i="1"/>
  <c r="S24" i="1"/>
  <c r="K32" i="1"/>
  <c r="I33" i="1"/>
  <c r="J33" i="1" s="1"/>
  <c r="E34" i="1"/>
  <c r="F33" i="1"/>
  <c r="K30" i="5" l="1"/>
  <c r="J30" i="5"/>
  <c r="I31" i="5" s="1"/>
  <c r="S24" i="5"/>
  <c r="P24" i="5"/>
  <c r="U24" i="5"/>
  <c r="F31" i="5"/>
  <c r="E32" i="5"/>
  <c r="E33" i="4"/>
  <c r="F32" i="4"/>
  <c r="J31" i="4"/>
  <c r="I32" i="4" s="1"/>
  <c r="K31" i="4"/>
  <c r="T24" i="4"/>
  <c r="Q25" i="4"/>
  <c r="R25" i="4" s="1"/>
  <c r="O25" i="4"/>
  <c r="K31" i="3"/>
  <c r="J31" i="3"/>
  <c r="I32" i="3" s="1"/>
  <c r="E33" i="3"/>
  <c r="F32" i="3"/>
  <c r="S24" i="3"/>
  <c r="P24" i="3"/>
  <c r="U24" i="3"/>
  <c r="F31" i="2"/>
  <c r="E32" i="2"/>
  <c r="S24" i="2"/>
  <c r="P24" i="2"/>
  <c r="U24" i="2"/>
  <c r="K30" i="2"/>
  <c r="J30" i="2"/>
  <c r="I31" i="2" s="1"/>
  <c r="T24" i="1"/>
  <c r="Q25" i="1"/>
  <c r="R25" i="1" s="1"/>
  <c r="O25" i="1"/>
  <c r="I34" i="1"/>
  <c r="J34" i="1" s="1"/>
  <c r="K33" i="1"/>
  <c r="E35" i="1"/>
  <c r="F34" i="1"/>
  <c r="T24" i="5" l="1"/>
  <c r="Q25" i="5"/>
  <c r="R25" i="5" s="1"/>
  <c r="O25" i="5"/>
  <c r="F32" i="5"/>
  <c r="E33" i="5"/>
  <c r="K31" i="5"/>
  <c r="J31" i="5"/>
  <c r="I32" i="5" s="1"/>
  <c r="J32" i="4"/>
  <c r="I33" i="4" s="1"/>
  <c r="K32" i="4"/>
  <c r="E34" i="4"/>
  <c r="F33" i="4"/>
  <c r="S25" i="4"/>
  <c r="P25" i="4"/>
  <c r="U25" i="4"/>
  <c r="E34" i="3"/>
  <c r="F33" i="3"/>
  <c r="K32" i="3"/>
  <c r="J32" i="3"/>
  <c r="I33" i="3" s="1"/>
  <c r="T24" i="3"/>
  <c r="O25" i="3"/>
  <c r="Q25" i="3"/>
  <c r="R25" i="3" s="1"/>
  <c r="T24" i="2"/>
  <c r="Q25" i="2"/>
  <c r="R25" i="2" s="1"/>
  <c r="O25" i="2"/>
  <c r="K31" i="2"/>
  <c r="J31" i="2"/>
  <c r="I32" i="2" s="1"/>
  <c r="F32" i="2"/>
  <c r="E33" i="2"/>
  <c r="U25" i="1"/>
  <c r="P25" i="1"/>
  <c r="O26" i="1" s="1"/>
  <c r="S25" i="1"/>
  <c r="I35" i="1"/>
  <c r="J35" i="1" s="1"/>
  <c r="K34" i="1"/>
  <c r="E36" i="1"/>
  <c r="F35" i="1"/>
  <c r="F33" i="5" l="1"/>
  <c r="E34" i="5"/>
  <c r="S25" i="5"/>
  <c r="P25" i="5"/>
  <c r="U25" i="5"/>
  <c r="K32" i="5"/>
  <c r="J32" i="5"/>
  <c r="I33" i="5" s="1"/>
  <c r="E35" i="4"/>
  <c r="F34" i="4"/>
  <c r="T25" i="4"/>
  <c r="Q26" i="4"/>
  <c r="R26" i="4" s="1"/>
  <c r="O26" i="4"/>
  <c r="J33" i="4"/>
  <c r="I34" i="4" s="1"/>
  <c r="K33" i="4"/>
  <c r="K33" i="3"/>
  <c r="J33" i="3"/>
  <c r="I34" i="3" s="1"/>
  <c r="E35" i="3"/>
  <c r="F34" i="3"/>
  <c r="S25" i="3"/>
  <c r="P25" i="3"/>
  <c r="U25" i="3"/>
  <c r="K32" i="2"/>
  <c r="J32" i="2"/>
  <c r="I33" i="2" s="1"/>
  <c r="S25" i="2"/>
  <c r="P25" i="2"/>
  <c r="U25" i="2"/>
  <c r="F33" i="2"/>
  <c r="E34" i="2"/>
  <c r="P26" i="1"/>
  <c r="Q26" i="1"/>
  <c r="R26" i="1" s="1"/>
  <c r="T25" i="1"/>
  <c r="I36" i="1"/>
  <c r="J36" i="1" s="1"/>
  <c r="K35" i="1"/>
  <c r="E37" i="1"/>
  <c r="F36" i="1"/>
  <c r="T25" i="5" l="1"/>
  <c r="O26" i="5"/>
  <c r="Q26" i="5"/>
  <c r="R26" i="5" s="1"/>
  <c r="K33" i="5"/>
  <c r="J33" i="5"/>
  <c r="I34" i="5" s="1"/>
  <c r="F34" i="5"/>
  <c r="E35" i="5"/>
  <c r="S26" i="4"/>
  <c r="P26" i="4"/>
  <c r="U26" i="4"/>
  <c r="F35" i="4"/>
  <c r="E36" i="4"/>
  <c r="J34" i="4"/>
  <c r="I35" i="4" s="1"/>
  <c r="K34" i="4"/>
  <c r="E36" i="3"/>
  <c r="F35" i="3"/>
  <c r="K34" i="3"/>
  <c r="J34" i="3"/>
  <c r="I35" i="3" s="1"/>
  <c r="T25" i="3"/>
  <c r="Q26" i="3"/>
  <c r="R26" i="3" s="1"/>
  <c r="O26" i="3"/>
  <c r="T25" i="2"/>
  <c r="O26" i="2"/>
  <c r="Q26" i="2"/>
  <c r="R26" i="2" s="1"/>
  <c r="F34" i="2"/>
  <c r="E35" i="2"/>
  <c r="K33" i="2"/>
  <c r="J33" i="2"/>
  <c r="I34" i="2" s="1"/>
  <c r="O27" i="1"/>
  <c r="P27" i="1" s="1"/>
  <c r="U26" i="1"/>
  <c r="Q27" i="1"/>
  <c r="R27" i="1" s="1"/>
  <c r="S26" i="1"/>
  <c r="T26" i="1"/>
  <c r="I37" i="1"/>
  <c r="J37" i="1" s="1"/>
  <c r="K36" i="1"/>
  <c r="B42" i="1" s="1"/>
  <c r="F37" i="1"/>
  <c r="K34" i="5" l="1"/>
  <c r="J34" i="5"/>
  <c r="I35" i="5" s="1"/>
  <c r="S26" i="5"/>
  <c r="P26" i="5"/>
  <c r="U26" i="5"/>
  <c r="F35" i="5"/>
  <c r="E36" i="5"/>
  <c r="E37" i="4"/>
  <c r="F36" i="4"/>
  <c r="T26" i="4"/>
  <c r="O27" i="4"/>
  <c r="Q27" i="4"/>
  <c r="R27" i="4" s="1"/>
  <c r="K35" i="4"/>
  <c r="J35" i="4"/>
  <c r="I36" i="4" s="1"/>
  <c r="K35" i="3"/>
  <c r="J35" i="3"/>
  <c r="I36" i="3" s="1"/>
  <c r="E37" i="3"/>
  <c r="F36" i="3"/>
  <c r="S26" i="3"/>
  <c r="P26" i="3"/>
  <c r="U26" i="3"/>
  <c r="S26" i="2"/>
  <c r="P26" i="2"/>
  <c r="U26" i="2"/>
  <c r="F35" i="2"/>
  <c r="E36" i="2"/>
  <c r="K34" i="2"/>
  <c r="J34" i="2"/>
  <c r="I35" i="2" s="1"/>
  <c r="U27" i="1"/>
  <c r="S27" i="1"/>
  <c r="T27" i="1"/>
  <c r="Q28" i="1"/>
  <c r="R28" i="1" s="1"/>
  <c r="O28" i="1"/>
  <c r="K37" i="1"/>
  <c r="T26" i="5" l="1"/>
  <c r="Q27" i="5"/>
  <c r="R27" i="5" s="1"/>
  <c r="O27" i="5"/>
  <c r="F36" i="5"/>
  <c r="K35" i="5"/>
  <c r="J35" i="5"/>
  <c r="I36" i="5" s="1"/>
  <c r="K36" i="4"/>
  <c r="J36" i="4"/>
  <c r="I37" i="4" s="1"/>
  <c r="S27" i="4"/>
  <c r="P27" i="4"/>
  <c r="U27" i="4"/>
  <c r="F37" i="4"/>
  <c r="F37" i="3"/>
  <c r="K36" i="3"/>
  <c r="J36" i="3"/>
  <c r="I37" i="3" s="1"/>
  <c r="T26" i="3"/>
  <c r="Q27" i="3"/>
  <c r="R27" i="3" s="1"/>
  <c r="O27" i="3"/>
  <c r="F36" i="2"/>
  <c r="K35" i="2"/>
  <c r="J35" i="2"/>
  <c r="I36" i="2" s="1"/>
  <c r="T26" i="2"/>
  <c r="O27" i="2"/>
  <c r="Q27" i="2"/>
  <c r="R27" i="2" s="1"/>
  <c r="U28" i="1"/>
  <c r="P28" i="1"/>
  <c r="S28" i="1"/>
  <c r="S27" i="5" l="1"/>
  <c r="P27" i="5"/>
  <c r="U27" i="5"/>
  <c r="K36" i="5"/>
  <c r="J36" i="5"/>
  <c r="T27" i="4"/>
  <c r="Q28" i="4"/>
  <c r="R28" i="4" s="1"/>
  <c r="O28" i="4"/>
  <c r="K37" i="4"/>
  <c r="J37" i="4"/>
  <c r="S27" i="3"/>
  <c r="P27" i="3"/>
  <c r="U27" i="3"/>
  <c r="K37" i="3"/>
  <c r="J37" i="3"/>
  <c r="K36" i="2"/>
  <c r="J36" i="2"/>
  <c r="S27" i="2"/>
  <c r="P27" i="2"/>
  <c r="U27" i="2"/>
  <c r="T28" i="1"/>
  <c r="O29" i="1"/>
  <c r="Q29" i="1"/>
  <c r="R29" i="1" s="1"/>
  <c r="T27" i="5" l="1"/>
  <c r="O28" i="5"/>
  <c r="Q28" i="5"/>
  <c r="R28" i="5" s="1"/>
  <c r="S28" i="4"/>
  <c r="P28" i="4"/>
  <c r="U28" i="4"/>
  <c r="T27" i="3"/>
  <c r="O28" i="3"/>
  <c r="Q28" i="3"/>
  <c r="R28" i="3" s="1"/>
  <c r="T27" i="2"/>
  <c r="O28" i="2"/>
  <c r="Q28" i="2"/>
  <c r="R28" i="2" s="1"/>
  <c r="U29" i="1"/>
  <c r="P29" i="1"/>
  <c r="S29" i="1"/>
  <c r="S28" i="5" l="1"/>
  <c r="P28" i="5"/>
  <c r="U28" i="5"/>
  <c r="T28" i="4"/>
  <c r="Q29" i="4"/>
  <c r="R29" i="4" s="1"/>
  <c r="O29" i="4"/>
  <c r="S28" i="3"/>
  <c r="P28" i="3"/>
  <c r="U28" i="3"/>
  <c r="S28" i="2"/>
  <c r="P28" i="2"/>
  <c r="U28" i="2"/>
  <c r="T29" i="1"/>
  <c r="O30" i="1"/>
  <c r="Q30" i="1"/>
  <c r="R30" i="1" s="1"/>
  <c r="T28" i="5" l="1"/>
  <c r="Q29" i="5"/>
  <c r="R29" i="5" s="1"/>
  <c r="O29" i="5"/>
  <c r="S29" i="4"/>
  <c r="P29" i="4"/>
  <c r="U29" i="4"/>
  <c r="T28" i="3"/>
  <c r="Q29" i="3"/>
  <c r="R29" i="3" s="1"/>
  <c r="O29" i="3"/>
  <c r="T28" i="2"/>
  <c r="O29" i="2"/>
  <c r="Q29" i="2"/>
  <c r="R29" i="2" s="1"/>
  <c r="U30" i="1"/>
  <c r="P30" i="1"/>
  <c r="S30" i="1"/>
  <c r="Q6" i="1"/>
  <c r="K6" i="1"/>
  <c r="K7" i="1" s="1"/>
  <c r="G8" i="1"/>
  <c r="G9" i="1"/>
  <c r="G10" i="1"/>
  <c r="E8" i="1"/>
  <c r="E9" i="1"/>
  <c r="E10" i="1"/>
  <c r="G7" i="1"/>
  <c r="E7" i="1"/>
  <c r="G6" i="1"/>
  <c r="D8" i="1"/>
  <c r="D9" i="1"/>
  <c r="D10" i="1"/>
  <c r="D7" i="1"/>
  <c r="D6" i="1"/>
  <c r="S29" i="5" l="1"/>
  <c r="P29" i="5"/>
  <c r="U29" i="5"/>
  <c r="T29" i="4"/>
  <c r="Q30" i="4"/>
  <c r="R30" i="4" s="1"/>
  <c r="O30" i="4"/>
  <c r="S29" i="3"/>
  <c r="P29" i="3"/>
  <c r="U29" i="3"/>
  <c r="S29" i="2"/>
  <c r="P29" i="2"/>
  <c r="U29" i="2"/>
  <c r="T30" i="1"/>
  <c r="Q31" i="1"/>
  <c r="R31" i="1" s="1"/>
  <c r="O31" i="1"/>
  <c r="M7" i="1"/>
  <c r="L8" i="1" s="1"/>
  <c r="K8" i="1"/>
  <c r="K9" i="1" s="1"/>
  <c r="M9" i="1" s="1"/>
  <c r="L10" i="1" s="1"/>
  <c r="M6" i="1"/>
  <c r="L7" i="1" s="1"/>
  <c r="T29" i="5" l="1"/>
  <c r="Q30" i="5"/>
  <c r="R30" i="5" s="1"/>
  <c r="O30" i="5"/>
  <c r="S30" i="4"/>
  <c r="P30" i="4"/>
  <c r="U30" i="4"/>
  <c r="T29" i="3"/>
  <c r="Q30" i="3"/>
  <c r="R30" i="3" s="1"/>
  <c r="O30" i="3"/>
  <c r="T29" i="2"/>
  <c r="O30" i="2"/>
  <c r="Q30" i="2"/>
  <c r="R30" i="2" s="1"/>
  <c r="U31" i="1"/>
  <c r="P31" i="1"/>
  <c r="S31" i="1"/>
  <c r="K10" i="1"/>
  <c r="M10" i="1" s="1"/>
  <c r="M8" i="1"/>
  <c r="S30" i="5" l="1"/>
  <c r="P30" i="5"/>
  <c r="U30" i="5"/>
  <c r="T30" i="4"/>
  <c r="Q31" i="4"/>
  <c r="R31" i="4" s="1"/>
  <c r="O31" i="4"/>
  <c r="S30" i="3"/>
  <c r="P30" i="3"/>
  <c r="U30" i="3"/>
  <c r="S30" i="2"/>
  <c r="P30" i="2"/>
  <c r="U30" i="2"/>
  <c r="T31" i="1"/>
  <c r="Q32" i="1"/>
  <c r="R32" i="1" s="1"/>
  <c r="O32" i="1"/>
  <c r="L9" i="1"/>
  <c r="T30" i="5" l="1"/>
  <c r="Q31" i="5"/>
  <c r="R31" i="5" s="1"/>
  <c r="O31" i="5"/>
  <c r="S31" i="4"/>
  <c r="P31" i="4"/>
  <c r="U31" i="4"/>
  <c r="T30" i="3"/>
  <c r="O31" i="3"/>
  <c r="Q31" i="3"/>
  <c r="R31" i="3" s="1"/>
  <c r="T30" i="2"/>
  <c r="Q31" i="2"/>
  <c r="R31" i="2" s="1"/>
  <c r="O31" i="2"/>
  <c r="U32" i="1"/>
  <c r="P32" i="1"/>
  <c r="S32" i="1"/>
  <c r="S31" i="5" l="1"/>
  <c r="P31" i="5"/>
  <c r="U31" i="5"/>
  <c r="T31" i="4"/>
  <c r="Q32" i="4"/>
  <c r="R32" i="4" s="1"/>
  <c r="O32" i="4"/>
  <c r="S31" i="3"/>
  <c r="P31" i="3"/>
  <c r="U31" i="3"/>
  <c r="S31" i="2"/>
  <c r="P31" i="2"/>
  <c r="U31" i="2"/>
  <c r="T32" i="1"/>
  <c r="O33" i="1"/>
  <c r="Q33" i="1"/>
  <c r="R33" i="1" s="1"/>
  <c r="T31" i="5" l="1"/>
  <c r="Q32" i="5"/>
  <c r="R32" i="5" s="1"/>
  <c r="O32" i="5"/>
  <c r="S32" i="4"/>
  <c r="P32" i="4"/>
  <c r="U32" i="4"/>
  <c r="T31" i="3"/>
  <c r="O32" i="3"/>
  <c r="Q32" i="3"/>
  <c r="R32" i="3" s="1"/>
  <c r="T31" i="2"/>
  <c r="Q32" i="2"/>
  <c r="R32" i="2" s="1"/>
  <c r="O32" i="2"/>
  <c r="U33" i="1"/>
  <c r="P33" i="1"/>
  <c r="S33" i="1"/>
  <c r="S32" i="5" l="1"/>
  <c r="P32" i="5"/>
  <c r="U32" i="5"/>
  <c r="T32" i="4"/>
  <c r="O33" i="4"/>
  <c r="Q33" i="4"/>
  <c r="R33" i="4" s="1"/>
  <c r="S32" i="3"/>
  <c r="P32" i="3"/>
  <c r="U32" i="3"/>
  <c r="S32" i="2"/>
  <c r="P32" i="2"/>
  <c r="U32" i="2"/>
  <c r="T33" i="1"/>
  <c r="Q34" i="1"/>
  <c r="R34" i="1" s="1"/>
  <c r="O34" i="1"/>
  <c r="T32" i="5" l="1"/>
  <c r="O33" i="5"/>
  <c r="Q33" i="5"/>
  <c r="R33" i="5" s="1"/>
  <c r="S33" i="4"/>
  <c r="P33" i="4"/>
  <c r="U33" i="4"/>
  <c r="T32" i="3"/>
  <c r="Q33" i="3"/>
  <c r="R33" i="3" s="1"/>
  <c r="O33" i="3"/>
  <c r="T32" i="2"/>
  <c r="O33" i="2"/>
  <c r="Q33" i="2"/>
  <c r="R33" i="2" s="1"/>
  <c r="U34" i="1"/>
  <c r="P34" i="1"/>
  <c r="S34" i="1"/>
  <c r="S33" i="5" l="1"/>
  <c r="P33" i="5"/>
  <c r="U33" i="5"/>
  <c r="T33" i="4"/>
  <c r="O34" i="4"/>
  <c r="Q34" i="4"/>
  <c r="R34" i="4" s="1"/>
  <c r="S33" i="3"/>
  <c r="P33" i="3"/>
  <c r="U33" i="3"/>
  <c r="S33" i="2"/>
  <c r="P33" i="2"/>
  <c r="U33" i="2"/>
  <c r="T34" i="1"/>
  <c r="O35" i="1"/>
  <c r="Q35" i="1"/>
  <c r="R35" i="1" s="1"/>
  <c r="T33" i="5" l="1"/>
  <c r="Q34" i="5"/>
  <c r="R34" i="5" s="1"/>
  <c r="O34" i="5"/>
  <c r="S34" i="4"/>
  <c r="P34" i="4"/>
  <c r="U34" i="4"/>
  <c r="T33" i="3"/>
  <c r="O34" i="3"/>
  <c r="Q34" i="3"/>
  <c r="R34" i="3" s="1"/>
  <c r="T33" i="2"/>
  <c r="Q34" i="2"/>
  <c r="R34" i="2" s="1"/>
  <c r="O34" i="2"/>
  <c r="U35" i="1"/>
  <c r="P35" i="1"/>
  <c r="S35" i="1"/>
  <c r="S34" i="5" l="1"/>
  <c r="P34" i="5"/>
  <c r="U34" i="5"/>
  <c r="T34" i="4"/>
  <c r="O35" i="4"/>
  <c r="Q35" i="4"/>
  <c r="R35" i="4" s="1"/>
  <c r="S34" i="3"/>
  <c r="P34" i="3"/>
  <c r="U34" i="3"/>
  <c r="S34" i="2"/>
  <c r="P34" i="2"/>
  <c r="U34" i="2"/>
  <c r="T35" i="1"/>
  <c r="Q36" i="1"/>
  <c r="R36" i="1" s="1"/>
  <c r="O36" i="1"/>
  <c r="T34" i="5" l="1"/>
  <c r="Q35" i="5"/>
  <c r="R35" i="5" s="1"/>
  <c r="O35" i="5"/>
  <c r="S35" i="4"/>
  <c r="P35" i="4"/>
  <c r="U35" i="4"/>
  <c r="T34" i="3"/>
  <c r="O35" i="3"/>
  <c r="Q35" i="3"/>
  <c r="R35" i="3" s="1"/>
  <c r="T34" i="2"/>
  <c r="Q35" i="2"/>
  <c r="R35" i="2" s="1"/>
  <c r="O35" i="2"/>
  <c r="U36" i="1"/>
  <c r="C42" i="1" s="1"/>
  <c r="P36" i="1"/>
  <c r="S36" i="1"/>
  <c r="S35" i="5" l="1"/>
  <c r="P35" i="5"/>
  <c r="U35" i="5"/>
  <c r="T35" i="4"/>
  <c r="Q36" i="4"/>
  <c r="R36" i="4" s="1"/>
  <c r="O36" i="4"/>
  <c r="S35" i="3"/>
  <c r="P35" i="3"/>
  <c r="U35" i="3"/>
  <c r="S35" i="2"/>
  <c r="P35" i="2"/>
  <c r="U35" i="2"/>
  <c r="T36" i="1"/>
  <c r="O37" i="1"/>
  <c r="Q37" i="1"/>
  <c r="R37" i="1" s="1"/>
  <c r="T35" i="5" l="1"/>
  <c r="Q36" i="5"/>
  <c r="R36" i="5" s="1"/>
  <c r="O36" i="5"/>
  <c r="S36" i="4"/>
  <c r="P36" i="4"/>
  <c r="U36" i="4"/>
  <c r="T35" i="3"/>
  <c r="Q36" i="3"/>
  <c r="R36" i="3" s="1"/>
  <c r="O36" i="3"/>
  <c r="T35" i="2"/>
  <c r="Q36" i="2"/>
  <c r="R36" i="2" s="1"/>
  <c r="O36" i="2"/>
  <c r="U37" i="1"/>
  <c r="P37" i="1"/>
  <c r="T37" i="1" s="1"/>
  <c r="S37" i="1"/>
  <c r="S36" i="5" l="1"/>
  <c r="P36" i="5"/>
  <c r="U36" i="5"/>
  <c r="T36" i="4"/>
  <c r="O37" i="4"/>
  <c r="Q37" i="4"/>
  <c r="R37" i="4" s="1"/>
  <c r="S36" i="3"/>
  <c r="P36" i="3"/>
  <c r="U36" i="3"/>
  <c r="S36" i="2"/>
  <c r="P36" i="2"/>
  <c r="U36" i="2"/>
  <c r="T36" i="5" l="1"/>
  <c r="S37" i="4"/>
  <c r="P37" i="4"/>
  <c r="T37" i="4" s="1"/>
  <c r="U37" i="4"/>
  <c r="T36" i="3"/>
  <c r="Q37" i="3"/>
  <c r="R37" i="3" s="1"/>
  <c r="O37" i="3"/>
  <c r="T36" i="2"/>
  <c r="S37" i="3" l="1"/>
  <c r="P37" i="3"/>
  <c r="T37" i="3" s="1"/>
  <c r="U37" i="3"/>
</calcChain>
</file>

<file path=xl/sharedStrings.xml><?xml version="1.0" encoding="utf-8"?>
<sst xmlns="http://schemas.openxmlformats.org/spreadsheetml/2006/main" count="195" uniqueCount="27">
  <si>
    <t>A small town taxi operates 1 vehicle during the 9 to 5 time period. Currently consideration is being done in addition of a second vehicle to the fleet. 
The demand for taxis follows the distribution shown.</t>
  </si>
  <si>
    <t>Inter Call Time</t>
  </si>
  <si>
    <t>Probability</t>
  </si>
  <si>
    <t>Cumulative</t>
  </si>
  <si>
    <t>Random Digit Assigning</t>
  </si>
  <si>
    <t>Service Time</t>
  </si>
  <si>
    <t>Call No</t>
  </si>
  <si>
    <t>r(ICT)</t>
  </si>
  <si>
    <t>ICT</t>
  </si>
  <si>
    <t>CT</t>
  </si>
  <si>
    <t>r(ST)</t>
  </si>
  <si>
    <t>ST</t>
  </si>
  <si>
    <t>Taxi 1</t>
  </si>
  <si>
    <t>Taxi 2</t>
  </si>
  <si>
    <t>SBT</t>
  </si>
  <si>
    <t>SET</t>
  </si>
  <si>
    <t xml:space="preserve">Waiting </t>
  </si>
  <si>
    <t>Waitig</t>
  </si>
  <si>
    <t>9:00 - 5:00</t>
  </si>
  <si>
    <t>Hours</t>
  </si>
  <si>
    <t>Mins</t>
  </si>
  <si>
    <t xml:space="preserve">Call Time </t>
  </si>
  <si>
    <t>Actual Service Timings</t>
  </si>
  <si>
    <t>1 Taxi</t>
  </si>
  <si>
    <t>2 Taxi</t>
  </si>
  <si>
    <t>Wait Time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</si>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</sst>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16" fontId="0" fillId="0" borderId="0" xfId="0" applyNumberFormat="1"/>
    <xf numFmtId="18" fontId="0" fillId="0" borderId="0" xfId="0" applyNumberFormat="1"/>
    <xf numFmtId="0" fontId="1" fillId="2" borderId="0" xfId="0" applyFont="1" applyFill="1"/>
    <xf numFmtId="18" fontId="1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Fill="1"/>
    <xf numFmtId="18" fontId="1" fillId="0" borderId="0" xfId="0" applyNumberFormat="1" applyFont="1" applyFill="1"/>
    <xf numFmtId="0" fontId="0" fillId="0" borderId="0" xfId="0" applyFill="1"/>
    <xf numFmtId="1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FFD6-7BD1-B845-9587-188B8E75DB02}">
  <dimension ref="A1:U42"/>
  <sheetViews>
    <sheetView tabSelected="1" topLeftCell="H10" zoomScale="116" workbookViewId="0">
      <selection activeCell="V20" sqref="V20"/>
    </sheetView>
  </sheetViews>
  <sheetFormatPr baseColWidth="10" defaultRowHeight="16" x14ac:dyDescent="0.2"/>
  <cols>
    <col min="2" max="2" width="14.6640625" customWidth="1"/>
    <col min="6" max="6" width="13.6640625" customWidth="1"/>
    <col min="9" max="9" width="13" customWidth="1"/>
    <col min="15" max="15" width="13" customWidth="1"/>
    <col min="16" max="16" width="10.83203125" customWidth="1"/>
  </cols>
  <sheetData>
    <row r="1" spans="1:21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5" spans="1:21" x14ac:dyDescent="0.2">
      <c r="B5" t="s">
        <v>1</v>
      </c>
      <c r="C5" t="s">
        <v>2</v>
      </c>
      <c r="D5" t="s">
        <v>3</v>
      </c>
      <c r="E5" s="6" t="s">
        <v>4</v>
      </c>
      <c r="F5" s="6"/>
      <c r="G5" s="6"/>
      <c r="I5" t="s">
        <v>5</v>
      </c>
      <c r="J5" t="s">
        <v>2</v>
      </c>
      <c r="K5" t="s">
        <v>3</v>
      </c>
      <c r="L5" s="6" t="s">
        <v>4</v>
      </c>
      <c r="M5" s="6"/>
      <c r="O5" t="s">
        <v>5</v>
      </c>
      <c r="P5" t="s">
        <v>19</v>
      </c>
      <c r="Q5" t="s">
        <v>20</v>
      </c>
    </row>
    <row r="6" spans="1:21" x14ac:dyDescent="0.2">
      <c r="B6">
        <v>15</v>
      </c>
      <c r="C6">
        <v>0.14000000000000001</v>
      </c>
      <c r="D6">
        <f>C6</f>
        <v>0.14000000000000001</v>
      </c>
      <c r="E6">
        <v>0</v>
      </c>
      <c r="G6">
        <f>D6</f>
        <v>0.14000000000000001</v>
      </c>
      <c r="I6">
        <v>5</v>
      </c>
      <c r="J6">
        <v>0.12</v>
      </c>
      <c r="K6">
        <f>J6</f>
        <v>0.12</v>
      </c>
      <c r="L6">
        <v>0</v>
      </c>
      <c r="M6">
        <f>K6</f>
        <v>0.12</v>
      </c>
      <c r="O6" s="2" t="s">
        <v>18</v>
      </c>
      <c r="P6">
        <v>8</v>
      </c>
      <c r="Q6">
        <f>P6*60</f>
        <v>480</v>
      </c>
    </row>
    <row r="7" spans="1:21" x14ac:dyDescent="0.2">
      <c r="B7">
        <v>20</v>
      </c>
      <c r="C7">
        <v>0.22</v>
      </c>
      <c r="D7">
        <f>D6+C7</f>
        <v>0.36</v>
      </c>
      <c r="E7">
        <f>G6+0.01</f>
        <v>0.15000000000000002</v>
      </c>
      <c r="G7">
        <f>D7</f>
        <v>0.36</v>
      </c>
      <c r="H7" s="1"/>
      <c r="I7">
        <v>15</v>
      </c>
      <c r="J7">
        <v>0.35</v>
      </c>
      <c r="K7">
        <f>K6+J7</f>
        <v>0.47</v>
      </c>
      <c r="L7">
        <f>M6+0.01</f>
        <v>0.13</v>
      </c>
      <c r="M7">
        <f>K7</f>
        <v>0.47</v>
      </c>
    </row>
    <row r="8" spans="1:21" x14ac:dyDescent="0.2">
      <c r="B8">
        <v>25</v>
      </c>
      <c r="C8">
        <v>0.43</v>
      </c>
      <c r="D8">
        <f t="shared" ref="D8:D10" si="0">D7+C8</f>
        <v>0.79</v>
      </c>
      <c r="E8">
        <f t="shared" ref="E8:E10" si="1">G7+0.01</f>
        <v>0.37</v>
      </c>
      <c r="G8">
        <f t="shared" ref="G8:G10" si="2">D8</f>
        <v>0.79</v>
      </c>
      <c r="I8">
        <v>25</v>
      </c>
      <c r="J8">
        <v>0.43</v>
      </c>
      <c r="K8">
        <f t="shared" ref="K8:K10" si="3">K7+J8</f>
        <v>0.89999999999999991</v>
      </c>
      <c r="L8">
        <f t="shared" ref="L8:L10" si="4">M7+0.01</f>
        <v>0.48</v>
      </c>
      <c r="M8">
        <f t="shared" ref="M8:M10" si="5">K8</f>
        <v>0.89999999999999991</v>
      </c>
    </row>
    <row r="9" spans="1:21" x14ac:dyDescent="0.2">
      <c r="B9">
        <v>30</v>
      </c>
      <c r="C9">
        <v>0.17</v>
      </c>
      <c r="D9">
        <f t="shared" si="0"/>
        <v>0.96000000000000008</v>
      </c>
      <c r="E9">
        <f t="shared" si="1"/>
        <v>0.8</v>
      </c>
      <c r="G9">
        <f t="shared" si="2"/>
        <v>0.96000000000000008</v>
      </c>
      <c r="I9">
        <v>35</v>
      </c>
      <c r="J9">
        <v>0.06</v>
      </c>
      <c r="K9">
        <f t="shared" si="3"/>
        <v>0.96</v>
      </c>
      <c r="L9">
        <f t="shared" si="4"/>
        <v>0.90999999999999992</v>
      </c>
      <c r="M9">
        <f t="shared" si="5"/>
        <v>0.96</v>
      </c>
    </row>
    <row r="10" spans="1:21" x14ac:dyDescent="0.2">
      <c r="B10">
        <v>35</v>
      </c>
      <c r="C10">
        <v>0.04</v>
      </c>
      <c r="D10">
        <f t="shared" si="0"/>
        <v>1</v>
      </c>
      <c r="E10">
        <f t="shared" si="1"/>
        <v>0.97000000000000008</v>
      </c>
      <c r="G10">
        <f t="shared" si="2"/>
        <v>1</v>
      </c>
      <c r="I10">
        <v>45</v>
      </c>
      <c r="J10">
        <v>0.04</v>
      </c>
      <c r="K10">
        <f t="shared" si="3"/>
        <v>1</v>
      </c>
      <c r="L10">
        <f t="shared" si="4"/>
        <v>0.97</v>
      </c>
      <c r="M10">
        <f t="shared" si="5"/>
        <v>1</v>
      </c>
    </row>
    <row r="12" spans="1:21" x14ac:dyDescent="0.2">
      <c r="D12">
        <f>IF(C17&lt;$D$6,$B$6,IF(C17&lt;$D$7,$B$7,IF(C17&lt;$D$8,$B$8,IF(C17&lt;$D$9,$B$9,$B$10))))</f>
        <v>25</v>
      </c>
    </row>
    <row r="14" spans="1:21" x14ac:dyDescent="0.2">
      <c r="B14" t="s">
        <v>6</v>
      </c>
      <c r="C14" t="s">
        <v>7</v>
      </c>
      <c r="D14" t="s">
        <v>8</v>
      </c>
      <c r="E14" t="s">
        <v>9</v>
      </c>
      <c r="F14" t="s">
        <v>21</v>
      </c>
      <c r="G14" t="s">
        <v>10</v>
      </c>
      <c r="H14" t="s">
        <v>11</v>
      </c>
      <c r="I14" s="6" t="s">
        <v>12</v>
      </c>
      <c r="J14" s="6"/>
      <c r="K14" t="s">
        <v>16</v>
      </c>
      <c r="O14" s="6" t="s">
        <v>12</v>
      </c>
      <c r="P14" s="6"/>
      <c r="Q14" s="6" t="s">
        <v>13</v>
      </c>
      <c r="R14" s="6"/>
      <c r="S14" s="6" t="s">
        <v>22</v>
      </c>
      <c r="T14" s="6"/>
      <c r="U14" t="s">
        <v>17</v>
      </c>
    </row>
    <row r="15" spans="1:21" x14ac:dyDescent="0.2">
      <c r="I15" t="s">
        <v>14</v>
      </c>
      <c r="J15" t="s">
        <v>15</v>
      </c>
      <c r="O15" t="s">
        <v>14</v>
      </c>
      <c r="P15" t="s">
        <v>15</v>
      </c>
      <c r="Q15" t="s">
        <v>14</v>
      </c>
      <c r="R15" t="s">
        <v>15</v>
      </c>
      <c r="S15" t="s">
        <v>14</v>
      </c>
      <c r="T15" t="s">
        <v>15</v>
      </c>
    </row>
    <row r="16" spans="1:21" x14ac:dyDescent="0.2">
      <c r="B16">
        <v>1</v>
      </c>
      <c r="C16">
        <v>0.96299999999999997</v>
      </c>
      <c r="D16">
        <v>0</v>
      </c>
      <c r="E16">
        <v>0</v>
      </c>
      <c r="F16" s="3">
        <v>0.375</v>
      </c>
      <c r="G16">
        <v>0.42899999999999999</v>
      </c>
      <c r="H16">
        <f>IF(G16&lt;$M$6,$I$6,IF(G16&lt;$M$7,$I$7,IF(G16&lt;$M$8,$I$8,IF(G16&lt;$M$9,$I$9,$I$10))))</f>
        <v>15</v>
      </c>
      <c r="I16">
        <v>0</v>
      </c>
      <c r="J16">
        <f>I16+H16</f>
        <v>15</v>
      </c>
      <c r="K16">
        <f>I16-E16</f>
        <v>0</v>
      </c>
      <c r="O16">
        <v>0</v>
      </c>
      <c r="P16">
        <v>15</v>
      </c>
      <c r="Q16" t="s">
        <v>26</v>
      </c>
      <c r="R16" t="s">
        <v>26</v>
      </c>
      <c r="S16" s="3">
        <f>TIME(9,0,0)+TIME(0,MAX(O16,Q16),0)</f>
        <v>0.375</v>
      </c>
      <c r="T16" s="3">
        <f>TIME(9,0,0)+TIME(0,MAX(P16,R16),0)</f>
        <v>0.38541666666666669</v>
      </c>
      <c r="U16">
        <f>MAX(O16,Q16)-E16</f>
        <v>0</v>
      </c>
    </row>
    <row r="17" spans="2:21" x14ac:dyDescent="0.2">
      <c r="B17">
        <v>2</v>
      </c>
      <c r="C17">
        <v>0.4</v>
      </c>
      <c r="D17">
        <f>IF(C17&lt;$D$6,$B$6,IF(C17&lt;$D$7,$B$7,IF(C17&lt;$D$8,$B$8,IF(C17&lt;$D$9,$B$9,$B$10))))</f>
        <v>25</v>
      </c>
      <c r="E17">
        <f>E16+D17</f>
        <v>25</v>
      </c>
      <c r="F17" s="3">
        <f>TIME(9,0,0)+TIME(0,E17,0)</f>
        <v>0.3923611111111111</v>
      </c>
      <c r="G17">
        <v>0.76400000000000001</v>
      </c>
      <c r="H17">
        <f t="shared" ref="H17:H37" si="6">IF(G17&lt;$M$6,$I$6,IF(G17&lt;$M$7,$I$7,IF(G17&lt;$M$8,$I$8,IF(G17&lt;$M$9,$I$9,$I$10))))</f>
        <v>25</v>
      </c>
      <c r="I17">
        <f>MAX(J16,E17)</f>
        <v>25</v>
      </c>
      <c r="J17">
        <f t="shared" ref="J17:J37" si="7">I17+H17</f>
        <v>50</v>
      </c>
      <c r="K17">
        <f t="shared" ref="K17:K37" si="8">I17-E17</f>
        <v>0</v>
      </c>
      <c r="O17">
        <f>IF(E17&gt;=MAX($P$16:P16),E17,IF(E17&gt;=MAX($R$16:R16),"_",IF(MAX($P$16:P16)&lt;MAX($R$16:R16),MAX($P$16:P16),"_")))</f>
        <v>25</v>
      </c>
      <c r="P17">
        <f>IF(O17&lt;&gt;"_",O17+H17,"_")</f>
        <v>50</v>
      </c>
      <c r="Q17" t="str">
        <f>IF(E17&gt;=MAX($P$16:P16),"_",IF(E17&gt;=MAX($R$16:R16),E17,IF(MAX($P$16:P16)&lt;MAX($R$16:R16),"_",MAX($R$16:R16))))</f>
        <v>_</v>
      </c>
      <c r="R17" t="str">
        <f>IF(Q17&lt;&gt;"_",Q17+H17,"_")</f>
        <v>_</v>
      </c>
      <c r="S17" s="3">
        <f t="shared" ref="S17:S37" si="9">TIME(9,0,0)+TIME(0,MAX(O17,Q17),0)</f>
        <v>0.3923611111111111</v>
      </c>
      <c r="T17" s="3">
        <f t="shared" ref="T17:T37" si="10">TIME(9,0,0)+TIME(0,MAX(P17,R17),0)</f>
        <v>0.40972222222222221</v>
      </c>
      <c r="U17">
        <f t="shared" ref="U17:U37" si="11">MAX(O17,Q17)-E17</f>
        <v>0</v>
      </c>
    </row>
    <row r="18" spans="2:21" x14ac:dyDescent="0.2">
      <c r="B18">
        <v>3</v>
      </c>
      <c r="C18">
        <v>0.315</v>
      </c>
      <c r="D18">
        <f t="shared" ref="D18:D37" si="12">IF(C18&lt;$D$6,$B$6,IF(C18&lt;$D$7,$B$7,IF(C18&lt;$D$8,$B$8,IF(C18&lt;$D$9,$B$9,$B$10))))</f>
        <v>20</v>
      </c>
      <c r="E18">
        <f t="shared" ref="E18:E37" si="13">E17+D18</f>
        <v>45</v>
      </c>
      <c r="F18" s="3">
        <f t="shared" ref="F18:F37" si="14">TIME(9,0,0)+TIME(0,E18,0)</f>
        <v>0.40625</v>
      </c>
      <c r="G18">
        <v>0.76100000000000001</v>
      </c>
      <c r="H18">
        <f t="shared" si="6"/>
        <v>25</v>
      </c>
      <c r="I18">
        <f t="shared" ref="I18:I37" si="15">MAX(J17,E18)</f>
        <v>50</v>
      </c>
      <c r="J18">
        <f t="shared" si="7"/>
        <v>75</v>
      </c>
      <c r="K18">
        <f t="shared" si="8"/>
        <v>5</v>
      </c>
      <c r="O18" t="str">
        <f>IF(E18&gt;=MAX($P$16:P17),E18,IF(E18&gt;=MAX($R$16:R17),"_",IF(MAX($P$16:P17)&lt;MAX($R$16:R17),MAX($P$16:P17),"_")))</f>
        <v>_</v>
      </c>
      <c r="P18" t="str">
        <f t="shared" ref="P18:P37" si="16">IF(O18&lt;&gt;"_",O18+H18,"_")</f>
        <v>_</v>
      </c>
      <c r="Q18">
        <f>IF(E18&gt;=MAX($P$16:P17),"_",IF(E18&gt;=MAX($R$16:R17),E18,IF(MAX($P$16:P17)&lt;MAX($R$16:R17),"_",MAX($R$16:R17))))</f>
        <v>45</v>
      </c>
      <c r="R18">
        <f t="shared" ref="R18:R37" si="17">IF(Q18&lt;&gt;"_",Q18+H18,"_")</f>
        <v>70</v>
      </c>
      <c r="S18" s="3">
        <f t="shared" si="9"/>
        <v>0.40625</v>
      </c>
      <c r="T18" s="3">
        <f t="shared" si="10"/>
        <v>0.4236111111111111</v>
      </c>
      <c r="U18">
        <f t="shared" si="11"/>
        <v>0</v>
      </c>
    </row>
    <row r="19" spans="2:21" x14ac:dyDescent="0.2">
      <c r="B19">
        <v>4</v>
      </c>
      <c r="C19">
        <v>9.7000000000000003E-2</v>
      </c>
      <c r="D19">
        <f t="shared" si="12"/>
        <v>15</v>
      </c>
      <c r="E19">
        <f t="shared" si="13"/>
        <v>60</v>
      </c>
      <c r="F19" s="3">
        <f t="shared" si="14"/>
        <v>0.41666666666666669</v>
      </c>
      <c r="G19">
        <v>0.45100000000000001</v>
      </c>
      <c r="H19">
        <f t="shared" si="6"/>
        <v>15</v>
      </c>
      <c r="I19">
        <f t="shared" si="15"/>
        <v>75</v>
      </c>
      <c r="J19">
        <f t="shared" si="7"/>
        <v>90</v>
      </c>
      <c r="K19">
        <f t="shared" si="8"/>
        <v>15</v>
      </c>
      <c r="O19">
        <f>IF(E19&gt;=MAX($P$16:P18),E19,IF(E19&gt;=MAX($R$16:R18),"_",IF(MAX($P$16:P18)&lt;MAX($R$16:R18),MAX($P$16:P18),"_")))</f>
        <v>60</v>
      </c>
      <c r="P19">
        <f t="shared" si="16"/>
        <v>75</v>
      </c>
      <c r="Q19" t="str">
        <f>IF(E19&gt;=MAX($P$16:P18),"_",IF(E19&gt;=MAX($R$16:R18),E19,IF(MAX($P$16:P18)&lt;MAX($R$16:R18),"_",MAX($R$16:R18))))</f>
        <v>_</v>
      </c>
      <c r="R19" t="str">
        <f t="shared" si="17"/>
        <v>_</v>
      </c>
      <c r="S19" s="3">
        <f t="shared" si="9"/>
        <v>0.41666666666666669</v>
      </c>
      <c r="T19" s="3">
        <f t="shared" si="10"/>
        <v>0.42708333333333331</v>
      </c>
      <c r="U19">
        <f t="shared" si="11"/>
        <v>0</v>
      </c>
    </row>
    <row r="20" spans="2:21" x14ac:dyDescent="0.2">
      <c r="B20">
        <v>5</v>
      </c>
      <c r="C20">
        <v>0.61899999999999999</v>
      </c>
      <c r="D20">
        <f t="shared" si="12"/>
        <v>25</v>
      </c>
      <c r="E20">
        <f t="shared" si="13"/>
        <v>85</v>
      </c>
      <c r="F20" s="3">
        <f t="shared" si="14"/>
        <v>0.43402777777777779</v>
      </c>
      <c r="G20">
        <v>0.23899999999999999</v>
      </c>
      <c r="H20">
        <f t="shared" si="6"/>
        <v>15</v>
      </c>
      <c r="I20">
        <f t="shared" si="15"/>
        <v>90</v>
      </c>
      <c r="J20">
        <f t="shared" si="7"/>
        <v>105</v>
      </c>
      <c r="K20">
        <f t="shared" si="8"/>
        <v>5</v>
      </c>
      <c r="O20">
        <f>IF(E20&gt;=MAX($P$16:P19),E20,IF(E20&gt;=MAX($R$16:R19),"_",IF(MAX($P$16:P19)&lt;MAX($R$16:R19),MAX($P$16:P19),"_")))</f>
        <v>85</v>
      </c>
      <c r="P20">
        <f t="shared" si="16"/>
        <v>100</v>
      </c>
      <c r="Q20" t="str">
        <f>IF(E20&gt;=MAX($P$16:P19),"_",IF(E20&gt;=MAX($R$16:R19),E20,IF(MAX($P$16:P19)&lt;MAX($R$16:R19),"_",MAX($R$16:R19))))</f>
        <v>_</v>
      </c>
      <c r="R20" t="str">
        <f t="shared" si="17"/>
        <v>_</v>
      </c>
      <c r="S20" s="3">
        <f t="shared" si="9"/>
        <v>0.43402777777777779</v>
      </c>
      <c r="T20" s="3">
        <f t="shared" si="10"/>
        <v>0.44444444444444442</v>
      </c>
      <c r="U20">
        <f t="shared" si="11"/>
        <v>0</v>
      </c>
    </row>
    <row r="21" spans="2:21" x14ac:dyDescent="0.2">
      <c r="B21">
        <v>6</v>
      </c>
      <c r="C21">
        <v>0.48399999999999999</v>
      </c>
      <c r="D21">
        <f t="shared" si="12"/>
        <v>25</v>
      </c>
      <c r="E21">
        <f t="shared" si="13"/>
        <v>110</v>
      </c>
      <c r="F21" s="3">
        <f t="shared" si="14"/>
        <v>0.4513888888888889</v>
      </c>
      <c r="G21">
        <v>0.95799999999999996</v>
      </c>
      <c r="H21">
        <f t="shared" si="6"/>
        <v>35</v>
      </c>
      <c r="I21">
        <f t="shared" si="15"/>
        <v>110</v>
      </c>
      <c r="J21">
        <f t="shared" si="7"/>
        <v>145</v>
      </c>
      <c r="K21">
        <f t="shared" si="8"/>
        <v>0</v>
      </c>
      <c r="O21">
        <f>IF(E21&gt;=MAX($P$16:P20),E21,IF(E21&gt;=MAX($R$16:R20),"_",IF(MAX($P$16:P20)&lt;MAX($R$16:R20),MAX($P$16:P20),"_")))</f>
        <v>110</v>
      </c>
      <c r="P21">
        <f t="shared" si="16"/>
        <v>145</v>
      </c>
      <c r="Q21" t="str">
        <f>IF(E21&gt;=MAX($P$16:P20),"_",IF(E21&gt;=MAX($R$16:R20),E21,IF(MAX($P$16:P20)&lt;MAX($R$16:R20),"_",MAX($R$16:R20))))</f>
        <v>_</v>
      </c>
      <c r="R21" t="str">
        <f t="shared" si="17"/>
        <v>_</v>
      </c>
      <c r="S21" s="3">
        <f t="shared" si="9"/>
        <v>0.4513888888888889</v>
      </c>
      <c r="T21" s="3">
        <f t="shared" si="10"/>
        <v>0.47569444444444442</v>
      </c>
      <c r="U21">
        <f t="shared" si="11"/>
        <v>0</v>
      </c>
    </row>
    <row r="22" spans="2:21" x14ac:dyDescent="0.2">
      <c r="B22">
        <v>7</v>
      </c>
      <c r="C22">
        <v>0.48299999999999998</v>
      </c>
      <c r="D22">
        <f t="shared" si="12"/>
        <v>25</v>
      </c>
      <c r="E22">
        <f t="shared" si="13"/>
        <v>135</v>
      </c>
      <c r="F22" s="3">
        <f t="shared" si="14"/>
        <v>0.46875</v>
      </c>
      <c r="G22">
        <v>0.93500000000000005</v>
      </c>
      <c r="H22">
        <f t="shared" si="6"/>
        <v>35</v>
      </c>
      <c r="I22">
        <f t="shared" si="15"/>
        <v>145</v>
      </c>
      <c r="J22">
        <f t="shared" si="7"/>
        <v>180</v>
      </c>
      <c r="K22">
        <f t="shared" si="8"/>
        <v>10</v>
      </c>
      <c r="O22" t="str">
        <f>IF(E22&gt;=MAX($P$16:P21),E22,IF(E22&gt;=MAX($R$16:R21),"_",IF(MAX($P$16:P21)&lt;MAX($R$16:R21),MAX($P$16:P21),"_")))</f>
        <v>_</v>
      </c>
      <c r="P22" t="str">
        <f t="shared" si="16"/>
        <v>_</v>
      </c>
      <c r="Q22">
        <f>IF(E22&gt;=MAX($P$16:P21),"_",IF(E22&gt;=MAX($R$16:R21),E22,IF(MAX($P$16:P21)&lt;MAX($R$16:R21),"_",MAX($R$16:R21))))</f>
        <v>135</v>
      </c>
      <c r="R22">
        <f t="shared" si="17"/>
        <v>170</v>
      </c>
      <c r="S22" s="3">
        <f t="shared" si="9"/>
        <v>0.46875</v>
      </c>
      <c r="T22" s="3">
        <f t="shared" si="10"/>
        <v>0.49305555555555558</v>
      </c>
      <c r="U22">
        <f t="shared" si="11"/>
        <v>0</v>
      </c>
    </row>
    <row r="23" spans="2:21" x14ac:dyDescent="0.2">
      <c r="B23">
        <v>8</v>
      </c>
      <c r="C23">
        <v>2.4E-2</v>
      </c>
      <c r="D23">
        <f t="shared" si="12"/>
        <v>15</v>
      </c>
      <c r="E23">
        <f t="shared" si="13"/>
        <v>150</v>
      </c>
      <c r="F23" s="3">
        <f t="shared" si="14"/>
        <v>0.47916666666666669</v>
      </c>
      <c r="G23">
        <v>0.13200000000000001</v>
      </c>
      <c r="H23">
        <f t="shared" si="6"/>
        <v>15</v>
      </c>
      <c r="I23">
        <f t="shared" si="15"/>
        <v>180</v>
      </c>
      <c r="J23">
        <f t="shared" si="7"/>
        <v>195</v>
      </c>
      <c r="K23">
        <f t="shared" si="8"/>
        <v>30</v>
      </c>
      <c r="O23">
        <f>IF(E23&gt;=MAX($P$16:P22),E23,IF(E23&gt;=MAX($R$16:R22),"_",IF(MAX($P$16:P22)&lt;MAX($R$16:R22),MAX($P$16:P22),"_")))</f>
        <v>150</v>
      </c>
      <c r="P23">
        <f t="shared" si="16"/>
        <v>165</v>
      </c>
      <c r="Q23" t="str">
        <f>IF(E23&gt;=MAX($P$16:P22),"_",IF(E23&gt;=MAX($R$16:R22),E23,IF(MAX($P$16:P22)&lt;MAX($R$16:R22),"_",MAX($R$16:R22))))</f>
        <v>_</v>
      </c>
      <c r="R23" t="str">
        <f t="shared" si="17"/>
        <v>_</v>
      </c>
      <c r="S23" s="3">
        <f t="shared" si="9"/>
        <v>0.47916666666666669</v>
      </c>
      <c r="T23" s="3">
        <f t="shared" si="10"/>
        <v>0.48958333333333331</v>
      </c>
      <c r="U23">
        <f t="shared" si="11"/>
        <v>0</v>
      </c>
    </row>
    <row r="24" spans="2:21" x14ac:dyDescent="0.2">
      <c r="B24">
        <v>9</v>
      </c>
      <c r="C24">
        <v>0.68400000000000005</v>
      </c>
      <c r="D24">
        <f t="shared" si="12"/>
        <v>25</v>
      </c>
      <c r="E24">
        <f t="shared" si="13"/>
        <v>175</v>
      </c>
      <c r="F24" s="3">
        <f t="shared" si="14"/>
        <v>0.49652777777777779</v>
      </c>
      <c r="G24">
        <v>0.81799999999999995</v>
      </c>
      <c r="H24">
        <f t="shared" si="6"/>
        <v>25</v>
      </c>
      <c r="I24">
        <f t="shared" si="15"/>
        <v>195</v>
      </c>
      <c r="J24">
        <f t="shared" si="7"/>
        <v>220</v>
      </c>
      <c r="K24">
        <f t="shared" si="8"/>
        <v>20</v>
      </c>
      <c r="O24">
        <f>IF(E24&gt;=MAX($P$16:P23),E24,IF(E24&gt;=MAX($R$16:R23),"_",IF(MAX($P$16:P23)&lt;MAX($R$16:R23),MAX($P$16:P23),"_")))</f>
        <v>175</v>
      </c>
      <c r="P24">
        <f t="shared" si="16"/>
        <v>200</v>
      </c>
      <c r="Q24" t="str">
        <f>IF(E24&gt;=MAX($P$16:P23),"_",IF(E24&gt;=MAX($R$16:R23),E24,IF(MAX($P$16:P23)&lt;MAX($R$16:R23),"_",MAX($R$16:R23))))</f>
        <v>_</v>
      </c>
      <c r="R24" t="str">
        <f t="shared" si="17"/>
        <v>_</v>
      </c>
      <c r="S24" s="3">
        <f t="shared" si="9"/>
        <v>0.49652777777777779</v>
      </c>
      <c r="T24" s="3">
        <f t="shared" si="10"/>
        <v>0.51388888888888884</v>
      </c>
      <c r="U24">
        <f t="shared" si="11"/>
        <v>0</v>
      </c>
    </row>
    <row r="25" spans="2:21" x14ac:dyDescent="0.2">
      <c r="B25">
        <v>10</v>
      </c>
      <c r="C25">
        <v>1.9E-2</v>
      </c>
      <c r="D25">
        <f t="shared" si="12"/>
        <v>15</v>
      </c>
      <c r="E25">
        <f t="shared" si="13"/>
        <v>190</v>
      </c>
      <c r="F25" s="3">
        <f t="shared" si="14"/>
        <v>0.50694444444444442</v>
      </c>
      <c r="G25">
        <v>0.58799999999999997</v>
      </c>
      <c r="H25">
        <f t="shared" si="6"/>
        <v>25</v>
      </c>
      <c r="I25">
        <f t="shared" si="15"/>
        <v>220</v>
      </c>
      <c r="J25">
        <f t="shared" si="7"/>
        <v>245</v>
      </c>
      <c r="K25">
        <f t="shared" si="8"/>
        <v>30</v>
      </c>
      <c r="O25" t="str">
        <f>IF(E25&gt;=MAX($P$16:P24),E25,IF(E25&gt;=MAX($R$16:R24),"_",IF(MAX($P$16:P24)&lt;MAX($R$16:R24),MAX($P$16:P24),"_")))</f>
        <v>_</v>
      </c>
      <c r="P25" t="str">
        <f t="shared" si="16"/>
        <v>_</v>
      </c>
      <c r="Q25">
        <f>IF(E25&gt;=MAX($P$16:P24),"_",IF(E25&gt;=MAX($R$16:R24),E25,IF(MAX($P$16:P24)&lt;MAX($R$16:R24),"_",MAX($R$16:R24))))</f>
        <v>190</v>
      </c>
      <c r="R25">
        <f t="shared" si="17"/>
        <v>215</v>
      </c>
      <c r="S25" s="3">
        <f t="shared" si="9"/>
        <v>0.50694444444444442</v>
      </c>
      <c r="T25" s="3">
        <f t="shared" si="10"/>
        <v>0.52430555555555558</v>
      </c>
      <c r="U25">
        <f t="shared" si="11"/>
        <v>0</v>
      </c>
    </row>
    <row r="26" spans="2:21" x14ac:dyDescent="0.2">
      <c r="B26">
        <v>11</v>
      </c>
      <c r="C26">
        <v>0.85599999999999998</v>
      </c>
      <c r="D26">
        <f t="shared" si="12"/>
        <v>30</v>
      </c>
      <c r="E26">
        <f t="shared" si="13"/>
        <v>220</v>
      </c>
      <c r="F26" s="3">
        <f t="shared" si="14"/>
        <v>0.52777777777777779</v>
      </c>
      <c r="G26">
        <v>0.34599999999999997</v>
      </c>
      <c r="H26">
        <f t="shared" si="6"/>
        <v>15</v>
      </c>
      <c r="I26">
        <f t="shared" si="15"/>
        <v>245</v>
      </c>
      <c r="J26">
        <f t="shared" si="7"/>
        <v>260</v>
      </c>
      <c r="K26">
        <f t="shared" si="8"/>
        <v>25</v>
      </c>
      <c r="O26">
        <f>IF(E26&gt;=MAX($P$16:P25),E26,IF(E26&gt;=MAX($R$16:R25),"_",IF(MAX($P$16:P25)&lt;MAX($R$16:R25),MAX($P$16:P25),"_")))</f>
        <v>220</v>
      </c>
      <c r="P26">
        <f t="shared" si="16"/>
        <v>235</v>
      </c>
      <c r="Q26" t="str">
        <f>IF(E26&gt;=MAX($P$16:P25),"_",IF(E26&gt;=MAX($R$16:R25),E26,IF(MAX($P$16:P25)&lt;MAX($R$16:R25),"_",MAX($R$16:R25))))</f>
        <v>_</v>
      </c>
      <c r="R26" t="str">
        <f t="shared" si="17"/>
        <v>_</v>
      </c>
      <c r="S26" s="3">
        <f t="shared" si="9"/>
        <v>0.52777777777777779</v>
      </c>
      <c r="T26" s="3">
        <f t="shared" si="10"/>
        <v>0.53819444444444442</v>
      </c>
      <c r="U26">
        <f t="shared" si="11"/>
        <v>0</v>
      </c>
    </row>
    <row r="27" spans="2:21" x14ac:dyDescent="0.2">
      <c r="B27">
        <v>12</v>
      </c>
      <c r="C27">
        <v>0.76700000000000002</v>
      </c>
      <c r="D27">
        <f t="shared" si="12"/>
        <v>25</v>
      </c>
      <c r="E27">
        <f t="shared" si="13"/>
        <v>245</v>
      </c>
      <c r="F27" s="3">
        <f t="shared" si="14"/>
        <v>0.54513888888888884</v>
      </c>
      <c r="G27">
        <v>0.16</v>
      </c>
      <c r="H27">
        <f t="shared" si="6"/>
        <v>15</v>
      </c>
      <c r="I27">
        <f t="shared" si="15"/>
        <v>260</v>
      </c>
      <c r="J27">
        <f t="shared" si="7"/>
        <v>275</v>
      </c>
      <c r="K27">
        <f t="shared" si="8"/>
        <v>15</v>
      </c>
      <c r="O27">
        <f>IF(E27&gt;=MAX($P$16:P26),E27,IF(E27&gt;=MAX($R$16:R26),"_",IF(MAX($P$16:P26)&lt;MAX($R$16:R26),MAX($P$16:P26),"_")))</f>
        <v>245</v>
      </c>
      <c r="P27">
        <f t="shared" si="16"/>
        <v>260</v>
      </c>
      <c r="Q27" t="str">
        <f>IF(E27&gt;=MAX($P$16:P26),"_",IF(E27&gt;=MAX($R$16:R26),E27,IF(MAX($P$16:P26)&lt;MAX($R$16:R26),"_",MAX($R$16:R26))))</f>
        <v>_</v>
      </c>
      <c r="R27" t="str">
        <f t="shared" si="17"/>
        <v>_</v>
      </c>
      <c r="S27" s="3">
        <f t="shared" si="9"/>
        <v>0.54513888888888884</v>
      </c>
      <c r="T27" s="3">
        <f t="shared" si="10"/>
        <v>0.55555555555555558</v>
      </c>
      <c r="U27">
        <f t="shared" si="11"/>
        <v>0</v>
      </c>
    </row>
    <row r="28" spans="2:21" x14ac:dyDescent="0.2">
      <c r="B28">
        <v>13</v>
      </c>
      <c r="C28">
        <v>0.124</v>
      </c>
      <c r="D28">
        <f t="shared" si="12"/>
        <v>15</v>
      </c>
      <c r="E28">
        <f t="shared" si="13"/>
        <v>260</v>
      </c>
      <c r="F28" s="3">
        <f t="shared" si="14"/>
        <v>0.55555555555555558</v>
      </c>
      <c r="G28">
        <v>0.65900000000000003</v>
      </c>
      <c r="H28">
        <f t="shared" si="6"/>
        <v>25</v>
      </c>
      <c r="I28">
        <f t="shared" si="15"/>
        <v>275</v>
      </c>
      <c r="J28">
        <f t="shared" si="7"/>
        <v>300</v>
      </c>
      <c r="K28">
        <f t="shared" si="8"/>
        <v>15</v>
      </c>
      <c r="O28">
        <f>IF(E28&gt;=MAX($P$16:P27),E28,IF(E28&gt;=MAX($R$16:R27),"_",IF(MAX($P$16:P27)&lt;MAX($R$16:R27),MAX($P$16:P27),"_")))</f>
        <v>260</v>
      </c>
      <c r="P28">
        <f t="shared" si="16"/>
        <v>285</v>
      </c>
      <c r="Q28" t="str">
        <f>IF(E28&gt;=MAX($P$16:P27),"_",IF(E28&gt;=MAX($R$16:R27),E28,IF(MAX($P$16:P27)&lt;MAX($R$16:R27),"_",MAX($R$16:R27))))</f>
        <v>_</v>
      </c>
      <c r="R28" t="str">
        <f t="shared" si="17"/>
        <v>_</v>
      </c>
      <c r="S28" s="3">
        <f t="shared" si="9"/>
        <v>0.55555555555555558</v>
      </c>
      <c r="T28" s="3">
        <f t="shared" si="10"/>
        <v>0.57291666666666663</v>
      </c>
      <c r="U28">
        <f t="shared" si="11"/>
        <v>0</v>
      </c>
    </row>
    <row r="29" spans="2:21" x14ac:dyDescent="0.2">
      <c r="B29">
        <v>14</v>
      </c>
      <c r="C29">
        <v>0.35699999999999998</v>
      </c>
      <c r="D29">
        <f t="shared" si="12"/>
        <v>20</v>
      </c>
      <c r="E29">
        <f t="shared" si="13"/>
        <v>280</v>
      </c>
      <c r="F29" s="3">
        <f t="shared" si="14"/>
        <v>0.56944444444444442</v>
      </c>
      <c r="G29">
        <v>0.36499999999999999</v>
      </c>
      <c r="H29">
        <f t="shared" si="6"/>
        <v>15</v>
      </c>
      <c r="I29">
        <f t="shared" si="15"/>
        <v>300</v>
      </c>
      <c r="J29">
        <f t="shared" si="7"/>
        <v>315</v>
      </c>
      <c r="K29">
        <f t="shared" si="8"/>
        <v>20</v>
      </c>
      <c r="O29" t="str">
        <f>IF(E29&gt;=MAX($P$16:P28),E29,IF(E29&gt;=MAX($R$16:R28),"_",IF(MAX($P$16:P28)&lt;MAX($R$16:R28),MAX($P$16:P28),"_")))</f>
        <v>_</v>
      </c>
      <c r="P29" t="str">
        <f t="shared" si="16"/>
        <v>_</v>
      </c>
      <c r="Q29">
        <f>IF(E29&gt;=MAX($P$16:P28),"_",IF(E29&gt;=MAX($R$16:R28),E29,IF(MAX($P$16:P28)&lt;MAX($R$16:R28),"_",MAX($R$16:R28))))</f>
        <v>280</v>
      </c>
      <c r="R29">
        <f t="shared" si="17"/>
        <v>295</v>
      </c>
      <c r="S29" s="3">
        <f t="shared" si="9"/>
        <v>0.56944444444444442</v>
      </c>
      <c r="T29" s="3">
        <f t="shared" si="10"/>
        <v>0.57986111111111116</v>
      </c>
      <c r="U29">
        <f t="shared" si="11"/>
        <v>0</v>
      </c>
    </row>
    <row r="30" spans="2:21" x14ac:dyDescent="0.2">
      <c r="B30">
        <v>15</v>
      </c>
      <c r="C30">
        <v>0.39400000000000002</v>
      </c>
      <c r="D30">
        <f t="shared" si="12"/>
        <v>25</v>
      </c>
      <c r="E30">
        <f t="shared" si="13"/>
        <v>305</v>
      </c>
      <c r="F30" s="3">
        <f t="shared" si="14"/>
        <v>0.58680555555555558</v>
      </c>
      <c r="G30">
        <v>0.24299999999999999</v>
      </c>
      <c r="H30">
        <f t="shared" si="6"/>
        <v>15</v>
      </c>
      <c r="I30">
        <f t="shared" si="15"/>
        <v>315</v>
      </c>
      <c r="J30">
        <f t="shared" si="7"/>
        <v>330</v>
      </c>
      <c r="K30">
        <f t="shared" si="8"/>
        <v>10</v>
      </c>
      <c r="O30">
        <f>IF(E30&gt;=MAX($P$16:P29),E30,IF(E30&gt;=MAX($R$16:R29),"_",IF(MAX($P$16:P29)&lt;MAX($R$16:R29),MAX($P$16:P29),"_")))</f>
        <v>305</v>
      </c>
      <c r="P30">
        <f t="shared" si="16"/>
        <v>320</v>
      </c>
      <c r="Q30" t="str">
        <f>IF(E30&gt;=MAX($P$16:P29),"_",IF(E30&gt;=MAX($R$16:R29),E30,IF(MAX($P$16:P29)&lt;MAX($R$16:R29),"_",MAX($R$16:R29))))</f>
        <v>_</v>
      </c>
      <c r="R30" t="str">
        <f t="shared" si="17"/>
        <v>_</v>
      </c>
      <c r="S30" s="3">
        <f t="shared" si="9"/>
        <v>0.58680555555555558</v>
      </c>
      <c r="T30" s="3">
        <f t="shared" si="10"/>
        <v>0.59722222222222221</v>
      </c>
      <c r="U30">
        <f t="shared" si="11"/>
        <v>0</v>
      </c>
    </row>
    <row r="31" spans="2:21" x14ac:dyDescent="0.2">
      <c r="B31">
        <v>16</v>
      </c>
      <c r="C31">
        <v>0.73499999999999999</v>
      </c>
      <c r="D31">
        <f t="shared" si="12"/>
        <v>25</v>
      </c>
      <c r="E31">
        <f t="shared" si="13"/>
        <v>330</v>
      </c>
      <c r="F31" s="3">
        <f t="shared" si="14"/>
        <v>0.60416666666666663</v>
      </c>
      <c r="G31">
        <v>0.57899999999999996</v>
      </c>
      <c r="H31">
        <f t="shared" si="6"/>
        <v>25</v>
      </c>
      <c r="I31">
        <f t="shared" si="15"/>
        <v>330</v>
      </c>
      <c r="J31">
        <f t="shared" si="7"/>
        <v>355</v>
      </c>
      <c r="K31">
        <f t="shared" si="8"/>
        <v>0</v>
      </c>
      <c r="O31">
        <f>IF(E31&gt;=MAX($P$16:P30),E31,IF(E31&gt;=MAX($R$16:R30),"_",IF(MAX($P$16:P30)&lt;MAX($R$16:R30),MAX($P$16:P30),"_")))</f>
        <v>330</v>
      </c>
      <c r="P31">
        <f t="shared" si="16"/>
        <v>355</v>
      </c>
      <c r="Q31" t="str">
        <f>IF(E31&gt;=MAX($P$16:P30),"_",IF(E31&gt;=MAX($R$16:R30),E31,IF(MAX($P$16:P30)&lt;MAX($R$16:R30),"_",MAX($R$16:R30))))</f>
        <v>_</v>
      </c>
      <c r="R31" t="str">
        <f t="shared" si="17"/>
        <v>_</v>
      </c>
      <c r="S31" s="3">
        <f t="shared" si="9"/>
        <v>0.60416666666666663</v>
      </c>
      <c r="T31" s="3">
        <f t="shared" si="10"/>
        <v>0.62152777777777779</v>
      </c>
      <c r="U31">
        <f t="shared" si="11"/>
        <v>0</v>
      </c>
    </row>
    <row r="32" spans="2:21" x14ac:dyDescent="0.2">
      <c r="B32">
        <v>17</v>
      </c>
      <c r="C32">
        <v>0.84899999999999998</v>
      </c>
      <c r="D32">
        <f t="shared" si="12"/>
        <v>30</v>
      </c>
      <c r="E32">
        <f t="shared" si="13"/>
        <v>360</v>
      </c>
      <c r="F32" s="3">
        <f t="shared" si="14"/>
        <v>0.625</v>
      </c>
      <c r="G32">
        <v>0.69599999999999995</v>
      </c>
      <c r="H32">
        <f t="shared" si="6"/>
        <v>25</v>
      </c>
      <c r="I32">
        <f t="shared" si="15"/>
        <v>360</v>
      </c>
      <c r="J32">
        <f t="shared" si="7"/>
        <v>385</v>
      </c>
      <c r="K32">
        <f t="shared" si="8"/>
        <v>0</v>
      </c>
      <c r="O32">
        <f>IF(E32&gt;=MAX($P$16:P31),E32,IF(E32&gt;=MAX($R$16:R31),"_",IF(MAX($P$16:P31)&lt;MAX($R$16:R31),MAX($P$16:P31),"_")))</f>
        <v>360</v>
      </c>
      <c r="P32">
        <f t="shared" si="16"/>
        <v>385</v>
      </c>
      <c r="Q32" t="str">
        <f>IF(E32&gt;=MAX($P$16:P31),"_",IF(E32&gt;=MAX($R$16:R31),E32,IF(MAX($P$16:P31)&lt;MAX($R$16:R31),"_",MAX($R$16:R31))))</f>
        <v>_</v>
      </c>
      <c r="R32" t="str">
        <f t="shared" si="17"/>
        <v>_</v>
      </c>
      <c r="S32" s="3">
        <f t="shared" si="9"/>
        <v>0.625</v>
      </c>
      <c r="T32" s="3">
        <f t="shared" si="10"/>
        <v>0.64236111111111116</v>
      </c>
      <c r="U32">
        <f t="shared" si="11"/>
        <v>0</v>
      </c>
    </row>
    <row r="33" spans="1:21" x14ac:dyDescent="0.2">
      <c r="B33">
        <v>18</v>
      </c>
      <c r="C33">
        <v>0.73499999999999999</v>
      </c>
      <c r="D33">
        <f t="shared" si="12"/>
        <v>25</v>
      </c>
      <c r="E33">
        <f t="shared" si="13"/>
        <v>385</v>
      </c>
      <c r="F33" s="3">
        <f t="shared" si="14"/>
        <v>0.64236111111111116</v>
      </c>
      <c r="G33">
        <v>0.30199999999999999</v>
      </c>
      <c r="H33">
        <f t="shared" si="6"/>
        <v>15</v>
      </c>
      <c r="I33">
        <f t="shared" si="15"/>
        <v>385</v>
      </c>
      <c r="J33">
        <f t="shared" si="7"/>
        <v>400</v>
      </c>
      <c r="K33">
        <f t="shared" si="8"/>
        <v>0</v>
      </c>
      <c r="O33">
        <f>IF(E33&gt;=MAX($P$16:P32),E33,IF(E33&gt;=MAX($R$16:R32),"_",IF(MAX($P$16:P32)&lt;MAX($R$16:R32),MAX($P$16:P32),"_")))</f>
        <v>385</v>
      </c>
      <c r="P33">
        <f t="shared" si="16"/>
        <v>400</v>
      </c>
      <c r="Q33" t="str">
        <f>IF(E33&gt;=MAX($P$16:P32),"_",IF(E33&gt;=MAX($R$16:R32),E33,IF(MAX($P$16:P32)&lt;MAX($R$16:R32),"_",MAX($R$16:R32))))</f>
        <v>_</v>
      </c>
      <c r="R33" t="str">
        <f t="shared" si="17"/>
        <v>_</v>
      </c>
      <c r="S33" s="3">
        <f t="shared" si="9"/>
        <v>0.64236111111111116</v>
      </c>
      <c r="T33" s="3">
        <f t="shared" si="10"/>
        <v>0.65277777777777779</v>
      </c>
      <c r="U33">
        <f t="shared" si="11"/>
        <v>0</v>
      </c>
    </row>
    <row r="34" spans="1:21" x14ac:dyDescent="0.2">
      <c r="B34">
        <v>19</v>
      </c>
      <c r="C34">
        <v>0.97699999999999998</v>
      </c>
      <c r="D34">
        <f t="shared" si="12"/>
        <v>35</v>
      </c>
      <c r="E34">
        <f t="shared" si="13"/>
        <v>420</v>
      </c>
      <c r="F34" s="3">
        <f t="shared" si="14"/>
        <v>0.66666666666666674</v>
      </c>
      <c r="G34">
        <v>0.92700000000000005</v>
      </c>
      <c r="H34">
        <f t="shared" si="6"/>
        <v>35</v>
      </c>
      <c r="I34">
        <f t="shared" si="15"/>
        <v>420</v>
      </c>
      <c r="J34">
        <f t="shared" si="7"/>
        <v>455</v>
      </c>
      <c r="K34">
        <f t="shared" si="8"/>
        <v>0</v>
      </c>
      <c r="O34">
        <f>IF(E34&gt;=MAX($P$16:P33),E34,IF(E34&gt;=MAX($R$16:R33),"_",IF(MAX($P$16:P33)&lt;MAX($R$16:R33),MAX($P$16:P33),"_")))</f>
        <v>420</v>
      </c>
      <c r="P34">
        <f t="shared" si="16"/>
        <v>455</v>
      </c>
      <c r="Q34" t="str">
        <f>IF(E34&gt;=MAX($P$16:P33),"_",IF(E34&gt;=MAX($R$16:R33),E34,IF(MAX($P$16:P33)&lt;MAX($R$16:R33),"_",MAX($R$16:R33))))</f>
        <v>_</v>
      </c>
      <c r="R34" t="str">
        <f t="shared" si="17"/>
        <v>_</v>
      </c>
      <c r="S34" s="3">
        <f t="shared" si="9"/>
        <v>0.66666666666666674</v>
      </c>
      <c r="T34" s="3">
        <f t="shared" si="10"/>
        <v>0.69097222222222221</v>
      </c>
      <c r="U34">
        <f t="shared" si="11"/>
        <v>0</v>
      </c>
    </row>
    <row r="35" spans="1:21" x14ac:dyDescent="0.2">
      <c r="B35">
        <v>20</v>
      </c>
      <c r="C35">
        <v>0.46600000000000003</v>
      </c>
      <c r="D35">
        <f t="shared" si="12"/>
        <v>25</v>
      </c>
      <c r="E35">
        <f t="shared" si="13"/>
        <v>445</v>
      </c>
      <c r="F35" s="3">
        <f t="shared" si="14"/>
        <v>0.68402777777777779</v>
      </c>
      <c r="G35">
        <v>6.0999999999999999E-2</v>
      </c>
      <c r="H35">
        <f t="shared" si="6"/>
        <v>5</v>
      </c>
      <c r="I35">
        <f t="shared" si="15"/>
        <v>455</v>
      </c>
      <c r="J35">
        <f t="shared" si="7"/>
        <v>460</v>
      </c>
      <c r="K35">
        <f t="shared" si="8"/>
        <v>10</v>
      </c>
      <c r="O35" t="str">
        <f>IF(E35&gt;=MAX($P$16:P34),E35,IF(E35&gt;=MAX($R$16:R34),"_",IF(MAX($P$16:P34)&lt;MAX($R$16:R34),MAX($P$16:P34),"_")))</f>
        <v>_</v>
      </c>
      <c r="P35" t="str">
        <f t="shared" si="16"/>
        <v>_</v>
      </c>
      <c r="Q35">
        <f>IF(E35&gt;=MAX($P$16:P34),"_",IF(E35&gt;=MAX($R$16:R34),E35,IF(MAX($P$16:P34)&lt;MAX($R$16:R34),"_",MAX($R$16:R34))))</f>
        <v>445</v>
      </c>
      <c r="R35">
        <f t="shared" si="17"/>
        <v>450</v>
      </c>
      <c r="S35" s="3">
        <f t="shared" si="9"/>
        <v>0.68402777777777779</v>
      </c>
      <c r="T35" s="3">
        <f t="shared" si="10"/>
        <v>0.6875</v>
      </c>
      <c r="U35">
        <f t="shared" si="11"/>
        <v>0</v>
      </c>
    </row>
    <row r="36" spans="1:21" x14ac:dyDescent="0.2">
      <c r="B36">
        <v>21</v>
      </c>
      <c r="C36">
        <v>3.2000000000000001E-2</v>
      </c>
      <c r="D36">
        <f t="shared" si="12"/>
        <v>15</v>
      </c>
      <c r="E36">
        <f t="shared" si="13"/>
        <v>460</v>
      </c>
      <c r="F36" s="3">
        <f t="shared" si="14"/>
        <v>0.69444444444444442</v>
      </c>
      <c r="G36">
        <v>0.13900000000000001</v>
      </c>
      <c r="H36">
        <f t="shared" si="6"/>
        <v>15</v>
      </c>
      <c r="I36">
        <f t="shared" si="15"/>
        <v>460</v>
      </c>
      <c r="J36">
        <f t="shared" si="7"/>
        <v>475</v>
      </c>
      <c r="K36">
        <f t="shared" si="8"/>
        <v>0</v>
      </c>
      <c r="O36">
        <f>IF(E36&gt;=MAX($P$16:P35),E36,IF(E36&gt;=MAX($R$16:R35),"_",IF(MAX($P$16:P35)&lt;MAX($R$16:R35),MAX($P$16:P35),"_")))</f>
        <v>460</v>
      </c>
      <c r="P36">
        <f t="shared" si="16"/>
        <v>475</v>
      </c>
      <c r="Q36" t="str">
        <f>IF(E36&gt;=MAX($P$16:P35),"_",IF(E36&gt;=MAX($R$16:R35),E36,IF(MAX($P$16:P35)&lt;MAX($R$16:R35),"_",MAX($R$16:R35))))</f>
        <v>_</v>
      </c>
      <c r="R36" t="str">
        <f t="shared" si="17"/>
        <v>_</v>
      </c>
      <c r="S36" s="3">
        <f t="shared" si="9"/>
        <v>0.69444444444444442</v>
      </c>
      <c r="T36" s="3">
        <f t="shared" si="10"/>
        <v>0.70486111111111116</v>
      </c>
      <c r="U36">
        <f t="shared" si="11"/>
        <v>0</v>
      </c>
    </row>
    <row r="37" spans="1:21" s="4" customFormat="1" x14ac:dyDescent="0.2">
      <c r="B37" s="4">
        <v>22</v>
      </c>
      <c r="C37" s="4">
        <v>0.54900000000000004</v>
      </c>
      <c r="D37" s="4">
        <f t="shared" si="12"/>
        <v>25</v>
      </c>
      <c r="E37" s="4">
        <f t="shared" si="13"/>
        <v>485</v>
      </c>
      <c r="F37" s="5">
        <f t="shared" si="14"/>
        <v>0.71180555555555558</v>
      </c>
      <c r="G37" s="4">
        <v>0.54800000000000004</v>
      </c>
      <c r="H37" s="4">
        <f t="shared" si="6"/>
        <v>25</v>
      </c>
      <c r="I37" s="4">
        <f t="shared" si="15"/>
        <v>485</v>
      </c>
      <c r="J37" s="4">
        <f t="shared" si="7"/>
        <v>510</v>
      </c>
      <c r="K37" s="4">
        <f t="shared" si="8"/>
        <v>0</v>
      </c>
      <c r="O37" s="4">
        <f>IF(E37&gt;=MAX($P$16:P36),E37,IF(E37&gt;=MAX($R$16:R36),"_",IF(MAX($P$16:P36)&lt;MAX($R$16:R36),MAX($P$16:P36),"_")))</f>
        <v>485</v>
      </c>
      <c r="P37" s="4">
        <f t="shared" si="16"/>
        <v>510</v>
      </c>
      <c r="Q37" s="4" t="str">
        <f>IF(E37&gt;=MAX($P$16:P36),"_",IF(E37&gt;=MAX($R$16:R36),E37,IF(MAX($P$16:P36)&lt;MAX($R$16:R36),"_",MAX($R$16:R36))))</f>
        <v>_</v>
      </c>
      <c r="R37" s="4" t="str">
        <f t="shared" si="17"/>
        <v>_</v>
      </c>
      <c r="S37" s="5">
        <f t="shared" si="9"/>
        <v>0.71180555555555558</v>
      </c>
      <c r="T37" s="5">
        <f t="shared" si="10"/>
        <v>0.72916666666666674</v>
      </c>
      <c r="U37" s="4">
        <f t="shared" si="11"/>
        <v>0</v>
      </c>
    </row>
    <row r="41" spans="1:21" x14ac:dyDescent="0.2">
      <c r="B41" t="s">
        <v>23</v>
      </c>
      <c r="C41" t="s">
        <v>24</v>
      </c>
    </row>
    <row r="42" spans="1:21" x14ac:dyDescent="0.2">
      <c r="A42" t="s">
        <v>25</v>
      </c>
      <c r="B42">
        <f>AVERAGE(K16:K36)</f>
        <v>10</v>
      </c>
      <c r="C42">
        <f>AVERAGE(U16:U36)</f>
        <v>0</v>
      </c>
    </row>
  </sheetData>
  <mergeCells count="7">
    <mergeCell ref="S14:T14"/>
    <mergeCell ref="A1:P3"/>
    <mergeCell ref="E5:G5"/>
    <mergeCell ref="L5:M5"/>
    <mergeCell ref="I14:J14"/>
    <mergeCell ref="O14:P14"/>
    <mergeCell ref="Q14:R14"/>
  </mergeCells>
  <pageMargins left="0.7" right="0.7" top="0.75" bottom="0.75" header="0.3" footer="0.3"/>
  <ignoredErrors>
    <ignoredError sqref="C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E35B-76D2-AD41-AFB8-1B21A50CC402}">
  <dimension ref="A1:U42"/>
  <sheetViews>
    <sheetView zoomScale="57" workbookViewId="0">
      <selection activeCell="W20" sqref="W20"/>
    </sheetView>
  </sheetViews>
  <sheetFormatPr baseColWidth="10" defaultRowHeight="16" x14ac:dyDescent="0.2"/>
  <cols>
    <col min="2" max="2" width="14.6640625" customWidth="1"/>
    <col min="6" max="6" width="13.6640625" customWidth="1"/>
    <col min="9" max="9" width="13" customWidth="1"/>
    <col min="15" max="15" width="13" customWidth="1"/>
  </cols>
  <sheetData>
    <row r="1" spans="1:21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5" spans="1:21" x14ac:dyDescent="0.2">
      <c r="B5" t="s">
        <v>1</v>
      </c>
      <c r="C5" t="s">
        <v>2</v>
      </c>
      <c r="D5" t="s">
        <v>3</v>
      </c>
      <c r="E5" s="6" t="s">
        <v>4</v>
      </c>
      <c r="F5" s="6"/>
      <c r="G5" s="6"/>
      <c r="I5" t="s">
        <v>5</v>
      </c>
      <c r="J5" t="s">
        <v>2</v>
      </c>
      <c r="K5" t="s">
        <v>3</v>
      </c>
      <c r="L5" s="6" t="s">
        <v>4</v>
      </c>
      <c r="M5" s="6"/>
      <c r="O5" t="s">
        <v>5</v>
      </c>
      <c r="P5" t="s">
        <v>19</v>
      </c>
      <c r="Q5" t="s">
        <v>20</v>
      </c>
    </row>
    <row r="6" spans="1:21" x14ac:dyDescent="0.2">
      <c r="B6">
        <v>15</v>
      </c>
      <c r="C6">
        <v>0.14000000000000001</v>
      </c>
      <c r="D6">
        <f>C6</f>
        <v>0.14000000000000001</v>
      </c>
      <c r="E6">
        <v>0</v>
      </c>
      <c r="G6">
        <f>D6</f>
        <v>0.14000000000000001</v>
      </c>
      <c r="I6">
        <v>5</v>
      </c>
      <c r="J6">
        <v>0.12</v>
      </c>
      <c r="K6">
        <f>J6</f>
        <v>0.12</v>
      </c>
      <c r="L6">
        <v>0</v>
      </c>
      <c r="M6">
        <f>K6</f>
        <v>0.12</v>
      </c>
      <c r="O6" s="2" t="s">
        <v>18</v>
      </c>
      <c r="P6">
        <v>8</v>
      </c>
      <c r="Q6">
        <f>P6*60</f>
        <v>480</v>
      </c>
    </row>
    <row r="7" spans="1:21" x14ac:dyDescent="0.2">
      <c r="B7">
        <v>20</v>
      </c>
      <c r="C7">
        <v>0.22</v>
      </c>
      <c r="D7">
        <f>D6+C7</f>
        <v>0.36</v>
      </c>
      <c r="E7">
        <f>G6+0.01</f>
        <v>0.15000000000000002</v>
      </c>
      <c r="G7">
        <f>D7</f>
        <v>0.36</v>
      </c>
      <c r="H7" s="1"/>
      <c r="I7">
        <v>15</v>
      </c>
      <c r="J7">
        <v>0.35</v>
      </c>
      <c r="K7">
        <f>K6+J7</f>
        <v>0.47</v>
      </c>
      <c r="L7">
        <f>M6+0.01</f>
        <v>0.13</v>
      </c>
      <c r="M7">
        <f>K7</f>
        <v>0.47</v>
      </c>
    </row>
    <row r="8" spans="1:21" x14ac:dyDescent="0.2">
      <c r="B8">
        <v>25</v>
      </c>
      <c r="C8">
        <v>0.43</v>
      </c>
      <c r="D8">
        <f t="shared" ref="D8:D10" si="0">D7+C8</f>
        <v>0.79</v>
      </c>
      <c r="E8">
        <f t="shared" ref="E8:E10" si="1">G7+0.01</f>
        <v>0.37</v>
      </c>
      <c r="G8">
        <f t="shared" ref="G8:G10" si="2">D8</f>
        <v>0.79</v>
      </c>
      <c r="I8">
        <v>25</v>
      </c>
      <c r="J8">
        <v>0.43</v>
      </c>
      <c r="K8">
        <f t="shared" ref="K8:K10" si="3">K7+J8</f>
        <v>0.89999999999999991</v>
      </c>
      <c r="L8">
        <f t="shared" ref="L8:L10" si="4">M7+0.01</f>
        <v>0.48</v>
      </c>
      <c r="M8">
        <f t="shared" ref="M8:M10" si="5">K8</f>
        <v>0.89999999999999991</v>
      </c>
    </row>
    <row r="9" spans="1:21" x14ac:dyDescent="0.2">
      <c r="B9">
        <v>30</v>
      </c>
      <c r="C9">
        <v>0.17</v>
      </c>
      <c r="D9">
        <f t="shared" si="0"/>
        <v>0.96000000000000008</v>
      </c>
      <c r="E9">
        <f t="shared" si="1"/>
        <v>0.8</v>
      </c>
      <c r="G9">
        <f t="shared" si="2"/>
        <v>0.96000000000000008</v>
      </c>
      <c r="I9">
        <v>35</v>
      </c>
      <c r="J9">
        <v>0.06</v>
      </c>
      <c r="K9">
        <f t="shared" si="3"/>
        <v>0.96</v>
      </c>
      <c r="L9">
        <f t="shared" si="4"/>
        <v>0.90999999999999992</v>
      </c>
      <c r="M9">
        <f t="shared" si="5"/>
        <v>0.96</v>
      </c>
    </row>
    <row r="10" spans="1:21" x14ac:dyDescent="0.2">
      <c r="B10">
        <v>35</v>
      </c>
      <c r="C10">
        <v>0.04</v>
      </c>
      <c r="D10">
        <f t="shared" si="0"/>
        <v>1</v>
      </c>
      <c r="E10">
        <f t="shared" si="1"/>
        <v>0.97000000000000008</v>
      </c>
      <c r="G10">
        <f t="shared" si="2"/>
        <v>1</v>
      </c>
      <c r="I10">
        <v>45</v>
      </c>
      <c r="J10">
        <v>0.04</v>
      </c>
      <c r="K10">
        <f t="shared" si="3"/>
        <v>1</v>
      </c>
      <c r="L10">
        <f t="shared" si="4"/>
        <v>0.97</v>
      </c>
      <c r="M10">
        <f t="shared" si="5"/>
        <v>1</v>
      </c>
    </row>
    <row r="12" spans="1:21" x14ac:dyDescent="0.2">
      <c r="D12">
        <f>IF(C17&lt;$D$6,$B$6,IF(C17&lt;$D$7,$B$7,IF(C17&lt;$D$8,$B$8,IF(C17&lt;$D$9,$B$9,$B$10))))</f>
        <v>25</v>
      </c>
    </row>
    <row r="14" spans="1:21" x14ac:dyDescent="0.2">
      <c r="B14" t="s">
        <v>6</v>
      </c>
      <c r="C14" t="s">
        <v>7</v>
      </c>
      <c r="D14" t="s">
        <v>8</v>
      </c>
      <c r="E14" t="s">
        <v>9</v>
      </c>
      <c r="F14" t="s">
        <v>21</v>
      </c>
      <c r="G14" t="s">
        <v>10</v>
      </c>
      <c r="H14" t="s">
        <v>11</v>
      </c>
      <c r="I14" s="6" t="s">
        <v>12</v>
      </c>
      <c r="J14" s="6"/>
      <c r="K14" t="s">
        <v>16</v>
      </c>
      <c r="O14" s="6" t="s">
        <v>12</v>
      </c>
      <c r="P14" s="6"/>
      <c r="Q14" s="6" t="s">
        <v>13</v>
      </c>
      <c r="R14" s="6"/>
      <c r="S14" s="6" t="s">
        <v>22</v>
      </c>
      <c r="T14" s="6"/>
      <c r="U14" t="s">
        <v>17</v>
      </c>
    </row>
    <row r="15" spans="1:21" x14ac:dyDescent="0.2">
      <c r="I15" t="s">
        <v>14</v>
      </c>
      <c r="J15" t="s">
        <v>15</v>
      </c>
      <c r="O15" t="s">
        <v>14</v>
      </c>
      <c r="P15" t="s">
        <v>15</v>
      </c>
      <c r="Q15" t="s">
        <v>14</v>
      </c>
      <c r="R15" t="s">
        <v>15</v>
      </c>
      <c r="S15" t="s">
        <v>14</v>
      </c>
      <c r="T15" t="s">
        <v>15</v>
      </c>
    </row>
    <row r="16" spans="1:21" x14ac:dyDescent="0.2">
      <c r="B16">
        <v>1</v>
      </c>
      <c r="C16">
        <v>0.41299999999999998</v>
      </c>
      <c r="D16">
        <v>0</v>
      </c>
      <c r="E16">
        <v>0</v>
      </c>
      <c r="F16" s="3">
        <v>0.375</v>
      </c>
      <c r="G16">
        <v>2E-3</v>
      </c>
      <c r="H16">
        <f>IF(G16&lt;$M$6,$I$6,IF(G16&lt;$M$7,$I$7,IF(G16&lt;$M$8,$I$8,IF(G16&lt;$M$9,$I$9,$I$10))))</f>
        <v>5</v>
      </c>
      <c r="I16">
        <v>0</v>
      </c>
      <c r="J16">
        <f>I16+H16</f>
        <v>5</v>
      </c>
      <c r="K16">
        <f>I16-E16</f>
        <v>0</v>
      </c>
      <c r="O16">
        <v>0</v>
      </c>
      <c r="P16">
        <v>15</v>
      </c>
      <c r="Q16" t="s">
        <v>26</v>
      </c>
      <c r="R16" t="s">
        <v>26</v>
      </c>
      <c r="S16" s="3">
        <f>TIME(9,0,0)+TIME(0,MAX(O16,Q16),0)</f>
        <v>0.375</v>
      </c>
      <c r="T16" s="3">
        <f>TIME(9,0,0)+TIME(0,MAX(P16,R16),0)</f>
        <v>0.38541666666666669</v>
      </c>
      <c r="U16">
        <f>MAX(O16,Q16)-E16</f>
        <v>0</v>
      </c>
    </row>
    <row r="17" spans="2:21" x14ac:dyDescent="0.2">
      <c r="B17">
        <v>2</v>
      </c>
      <c r="C17">
        <v>0.4</v>
      </c>
      <c r="D17">
        <f>IF(C17&lt;$D$6,$B$6,IF(C17&lt;$D$7,$B$7,IF(C17&lt;$D$8,$B$8,IF(C17&lt;$D$9,$B$9,$B$10))))</f>
        <v>25</v>
      </c>
      <c r="E17">
        <f>E16+D17</f>
        <v>25</v>
      </c>
      <c r="F17" s="3">
        <f>TIME(9,0,0)+TIME(0,E17,0)</f>
        <v>0.3923611111111111</v>
      </c>
      <c r="G17">
        <v>0.88500000000000001</v>
      </c>
      <c r="H17">
        <f t="shared" ref="H17:H37" si="6">IF(G17&lt;$M$6,$I$6,IF(G17&lt;$M$7,$I$7,IF(G17&lt;$M$8,$I$8,IF(G17&lt;$M$9,$I$9,$I$10))))</f>
        <v>25</v>
      </c>
      <c r="I17">
        <f>MAX(J16,E17)</f>
        <v>25</v>
      </c>
      <c r="J17">
        <f t="shared" ref="J17:J37" si="7">I17+H17</f>
        <v>50</v>
      </c>
      <c r="K17">
        <f t="shared" ref="K17:K37" si="8">I17-E17</f>
        <v>0</v>
      </c>
      <c r="O17">
        <f>IF(E17&gt;=MAX($P$16:P16),E17,IF(E17&gt;=MAX($R$16:R16),"_",IF(MAX($P$16:P16)&lt;MAX($R$16:R16),MAX($P$16:P16),"_")))</f>
        <v>25</v>
      </c>
      <c r="P17">
        <f>IF(O17&lt;&gt;"_",O17+H17,"_")</f>
        <v>50</v>
      </c>
      <c r="Q17" t="str">
        <f>IF(E17&gt;=MAX($P$16:P16),"_",IF(E17&gt;=MAX($R$16:R16),E17,IF(MAX($P$16:P16)&lt;MAX($R$16:R16),"_",MAX($R$16:R16))))</f>
        <v>_</v>
      </c>
      <c r="R17" t="str">
        <f>IF(Q17&lt;&gt;"_",Q17+H17,"_")</f>
        <v>_</v>
      </c>
      <c r="S17" s="3">
        <f t="shared" ref="S17:T37" si="9">TIME(9,0,0)+TIME(0,MAX(O17,Q17),0)</f>
        <v>0.3923611111111111</v>
      </c>
      <c r="T17" s="3">
        <f t="shared" si="9"/>
        <v>0.40972222222222221</v>
      </c>
      <c r="U17">
        <f t="shared" ref="U17:U37" si="10">MAX(O17,Q17)-E17</f>
        <v>0</v>
      </c>
    </row>
    <row r="18" spans="2:21" x14ac:dyDescent="0.2">
      <c r="B18">
        <v>3</v>
      </c>
      <c r="C18">
        <v>4.9000000000000002E-2</v>
      </c>
      <c r="D18">
        <f t="shared" ref="D18:D37" si="11">IF(C18&lt;$D$6,$B$6,IF(C18&lt;$D$7,$B$7,IF(C18&lt;$D$8,$B$8,IF(C18&lt;$D$9,$B$9,$B$10))))</f>
        <v>15</v>
      </c>
      <c r="E18">
        <f t="shared" ref="E18:E37" si="12">E17+D18</f>
        <v>40</v>
      </c>
      <c r="F18" s="3">
        <f t="shared" ref="F18:F37" si="13">TIME(9,0,0)+TIME(0,E18,0)</f>
        <v>0.40277777777777779</v>
      </c>
      <c r="G18">
        <v>0.374</v>
      </c>
      <c r="H18">
        <f t="shared" si="6"/>
        <v>15</v>
      </c>
      <c r="I18">
        <f t="shared" ref="I18:I37" si="14">MAX(J17,E18)</f>
        <v>50</v>
      </c>
      <c r="J18">
        <f t="shared" si="7"/>
        <v>65</v>
      </c>
      <c r="K18">
        <f t="shared" si="8"/>
        <v>10</v>
      </c>
      <c r="O18" t="str">
        <f>IF(E18&gt;=MAX($P$16:P17),E18,IF(E18&gt;=MAX($R$16:R17),"_",IF(MAX($P$16:P17)&lt;MAX($R$16:R17),MAX($P$16:P17),"_")))</f>
        <v>_</v>
      </c>
      <c r="P18" t="str">
        <f t="shared" ref="P18:P37" si="15">IF(O18&lt;&gt;"_",O18+H18,"_")</f>
        <v>_</v>
      </c>
      <c r="Q18">
        <f>IF(E18&gt;=MAX($P$16:P17),"_",IF(E18&gt;=MAX($R$16:R17),E18,IF(MAX($P$16:P17)&lt;MAX($R$16:R17),"_",MAX($R$16:R17))))</f>
        <v>40</v>
      </c>
      <c r="R18">
        <f t="shared" ref="R18:R37" si="16">IF(Q18&lt;&gt;"_",Q18+H18,"_")</f>
        <v>55</v>
      </c>
      <c r="S18" s="3">
        <f t="shared" si="9"/>
        <v>0.40277777777777779</v>
      </c>
      <c r="T18" s="3">
        <f t="shared" si="9"/>
        <v>0.41319444444444442</v>
      </c>
      <c r="U18">
        <f t="shared" si="10"/>
        <v>0</v>
      </c>
    </row>
    <row r="19" spans="2:21" x14ac:dyDescent="0.2">
      <c r="B19">
        <v>4</v>
      </c>
      <c r="C19">
        <v>0.93400000000000005</v>
      </c>
      <c r="D19">
        <f t="shared" si="11"/>
        <v>30</v>
      </c>
      <c r="E19">
        <f t="shared" si="12"/>
        <v>70</v>
      </c>
      <c r="F19" s="3">
        <f t="shared" si="13"/>
        <v>0.4236111111111111</v>
      </c>
      <c r="G19">
        <v>0.43</v>
      </c>
      <c r="H19">
        <f t="shared" si="6"/>
        <v>15</v>
      </c>
      <c r="I19">
        <f t="shared" si="14"/>
        <v>70</v>
      </c>
      <c r="J19">
        <f t="shared" si="7"/>
        <v>85</v>
      </c>
      <c r="K19">
        <f t="shared" si="8"/>
        <v>0</v>
      </c>
      <c r="O19">
        <f>IF(E19&gt;=MAX($P$16:P18),E19,IF(E19&gt;=MAX($R$16:R18),"_",IF(MAX($P$16:P18)&lt;MAX($R$16:R18),MAX($P$16:P18),"_")))</f>
        <v>70</v>
      </c>
      <c r="P19">
        <f t="shared" si="15"/>
        <v>85</v>
      </c>
      <c r="Q19" t="str">
        <f>IF(E19&gt;=MAX($P$16:P18),"_",IF(E19&gt;=MAX($R$16:R18),E19,IF(MAX($P$16:P18)&lt;MAX($R$16:R18),"_",MAX($R$16:R18))))</f>
        <v>_</v>
      </c>
      <c r="R19" t="str">
        <f t="shared" si="16"/>
        <v>_</v>
      </c>
      <c r="S19" s="3">
        <f t="shared" si="9"/>
        <v>0.4236111111111111</v>
      </c>
      <c r="T19" s="3">
        <f t="shared" si="9"/>
        <v>0.43402777777777779</v>
      </c>
      <c r="U19">
        <f t="shared" si="10"/>
        <v>0</v>
      </c>
    </row>
    <row r="20" spans="2:21" x14ac:dyDescent="0.2">
      <c r="B20">
        <v>5</v>
      </c>
      <c r="C20">
        <v>2.7E-2</v>
      </c>
      <c r="D20">
        <f t="shared" si="11"/>
        <v>15</v>
      </c>
      <c r="E20">
        <f t="shared" si="12"/>
        <v>85</v>
      </c>
      <c r="F20" s="3">
        <f t="shared" si="13"/>
        <v>0.43402777777777779</v>
      </c>
      <c r="G20">
        <v>0.52100000000000002</v>
      </c>
      <c r="H20">
        <f t="shared" si="6"/>
        <v>25</v>
      </c>
      <c r="I20">
        <f t="shared" si="14"/>
        <v>85</v>
      </c>
      <c r="J20">
        <f t="shared" si="7"/>
        <v>110</v>
      </c>
      <c r="K20">
        <f t="shared" si="8"/>
        <v>0</v>
      </c>
      <c r="O20">
        <f>IF(E20&gt;=MAX($P$16:P19),E20,IF(E20&gt;=MAX($R$16:R19),"_",IF(MAX($P$16:P19)&lt;MAX($R$16:R19),MAX($P$16:P19),"_")))</f>
        <v>85</v>
      </c>
      <c r="P20">
        <f t="shared" si="15"/>
        <v>110</v>
      </c>
      <c r="Q20" t="str">
        <f>IF(E20&gt;=MAX($P$16:P19),"_",IF(E20&gt;=MAX($R$16:R19),E20,IF(MAX($P$16:P19)&lt;MAX($R$16:R19),"_",MAX($R$16:R19))))</f>
        <v>_</v>
      </c>
      <c r="R20" t="str">
        <f t="shared" si="16"/>
        <v>_</v>
      </c>
      <c r="S20" s="3">
        <f t="shared" si="9"/>
        <v>0.43402777777777779</v>
      </c>
      <c r="T20" s="3">
        <f t="shared" si="9"/>
        <v>0.4513888888888889</v>
      </c>
      <c r="U20">
        <f t="shared" si="10"/>
        <v>0</v>
      </c>
    </row>
    <row r="21" spans="2:21" x14ac:dyDescent="0.2">
      <c r="B21">
        <v>6</v>
      </c>
      <c r="C21">
        <v>0.90800000000000003</v>
      </c>
      <c r="D21">
        <f t="shared" si="11"/>
        <v>30</v>
      </c>
      <c r="E21">
        <f t="shared" si="12"/>
        <v>115</v>
      </c>
      <c r="F21" s="3">
        <f t="shared" si="13"/>
        <v>0.4548611111111111</v>
      </c>
      <c r="G21">
        <v>0.191</v>
      </c>
      <c r="H21">
        <f t="shared" si="6"/>
        <v>15</v>
      </c>
      <c r="I21">
        <f t="shared" si="14"/>
        <v>115</v>
      </c>
      <c r="J21">
        <f t="shared" si="7"/>
        <v>130</v>
      </c>
      <c r="K21">
        <f t="shared" si="8"/>
        <v>0</v>
      </c>
      <c r="O21">
        <f>IF(E21&gt;=MAX($P$16:P20),E21,IF(E21&gt;=MAX($R$16:R20),"_",IF(MAX($P$16:P20)&lt;MAX($R$16:R20),MAX($P$16:P20),"_")))</f>
        <v>115</v>
      </c>
      <c r="P21">
        <f t="shared" si="15"/>
        <v>130</v>
      </c>
      <c r="Q21" t="str">
        <f>IF(E21&gt;=MAX($P$16:P20),"_",IF(E21&gt;=MAX($R$16:R20),E21,IF(MAX($P$16:P20)&lt;MAX($R$16:R20),"_",MAX($R$16:R20))))</f>
        <v>_</v>
      </c>
      <c r="R21" t="str">
        <f t="shared" si="16"/>
        <v>_</v>
      </c>
      <c r="S21" s="3">
        <f t="shared" si="9"/>
        <v>0.4548611111111111</v>
      </c>
      <c r="T21" s="3">
        <f t="shared" si="9"/>
        <v>0.46527777777777779</v>
      </c>
      <c r="U21">
        <f t="shared" si="10"/>
        <v>0</v>
      </c>
    </row>
    <row r="22" spans="2:21" x14ac:dyDescent="0.2">
      <c r="B22">
        <v>7</v>
      </c>
      <c r="C22">
        <v>0.54300000000000004</v>
      </c>
      <c r="D22">
        <f t="shared" si="11"/>
        <v>25</v>
      </c>
      <c r="E22">
        <f t="shared" si="12"/>
        <v>140</v>
      </c>
      <c r="F22" s="3">
        <f t="shared" si="13"/>
        <v>0.47222222222222221</v>
      </c>
      <c r="G22">
        <v>0.46</v>
      </c>
      <c r="H22">
        <f t="shared" si="6"/>
        <v>15</v>
      </c>
      <c r="I22">
        <f t="shared" si="14"/>
        <v>140</v>
      </c>
      <c r="J22">
        <f t="shared" si="7"/>
        <v>155</v>
      </c>
      <c r="K22">
        <f t="shared" si="8"/>
        <v>0</v>
      </c>
      <c r="O22">
        <f>IF(E22&gt;=MAX($P$16:P21),E22,IF(E22&gt;=MAX($R$16:R21),"_",IF(MAX($P$16:P21)&lt;MAX($R$16:R21),MAX($P$16:P21),"_")))</f>
        <v>140</v>
      </c>
      <c r="P22">
        <f t="shared" si="15"/>
        <v>155</v>
      </c>
      <c r="Q22" t="str">
        <f>IF(E22&gt;=MAX($P$16:P21),"_",IF(E22&gt;=MAX($R$16:R21),E22,IF(MAX($P$16:P21)&lt;MAX($R$16:R21),"_",MAX($R$16:R21))))</f>
        <v>_</v>
      </c>
      <c r="R22" t="str">
        <f t="shared" si="16"/>
        <v>_</v>
      </c>
      <c r="S22" s="3">
        <f t="shared" si="9"/>
        <v>0.47222222222222221</v>
      </c>
      <c r="T22" s="3">
        <f t="shared" si="9"/>
        <v>0.4826388888888889</v>
      </c>
      <c r="U22">
        <f t="shared" si="10"/>
        <v>0</v>
      </c>
    </row>
    <row r="23" spans="2:21" x14ac:dyDescent="0.2">
      <c r="B23">
        <v>8</v>
      </c>
      <c r="C23">
        <v>0.93600000000000005</v>
      </c>
      <c r="D23">
        <f t="shared" si="11"/>
        <v>30</v>
      </c>
      <c r="E23">
        <f t="shared" si="12"/>
        <v>170</v>
      </c>
      <c r="F23" s="3">
        <f t="shared" si="13"/>
        <v>0.49305555555555558</v>
      </c>
      <c r="G23">
        <v>0.97499999999999998</v>
      </c>
      <c r="H23">
        <f t="shared" si="6"/>
        <v>45</v>
      </c>
      <c r="I23">
        <f t="shared" si="14"/>
        <v>170</v>
      </c>
      <c r="J23">
        <f t="shared" si="7"/>
        <v>215</v>
      </c>
      <c r="K23">
        <f t="shared" si="8"/>
        <v>0</v>
      </c>
      <c r="O23">
        <f>IF(E23&gt;=MAX($P$16:P22),E23,IF(E23&gt;=MAX($R$16:R22),"_",IF(MAX($P$16:P22)&lt;MAX($R$16:R22),MAX($P$16:P22),"_")))</f>
        <v>170</v>
      </c>
      <c r="P23">
        <f t="shared" si="15"/>
        <v>215</v>
      </c>
      <c r="Q23" t="str">
        <f>IF(E23&gt;=MAX($P$16:P22),"_",IF(E23&gt;=MAX($R$16:R22),E23,IF(MAX($P$16:P22)&lt;MAX($R$16:R22),"_",MAX($R$16:R22))))</f>
        <v>_</v>
      </c>
      <c r="R23" t="str">
        <f t="shared" si="16"/>
        <v>_</v>
      </c>
      <c r="S23" s="3">
        <f t="shared" si="9"/>
        <v>0.49305555555555558</v>
      </c>
      <c r="T23" s="3">
        <f t="shared" si="9"/>
        <v>0.52430555555555558</v>
      </c>
      <c r="U23">
        <f t="shared" si="10"/>
        <v>0</v>
      </c>
    </row>
    <row r="24" spans="2:21" x14ac:dyDescent="0.2">
      <c r="B24">
        <v>9</v>
      </c>
      <c r="C24">
        <v>0.502</v>
      </c>
      <c r="D24">
        <f t="shared" si="11"/>
        <v>25</v>
      </c>
      <c r="E24">
        <f t="shared" si="12"/>
        <v>195</v>
      </c>
      <c r="F24" s="3">
        <f t="shared" si="13"/>
        <v>0.51041666666666663</v>
      </c>
      <c r="G24">
        <v>0.74099999999999999</v>
      </c>
      <c r="H24">
        <f t="shared" si="6"/>
        <v>25</v>
      </c>
      <c r="I24">
        <f t="shared" si="14"/>
        <v>215</v>
      </c>
      <c r="J24">
        <f t="shared" si="7"/>
        <v>240</v>
      </c>
      <c r="K24">
        <f t="shared" si="8"/>
        <v>20</v>
      </c>
      <c r="O24" t="str">
        <f>IF(E24&gt;=MAX($P$16:P23),E24,IF(E24&gt;=MAX($R$16:R23),"_",IF(MAX($P$16:P23)&lt;MAX($R$16:R23),MAX($P$16:P23),"_")))</f>
        <v>_</v>
      </c>
      <c r="P24" t="str">
        <f t="shared" si="15"/>
        <v>_</v>
      </c>
      <c r="Q24">
        <f>IF(E24&gt;=MAX($P$16:P23),"_",IF(E24&gt;=MAX($R$16:R23),E24,IF(MAX($P$16:P23)&lt;MAX($R$16:R23),"_",MAX($R$16:R23))))</f>
        <v>195</v>
      </c>
      <c r="R24">
        <f t="shared" si="16"/>
        <v>220</v>
      </c>
      <c r="S24" s="3">
        <f t="shared" si="9"/>
        <v>0.51041666666666663</v>
      </c>
      <c r="T24" s="3">
        <f t="shared" si="9"/>
        <v>0.52777777777777779</v>
      </c>
      <c r="U24">
        <f t="shared" si="10"/>
        <v>0</v>
      </c>
    </row>
    <row r="25" spans="2:21" x14ac:dyDescent="0.2">
      <c r="B25">
        <v>10</v>
      </c>
      <c r="C25">
        <v>0.98699999999999999</v>
      </c>
      <c r="D25">
        <f t="shared" si="11"/>
        <v>35</v>
      </c>
      <c r="E25">
        <f t="shared" si="12"/>
        <v>230</v>
      </c>
      <c r="F25" s="3">
        <f t="shared" si="13"/>
        <v>0.53472222222222221</v>
      </c>
      <c r="G25">
        <v>0.317</v>
      </c>
      <c r="H25">
        <f t="shared" si="6"/>
        <v>15</v>
      </c>
      <c r="I25">
        <f t="shared" si="14"/>
        <v>240</v>
      </c>
      <c r="J25">
        <f t="shared" si="7"/>
        <v>255</v>
      </c>
      <c r="K25">
        <f t="shared" si="8"/>
        <v>10</v>
      </c>
      <c r="O25">
        <f>IF(E25&gt;=MAX($P$16:P24),E25,IF(E25&gt;=MAX($R$16:R24),"_",IF(MAX($P$16:P24)&lt;MAX($R$16:R24),MAX($P$16:P24),"_")))</f>
        <v>230</v>
      </c>
      <c r="P25">
        <f t="shared" si="15"/>
        <v>245</v>
      </c>
      <c r="Q25" t="str">
        <f>IF(E25&gt;=MAX($P$16:P24),"_",IF(E25&gt;=MAX($R$16:R24),E25,IF(MAX($P$16:P24)&lt;MAX($R$16:R24),"_",MAX($R$16:R24))))</f>
        <v>_</v>
      </c>
      <c r="R25" t="str">
        <f t="shared" si="16"/>
        <v>_</v>
      </c>
      <c r="S25" s="3">
        <f t="shared" si="9"/>
        <v>0.53472222222222221</v>
      </c>
      <c r="T25" s="3">
        <f t="shared" si="9"/>
        <v>0.54513888888888884</v>
      </c>
      <c r="U25">
        <f t="shared" si="10"/>
        <v>0</v>
      </c>
    </row>
    <row r="26" spans="2:21" x14ac:dyDescent="0.2">
      <c r="B26">
        <v>11</v>
      </c>
      <c r="C26">
        <v>0.14399999999999999</v>
      </c>
      <c r="D26">
        <f t="shared" si="11"/>
        <v>20</v>
      </c>
      <c r="E26">
        <f t="shared" si="12"/>
        <v>250</v>
      </c>
      <c r="F26" s="3">
        <f t="shared" si="13"/>
        <v>0.54861111111111116</v>
      </c>
      <c r="G26">
        <v>0.495</v>
      </c>
      <c r="H26">
        <f t="shared" si="6"/>
        <v>25</v>
      </c>
      <c r="I26">
        <f t="shared" si="14"/>
        <v>255</v>
      </c>
      <c r="J26">
        <f t="shared" si="7"/>
        <v>280</v>
      </c>
      <c r="K26">
        <f t="shared" si="8"/>
        <v>5</v>
      </c>
      <c r="O26">
        <f>IF(E26&gt;=MAX($P$16:P25),E26,IF(E26&gt;=MAX($R$16:R25),"_",IF(MAX($P$16:P25)&lt;MAX($R$16:R25),MAX($P$16:P25),"_")))</f>
        <v>250</v>
      </c>
      <c r="P26">
        <f t="shared" si="15"/>
        <v>275</v>
      </c>
      <c r="Q26" t="str">
        <f>IF(E26&gt;=MAX($P$16:P25),"_",IF(E26&gt;=MAX($R$16:R25),E26,IF(MAX($P$16:P25)&lt;MAX($R$16:R25),"_",MAX($R$16:R25))))</f>
        <v>_</v>
      </c>
      <c r="R26" t="str">
        <f t="shared" si="16"/>
        <v>_</v>
      </c>
      <c r="S26" s="3">
        <f t="shared" si="9"/>
        <v>0.54861111111111116</v>
      </c>
      <c r="T26" s="3">
        <f t="shared" si="9"/>
        <v>0.56597222222222221</v>
      </c>
      <c r="U26">
        <f t="shared" si="10"/>
        <v>0</v>
      </c>
    </row>
    <row r="27" spans="2:21" x14ac:dyDescent="0.2">
      <c r="B27">
        <v>12</v>
      </c>
      <c r="C27">
        <v>0.47</v>
      </c>
      <c r="D27">
        <f t="shared" si="11"/>
        <v>25</v>
      </c>
      <c r="E27">
        <f t="shared" si="12"/>
        <v>275</v>
      </c>
      <c r="F27" s="3">
        <f t="shared" si="13"/>
        <v>0.56597222222222221</v>
      </c>
      <c r="G27">
        <v>0.52</v>
      </c>
      <c r="H27">
        <f t="shared" si="6"/>
        <v>25</v>
      </c>
      <c r="I27">
        <f t="shared" si="14"/>
        <v>280</v>
      </c>
      <c r="J27">
        <f t="shared" si="7"/>
        <v>305</v>
      </c>
      <c r="K27">
        <f t="shared" si="8"/>
        <v>5</v>
      </c>
      <c r="O27">
        <f>IF(E27&gt;=MAX($P$16:P26),E27,IF(E27&gt;=MAX($R$16:R26),"_",IF(MAX($P$16:P26)&lt;MAX($R$16:R26),MAX($P$16:P26),"_")))</f>
        <v>275</v>
      </c>
      <c r="P27">
        <f t="shared" si="15"/>
        <v>300</v>
      </c>
      <c r="Q27" t="str">
        <f>IF(E27&gt;=MAX($P$16:P26),"_",IF(E27&gt;=MAX($R$16:R26),E27,IF(MAX($P$16:P26)&lt;MAX($R$16:R26),"_",MAX($R$16:R26))))</f>
        <v>_</v>
      </c>
      <c r="R27" t="str">
        <f t="shared" si="16"/>
        <v>_</v>
      </c>
      <c r="S27" s="3">
        <f t="shared" si="9"/>
        <v>0.56597222222222221</v>
      </c>
      <c r="T27" s="3">
        <f t="shared" si="9"/>
        <v>0.58333333333333337</v>
      </c>
      <c r="U27">
        <f t="shared" si="10"/>
        <v>0</v>
      </c>
    </row>
    <row r="28" spans="2:21" x14ac:dyDescent="0.2">
      <c r="B28">
        <v>13</v>
      </c>
      <c r="C28">
        <v>0.35899999999999999</v>
      </c>
      <c r="D28">
        <f t="shared" si="11"/>
        <v>20</v>
      </c>
      <c r="E28">
        <f t="shared" si="12"/>
        <v>295</v>
      </c>
      <c r="F28" s="3">
        <f t="shared" si="13"/>
        <v>0.57986111111111116</v>
      </c>
      <c r="G28">
        <v>0.28499999999999998</v>
      </c>
      <c r="H28">
        <f t="shared" si="6"/>
        <v>15</v>
      </c>
      <c r="I28">
        <f t="shared" si="14"/>
        <v>305</v>
      </c>
      <c r="J28">
        <f t="shared" si="7"/>
        <v>320</v>
      </c>
      <c r="K28">
        <f t="shared" si="8"/>
        <v>10</v>
      </c>
      <c r="O28" t="str">
        <f>IF(E28&gt;=MAX($P$16:P27),E28,IF(E28&gt;=MAX($R$16:R27),"_",IF(MAX($P$16:P27)&lt;MAX($R$16:R27),MAX($P$16:P27),"_")))</f>
        <v>_</v>
      </c>
      <c r="P28" t="str">
        <f t="shared" si="15"/>
        <v>_</v>
      </c>
      <c r="Q28">
        <f>IF(E28&gt;=MAX($P$16:P27),"_",IF(E28&gt;=MAX($R$16:R27),E28,IF(MAX($P$16:P27)&lt;MAX($R$16:R27),"_",MAX($R$16:R27))))</f>
        <v>295</v>
      </c>
      <c r="R28">
        <f t="shared" si="16"/>
        <v>310</v>
      </c>
      <c r="S28" s="3">
        <f t="shared" si="9"/>
        <v>0.57986111111111116</v>
      </c>
      <c r="T28" s="3">
        <f t="shared" si="9"/>
        <v>0.59027777777777779</v>
      </c>
      <c r="U28">
        <f t="shared" si="10"/>
        <v>0</v>
      </c>
    </row>
    <row r="29" spans="2:21" x14ac:dyDescent="0.2">
      <c r="B29">
        <v>14</v>
      </c>
      <c r="C29">
        <v>0.315</v>
      </c>
      <c r="D29">
        <f t="shared" si="11"/>
        <v>20</v>
      </c>
      <c r="E29">
        <f t="shared" si="12"/>
        <v>315</v>
      </c>
      <c r="F29" s="3">
        <f t="shared" si="13"/>
        <v>0.59375</v>
      </c>
      <c r="G29">
        <v>0.28899999999999998</v>
      </c>
      <c r="H29">
        <f t="shared" si="6"/>
        <v>15</v>
      </c>
      <c r="I29">
        <f t="shared" si="14"/>
        <v>320</v>
      </c>
      <c r="J29">
        <f t="shared" si="7"/>
        <v>335</v>
      </c>
      <c r="K29">
        <f t="shared" si="8"/>
        <v>5</v>
      </c>
      <c r="O29">
        <f>IF(E29&gt;=MAX($P$16:P28),E29,IF(E29&gt;=MAX($R$16:R28),"_",IF(MAX($P$16:P28)&lt;MAX($R$16:R28),MAX($P$16:P28),"_")))</f>
        <v>315</v>
      </c>
      <c r="P29">
        <f t="shared" si="15"/>
        <v>330</v>
      </c>
      <c r="Q29" t="str">
        <f>IF(E29&gt;=MAX($P$16:P28),"_",IF(E29&gt;=MAX($R$16:R28),E29,IF(MAX($P$16:P28)&lt;MAX($R$16:R28),"_",MAX($R$16:R28))))</f>
        <v>_</v>
      </c>
      <c r="R29" t="str">
        <f t="shared" si="16"/>
        <v>_</v>
      </c>
      <c r="S29" s="3">
        <f t="shared" si="9"/>
        <v>0.59375</v>
      </c>
      <c r="T29" s="3">
        <f t="shared" si="9"/>
        <v>0.60416666666666663</v>
      </c>
      <c r="U29">
        <f t="shared" si="10"/>
        <v>0</v>
      </c>
    </row>
    <row r="30" spans="2:21" x14ac:dyDescent="0.2">
      <c r="B30">
        <v>15</v>
      </c>
      <c r="C30">
        <v>0.85899999999999999</v>
      </c>
      <c r="D30">
        <f t="shared" si="11"/>
        <v>30</v>
      </c>
      <c r="E30">
        <f t="shared" si="12"/>
        <v>345</v>
      </c>
      <c r="F30" s="3">
        <f t="shared" si="13"/>
        <v>0.61458333333333337</v>
      </c>
      <c r="G30">
        <v>0.95799999999999996</v>
      </c>
      <c r="H30">
        <f t="shared" si="6"/>
        <v>35</v>
      </c>
      <c r="I30">
        <f t="shared" si="14"/>
        <v>345</v>
      </c>
      <c r="J30">
        <f t="shared" si="7"/>
        <v>380</v>
      </c>
      <c r="K30">
        <f t="shared" si="8"/>
        <v>0</v>
      </c>
      <c r="O30">
        <f>IF(E30&gt;=MAX($P$16:P29),E30,IF(E30&gt;=MAX($R$16:R29),"_",IF(MAX($P$16:P29)&lt;MAX($R$16:R29),MAX($P$16:P29),"_")))</f>
        <v>345</v>
      </c>
      <c r="P30">
        <f t="shared" si="15"/>
        <v>380</v>
      </c>
      <c r="Q30" t="str">
        <f>IF(E30&gt;=MAX($P$16:P29),"_",IF(E30&gt;=MAX($R$16:R29),E30,IF(MAX($P$16:P29)&lt;MAX($R$16:R29),"_",MAX($R$16:R29))))</f>
        <v>_</v>
      </c>
      <c r="R30" t="str">
        <f t="shared" si="16"/>
        <v>_</v>
      </c>
      <c r="S30" s="3">
        <f t="shared" si="9"/>
        <v>0.61458333333333337</v>
      </c>
      <c r="T30" s="3">
        <f t="shared" si="9"/>
        <v>0.63888888888888884</v>
      </c>
      <c r="U30">
        <f t="shared" si="10"/>
        <v>0</v>
      </c>
    </row>
    <row r="31" spans="2:21" x14ac:dyDescent="0.2">
      <c r="B31">
        <v>16</v>
      </c>
      <c r="C31">
        <v>0.59899999999999998</v>
      </c>
      <c r="D31">
        <f t="shared" si="11"/>
        <v>25</v>
      </c>
      <c r="E31">
        <f t="shared" si="12"/>
        <v>370</v>
      </c>
      <c r="F31" s="3">
        <f t="shared" si="13"/>
        <v>0.63194444444444442</v>
      </c>
      <c r="G31">
        <v>0.12</v>
      </c>
      <c r="H31">
        <f t="shared" si="6"/>
        <v>15</v>
      </c>
      <c r="I31">
        <f t="shared" si="14"/>
        <v>380</v>
      </c>
      <c r="J31">
        <f t="shared" si="7"/>
        <v>395</v>
      </c>
      <c r="K31">
        <f t="shared" si="8"/>
        <v>10</v>
      </c>
      <c r="O31" t="str">
        <f>IF(E31&gt;=MAX($P$16:P30),E31,IF(E31&gt;=MAX($R$16:R30),"_",IF(MAX($P$16:P30)&lt;MAX($R$16:R30),MAX($P$16:P30),"_")))</f>
        <v>_</v>
      </c>
      <c r="P31" t="str">
        <f t="shared" si="15"/>
        <v>_</v>
      </c>
      <c r="Q31">
        <f>IF(E31&gt;=MAX($P$16:P30),"_",IF(E31&gt;=MAX($R$16:R30),E31,IF(MAX($P$16:P30)&lt;MAX($R$16:R30),"_",MAX($R$16:R30))))</f>
        <v>370</v>
      </c>
      <c r="R31">
        <f t="shared" si="16"/>
        <v>385</v>
      </c>
      <c r="S31" s="3">
        <f t="shared" si="9"/>
        <v>0.63194444444444442</v>
      </c>
      <c r="T31" s="3">
        <f t="shared" si="9"/>
        <v>0.64236111111111116</v>
      </c>
      <c r="U31">
        <f t="shared" si="10"/>
        <v>0</v>
      </c>
    </row>
    <row r="32" spans="2:21" x14ac:dyDescent="0.2">
      <c r="B32">
        <v>17</v>
      </c>
      <c r="C32">
        <v>0.48099999999999998</v>
      </c>
      <c r="D32">
        <f t="shared" si="11"/>
        <v>25</v>
      </c>
      <c r="E32">
        <f t="shared" si="12"/>
        <v>395</v>
      </c>
      <c r="F32" s="3">
        <f t="shared" si="13"/>
        <v>0.64930555555555558</v>
      </c>
      <c r="G32">
        <v>0.16700000000000001</v>
      </c>
      <c r="H32">
        <f t="shared" si="6"/>
        <v>15</v>
      </c>
      <c r="I32">
        <f t="shared" si="14"/>
        <v>395</v>
      </c>
      <c r="J32">
        <f t="shared" si="7"/>
        <v>410</v>
      </c>
      <c r="K32">
        <f t="shared" si="8"/>
        <v>0</v>
      </c>
      <c r="O32">
        <f>IF(E32&gt;=MAX($P$16:P31),E32,IF(E32&gt;=MAX($R$16:R31),"_",IF(MAX($P$16:P31)&lt;MAX($R$16:R31),MAX($P$16:P31),"_")))</f>
        <v>395</v>
      </c>
      <c r="P32">
        <f t="shared" si="15"/>
        <v>410</v>
      </c>
      <c r="Q32" t="str">
        <f>IF(E32&gt;=MAX($P$16:P31),"_",IF(E32&gt;=MAX($R$16:R31),E32,IF(MAX($P$16:P31)&lt;MAX($R$16:R31),"_",MAX($R$16:R31))))</f>
        <v>_</v>
      </c>
      <c r="R32" t="str">
        <f t="shared" si="16"/>
        <v>_</v>
      </c>
      <c r="S32" s="3">
        <f t="shared" si="9"/>
        <v>0.64930555555555558</v>
      </c>
      <c r="T32" s="3">
        <f t="shared" si="9"/>
        <v>0.65972222222222221</v>
      </c>
      <c r="U32">
        <f t="shared" si="10"/>
        <v>0</v>
      </c>
    </row>
    <row r="33" spans="1:21" x14ac:dyDescent="0.2">
      <c r="B33">
        <v>18</v>
      </c>
      <c r="C33">
        <v>7.8E-2</v>
      </c>
      <c r="D33">
        <f t="shared" si="11"/>
        <v>15</v>
      </c>
      <c r="E33">
        <f t="shared" si="12"/>
        <v>410</v>
      </c>
      <c r="F33" s="3">
        <f t="shared" si="13"/>
        <v>0.65972222222222221</v>
      </c>
      <c r="G33">
        <v>0.434</v>
      </c>
      <c r="H33">
        <f t="shared" si="6"/>
        <v>15</v>
      </c>
      <c r="I33">
        <f t="shared" si="14"/>
        <v>410</v>
      </c>
      <c r="J33">
        <f t="shared" si="7"/>
        <v>425</v>
      </c>
      <c r="K33">
        <f t="shared" si="8"/>
        <v>0</v>
      </c>
      <c r="O33">
        <f>IF(E33&gt;=MAX($P$16:P32),E33,IF(E33&gt;=MAX($R$16:R32),"_",IF(MAX($P$16:P32)&lt;MAX($R$16:R32),MAX($P$16:P32),"_")))</f>
        <v>410</v>
      </c>
      <c r="P33">
        <f t="shared" si="15"/>
        <v>425</v>
      </c>
      <c r="Q33" t="str">
        <f>IF(E33&gt;=MAX($P$16:P32),"_",IF(E33&gt;=MAX($R$16:R32),E33,IF(MAX($P$16:P32)&lt;MAX($R$16:R32),"_",MAX($R$16:R32))))</f>
        <v>_</v>
      </c>
      <c r="R33" t="str">
        <f t="shared" si="16"/>
        <v>_</v>
      </c>
      <c r="S33" s="3">
        <f t="shared" si="9"/>
        <v>0.65972222222222221</v>
      </c>
      <c r="T33" s="3">
        <f t="shared" si="9"/>
        <v>0.67013888888888884</v>
      </c>
      <c r="U33">
        <f t="shared" si="10"/>
        <v>0</v>
      </c>
    </row>
    <row r="34" spans="1:21" x14ac:dyDescent="0.2">
      <c r="B34">
        <v>19</v>
      </c>
      <c r="C34">
        <v>0.59</v>
      </c>
      <c r="D34">
        <f t="shared" si="11"/>
        <v>25</v>
      </c>
      <c r="E34">
        <f t="shared" si="12"/>
        <v>435</v>
      </c>
      <c r="F34" s="3">
        <f t="shared" si="13"/>
        <v>0.67708333333333326</v>
      </c>
      <c r="G34">
        <v>0.94099999999999995</v>
      </c>
      <c r="H34">
        <f t="shared" si="6"/>
        <v>35</v>
      </c>
      <c r="I34">
        <f t="shared" si="14"/>
        <v>435</v>
      </c>
      <c r="J34">
        <f t="shared" si="7"/>
        <v>470</v>
      </c>
      <c r="K34">
        <f t="shared" si="8"/>
        <v>0</v>
      </c>
      <c r="O34">
        <f>IF(E34&gt;=MAX($P$16:P33),E34,IF(E34&gt;=MAX($R$16:R33),"_",IF(MAX($P$16:P33)&lt;MAX($R$16:R33),MAX($P$16:P33),"_")))</f>
        <v>435</v>
      </c>
      <c r="P34">
        <f t="shared" si="15"/>
        <v>470</v>
      </c>
      <c r="Q34" t="str">
        <f>IF(E34&gt;=MAX($P$16:P33),"_",IF(E34&gt;=MAX($R$16:R33),E34,IF(MAX($P$16:P33)&lt;MAX($R$16:R33),"_",MAX($R$16:R33))))</f>
        <v>_</v>
      </c>
      <c r="R34" t="str">
        <f t="shared" si="16"/>
        <v>_</v>
      </c>
      <c r="S34" s="3">
        <f t="shared" si="9"/>
        <v>0.67708333333333326</v>
      </c>
      <c r="T34" s="3">
        <f t="shared" si="9"/>
        <v>0.70138888888888884</v>
      </c>
      <c r="U34">
        <f t="shared" si="10"/>
        <v>0</v>
      </c>
    </row>
    <row r="35" spans="1:21" x14ac:dyDescent="0.2">
      <c r="B35">
        <v>20</v>
      </c>
      <c r="C35">
        <v>0.372</v>
      </c>
      <c r="D35">
        <f t="shared" si="11"/>
        <v>25</v>
      </c>
      <c r="E35">
        <f t="shared" si="12"/>
        <v>460</v>
      </c>
      <c r="F35" s="3">
        <f t="shared" si="13"/>
        <v>0.69444444444444442</v>
      </c>
      <c r="G35">
        <v>0.61599999999999999</v>
      </c>
      <c r="H35">
        <f t="shared" si="6"/>
        <v>25</v>
      </c>
      <c r="I35">
        <f t="shared" si="14"/>
        <v>470</v>
      </c>
      <c r="J35">
        <f t="shared" si="7"/>
        <v>495</v>
      </c>
      <c r="K35">
        <f t="shared" si="8"/>
        <v>10</v>
      </c>
      <c r="O35" t="str">
        <f>IF(E35&gt;=MAX($P$16:P34),E35,IF(E35&gt;=MAX($R$16:R34),"_",IF(MAX($P$16:P34)&lt;MAX($R$16:R34),MAX($P$16:P34),"_")))</f>
        <v>_</v>
      </c>
      <c r="P35" t="str">
        <f t="shared" si="15"/>
        <v>_</v>
      </c>
      <c r="Q35">
        <f>IF(E35&gt;=MAX($P$16:P34),"_",IF(E35&gt;=MAX($R$16:R34),E35,IF(MAX($P$16:P34)&lt;MAX($R$16:R34),"_",MAX($R$16:R34))))</f>
        <v>460</v>
      </c>
      <c r="R35">
        <f t="shared" si="16"/>
        <v>485</v>
      </c>
      <c r="S35" s="3">
        <f t="shared" si="9"/>
        <v>0.69444444444444442</v>
      </c>
      <c r="T35" s="3">
        <f t="shared" si="9"/>
        <v>0.71180555555555558</v>
      </c>
      <c r="U35">
        <f t="shared" si="10"/>
        <v>0</v>
      </c>
    </row>
    <row r="36" spans="1:21" s="4" customFormat="1" x14ac:dyDescent="0.2">
      <c r="B36" s="4">
        <v>21</v>
      </c>
      <c r="C36" s="4">
        <v>0.61799999999999999</v>
      </c>
      <c r="D36" s="4">
        <f t="shared" si="11"/>
        <v>25</v>
      </c>
      <c r="E36" s="4">
        <f t="shared" si="12"/>
        <v>485</v>
      </c>
      <c r="F36" s="5">
        <f t="shared" si="13"/>
        <v>0.71180555555555558</v>
      </c>
      <c r="G36" s="4">
        <v>0.76200000000000001</v>
      </c>
      <c r="H36" s="4">
        <f t="shared" si="6"/>
        <v>25</v>
      </c>
      <c r="I36" s="4">
        <f t="shared" si="14"/>
        <v>495</v>
      </c>
      <c r="J36" s="4">
        <f t="shared" si="7"/>
        <v>520</v>
      </c>
      <c r="K36" s="4">
        <f t="shared" si="8"/>
        <v>10</v>
      </c>
      <c r="O36" s="4">
        <f>IF(E36&gt;=MAX($P$16:P35),E36,IF(E36&gt;=MAX($R$16:R35),"_",IF(MAX($P$16:P35)&lt;MAX($R$16:R35),MAX($P$16:P35),"_")))</f>
        <v>485</v>
      </c>
      <c r="P36" s="4">
        <f t="shared" si="15"/>
        <v>510</v>
      </c>
      <c r="Q36" s="4" t="str">
        <f>IF(E36&gt;=MAX($P$16:P35),"_",IF(E36&gt;=MAX($R$16:R35),E36,IF(MAX($P$16:P35)&lt;MAX($R$16:R35),"_",MAX($R$16:R35))))</f>
        <v>_</v>
      </c>
      <c r="R36" s="4" t="str">
        <f t="shared" si="16"/>
        <v>_</v>
      </c>
      <c r="S36" s="5">
        <f t="shared" si="9"/>
        <v>0.71180555555555558</v>
      </c>
      <c r="T36" s="5">
        <f t="shared" si="9"/>
        <v>0.72916666666666674</v>
      </c>
      <c r="U36" s="4">
        <f t="shared" si="10"/>
        <v>0</v>
      </c>
    </row>
    <row r="37" spans="1:21" s="9" customFormat="1" x14ac:dyDescent="0.2">
      <c r="F37" s="10"/>
      <c r="S37" s="10"/>
      <c r="T37" s="10"/>
    </row>
    <row r="41" spans="1:21" x14ac:dyDescent="0.2">
      <c r="B41" t="s">
        <v>23</v>
      </c>
      <c r="C41" t="s">
        <v>24</v>
      </c>
    </row>
    <row r="42" spans="1:21" x14ac:dyDescent="0.2">
      <c r="A42" t="s">
        <v>25</v>
      </c>
      <c r="B42">
        <f>AVERAGE(K16:K35)</f>
        <v>4.25</v>
      </c>
      <c r="C42">
        <f>AVERAGE(U16:U35)</f>
        <v>0</v>
      </c>
    </row>
  </sheetData>
  <mergeCells count="7">
    <mergeCell ref="I14:J14"/>
    <mergeCell ref="O14:P14"/>
    <mergeCell ref="Q14:R14"/>
    <mergeCell ref="S14:T14"/>
    <mergeCell ref="A1:P3"/>
    <mergeCell ref="E5:G5"/>
    <mergeCell ref="L5:M5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33E9-0FEA-224D-813E-E72E76BF5B3C}">
  <dimension ref="A1:U42"/>
  <sheetViews>
    <sheetView topLeftCell="C17" workbookViewId="0">
      <selection activeCell="W24" sqref="W24"/>
    </sheetView>
  </sheetViews>
  <sheetFormatPr baseColWidth="10" defaultRowHeight="16" x14ac:dyDescent="0.2"/>
  <cols>
    <col min="2" max="2" width="14.6640625" customWidth="1"/>
    <col min="6" max="6" width="13.6640625" customWidth="1"/>
    <col min="9" max="9" width="13" customWidth="1"/>
    <col min="15" max="15" width="13" customWidth="1"/>
  </cols>
  <sheetData>
    <row r="1" spans="1:21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5" spans="1:21" x14ac:dyDescent="0.2">
      <c r="B5" t="s">
        <v>1</v>
      </c>
      <c r="C5" t="s">
        <v>2</v>
      </c>
      <c r="D5" t="s">
        <v>3</v>
      </c>
      <c r="E5" s="6" t="s">
        <v>4</v>
      </c>
      <c r="F5" s="6"/>
      <c r="G5" s="6"/>
      <c r="I5" t="s">
        <v>5</v>
      </c>
      <c r="J5" t="s">
        <v>2</v>
      </c>
      <c r="K5" t="s">
        <v>3</v>
      </c>
      <c r="L5" s="6" t="s">
        <v>4</v>
      </c>
      <c r="M5" s="6"/>
      <c r="O5" t="s">
        <v>5</v>
      </c>
      <c r="P5" t="s">
        <v>19</v>
      </c>
      <c r="Q5" t="s">
        <v>20</v>
      </c>
    </row>
    <row r="6" spans="1:21" x14ac:dyDescent="0.2">
      <c r="B6">
        <v>15</v>
      </c>
      <c r="C6">
        <v>0.14000000000000001</v>
      </c>
      <c r="D6">
        <f>C6</f>
        <v>0.14000000000000001</v>
      </c>
      <c r="E6">
        <v>0</v>
      </c>
      <c r="G6">
        <f>D6</f>
        <v>0.14000000000000001</v>
      </c>
      <c r="I6">
        <v>5</v>
      </c>
      <c r="J6">
        <v>0.12</v>
      </c>
      <c r="K6">
        <f>J6</f>
        <v>0.12</v>
      </c>
      <c r="L6">
        <v>0</v>
      </c>
      <c r="M6">
        <f>K6</f>
        <v>0.12</v>
      </c>
      <c r="O6" s="2" t="s">
        <v>18</v>
      </c>
      <c r="P6">
        <v>8</v>
      </c>
      <c r="Q6">
        <f>P6*60</f>
        <v>480</v>
      </c>
    </row>
    <row r="7" spans="1:21" x14ac:dyDescent="0.2">
      <c r="B7">
        <v>20</v>
      </c>
      <c r="C7">
        <v>0.22</v>
      </c>
      <c r="D7">
        <f>D6+C7</f>
        <v>0.36</v>
      </c>
      <c r="E7">
        <f>G6+0.01</f>
        <v>0.15000000000000002</v>
      </c>
      <c r="G7">
        <f>D7</f>
        <v>0.36</v>
      </c>
      <c r="H7" s="1"/>
      <c r="I7">
        <v>15</v>
      </c>
      <c r="J7">
        <v>0.35</v>
      </c>
      <c r="K7">
        <f>K6+J7</f>
        <v>0.47</v>
      </c>
      <c r="L7">
        <f>M6+0.01</f>
        <v>0.13</v>
      </c>
      <c r="M7">
        <f>K7</f>
        <v>0.47</v>
      </c>
    </row>
    <row r="8" spans="1:21" x14ac:dyDescent="0.2">
      <c r="B8">
        <v>25</v>
      </c>
      <c r="C8">
        <v>0.43</v>
      </c>
      <c r="D8">
        <f t="shared" ref="D8:D10" si="0">D7+C8</f>
        <v>0.79</v>
      </c>
      <c r="E8">
        <f t="shared" ref="E8:E10" si="1">G7+0.01</f>
        <v>0.37</v>
      </c>
      <c r="G8">
        <f t="shared" ref="G8:G10" si="2">D8</f>
        <v>0.79</v>
      </c>
      <c r="I8">
        <v>25</v>
      </c>
      <c r="J8">
        <v>0.43</v>
      </c>
      <c r="K8">
        <f t="shared" ref="K8:K10" si="3">K7+J8</f>
        <v>0.89999999999999991</v>
      </c>
      <c r="L8">
        <f t="shared" ref="L8:L10" si="4">M7+0.01</f>
        <v>0.48</v>
      </c>
      <c r="M8">
        <f t="shared" ref="M8:M10" si="5">K8</f>
        <v>0.89999999999999991</v>
      </c>
    </row>
    <row r="9" spans="1:21" x14ac:dyDescent="0.2">
      <c r="B9">
        <v>30</v>
      </c>
      <c r="C9">
        <v>0.17</v>
      </c>
      <c r="D9">
        <f t="shared" si="0"/>
        <v>0.96000000000000008</v>
      </c>
      <c r="E9">
        <f t="shared" si="1"/>
        <v>0.8</v>
      </c>
      <c r="G9">
        <f t="shared" si="2"/>
        <v>0.96000000000000008</v>
      </c>
      <c r="I9">
        <v>35</v>
      </c>
      <c r="J9">
        <v>0.06</v>
      </c>
      <c r="K9">
        <f t="shared" si="3"/>
        <v>0.96</v>
      </c>
      <c r="L9">
        <f t="shared" si="4"/>
        <v>0.90999999999999992</v>
      </c>
      <c r="M9">
        <f t="shared" si="5"/>
        <v>0.96</v>
      </c>
    </row>
    <row r="10" spans="1:21" x14ac:dyDescent="0.2">
      <c r="B10">
        <v>35</v>
      </c>
      <c r="C10">
        <v>0.04</v>
      </c>
      <c r="D10">
        <f t="shared" si="0"/>
        <v>1</v>
      </c>
      <c r="E10">
        <f t="shared" si="1"/>
        <v>0.97000000000000008</v>
      </c>
      <c r="G10">
        <f t="shared" si="2"/>
        <v>1</v>
      </c>
      <c r="I10">
        <v>45</v>
      </c>
      <c r="J10">
        <v>0.04</v>
      </c>
      <c r="K10">
        <f t="shared" si="3"/>
        <v>1</v>
      </c>
      <c r="L10">
        <f t="shared" si="4"/>
        <v>0.97</v>
      </c>
      <c r="M10">
        <f t="shared" si="5"/>
        <v>1</v>
      </c>
    </row>
    <row r="12" spans="1:21" x14ac:dyDescent="0.2">
      <c r="D12">
        <f>IF(C17&lt;$D$6,$B$6,IF(C17&lt;$D$7,$B$7,IF(C17&lt;$D$8,$B$8,IF(C17&lt;$D$9,$B$9,$B$10))))</f>
        <v>25</v>
      </c>
    </row>
    <row r="14" spans="1:21" x14ac:dyDescent="0.2">
      <c r="B14" t="s">
        <v>6</v>
      </c>
      <c r="C14" t="s">
        <v>7</v>
      </c>
      <c r="D14" t="s">
        <v>8</v>
      </c>
      <c r="E14" t="s">
        <v>9</v>
      </c>
      <c r="F14" t="s">
        <v>21</v>
      </c>
      <c r="G14" t="s">
        <v>10</v>
      </c>
      <c r="H14" t="s">
        <v>11</v>
      </c>
      <c r="I14" s="6" t="s">
        <v>12</v>
      </c>
      <c r="J14" s="6"/>
      <c r="K14" t="s">
        <v>16</v>
      </c>
      <c r="O14" s="6" t="s">
        <v>12</v>
      </c>
      <c r="P14" s="6"/>
      <c r="Q14" s="6" t="s">
        <v>13</v>
      </c>
      <c r="R14" s="6"/>
      <c r="S14" s="6" t="s">
        <v>22</v>
      </c>
      <c r="T14" s="6"/>
      <c r="U14" t="s">
        <v>17</v>
      </c>
    </row>
    <row r="15" spans="1:21" x14ac:dyDescent="0.2">
      <c r="I15" t="s">
        <v>14</v>
      </c>
      <c r="J15" t="s">
        <v>15</v>
      </c>
      <c r="O15" t="s">
        <v>14</v>
      </c>
      <c r="P15" t="s">
        <v>15</v>
      </c>
      <c r="Q15" t="s">
        <v>14</v>
      </c>
      <c r="R15" t="s">
        <v>15</v>
      </c>
      <c r="S15" t="s">
        <v>14</v>
      </c>
      <c r="T15" t="s">
        <v>15</v>
      </c>
    </row>
    <row r="16" spans="1:21" x14ac:dyDescent="0.2">
      <c r="B16">
        <v>1</v>
      </c>
      <c r="C16">
        <v>0.35399999999999998</v>
      </c>
      <c r="D16">
        <v>0</v>
      </c>
      <c r="E16">
        <v>0</v>
      </c>
      <c r="F16" s="3">
        <v>0.375</v>
      </c>
      <c r="G16">
        <v>0.57199999999999995</v>
      </c>
      <c r="H16">
        <f>IF(G16&lt;$M$6,$I$6,IF(G16&lt;$M$7,$I$7,IF(G16&lt;$M$8,$I$8,IF(G16&lt;$M$9,$I$9,$I$10))))</f>
        <v>25</v>
      </c>
      <c r="I16">
        <v>0</v>
      </c>
      <c r="J16">
        <f>I16+H16</f>
        <v>25</v>
      </c>
      <c r="K16">
        <f>I16-E16</f>
        <v>0</v>
      </c>
      <c r="O16">
        <v>0</v>
      </c>
      <c r="P16">
        <v>15</v>
      </c>
      <c r="Q16" t="s">
        <v>26</v>
      </c>
      <c r="R16" t="s">
        <v>26</v>
      </c>
      <c r="S16" s="3">
        <f>TIME(9,0,0)+TIME(0,MAX(O16,Q16),0)</f>
        <v>0.375</v>
      </c>
      <c r="T16" s="3">
        <f>TIME(9,0,0)+TIME(0,MAX(P16,R16),0)</f>
        <v>0.38541666666666669</v>
      </c>
      <c r="U16">
        <f>MAX(O16,Q16)-E16</f>
        <v>0</v>
      </c>
    </row>
    <row r="17" spans="2:21" x14ac:dyDescent="0.2">
      <c r="B17">
        <v>2</v>
      </c>
      <c r="C17">
        <v>0.4</v>
      </c>
      <c r="D17">
        <f>IF(C17&lt;$D$6,$B$6,IF(C17&lt;$D$7,$B$7,IF(C17&lt;$D$8,$B$8,IF(C17&lt;$D$9,$B$9,$B$10))))</f>
        <v>25</v>
      </c>
      <c r="E17">
        <f>E16+D17</f>
        <v>25</v>
      </c>
      <c r="F17" s="3">
        <f>TIME(9,0,0)+TIME(0,E17,0)</f>
        <v>0.3923611111111111</v>
      </c>
      <c r="G17">
        <v>0.60699999999999998</v>
      </c>
      <c r="H17">
        <f t="shared" ref="H17:H37" si="6">IF(G17&lt;$M$6,$I$6,IF(G17&lt;$M$7,$I$7,IF(G17&lt;$M$8,$I$8,IF(G17&lt;$M$9,$I$9,$I$10))))</f>
        <v>25</v>
      </c>
      <c r="I17">
        <f>MAX(J16,E17)</f>
        <v>25</v>
      </c>
      <c r="J17">
        <f t="shared" ref="J17:J37" si="7">I17+H17</f>
        <v>50</v>
      </c>
      <c r="K17">
        <f t="shared" ref="K17:K37" si="8">I17-E17</f>
        <v>0</v>
      </c>
      <c r="O17">
        <f>IF(E17&gt;=MAX($P$16:P16),E17,IF(E17&gt;=MAX($R$16:R16),"_",IF(MAX($P$16:P16)&lt;MAX($R$16:R16),MAX($P$16:P16),"_")))</f>
        <v>25</v>
      </c>
      <c r="P17">
        <f>IF(O17&lt;&gt;"_",O17+H17,"_")</f>
        <v>50</v>
      </c>
      <c r="Q17" t="str">
        <f>IF(E17&gt;=MAX($P$16:P16),"_",IF(E17&gt;=MAX($R$16:R16),E17,IF(MAX($P$16:P16)&lt;MAX($R$16:R16),"_",MAX($R$16:R16))))</f>
        <v>_</v>
      </c>
      <c r="R17" t="str">
        <f>IF(Q17&lt;&gt;"_",Q17+H17,"_")</f>
        <v>_</v>
      </c>
      <c r="S17" s="3">
        <f t="shared" ref="S17:T37" si="9">TIME(9,0,0)+TIME(0,MAX(O17,Q17),0)</f>
        <v>0.3923611111111111</v>
      </c>
      <c r="T17" s="3">
        <f t="shared" si="9"/>
        <v>0.40972222222222221</v>
      </c>
      <c r="U17">
        <f t="shared" ref="U17:U37" si="10">MAX(O17,Q17)-E17</f>
        <v>0</v>
      </c>
    </row>
    <row r="18" spans="2:21" x14ac:dyDescent="0.2">
      <c r="B18">
        <v>3</v>
      </c>
      <c r="C18">
        <v>0.92100000000000004</v>
      </c>
      <c r="D18">
        <f t="shared" ref="D18:D37" si="11">IF(C18&lt;$D$6,$B$6,IF(C18&lt;$D$7,$B$7,IF(C18&lt;$D$8,$B$8,IF(C18&lt;$D$9,$B$9,$B$10))))</f>
        <v>30</v>
      </c>
      <c r="E18">
        <f t="shared" ref="E18:E37" si="12">E17+D18</f>
        <v>55</v>
      </c>
      <c r="F18" s="3">
        <f t="shared" ref="F18:F37" si="13">TIME(9,0,0)+TIME(0,E18,0)</f>
        <v>0.41319444444444442</v>
      </c>
      <c r="G18">
        <v>0.72699999999999998</v>
      </c>
      <c r="H18">
        <f t="shared" si="6"/>
        <v>25</v>
      </c>
      <c r="I18">
        <f t="shared" ref="I18:I37" si="14">MAX(J17,E18)</f>
        <v>55</v>
      </c>
      <c r="J18">
        <f t="shared" si="7"/>
        <v>80</v>
      </c>
      <c r="K18">
        <f t="shared" si="8"/>
        <v>0</v>
      </c>
      <c r="O18">
        <f>IF(E18&gt;=MAX($P$16:P17),E18,IF(E18&gt;=MAX($R$16:R17),"_",IF(MAX($P$16:P17)&lt;MAX($R$16:R17),MAX($P$16:P17),"_")))</f>
        <v>55</v>
      </c>
      <c r="P18">
        <f t="shared" ref="P18:P37" si="15">IF(O18&lt;&gt;"_",O18+H18,"_")</f>
        <v>80</v>
      </c>
      <c r="Q18" t="str">
        <f>IF(E18&gt;=MAX($P$16:P17),"_",IF(E18&gt;=MAX($R$16:R17),E18,IF(MAX($P$16:P17)&lt;MAX($R$16:R17),"_",MAX($R$16:R17))))</f>
        <v>_</v>
      </c>
      <c r="R18" t="str">
        <f t="shared" ref="R18:R37" si="16">IF(Q18&lt;&gt;"_",Q18+H18,"_")</f>
        <v>_</v>
      </c>
      <c r="S18" s="3">
        <f t="shared" si="9"/>
        <v>0.41319444444444442</v>
      </c>
      <c r="T18" s="3">
        <f t="shared" si="9"/>
        <v>0.43055555555555558</v>
      </c>
      <c r="U18">
        <f t="shared" si="10"/>
        <v>0</v>
      </c>
    </row>
    <row r="19" spans="2:21" x14ac:dyDescent="0.2">
      <c r="B19">
        <v>4</v>
      </c>
      <c r="C19">
        <v>0.96699999999999997</v>
      </c>
      <c r="D19">
        <f t="shared" si="11"/>
        <v>35</v>
      </c>
      <c r="E19">
        <f t="shared" si="12"/>
        <v>90</v>
      </c>
      <c r="F19" s="3">
        <f t="shared" si="13"/>
        <v>0.4375</v>
      </c>
      <c r="G19">
        <v>0.96599999999999997</v>
      </c>
      <c r="H19">
        <f t="shared" si="6"/>
        <v>45</v>
      </c>
      <c r="I19">
        <f t="shared" si="14"/>
        <v>90</v>
      </c>
      <c r="J19">
        <f t="shared" si="7"/>
        <v>135</v>
      </c>
      <c r="K19">
        <f t="shared" si="8"/>
        <v>0</v>
      </c>
      <c r="O19">
        <f>IF(E19&gt;=MAX($P$16:P18),E19,IF(E19&gt;=MAX($R$16:R18),"_",IF(MAX($P$16:P18)&lt;MAX($R$16:R18),MAX($P$16:P18),"_")))</f>
        <v>90</v>
      </c>
      <c r="P19">
        <f t="shared" si="15"/>
        <v>135</v>
      </c>
      <c r="Q19" t="str">
        <f>IF(E19&gt;=MAX($P$16:P18),"_",IF(E19&gt;=MAX($R$16:R18),E19,IF(MAX($P$16:P18)&lt;MAX($R$16:R18),"_",MAX($R$16:R18))))</f>
        <v>_</v>
      </c>
      <c r="R19" t="str">
        <f t="shared" si="16"/>
        <v>_</v>
      </c>
      <c r="S19" s="3">
        <f t="shared" si="9"/>
        <v>0.4375</v>
      </c>
      <c r="T19" s="3">
        <f t="shared" si="9"/>
        <v>0.46875</v>
      </c>
      <c r="U19">
        <f t="shared" si="10"/>
        <v>0</v>
      </c>
    </row>
    <row r="20" spans="2:21" x14ac:dyDescent="0.2">
      <c r="B20">
        <v>5</v>
      </c>
      <c r="C20">
        <v>0.56200000000000006</v>
      </c>
      <c r="D20">
        <f t="shared" si="11"/>
        <v>25</v>
      </c>
      <c r="E20">
        <f t="shared" si="12"/>
        <v>115</v>
      </c>
      <c r="F20" s="3">
        <f t="shared" si="13"/>
        <v>0.4548611111111111</v>
      </c>
      <c r="G20">
        <v>0.22500000000000001</v>
      </c>
      <c r="H20">
        <f t="shared" si="6"/>
        <v>15</v>
      </c>
      <c r="I20">
        <f t="shared" si="14"/>
        <v>135</v>
      </c>
      <c r="J20">
        <f t="shared" si="7"/>
        <v>150</v>
      </c>
      <c r="K20">
        <f t="shared" si="8"/>
        <v>20</v>
      </c>
      <c r="O20" t="str">
        <f>IF(E20&gt;=MAX($P$16:P19),E20,IF(E20&gt;=MAX($R$16:R19),"_",IF(MAX($P$16:P19)&lt;MAX($R$16:R19),MAX($P$16:P19),"_")))</f>
        <v>_</v>
      </c>
      <c r="P20" t="str">
        <f t="shared" si="15"/>
        <v>_</v>
      </c>
      <c r="Q20">
        <f>IF(E20&gt;=MAX($P$16:P19),"_",IF(E20&gt;=MAX($R$16:R19),E20,IF(MAX($P$16:P19)&lt;MAX($R$16:R19),"_",MAX($R$16:R19))))</f>
        <v>115</v>
      </c>
      <c r="R20">
        <f t="shared" si="16"/>
        <v>130</v>
      </c>
      <c r="S20" s="3">
        <f t="shared" si="9"/>
        <v>0.4548611111111111</v>
      </c>
      <c r="T20" s="3">
        <f t="shared" si="9"/>
        <v>0.46527777777777779</v>
      </c>
      <c r="U20">
        <f t="shared" si="10"/>
        <v>0</v>
      </c>
    </row>
    <row r="21" spans="2:21" x14ac:dyDescent="0.2">
      <c r="B21">
        <v>6</v>
      </c>
      <c r="C21">
        <v>0.80700000000000005</v>
      </c>
      <c r="D21">
        <f t="shared" si="11"/>
        <v>30</v>
      </c>
      <c r="E21">
        <f t="shared" si="12"/>
        <v>145</v>
      </c>
      <c r="F21" s="3">
        <f t="shared" si="13"/>
        <v>0.47569444444444442</v>
      </c>
      <c r="G21">
        <v>0.254</v>
      </c>
      <c r="H21">
        <f t="shared" si="6"/>
        <v>15</v>
      </c>
      <c r="I21">
        <f t="shared" si="14"/>
        <v>150</v>
      </c>
      <c r="J21">
        <f t="shared" si="7"/>
        <v>165</v>
      </c>
      <c r="K21">
        <f t="shared" si="8"/>
        <v>5</v>
      </c>
      <c r="O21">
        <f>IF(E21&gt;=MAX($P$16:P20),E21,IF(E21&gt;=MAX($R$16:R20),"_",IF(MAX($P$16:P20)&lt;MAX($R$16:R20),MAX($P$16:P20),"_")))</f>
        <v>145</v>
      </c>
      <c r="P21">
        <f t="shared" si="15"/>
        <v>160</v>
      </c>
      <c r="Q21" t="str">
        <f>IF(E21&gt;=MAX($P$16:P20),"_",IF(E21&gt;=MAX($R$16:R20),E21,IF(MAX($P$16:P20)&lt;MAX($R$16:R20),"_",MAX($R$16:R20))))</f>
        <v>_</v>
      </c>
      <c r="R21" t="str">
        <f t="shared" si="16"/>
        <v>_</v>
      </c>
      <c r="S21" s="3">
        <f t="shared" si="9"/>
        <v>0.47569444444444442</v>
      </c>
      <c r="T21" s="3">
        <f t="shared" si="9"/>
        <v>0.4861111111111111</v>
      </c>
      <c r="U21">
        <f t="shared" si="10"/>
        <v>0</v>
      </c>
    </row>
    <row r="22" spans="2:21" x14ac:dyDescent="0.2">
      <c r="B22">
        <v>7</v>
      </c>
      <c r="C22">
        <v>0.5</v>
      </c>
      <c r="D22">
        <f t="shared" si="11"/>
        <v>25</v>
      </c>
      <c r="E22">
        <f t="shared" si="12"/>
        <v>170</v>
      </c>
      <c r="F22" s="3">
        <f t="shared" si="13"/>
        <v>0.49305555555555558</v>
      </c>
      <c r="G22">
        <v>0.79300000000000004</v>
      </c>
      <c r="H22">
        <f t="shared" si="6"/>
        <v>25</v>
      </c>
      <c r="I22">
        <f t="shared" si="14"/>
        <v>170</v>
      </c>
      <c r="J22">
        <f t="shared" si="7"/>
        <v>195</v>
      </c>
      <c r="K22">
        <f t="shared" si="8"/>
        <v>0</v>
      </c>
      <c r="O22">
        <f>IF(E22&gt;=MAX($P$16:P21),E22,IF(E22&gt;=MAX($R$16:R21),"_",IF(MAX($P$16:P21)&lt;MAX($R$16:R21),MAX($P$16:P21),"_")))</f>
        <v>170</v>
      </c>
      <c r="P22">
        <f t="shared" si="15"/>
        <v>195</v>
      </c>
      <c r="Q22" t="str">
        <f>IF(E22&gt;=MAX($P$16:P21),"_",IF(E22&gt;=MAX($R$16:R21),E22,IF(MAX($P$16:P21)&lt;MAX($R$16:R21),"_",MAX($R$16:R21))))</f>
        <v>_</v>
      </c>
      <c r="R22" t="str">
        <f t="shared" si="16"/>
        <v>_</v>
      </c>
      <c r="S22" s="3">
        <f t="shared" si="9"/>
        <v>0.49305555555555558</v>
      </c>
      <c r="T22" s="3">
        <f t="shared" si="9"/>
        <v>0.51041666666666663</v>
      </c>
      <c r="U22">
        <f t="shared" si="10"/>
        <v>0</v>
      </c>
    </row>
    <row r="23" spans="2:21" x14ac:dyDescent="0.2">
      <c r="B23">
        <v>8</v>
      </c>
      <c r="C23">
        <v>0.11700000000000001</v>
      </c>
      <c r="D23">
        <f t="shared" si="11"/>
        <v>15</v>
      </c>
      <c r="E23">
        <f t="shared" si="12"/>
        <v>185</v>
      </c>
      <c r="F23" s="3">
        <f t="shared" si="13"/>
        <v>0.50347222222222221</v>
      </c>
      <c r="G23">
        <v>0.52700000000000002</v>
      </c>
      <c r="H23">
        <f t="shared" si="6"/>
        <v>25</v>
      </c>
      <c r="I23">
        <f t="shared" si="14"/>
        <v>195</v>
      </c>
      <c r="J23">
        <f t="shared" si="7"/>
        <v>220</v>
      </c>
      <c r="K23">
        <f t="shared" si="8"/>
        <v>10</v>
      </c>
      <c r="O23" t="str">
        <f>IF(E23&gt;=MAX($P$16:P22),E23,IF(E23&gt;=MAX($R$16:R22),"_",IF(MAX($P$16:P22)&lt;MAX($R$16:R22),MAX($P$16:P22),"_")))</f>
        <v>_</v>
      </c>
      <c r="P23" t="str">
        <f t="shared" si="15"/>
        <v>_</v>
      </c>
      <c r="Q23">
        <f>IF(E23&gt;=MAX($P$16:P22),"_",IF(E23&gt;=MAX($R$16:R22),E23,IF(MAX($P$16:P22)&lt;MAX($R$16:R22),"_",MAX($R$16:R22))))</f>
        <v>185</v>
      </c>
      <c r="R23">
        <f t="shared" si="16"/>
        <v>210</v>
      </c>
      <c r="S23" s="3">
        <f t="shared" si="9"/>
        <v>0.50347222222222221</v>
      </c>
      <c r="T23" s="3">
        <f t="shared" si="9"/>
        <v>0.52083333333333337</v>
      </c>
      <c r="U23">
        <f t="shared" si="10"/>
        <v>0</v>
      </c>
    </row>
    <row r="24" spans="2:21" x14ac:dyDescent="0.2">
      <c r="B24">
        <v>9</v>
      </c>
      <c r="C24">
        <v>0.28799999999999998</v>
      </c>
      <c r="D24">
        <f t="shared" si="11"/>
        <v>20</v>
      </c>
      <c r="E24">
        <f t="shared" si="12"/>
        <v>205</v>
      </c>
      <c r="F24" s="3">
        <f t="shared" si="13"/>
        <v>0.51736111111111116</v>
      </c>
      <c r="G24">
        <v>0.41</v>
      </c>
      <c r="H24">
        <f t="shared" si="6"/>
        <v>15</v>
      </c>
      <c r="I24">
        <f t="shared" si="14"/>
        <v>220</v>
      </c>
      <c r="J24">
        <f t="shared" si="7"/>
        <v>235</v>
      </c>
      <c r="K24">
        <f t="shared" si="8"/>
        <v>15</v>
      </c>
      <c r="O24">
        <f>IF(E24&gt;=MAX($P$16:P23),E24,IF(E24&gt;=MAX($R$16:R23),"_",IF(MAX($P$16:P23)&lt;MAX($R$16:R23),MAX($P$16:P23),"_")))</f>
        <v>205</v>
      </c>
      <c r="P24">
        <f t="shared" si="15"/>
        <v>220</v>
      </c>
      <c r="Q24" t="str">
        <f>IF(E24&gt;=MAX($P$16:P23),"_",IF(E24&gt;=MAX($R$16:R23),E24,IF(MAX($P$16:P23)&lt;MAX($R$16:R23),"_",MAX($R$16:R23))))</f>
        <v>_</v>
      </c>
      <c r="R24" t="str">
        <f t="shared" si="16"/>
        <v>_</v>
      </c>
      <c r="S24" s="3">
        <f t="shared" si="9"/>
        <v>0.51736111111111116</v>
      </c>
      <c r="T24" s="3">
        <f t="shared" si="9"/>
        <v>0.52777777777777779</v>
      </c>
      <c r="U24">
        <f t="shared" si="10"/>
        <v>0</v>
      </c>
    </row>
    <row r="25" spans="2:21" x14ac:dyDescent="0.2">
      <c r="B25">
        <v>10</v>
      </c>
      <c r="C25">
        <v>0.126</v>
      </c>
      <c r="D25">
        <f t="shared" si="11"/>
        <v>15</v>
      </c>
      <c r="E25">
        <f t="shared" si="12"/>
        <v>220</v>
      </c>
      <c r="F25" s="3">
        <f t="shared" si="13"/>
        <v>0.52777777777777779</v>
      </c>
      <c r="G25">
        <v>0.36099999999999999</v>
      </c>
      <c r="H25">
        <f t="shared" si="6"/>
        <v>15</v>
      </c>
      <c r="I25">
        <f t="shared" si="14"/>
        <v>235</v>
      </c>
      <c r="J25">
        <f t="shared" si="7"/>
        <v>250</v>
      </c>
      <c r="K25">
        <f t="shared" si="8"/>
        <v>15</v>
      </c>
      <c r="O25">
        <f>IF(E25&gt;=MAX($P$16:P24),E25,IF(E25&gt;=MAX($R$16:R24),"_",IF(MAX($P$16:P24)&lt;MAX($R$16:R24),MAX($P$16:P24),"_")))</f>
        <v>220</v>
      </c>
      <c r="P25">
        <f t="shared" si="15"/>
        <v>235</v>
      </c>
      <c r="Q25" t="str">
        <f>IF(E25&gt;=MAX($P$16:P24),"_",IF(E25&gt;=MAX($R$16:R24),E25,IF(MAX($P$16:P24)&lt;MAX($R$16:R24),"_",MAX($R$16:R24))))</f>
        <v>_</v>
      </c>
      <c r="R25" t="str">
        <f t="shared" si="16"/>
        <v>_</v>
      </c>
      <c r="S25" s="3">
        <f t="shared" si="9"/>
        <v>0.52777777777777779</v>
      </c>
      <c r="T25" s="3">
        <f t="shared" si="9"/>
        <v>0.53819444444444442</v>
      </c>
      <c r="U25">
        <f t="shared" si="10"/>
        <v>0</v>
      </c>
    </row>
    <row r="26" spans="2:21" x14ac:dyDescent="0.2">
      <c r="B26">
        <v>11</v>
      </c>
      <c r="C26">
        <v>0.30499999999999999</v>
      </c>
      <c r="D26">
        <f t="shared" si="11"/>
        <v>20</v>
      </c>
      <c r="E26">
        <f t="shared" si="12"/>
        <v>240</v>
      </c>
      <c r="F26" s="3">
        <f t="shared" si="13"/>
        <v>0.54166666666666663</v>
      </c>
      <c r="G26">
        <v>0.44700000000000001</v>
      </c>
      <c r="H26">
        <f t="shared" si="6"/>
        <v>15</v>
      </c>
      <c r="I26">
        <f t="shared" si="14"/>
        <v>250</v>
      </c>
      <c r="J26">
        <f t="shared" si="7"/>
        <v>265</v>
      </c>
      <c r="K26">
        <f t="shared" si="8"/>
        <v>10</v>
      </c>
      <c r="O26">
        <f>IF(E26&gt;=MAX($P$16:P25),E26,IF(E26&gt;=MAX($R$16:R25),"_",IF(MAX($P$16:P25)&lt;MAX($R$16:R25),MAX($P$16:P25),"_")))</f>
        <v>240</v>
      </c>
      <c r="P26">
        <f t="shared" si="15"/>
        <v>255</v>
      </c>
      <c r="Q26" t="str">
        <f>IF(E26&gt;=MAX($P$16:P25),"_",IF(E26&gt;=MAX($R$16:R25),E26,IF(MAX($P$16:P25)&lt;MAX($R$16:R25),"_",MAX($R$16:R25))))</f>
        <v>_</v>
      </c>
      <c r="R26" t="str">
        <f t="shared" si="16"/>
        <v>_</v>
      </c>
      <c r="S26" s="3">
        <f t="shared" si="9"/>
        <v>0.54166666666666663</v>
      </c>
      <c r="T26" s="3">
        <f t="shared" si="9"/>
        <v>0.55208333333333337</v>
      </c>
      <c r="U26">
        <f t="shared" si="10"/>
        <v>0</v>
      </c>
    </row>
    <row r="27" spans="2:21" x14ac:dyDescent="0.2">
      <c r="B27">
        <v>12</v>
      </c>
      <c r="C27">
        <v>1.2E-2</v>
      </c>
      <c r="D27">
        <f t="shared" si="11"/>
        <v>15</v>
      </c>
      <c r="E27">
        <f t="shared" si="12"/>
        <v>255</v>
      </c>
      <c r="F27" s="3">
        <f t="shared" si="13"/>
        <v>0.55208333333333337</v>
      </c>
      <c r="G27">
        <v>1.4999999999999999E-2</v>
      </c>
      <c r="H27">
        <f t="shared" si="6"/>
        <v>5</v>
      </c>
      <c r="I27">
        <f t="shared" si="14"/>
        <v>265</v>
      </c>
      <c r="J27">
        <f t="shared" si="7"/>
        <v>270</v>
      </c>
      <c r="K27">
        <f t="shared" si="8"/>
        <v>10</v>
      </c>
      <c r="O27">
        <f>IF(E27&gt;=MAX($P$16:P26),E27,IF(E27&gt;=MAX($R$16:R26),"_",IF(MAX($P$16:P26)&lt;MAX($R$16:R26),MAX($P$16:P26),"_")))</f>
        <v>255</v>
      </c>
      <c r="P27">
        <f t="shared" si="15"/>
        <v>260</v>
      </c>
      <c r="Q27" t="str">
        <f>IF(E27&gt;=MAX($P$16:P26),"_",IF(E27&gt;=MAX($R$16:R26),E27,IF(MAX($P$16:P26)&lt;MAX($R$16:R26),"_",MAX($R$16:R26))))</f>
        <v>_</v>
      </c>
      <c r="R27" t="str">
        <f t="shared" si="16"/>
        <v>_</v>
      </c>
      <c r="S27" s="3">
        <f t="shared" si="9"/>
        <v>0.55208333333333337</v>
      </c>
      <c r="T27" s="3">
        <f t="shared" si="9"/>
        <v>0.55555555555555558</v>
      </c>
      <c r="U27">
        <f t="shared" si="10"/>
        <v>0</v>
      </c>
    </row>
    <row r="28" spans="2:21" x14ac:dyDescent="0.2">
      <c r="B28">
        <v>13</v>
      </c>
      <c r="C28">
        <v>0.97099999999999997</v>
      </c>
      <c r="D28">
        <f t="shared" si="11"/>
        <v>35</v>
      </c>
      <c r="E28">
        <f t="shared" si="12"/>
        <v>290</v>
      </c>
      <c r="F28" s="3">
        <f t="shared" si="13"/>
        <v>0.57638888888888884</v>
      </c>
      <c r="G28">
        <v>0.23699999999999999</v>
      </c>
      <c r="H28">
        <f t="shared" si="6"/>
        <v>15</v>
      </c>
      <c r="I28">
        <f t="shared" si="14"/>
        <v>290</v>
      </c>
      <c r="J28">
        <f t="shared" si="7"/>
        <v>305</v>
      </c>
      <c r="K28">
        <f t="shared" si="8"/>
        <v>0</v>
      </c>
      <c r="O28">
        <f>IF(E28&gt;=MAX($P$16:P27),E28,IF(E28&gt;=MAX($R$16:R27),"_",IF(MAX($P$16:P27)&lt;MAX($R$16:R27),MAX($P$16:P27),"_")))</f>
        <v>290</v>
      </c>
      <c r="P28">
        <f t="shared" si="15"/>
        <v>305</v>
      </c>
      <c r="Q28" t="str">
        <f>IF(E28&gt;=MAX($P$16:P27),"_",IF(E28&gt;=MAX($R$16:R27),E28,IF(MAX($P$16:P27)&lt;MAX($R$16:R27),"_",MAX($R$16:R27))))</f>
        <v>_</v>
      </c>
      <c r="R28" t="str">
        <f t="shared" si="16"/>
        <v>_</v>
      </c>
      <c r="S28" s="3">
        <f t="shared" si="9"/>
        <v>0.57638888888888884</v>
      </c>
      <c r="T28" s="3">
        <f t="shared" si="9"/>
        <v>0.58680555555555558</v>
      </c>
      <c r="U28">
        <f t="shared" si="10"/>
        <v>0</v>
      </c>
    </row>
    <row r="29" spans="2:21" x14ac:dyDescent="0.2">
      <c r="B29">
        <v>14</v>
      </c>
      <c r="C29">
        <v>0.311</v>
      </c>
      <c r="D29">
        <f t="shared" si="11"/>
        <v>20</v>
      </c>
      <c r="E29">
        <f t="shared" si="12"/>
        <v>310</v>
      </c>
      <c r="F29" s="3">
        <f t="shared" si="13"/>
        <v>0.59027777777777779</v>
      </c>
      <c r="G29">
        <v>0.89100000000000001</v>
      </c>
      <c r="H29">
        <f t="shared" si="6"/>
        <v>25</v>
      </c>
      <c r="I29">
        <f t="shared" si="14"/>
        <v>310</v>
      </c>
      <c r="J29">
        <f t="shared" si="7"/>
        <v>335</v>
      </c>
      <c r="K29">
        <f t="shared" si="8"/>
        <v>0</v>
      </c>
      <c r="O29">
        <f>IF(E29&gt;=MAX($P$16:P28),E29,IF(E29&gt;=MAX($R$16:R28),"_",IF(MAX($P$16:P28)&lt;MAX($R$16:R28),MAX($P$16:P28),"_")))</f>
        <v>310</v>
      </c>
      <c r="P29">
        <f t="shared" si="15"/>
        <v>335</v>
      </c>
      <c r="Q29" t="str">
        <f>IF(E29&gt;=MAX($P$16:P28),"_",IF(E29&gt;=MAX($R$16:R28),E29,IF(MAX($P$16:P28)&lt;MAX($R$16:R28),"_",MAX($R$16:R28))))</f>
        <v>_</v>
      </c>
      <c r="R29" t="str">
        <f t="shared" si="16"/>
        <v>_</v>
      </c>
      <c r="S29" s="3">
        <f t="shared" si="9"/>
        <v>0.59027777777777779</v>
      </c>
      <c r="T29" s="3">
        <f t="shared" si="9"/>
        <v>0.60763888888888884</v>
      </c>
      <c r="U29">
        <f t="shared" si="10"/>
        <v>0</v>
      </c>
    </row>
    <row r="30" spans="2:21" x14ac:dyDescent="0.2">
      <c r="B30">
        <v>15</v>
      </c>
      <c r="C30">
        <v>0.192</v>
      </c>
      <c r="D30">
        <f t="shared" si="11"/>
        <v>20</v>
      </c>
      <c r="E30">
        <f t="shared" si="12"/>
        <v>330</v>
      </c>
      <c r="F30" s="3">
        <f t="shared" si="13"/>
        <v>0.60416666666666663</v>
      </c>
      <c r="G30">
        <v>0.84799999999999998</v>
      </c>
      <c r="H30">
        <f t="shared" si="6"/>
        <v>25</v>
      </c>
      <c r="I30">
        <f t="shared" si="14"/>
        <v>335</v>
      </c>
      <c r="J30">
        <f t="shared" si="7"/>
        <v>360</v>
      </c>
      <c r="K30">
        <f t="shared" si="8"/>
        <v>5</v>
      </c>
      <c r="O30" t="str">
        <f>IF(E30&gt;=MAX($P$16:P29),E30,IF(E30&gt;=MAX($R$16:R29),"_",IF(MAX($P$16:P29)&lt;MAX($R$16:R29),MAX($P$16:P29),"_")))</f>
        <v>_</v>
      </c>
      <c r="P30" t="str">
        <f t="shared" si="15"/>
        <v>_</v>
      </c>
      <c r="Q30">
        <f>IF(E30&gt;=MAX($P$16:P29),"_",IF(E30&gt;=MAX($R$16:R29),E30,IF(MAX($P$16:P29)&lt;MAX($R$16:R29),"_",MAX($R$16:R29))))</f>
        <v>330</v>
      </c>
      <c r="R30">
        <f t="shared" si="16"/>
        <v>355</v>
      </c>
      <c r="S30" s="3">
        <f t="shared" si="9"/>
        <v>0.60416666666666663</v>
      </c>
      <c r="T30" s="3">
        <f t="shared" si="9"/>
        <v>0.62152777777777779</v>
      </c>
      <c r="U30">
        <f t="shared" si="10"/>
        <v>0</v>
      </c>
    </row>
    <row r="31" spans="2:21" x14ac:dyDescent="0.2">
      <c r="B31">
        <v>16</v>
      </c>
      <c r="C31">
        <v>0.67</v>
      </c>
      <c r="D31">
        <f t="shared" si="11"/>
        <v>25</v>
      </c>
      <c r="E31">
        <f t="shared" si="12"/>
        <v>355</v>
      </c>
      <c r="F31" s="3">
        <f t="shared" si="13"/>
        <v>0.62152777777777779</v>
      </c>
      <c r="G31">
        <v>0.45800000000000002</v>
      </c>
      <c r="H31">
        <f t="shared" si="6"/>
        <v>15</v>
      </c>
      <c r="I31">
        <f t="shared" si="14"/>
        <v>360</v>
      </c>
      <c r="J31">
        <f t="shared" si="7"/>
        <v>375</v>
      </c>
      <c r="K31">
        <f t="shared" si="8"/>
        <v>5</v>
      </c>
      <c r="O31">
        <f>IF(E31&gt;=MAX($P$16:P30),E31,IF(E31&gt;=MAX($R$16:R30),"_",IF(MAX($P$16:P30)&lt;MAX($R$16:R30),MAX($P$16:P30),"_")))</f>
        <v>355</v>
      </c>
      <c r="P31">
        <f t="shared" si="15"/>
        <v>370</v>
      </c>
      <c r="Q31" t="str">
        <f>IF(E31&gt;=MAX($P$16:P30),"_",IF(E31&gt;=MAX($R$16:R30),E31,IF(MAX($P$16:P30)&lt;MAX($R$16:R30),"_",MAX($R$16:R30))))</f>
        <v>_</v>
      </c>
      <c r="R31" t="str">
        <f t="shared" si="16"/>
        <v>_</v>
      </c>
      <c r="S31" s="3">
        <f t="shared" si="9"/>
        <v>0.62152777777777779</v>
      </c>
      <c r="T31" s="3">
        <f t="shared" si="9"/>
        <v>0.63194444444444442</v>
      </c>
      <c r="U31">
        <f t="shared" si="10"/>
        <v>0</v>
      </c>
    </row>
    <row r="32" spans="2:21" x14ac:dyDescent="0.2">
      <c r="B32">
        <v>17</v>
      </c>
      <c r="C32">
        <v>0.51300000000000001</v>
      </c>
      <c r="D32">
        <f t="shared" si="11"/>
        <v>25</v>
      </c>
      <c r="E32">
        <f t="shared" si="12"/>
        <v>380</v>
      </c>
      <c r="F32" s="3">
        <f t="shared" si="13"/>
        <v>0.63888888888888884</v>
      </c>
      <c r="G32">
        <v>0.36399999999999999</v>
      </c>
      <c r="H32">
        <f t="shared" si="6"/>
        <v>15</v>
      </c>
      <c r="I32">
        <f t="shared" si="14"/>
        <v>380</v>
      </c>
      <c r="J32">
        <f t="shared" si="7"/>
        <v>395</v>
      </c>
      <c r="K32">
        <f t="shared" si="8"/>
        <v>0</v>
      </c>
      <c r="O32">
        <f>IF(E32&gt;=MAX($P$16:P31),E32,IF(E32&gt;=MAX($R$16:R31),"_",IF(MAX($P$16:P31)&lt;MAX($R$16:R31),MAX($P$16:P31),"_")))</f>
        <v>380</v>
      </c>
      <c r="P32">
        <f t="shared" si="15"/>
        <v>395</v>
      </c>
      <c r="Q32" t="str">
        <f>IF(E32&gt;=MAX($P$16:P31),"_",IF(E32&gt;=MAX($R$16:R31),E32,IF(MAX($P$16:P31)&lt;MAX($R$16:R31),"_",MAX($R$16:R31))))</f>
        <v>_</v>
      </c>
      <c r="R32" t="str">
        <f t="shared" si="16"/>
        <v>_</v>
      </c>
      <c r="S32" s="3">
        <f t="shared" si="9"/>
        <v>0.63888888888888884</v>
      </c>
      <c r="T32" s="3">
        <f t="shared" si="9"/>
        <v>0.64930555555555558</v>
      </c>
      <c r="U32">
        <f t="shared" si="10"/>
        <v>0</v>
      </c>
    </row>
    <row r="33" spans="1:21" x14ac:dyDescent="0.2">
      <c r="B33">
        <v>18</v>
      </c>
      <c r="C33">
        <v>0.66600000000000004</v>
      </c>
      <c r="D33">
        <f t="shared" si="11"/>
        <v>25</v>
      </c>
      <c r="E33">
        <f t="shared" si="12"/>
        <v>405</v>
      </c>
      <c r="F33" s="3">
        <f t="shared" si="13"/>
        <v>0.65625</v>
      </c>
      <c r="G33">
        <v>0.88900000000000001</v>
      </c>
      <c r="H33">
        <f t="shared" si="6"/>
        <v>25</v>
      </c>
      <c r="I33">
        <f t="shared" si="14"/>
        <v>405</v>
      </c>
      <c r="J33">
        <f t="shared" si="7"/>
        <v>430</v>
      </c>
      <c r="K33">
        <f t="shared" si="8"/>
        <v>0</v>
      </c>
      <c r="O33">
        <f>IF(E33&gt;=MAX($P$16:P32),E33,IF(E33&gt;=MAX($R$16:R32),"_",IF(MAX($P$16:P32)&lt;MAX($R$16:R32),MAX($P$16:P32),"_")))</f>
        <v>405</v>
      </c>
      <c r="P33">
        <f t="shared" si="15"/>
        <v>430</v>
      </c>
      <c r="Q33" t="str">
        <f>IF(E33&gt;=MAX($P$16:P32),"_",IF(E33&gt;=MAX($R$16:R32),E33,IF(MAX($P$16:P32)&lt;MAX($R$16:R32),"_",MAX($R$16:R32))))</f>
        <v>_</v>
      </c>
      <c r="R33" t="str">
        <f t="shared" si="16"/>
        <v>_</v>
      </c>
      <c r="S33" s="3">
        <f t="shared" si="9"/>
        <v>0.65625</v>
      </c>
      <c r="T33" s="3">
        <f t="shared" si="9"/>
        <v>0.67361111111111116</v>
      </c>
      <c r="U33">
        <f t="shared" si="10"/>
        <v>0</v>
      </c>
    </row>
    <row r="34" spans="1:21" x14ac:dyDescent="0.2">
      <c r="B34">
        <v>19</v>
      </c>
      <c r="C34">
        <v>3.5999999999999997E-2</v>
      </c>
      <c r="D34">
        <f t="shared" si="11"/>
        <v>15</v>
      </c>
      <c r="E34">
        <f t="shared" si="12"/>
        <v>420</v>
      </c>
      <c r="F34" s="3">
        <f t="shared" si="13"/>
        <v>0.66666666666666674</v>
      </c>
      <c r="G34">
        <v>0.98399999999999999</v>
      </c>
      <c r="H34">
        <f t="shared" si="6"/>
        <v>45</v>
      </c>
      <c r="I34">
        <f t="shared" si="14"/>
        <v>430</v>
      </c>
      <c r="J34">
        <f t="shared" si="7"/>
        <v>475</v>
      </c>
      <c r="K34">
        <f t="shared" si="8"/>
        <v>10</v>
      </c>
      <c r="O34" t="str">
        <f>IF(E34&gt;=MAX($P$16:P33),E34,IF(E34&gt;=MAX($R$16:R33),"_",IF(MAX($P$16:P33)&lt;MAX($R$16:R33),MAX($P$16:P33),"_")))</f>
        <v>_</v>
      </c>
      <c r="P34" t="str">
        <f t="shared" si="15"/>
        <v>_</v>
      </c>
      <c r="Q34">
        <f>IF(E34&gt;=MAX($P$16:P33),"_",IF(E34&gt;=MAX($R$16:R33),E34,IF(MAX($P$16:P33)&lt;MAX($R$16:R33),"_",MAX($R$16:R33))))</f>
        <v>420</v>
      </c>
      <c r="R34">
        <f t="shared" si="16"/>
        <v>465</v>
      </c>
      <c r="S34" s="3">
        <f t="shared" si="9"/>
        <v>0.66666666666666674</v>
      </c>
      <c r="T34" s="3">
        <f t="shared" si="9"/>
        <v>0.69791666666666674</v>
      </c>
      <c r="U34">
        <f t="shared" si="10"/>
        <v>0</v>
      </c>
    </row>
    <row r="35" spans="1:21" x14ac:dyDescent="0.2">
      <c r="B35">
        <v>20</v>
      </c>
      <c r="C35">
        <v>0.82399999999999995</v>
      </c>
      <c r="D35">
        <f t="shared" si="11"/>
        <v>30</v>
      </c>
      <c r="E35">
        <f t="shared" si="12"/>
        <v>450</v>
      </c>
      <c r="F35" s="3">
        <f t="shared" si="13"/>
        <v>0.6875</v>
      </c>
      <c r="G35">
        <v>0.157</v>
      </c>
      <c r="H35">
        <f t="shared" si="6"/>
        <v>15</v>
      </c>
      <c r="I35">
        <f t="shared" si="14"/>
        <v>475</v>
      </c>
      <c r="J35">
        <f t="shared" si="7"/>
        <v>490</v>
      </c>
      <c r="K35">
        <f t="shared" si="8"/>
        <v>25</v>
      </c>
      <c r="O35">
        <f>IF(E35&gt;=MAX($P$16:P34),E35,IF(E35&gt;=MAX($R$16:R34),"_",IF(MAX($P$16:P34)&lt;MAX($R$16:R34),MAX($P$16:P34),"_")))</f>
        <v>450</v>
      </c>
      <c r="P35">
        <f t="shared" si="15"/>
        <v>465</v>
      </c>
      <c r="Q35" t="str">
        <f>IF(E35&gt;=MAX($P$16:P34),"_",IF(E35&gt;=MAX($R$16:R34),E35,IF(MAX($P$16:P34)&lt;MAX($R$16:R34),"_",MAX($R$16:R34))))</f>
        <v>_</v>
      </c>
      <c r="R35" t="str">
        <f t="shared" si="16"/>
        <v>_</v>
      </c>
      <c r="S35" s="3">
        <f t="shared" si="9"/>
        <v>0.6875</v>
      </c>
      <c r="T35" s="3">
        <f t="shared" si="9"/>
        <v>0.69791666666666674</v>
      </c>
      <c r="U35">
        <f t="shared" si="10"/>
        <v>0</v>
      </c>
    </row>
    <row r="36" spans="1:21" x14ac:dyDescent="0.2">
      <c r="B36">
        <v>21</v>
      </c>
      <c r="C36">
        <v>3.9E-2</v>
      </c>
      <c r="D36">
        <f t="shared" si="11"/>
        <v>15</v>
      </c>
      <c r="E36">
        <f t="shared" si="12"/>
        <v>465</v>
      </c>
      <c r="F36" s="3">
        <f t="shared" si="13"/>
        <v>0.69791666666666674</v>
      </c>
      <c r="G36">
        <v>0.99199999999999999</v>
      </c>
      <c r="H36">
        <f t="shared" si="6"/>
        <v>45</v>
      </c>
      <c r="I36">
        <f t="shared" si="14"/>
        <v>490</v>
      </c>
      <c r="J36">
        <f t="shared" si="7"/>
        <v>535</v>
      </c>
      <c r="K36">
        <f t="shared" si="8"/>
        <v>25</v>
      </c>
      <c r="O36">
        <f>IF(E36&gt;=MAX($P$16:P35),E36,IF(E36&gt;=MAX($R$16:R35),"_",IF(MAX($P$16:P35)&lt;MAX($R$16:R35),MAX($P$16:P35),"_")))</f>
        <v>465</v>
      </c>
      <c r="P36">
        <f t="shared" si="15"/>
        <v>510</v>
      </c>
      <c r="Q36" t="str">
        <f>IF(E36&gt;=MAX($P$16:P35),"_",IF(E36&gt;=MAX($R$16:R35),E36,IF(MAX($P$16:P35)&lt;MAX($R$16:R35),"_",MAX($R$16:R35))))</f>
        <v>_</v>
      </c>
      <c r="R36" t="str">
        <f t="shared" si="16"/>
        <v>_</v>
      </c>
      <c r="S36" s="3">
        <f t="shared" si="9"/>
        <v>0.69791666666666674</v>
      </c>
      <c r="T36" s="3">
        <f t="shared" si="9"/>
        <v>0.72916666666666674</v>
      </c>
      <c r="U36">
        <f t="shared" si="10"/>
        <v>0</v>
      </c>
    </row>
    <row r="37" spans="1:21" s="4" customFormat="1" x14ac:dyDescent="0.2">
      <c r="B37" s="4">
        <v>22</v>
      </c>
      <c r="C37" s="4">
        <v>0.97499999999999998</v>
      </c>
      <c r="D37" s="4">
        <f t="shared" si="11"/>
        <v>35</v>
      </c>
      <c r="E37" s="4">
        <f t="shared" si="12"/>
        <v>500</v>
      </c>
      <c r="F37" s="5">
        <f t="shared" si="13"/>
        <v>0.72222222222222232</v>
      </c>
      <c r="G37" s="4">
        <v>0.315</v>
      </c>
      <c r="H37" s="4">
        <f t="shared" si="6"/>
        <v>15</v>
      </c>
      <c r="I37" s="4">
        <f t="shared" si="14"/>
        <v>535</v>
      </c>
      <c r="J37" s="4">
        <f t="shared" si="7"/>
        <v>550</v>
      </c>
      <c r="K37" s="4">
        <f t="shared" si="8"/>
        <v>35</v>
      </c>
      <c r="O37" s="4" t="str">
        <f>IF(E37&gt;=MAX($P$16:P36),E37,IF(E37&gt;=MAX($R$16:R36),"_",IF(MAX($P$16:P36)&lt;MAX($R$16:R36),MAX($P$16:P36),"_")))</f>
        <v>_</v>
      </c>
      <c r="P37" s="4" t="str">
        <f t="shared" si="15"/>
        <v>_</v>
      </c>
      <c r="Q37" s="4">
        <f>IF(E37&gt;=MAX($P$16:P36),"_",IF(E37&gt;=MAX($R$16:R36),E37,IF(MAX($P$16:P36)&lt;MAX($R$16:R36),"_",MAX($R$16:R36))))</f>
        <v>500</v>
      </c>
      <c r="R37" s="4">
        <f t="shared" si="16"/>
        <v>515</v>
      </c>
      <c r="S37" s="5">
        <f t="shared" si="9"/>
        <v>0.72222222222222232</v>
      </c>
      <c r="T37" s="5">
        <f t="shared" si="9"/>
        <v>0.73263888888888884</v>
      </c>
      <c r="U37" s="4">
        <f t="shared" si="10"/>
        <v>0</v>
      </c>
    </row>
    <row r="41" spans="1:21" x14ac:dyDescent="0.2">
      <c r="B41" t="s">
        <v>23</v>
      </c>
      <c r="C41" t="s">
        <v>24</v>
      </c>
    </row>
    <row r="42" spans="1:21" x14ac:dyDescent="0.2">
      <c r="A42" t="s">
        <v>25</v>
      </c>
      <c r="B42">
        <f>AVERAGE(K16:K36)</f>
        <v>7.3809523809523814</v>
      </c>
      <c r="C42">
        <f>AVERAGE(U16:U36)</f>
        <v>0</v>
      </c>
    </row>
  </sheetData>
  <mergeCells count="7">
    <mergeCell ref="S14:T14"/>
    <mergeCell ref="A1:P3"/>
    <mergeCell ref="E5:G5"/>
    <mergeCell ref="L5:M5"/>
    <mergeCell ref="I14:J14"/>
    <mergeCell ref="O14:P14"/>
    <mergeCell ref="Q14:R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2FB5-C874-DF4D-96EB-8496E29822EC}">
  <dimension ref="A1:U42"/>
  <sheetViews>
    <sheetView topLeftCell="F17" workbookViewId="0">
      <selection activeCell="Z25" sqref="Z25"/>
    </sheetView>
  </sheetViews>
  <sheetFormatPr baseColWidth="10" defaultRowHeight="16" x14ac:dyDescent="0.2"/>
  <cols>
    <col min="2" max="2" width="14.6640625" customWidth="1"/>
    <col min="6" max="6" width="13.6640625" customWidth="1"/>
    <col min="9" max="9" width="13" customWidth="1"/>
    <col min="15" max="15" width="13" customWidth="1"/>
  </cols>
  <sheetData>
    <row r="1" spans="1:21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5" spans="1:21" x14ac:dyDescent="0.2">
      <c r="B5" t="s">
        <v>1</v>
      </c>
      <c r="C5" t="s">
        <v>2</v>
      </c>
      <c r="D5" t="s">
        <v>3</v>
      </c>
      <c r="E5" s="6" t="s">
        <v>4</v>
      </c>
      <c r="F5" s="6"/>
      <c r="G5" s="6"/>
      <c r="I5" t="s">
        <v>5</v>
      </c>
      <c r="J5" t="s">
        <v>2</v>
      </c>
      <c r="K5" t="s">
        <v>3</v>
      </c>
      <c r="L5" s="6" t="s">
        <v>4</v>
      </c>
      <c r="M5" s="6"/>
      <c r="O5" t="s">
        <v>5</v>
      </c>
      <c r="P5" t="s">
        <v>19</v>
      </c>
      <c r="Q5" t="s">
        <v>20</v>
      </c>
    </row>
    <row r="6" spans="1:21" x14ac:dyDescent="0.2">
      <c r="B6">
        <v>15</v>
      </c>
      <c r="C6">
        <v>0.14000000000000001</v>
      </c>
      <c r="D6">
        <f>C6</f>
        <v>0.14000000000000001</v>
      </c>
      <c r="E6">
        <v>0</v>
      </c>
      <c r="G6">
        <f>D6</f>
        <v>0.14000000000000001</v>
      </c>
      <c r="I6">
        <v>5</v>
      </c>
      <c r="J6">
        <v>0.12</v>
      </c>
      <c r="K6">
        <f>J6</f>
        <v>0.12</v>
      </c>
      <c r="L6">
        <v>0</v>
      </c>
      <c r="M6">
        <f>K6</f>
        <v>0.12</v>
      </c>
      <c r="O6" s="2" t="s">
        <v>18</v>
      </c>
      <c r="P6">
        <v>8</v>
      </c>
      <c r="Q6">
        <f>P6*60</f>
        <v>480</v>
      </c>
    </row>
    <row r="7" spans="1:21" x14ac:dyDescent="0.2">
      <c r="B7">
        <v>20</v>
      </c>
      <c r="C7">
        <v>0.22</v>
      </c>
      <c r="D7">
        <f>D6+C7</f>
        <v>0.36</v>
      </c>
      <c r="E7">
        <f>G6+0.01</f>
        <v>0.15000000000000002</v>
      </c>
      <c r="G7">
        <f>D7</f>
        <v>0.36</v>
      </c>
      <c r="H7" s="1"/>
      <c r="I7">
        <v>15</v>
      </c>
      <c r="J7">
        <v>0.35</v>
      </c>
      <c r="K7">
        <f>K6+J7</f>
        <v>0.47</v>
      </c>
      <c r="L7">
        <f>M6+0.01</f>
        <v>0.13</v>
      </c>
      <c r="M7">
        <f>K7</f>
        <v>0.47</v>
      </c>
    </row>
    <row r="8" spans="1:21" x14ac:dyDescent="0.2">
      <c r="B8">
        <v>25</v>
      </c>
      <c r="C8">
        <v>0.43</v>
      </c>
      <c r="D8">
        <f t="shared" ref="D8:D10" si="0">D7+C8</f>
        <v>0.79</v>
      </c>
      <c r="E8">
        <f t="shared" ref="E8:E10" si="1">G7+0.01</f>
        <v>0.37</v>
      </c>
      <c r="G8">
        <f t="shared" ref="G8:G10" si="2">D8</f>
        <v>0.79</v>
      </c>
      <c r="I8">
        <v>25</v>
      </c>
      <c r="J8">
        <v>0.43</v>
      </c>
      <c r="K8">
        <f t="shared" ref="K8:K10" si="3">K7+J8</f>
        <v>0.89999999999999991</v>
      </c>
      <c r="L8">
        <f t="shared" ref="L8:L10" si="4">M7+0.01</f>
        <v>0.48</v>
      </c>
      <c r="M8">
        <f t="shared" ref="M8:M10" si="5">K8</f>
        <v>0.89999999999999991</v>
      </c>
    </row>
    <row r="9" spans="1:21" x14ac:dyDescent="0.2">
      <c r="B9">
        <v>30</v>
      </c>
      <c r="C9">
        <v>0.17</v>
      </c>
      <c r="D9">
        <f t="shared" si="0"/>
        <v>0.96000000000000008</v>
      </c>
      <c r="E9">
        <f t="shared" si="1"/>
        <v>0.8</v>
      </c>
      <c r="G9">
        <f t="shared" si="2"/>
        <v>0.96000000000000008</v>
      </c>
      <c r="I9">
        <v>35</v>
      </c>
      <c r="J9">
        <v>0.06</v>
      </c>
      <c r="K9">
        <f t="shared" si="3"/>
        <v>0.96</v>
      </c>
      <c r="L9">
        <f t="shared" si="4"/>
        <v>0.90999999999999992</v>
      </c>
      <c r="M9">
        <f t="shared" si="5"/>
        <v>0.96</v>
      </c>
    </row>
    <row r="10" spans="1:21" x14ac:dyDescent="0.2">
      <c r="B10">
        <v>35</v>
      </c>
      <c r="C10">
        <v>0.04</v>
      </c>
      <c r="D10">
        <f t="shared" si="0"/>
        <v>1</v>
      </c>
      <c r="E10">
        <f t="shared" si="1"/>
        <v>0.97000000000000008</v>
      </c>
      <c r="G10">
        <f t="shared" si="2"/>
        <v>1</v>
      </c>
      <c r="I10">
        <v>45</v>
      </c>
      <c r="J10">
        <v>0.04</v>
      </c>
      <c r="K10">
        <f t="shared" si="3"/>
        <v>1</v>
      </c>
      <c r="L10">
        <f t="shared" si="4"/>
        <v>0.97</v>
      </c>
      <c r="M10">
        <f t="shared" si="5"/>
        <v>1</v>
      </c>
    </row>
    <row r="12" spans="1:21" x14ac:dyDescent="0.2">
      <c r="D12">
        <f>IF(C17&lt;$D$6,$B$6,IF(C17&lt;$D$7,$B$7,IF(C17&lt;$D$8,$B$8,IF(C17&lt;$D$9,$B$9,$B$10))))</f>
        <v>25</v>
      </c>
    </row>
    <row r="14" spans="1:21" x14ac:dyDescent="0.2">
      <c r="B14" t="s">
        <v>6</v>
      </c>
      <c r="C14" t="s">
        <v>7</v>
      </c>
      <c r="D14" t="s">
        <v>8</v>
      </c>
      <c r="E14" t="s">
        <v>9</v>
      </c>
      <c r="F14" t="s">
        <v>21</v>
      </c>
      <c r="G14" t="s">
        <v>10</v>
      </c>
      <c r="H14" t="s">
        <v>11</v>
      </c>
      <c r="I14" s="6" t="s">
        <v>12</v>
      </c>
      <c r="J14" s="6"/>
      <c r="K14" t="s">
        <v>16</v>
      </c>
      <c r="O14" s="6" t="s">
        <v>12</v>
      </c>
      <c r="P14" s="6"/>
      <c r="Q14" s="6" t="s">
        <v>13</v>
      </c>
      <c r="R14" s="6"/>
      <c r="S14" s="6" t="s">
        <v>22</v>
      </c>
      <c r="T14" s="6"/>
      <c r="U14" t="s">
        <v>17</v>
      </c>
    </row>
    <row r="15" spans="1:21" x14ac:dyDescent="0.2">
      <c r="I15" t="s">
        <v>14</v>
      </c>
      <c r="J15" t="s">
        <v>15</v>
      </c>
      <c r="O15" t="s">
        <v>14</v>
      </c>
      <c r="P15" t="s">
        <v>15</v>
      </c>
      <c r="Q15" t="s">
        <v>14</v>
      </c>
      <c r="R15" t="s">
        <v>15</v>
      </c>
      <c r="S15" t="s">
        <v>14</v>
      </c>
      <c r="T15" t="s">
        <v>15</v>
      </c>
    </row>
    <row r="16" spans="1:21" x14ac:dyDescent="0.2">
      <c r="B16">
        <v>1</v>
      </c>
      <c r="C16">
        <v>0.40799999999999997</v>
      </c>
      <c r="D16">
        <v>0</v>
      </c>
      <c r="E16">
        <v>0</v>
      </c>
      <c r="F16" s="3">
        <v>0.375</v>
      </c>
      <c r="G16">
        <v>0.68799999999999994</v>
      </c>
      <c r="H16">
        <f>IF(G16&lt;$M$6,$I$6,IF(G16&lt;$M$7,$I$7,IF(G16&lt;$M$8,$I$8,IF(G16&lt;$M$9,$I$9,$I$10))))</f>
        <v>25</v>
      </c>
      <c r="I16">
        <v>0</v>
      </c>
      <c r="J16">
        <f>I16+H16</f>
        <v>25</v>
      </c>
      <c r="K16">
        <f>I16-E16</f>
        <v>0</v>
      </c>
      <c r="O16">
        <v>0</v>
      </c>
      <c r="P16">
        <v>15</v>
      </c>
      <c r="Q16" t="s">
        <v>26</v>
      </c>
      <c r="R16" t="s">
        <v>26</v>
      </c>
      <c r="S16" s="3">
        <f>TIME(9,0,0)+TIME(0,MAX(O16,Q16),0)</f>
        <v>0.375</v>
      </c>
      <c r="T16" s="3">
        <f>TIME(9,0,0)+TIME(0,MAX(P16,R16),0)</f>
        <v>0.38541666666666669</v>
      </c>
      <c r="U16">
        <f>MAX(O16,Q16)-E16</f>
        <v>0</v>
      </c>
    </row>
    <row r="17" spans="2:21" x14ac:dyDescent="0.2">
      <c r="B17">
        <v>2</v>
      </c>
      <c r="C17">
        <v>0.4</v>
      </c>
      <c r="D17">
        <f>IF(C17&lt;$D$6,$B$6,IF(C17&lt;$D$7,$B$7,IF(C17&lt;$D$8,$B$8,IF(C17&lt;$D$9,$B$9,$B$10))))</f>
        <v>25</v>
      </c>
      <c r="E17">
        <f>E16+D17</f>
        <v>25</v>
      </c>
      <c r="F17" s="3">
        <f>TIME(9,0,0)+TIME(0,E17,0)</f>
        <v>0.3923611111111111</v>
      </c>
      <c r="G17">
        <v>0.17799999999999999</v>
      </c>
      <c r="H17">
        <f t="shared" ref="H17:H37" si="6">IF(G17&lt;$M$6,$I$6,IF(G17&lt;$M$7,$I$7,IF(G17&lt;$M$8,$I$8,IF(G17&lt;$M$9,$I$9,$I$10))))</f>
        <v>15</v>
      </c>
      <c r="I17">
        <f>MAX(J16,E17)</f>
        <v>25</v>
      </c>
      <c r="J17">
        <f t="shared" ref="J17:J37" si="7">I17+H17</f>
        <v>40</v>
      </c>
      <c r="K17">
        <f t="shared" ref="K17:K37" si="8">I17-E17</f>
        <v>0</v>
      </c>
      <c r="O17">
        <f>IF(E17&gt;=MAX($P$16:P16),E17,IF(E17&gt;=MAX($R$16:R16),"_",IF(MAX($P$16:P16)&lt;MAX($R$16:R16),MAX($P$16:P16),"_")))</f>
        <v>25</v>
      </c>
      <c r="P17">
        <f>IF(O17&lt;&gt;"_",O17+H17,"_")</f>
        <v>40</v>
      </c>
      <c r="Q17" t="str">
        <f>IF(E17&gt;=MAX($P$16:P16),"_",IF(E17&gt;=MAX($R$16:R16),E17,IF(MAX($P$16:P16)&lt;MAX($R$16:R16),"_",MAX($R$16:R16))))</f>
        <v>_</v>
      </c>
      <c r="R17" t="str">
        <f>IF(Q17&lt;&gt;"_",Q17+H17,"_")</f>
        <v>_</v>
      </c>
      <c r="S17" s="3">
        <f t="shared" ref="S17:T37" si="9">TIME(9,0,0)+TIME(0,MAX(O17,Q17),0)</f>
        <v>0.3923611111111111</v>
      </c>
      <c r="T17" s="3">
        <f t="shared" si="9"/>
        <v>0.40277777777777779</v>
      </c>
      <c r="U17">
        <f t="shared" ref="U17:U37" si="10">MAX(O17,Q17)-E17</f>
        <v>0</v>
      </c>
    </row>
    <row r="18" spans="2:21" x14ac:dyDescent="0.2">
      <c r="B18">
        <v>3</v>
      </c>
      <c r="C18">
        <v>0.70199999999999996</v>
      </c>
      <c r="D18">
        <f t="shared" ref="D18:D37" si="11">IF(C18&lt;$D$6,$B$6,IF(C18&lt;$D$7,$B$7,IF(C18&lt;$D$8,$B$8,IF(C18&lt;$D$9,$B$9,$B$10))))</f>
        <v>25</v>
      </c>
      <c r="E18">
        <f t="shared" ref="E18:E37" si="12">E17+D18</f>
        <v>50</v>
      </c>
      <c r="F18" s="3">
        <f t="shared" ref="F18:F37" si="13">TIME(9,0,0)+TIME(0,E18,0)</f>
        <v>0.40972222222222221</v>
      </c>
      <c r="G18">
        <v>0.50900000000000001</v>
      </c>
      <c r="H18">
        <f t="shared" si="6"/>
        <v>25</v>
      </c>
      <c r="I18">
        <f t="shared" ref="I18:I37" si="14">MAX(J17,E18)</f>
        <v>50</v>
      </c>
      <c r="J18">
        <f t="shared" si="7"/>
        <v>75</v>
      </c>
      <c r="K18">
        <f t="shared" si="8"/>
        <v>0</v>
      </c>
      <c r="O18">
        <f>IF(E18&gt;=MAX($P$16:P17),E18,IF(E18&gt;=MAX($R$16:R17),"_",IF(MAX($P$16:P17)&lt;MAX($R$16:R17),MAX($P$16:P17),"_")))</f>
        <v>50</v>
      </c>
      <c r="P18">
        <f t="shared" ref="P18:P37" si="15">IF(O18&lt;&gt;"_",O18+H18,"_")</f>
        <v>75</v>
      </c>
      <c r="Q18" t="str">
        <f>IF(E18&gt;=MAX($P$16:P17),"_",IF(E18&gt;=MAX($R$16:R17),E18,IF(MAX($P$16:P17)&lt;MAX($R$16:R17),"_",MAX($R$16:R17))))</f>
        <v>_</v>
      </c>
      <c r="R18" t="str">
        <f t="shared" ref="R18:R37" si="16">IF(Q18&lt;&gt;"_",Q18+H18,"_")</f>
        <v>_</v>
      </c>
      <c r="S18" s="3">
        <f t="shared" si="9"/>
        <v>0.40972222222222221</v>
      </c>
      <c r="T18" s="3">
        <f t="shared" si="9"/>
        <v>0.42708333333333331</v>
      </c>
      <c r="U18">
        <f t="shared" si="10"/>
        <v>0</v>
      </c>
    </row>
    <row r="19" spans="2:21" x14ac:dyDescent="0.2">
      <c r="B19">
        <v>4</v>
      </c>
      <c r="C19">
        <v>0.11</v>
      </c>
      <c r="D19">
        <f t="shared" si="11"/>
        <v>15</v>
      </c>
      <c r="E19">
        <f t="shared" si="12"/>
        <v>65</v>
      </c>
      <c r="F19" s="3">
        <f t="shared" si="13"/>
        <v>0.4201388888888889</v>
      </c>
      <c r="G19">
        <v>0.94099999999999995</v>
      </c>
      <c r="H19">
        <f t="shared" si="6"/>
        <v>35</v>
      </c>
      <c r="I19">
        <f t="shared" si="14"/>
        <v>75</v>
      </c>
      <c r="J19">
        <f t="shared" si="7"/>
        <v>110</v>
      </c>
      <c r="K19">
        <f t="shared" si="8"/>
        <v>10</v>
      </c>
      <c r="O19" t="str">
        <f>IF(E19&gt;=MAX($P$16:P18),E19,IF(E19&gt;=MAX($R$16:R18),"_",IF(MAX($P$16:P18)&lt;MAX($R$16:R18),MAX($P$16:P18),"_")))</f>
        <v>_</v>
      </c>
      <c r="P19" t="str">
        <f t="shared" si="15"/>
        <v>_</v>
      </c>
      <c r="Q19">
        <f>IF(E19&gt;=MAX($P$16:P18),"_",IF(E19&gt;=MAX($R$16:R18),E19,IF(MAX($P$16:P18)&lt;MAX($R$16:R18),"_",MAX($R$16:R18))))</f>
        <v>65</v>
      </c>
      <c r="R19">
        <f t="shared" si="16"/>
        <v>100</v>
      </c>
      <c r="S19" s="3">
        <f t="shared" si="9"/>
        <v>0.4201388888888889</v>
      </c>
      <c r="T19" s="3">
        <f t="shared" si="9"/>
        <v>0.44444444444444442</v>
      </c>
      <c r="U19">
        <f t="shared" si="10"/>
        <v>0</v>
      </c>
    </row>
    <row r="20" spans="2:21" x14ac:dyDescent="0.2">
      <c r="B20">
        <v>5</v>
      </c>
      <c r="C20">
        <v>0.57799999999999996</v>
      </c>
      <c r="D20">
        <f t="shared" si="11"/>
        <v>25</v>
      </c>
      <c r="E20">
        <f t="shared" si="12"/>
        <v>90</v>
      </c>
      <c r="F20" s="3">
        <f t="shared" si="13"/>
        <v>0.4375</v>
      </c>
      <c r="G20">
        <v>0.67800000000000005</v>
      </c>
      <c r="H20">
        <f t="shared" si="6"/>
        <v>25</v>
      </c>
      <c r="I20">
        <f t="shared" si="14"/>
        <v>110</v>
      </c>
      <c r="J20">
        <f t="shared" si="7"/>
        <v>135</v>
      </c>
      <c r="K20">
        <f t="shared" si="8"/>
        <v>20</v>
      </c>
      <c r="O20">
        <f>IF(E20&gt;=MAX($P$16:P19),E20,IF(E20&gt;=MAX($R$16:R19),"_",IF(MAX($P$16:P19)&lt;MAX($R$16:R19),MAX($P$16:P19),"_")))</f>
        <v>90</v>
      </c>
      <c r="P20">
        <f t="shared" si="15"/>
        <v>115</v>
      </c>
      <c r="Q20" t="str">
        <f>IF(E20&gt;=MAX($P$16:P19),"_",IF(E20&gt;=MAX($R$16:R19),E20,IF(MAX($P$16:P19)&lt;MAX($R$16:R19),"_",MAX($R$16:R19))))</f>
        <v>_</v>
      </c>
      <c r="R20" t="str">
        <f t="shared" si="16"/>
        <v>_</v>
      </c>
      <c r="S20" s="3">
        <f t="shared" si="9"/>
        <v>0.4375</v>
      </c>
      <c r="T20" s="3">
        <f t="shared" si="9"/>
        <v>0.4548611111111111</v>
      </c>
      <c r="U20">
        <f t="shared" si="10"/>
        <v>0</v>
      </c>
    </row>
    <row r="21" spans="2:21" x14ac:dyDescent="0.2">
      <c r="B21">
        <v>6</v>
      </c>
      <c r="C21">
        <v>0.79</v>
      </c>
      <c r="D21">
        <f t="shared" si="11"/>
        <v>30</v>
      </c>
      <c r="E21">
        <f t="shared" si="12"/>
        <v>120</v>
      </c>
      <c r="F21" s="3">
        <f t="shared" si="13"/>
        <v>0.45833333333333331</v>
      </c>
      <c r="G21">
        <v>0.97599999999999998</v>
      </c>
      <c r="H21">
        <f t="shared" si="6"/>
        <v>45</v>
      </c>
      <c r="I21">
        <f t="shared" si="14"/>
        <v>135</v>
      </c>
      <c r="J21">
        <f t="shared" si="7"/>
        <v>180</v>
      </c>
      <c r="K21">
        <f t="shared" si="8"/>
        <v>15</v>
      </c>
      <c r="O21">
        <f>IF(E21&gt;=MAX($P$16:P20),E21,IF(E21&gt;=MAX($R$16:R20),"_",IF(MAX($P$16:P20)&lt;MAX($R$16:R20),MAX($P$16:P20),"_")))</f>
        <v>120</v>
      </c>
      <c r="P21">
        <f t="shared" si="15"/>
        <v>165</v>
      </c>
      <c r="Q21" t="str">
        <f>IF(E21&gt;=MAX($P$16:P20),"_",IF(E21&gt;=MAX($R$16:R20),E21,IF(MAX($P$16:P20)&lt;MAX($R$16:R20),"_",MAX($R$16:R20))))</f>
        <v>_</v>
      </c>
      <c r="R21" t="str">
        <f t="shared" si="16"/>
        <v>_</v>
      </c>
      <c r="S21" s="3">
        <f t="shared" si="9"/>
        <v>0.45833333333333331</v>
      </c>
      <c r="T21" s="3">
        <f t="shared" si="9"/>
        <v>0.48958333333333331</v>
      </c>
      <c r="U21">
        <f t="shared" si="10"/>
        <v>0</v>
      </c>
    </row>
    <row r="22" spans="2:21" x14ac:dyDescent="0.2">
      <c r="B22">
        <v>7</v>
      </c>
      <c r="C22">
        <v>0.83299999999999996</v>
      </c>
      <c r="D22">
        <f t="shared" si="11"/>
        <v>30</v>
      </c>
      <c r="E22">
        <f t="shared" si="12"/>
        <v>150</v>
      </c>
      <c r="F22" s="3">
        <f t="shared" si="13"/>
        <v>0.47916666666666669</v>
      </c>
      <c r="G22">
        <v>0.97299999999999998</v>
      </c>
      <c r="H22">
        <f t="shared" si="6"/>
        <v>45</v>
      </c>
      <c r="I22">
        <f t="shared" si="14"/>
        <v>180</v>
      </c>
      <c r="J22">
        <f t="shared" si="7"/>
        <v>225</v>
      </c>
      <c r="K22">
        <f t="shared" si="8"/>
        <v>30</v>
      </c>
      <c r="O22" t="str">
        <f>IF(E22&gt;=MAX($P$16:P21),E22,IF(E22&gt;=MAX($R$16:R21),"_",IF(MAX($P$16:P21)&lt;MAX($R$16:R21),MAX($P$16:P21),"_")))</f>
        <v>_</v>
      </c>
      <c r="P22" t="str">
        <f t="shared" si="15"/>
        <v>_</v>
      </c>
      <c r="Q22">
        <f>IF(E22&gt;=MAX($P$16:P21),"_",IF(E22&gt;=MAX($R$16:R21),E22,IF(MAX($P$16:P21)&lt;MAX($R$16:R21),"_",MAX($R$16:R21))))</f>
        <v>150</v>
      </c>
      <c r="R22">
        <f t="shared" si="16"/>
        <v>195</v>
      </c>
      <c r="S22" s="3">
        <f t="shared" si="9"/>
        <v>0.47916666666666669</v>
      </c>
      <c r="T22" s="3">
        <f t="shared" si="9"/>
        <v>0.51041666666666663</v>
      </c>
      <c r="U22">
        <f t="shared" si="10"/>
        <v>0</v>
      </c>
    </row>
    <row r="23" spans="2:21" x14ac:dyDescent="0.2">
      <c r="B23">
        <v>8</v>
      </c>
      <c r="C23">
        <v>1.7999999999999999E-2</v>
      </c>
      <c r="D23">
        <f t="shared" si="11"/>
        <v>15</v>
      </c>
      <c r="E23">
        <f t="shared" si="12"/>
        <v>165</v>
      </c>
      <c r="F23" s="3">
        <f t="shared" si="13"/>
        <v>0.48958333333333331</v>
      </c>
      <c r="G23">
        <v>0.57999999999999996</v>
      </c>
      <c r="H23">
        <f t="shared" si="6"/>
        <v>25</v>
      </c>
      <c r="I23">
        <f t="shared" si="14"/>
        <v>225</v>
      </c>
      <c r="J23">
        <f t="shared" si="7"/>
        <v>250</v>
      </c>
      <c r="K23">
        <f t="shared" si="8"/>
        <v>60</v>
      </c>
      <c r="O23">
        <f>IF(E23&gt;=MAX($P$16:P22),E23,IF(E23&gt;=MAX($R$16:R22),"_",IF(MAX($P$16:P22)&lt;MAX($R$16:R22),MAX($P$16:P22),"_")))</f>
        <v>165</v>
      </c>
      <c r="P23">
        <f t="shared" si="15"/>
        <v>190</v>
      </c>
      <c r="Q23" t="str">
        <f>IF(E23&gt;=MAX($P$16:P22),"_",IF(E23&gt;=MAX($R$16:R22),E23,IF(MAX($P$16:P22)&lt;MAX($R$16:R22),"_",MAX($R$16:R22))))</f>
        <v>_</v>
      </c>
      <c r="R23" t="str">
        <f t="shared" si="16"/>
        <v>_</v>
      </c>
      <c r="S23" s="3">
        <f t="shared" si="9"/>
        <v>0.48958333333333331</v>
      </c>
      <c r="T23" s="3">
        <f t="shared" si="9"/>
        <v>0.50694444444444442</v>
      </c>
      <c r="U23">
        <f t="shared" si="10"/>
        <v>0</v>
      </c>
    </row>
    <row r="24" spans="2:21" x14ac:dyDescent="0.2">
      <c r="B24">
        <v>9</v>
      </c>
      <c r="C24">
        <v>0.52</v>
      </c>
      <c r="D24">
        <f t="shared" si="11"/>
        <v>25</v>
      </c>
      <c r="E24">
        <f t="shared" si="12"/>
        <v>190</v>
      </c>
      <c r="F24" s="3">
        <f t="shared" si="13"/>
        <v>0.50694444444444442</v>
      </c>
      <c r="G24">
        <v>0.47899999999999998</v>
      </c>
      <c r="H24">
        <f t="shared" si="6"/>
        <v>25</v>
      </c>
      <c r="I24">
        <f t="shared" si="14"/>
        <v>250</v>
      </c>
      <c r="J24">
        <f t="shared" si="7"/>
        <v>275</v>
      </c>
      <c r="K24">
        <f t="shared" si="8"/>
        <v>60</v>
      </c>
      <c r="O24">
        <f>IF(E24&gt;=MAX($P$16:P23),E24,IF(E24&gt;=MAX($R$16:R23),"_",IF(MAX($P$16:P23)&lt;MAX($R$16:R23),MAX($P$16:P23),"_")))</f>
        <v>190</v>
      </c>
      <c r="P24">
        <f t="shared" si="15"/>
        <v>215</v>
      </c>
      <c r="Q24" t="str">
        <f>IF(E24&gt;=MAX($P$16:P23),"_",IF(E24&gt;=MAX($R$16:R23),E24,IF(MAX($P$16:P23)&lt;MAX($R$16:R23),"_",MAX($R$16:R23))))</f>
        <v>_</v>
      </c>
      <c r="R24" t="str">
        <f t="shared" si="16"/>
        <v>_</v>
      </c>
      <c r="S24" s="3">
        <f t="shared" si="9"/>
        <v>0.50694444444444442</v>
      </c>
      <c r="T24" s="3">
        <f t="shared" si="9"/>
        <v>0.52430555555555558</v>
      </c>
      <c r="U24">
        <f t="shared" si="10"/>
        <v>0</v>
      </c>
    </row>
    <row r="25" spans="2:21" x14ac:dyDescent="0.2">
      <c r="B25">
        <v>10</v>
      </c>
      <c r="C25">
        <v>0.67</v>
      </c>
      <c r="D25">
        <f t="shared" si="11"/>
        <v>25</v>
      </c>
      <c r="E25">
        <f t="shared" si="12"/>
        <v>215</v>
      </c>
      <c r="F25" s="3">
        <f t="shared" si="13"/>
        <v>0.52430555555555558</v>
      </c>
      <c r="G25">
        <v>0.92</v>
      </c>
      <c r="H25">
        <f t="shared" si="6"/>
        <v>35</v>
      </c>
      <c r="I25">
        <f t="shared" si="14"/>
        <v>275</v>
      </c>
      <c r="J25">
        <f t="shared" si="7"/>
        <v>310</v>
      </c>
      <c r="K25">
        <f t="shared" si="8"/>
        <v>60</v>
      </c>
      <c r="O25">
        <f>IF(E25&gt;=MAX($P$16:P24),E25,IF(E25&gt;=MAX($R$16:R24),"_",IF(MAX($P$16:P24)&lt;MAX($R$16:R24),MAX($P$16:P24),"_")))</f>
        <v>215</v>
      </c>
      <c r="P25">
        <f t="shared" si="15"/>
        <v>250</v>
      </c>
      <c r="Q25" t="str">
        <f>IF(E25&gt;=MAX($P$16:P24),"_",IF(E25&gt;=MAX($R$16:R24),E25,IF(MAX($P$16:P24)&lt;MAX($R$16:R24),"_",MAX($R$16:R24))))</f>
        <v>_</v>
      </c>
      <c r="R25" t="str">
        <f t="shared" si="16"/>
        <v>_</v>
      </c>
      <c r="S25" s="3">
        <f t="shared" si="9"/>
        <v>0.52430555555555558</v>
      </c>
      <c r="T25" s="3">
        <f t="shared" si="9"/>
        <v>0.54861111111111116</v>
      </c>
      <c r="U25">
        <f t="shared" si="10"/>
        <v>0</v>
      </c>
    </row>
    <row r="26" spans="2:21" x14ac:dyDescent="0.2">
      <c r="B26">
        <v>11</v>
      </c>
      <c r="C26">
        <v>0.79500000000000004</v>
      </c>
      <c r="D26">
        <f t="shared" si="11"/>
        <v>30</v>
      </c>
      <c r="E26">
        <f t="shared" si="12"/>
        <v>245</v>
      </c>
      <c r="F26" s="3">
        <f t="shared" si="13"/>
        <v>0.54513888888888884</v>
      </c>
      <c r="G26">
        <v>0.26600000000000001</v>
      </c>
      <c r="H26">
        <f t="shared" si="6"/>
        <v>15</v>
      </c>
      <c r="I26">
        <f t="shared" si="14"/>
        <v>310</v>
      </c>
      <c r="J26">
        <f t="shared" si="7"/>
        <v>325</v>
      </c>
      <c r="K26">
        <f t="shared" si="8"/>
        <v>65</v>
      </c>
      <c r="O26" t="str">
        <f>IF(E26&gt;=MAX($P$16:P25),E26,IF(E26&gt;=MAX($R$16:R25),"_",IF(MAX($P$16:P25)&lt;MAX($R$16:R25),MAX($P$16:P25),"_")))</f>
        <v>_</v>
      </c>
      <c r="P26" t="str">
        <f t="shared" si="15"/>
        <v>_</v>
      </c>
      <c r="Q26">
        <f>IF(E26&gt;=MAX($P$16:P25),"_",IF(E26&gt;=MAX($R$16:R25),E26,IF(MAX($P$16:P25)&lt;MAX($R$16:R25),"_",MAX($R$16:R25))))</f>
        <v>245</v>
      </c>
      <c r="R26">
        <f t="shared" si="16"/>
        <v>260</v>
      </c>
      <c r="S26" s="3">
        <f t="shared" si="9"/>
        <v>0.54513888888888884</v>
      </c>
      <c r="T26" s="3">
        <f t="shared" si="9"/>
        <v>0.55555555555555558</v>
      </c>
      <c r="U26">
        <f t="shared" si="10"/>
        <v>0</v>
      </c>
    </row>
    <row r="27" spans="2:21" x14ac:dyDescent="0.2">
      <c r="B27">
        <v>12</v>
      </c>
      <c r="C27">
        <v>0.34699999999999998</v>
      </c>
      <c r="D27">
        <f t="shared" si="11"/>
        <v>20</v>
      </c>
      <c r="E27">
        <f t="shared" si="12"/>
        <v>265</v>
      </c>
      <c r="F27" s="3">
        <f t="shared" si="13"/>
        <v>0.55902777777777779</v>
      </c>
      <c r="G27">
        <v>0.94799999999999995</v>
      </c>
      <c r="H27">
        <f t="shared" si="6"/>
        <v>35</v>
      </c>
      <c r="I27">
        <f t="shared" si="14"/>
        <v>325</v>
      </c>
      <c r="J27">
        <f t="shared" si="7"/>
        <v>360</v>
      </c>
      <c r="K27">
        <f t="shared" si="8"/>
        <v>60</v>
      </c>
      <c r="O27">
        <f>IF(E27&gt;=MAX($P$16:P26),E27,IF(E27&gt;=MAX($R$16:R26),"_",IF(MAX($P$16:P26)&lt;MAX($R$16:R26),MAX($P$16:P26),"_")))</f>
        <v>265</v>
      </c>
      <c r="P27">
        <f t="shared" si="15"/>
        <v>300</v>
      </c>
      <c r="Q27" t="str">
        <f>IF(E27&gt;=MAX($P$16:P26),"_",IF(E27&gt;=MAX($R$16:R26),E27,IF(MAX($P$16:P26)&lt;MAX($R$16:R26),"_",MAX($R$16:R26))))</f>
        <v>_</v>
      </c>
      <c r="R27" t="str">
        <f t="shared" si="16"/>
        <v>_</v>
      </c>
      <c r="S27" s="3">
        <f t="shared" si="9"/>
        <v>0.55902777777777779</v>
      </c>
      <c r="T27" s="3">
        <f t="shared" si="9"/>
        <v>0.58333333333333337</v>
      </c>
      <c r="U27">
        <f t="shared" si="10"/>
        <v>0</v>
      </c>
    </row>
    <row r="28" spans="2:21" x14ac:dyDescent="0.2">
      <c r="B28">
        <v>13</v>
      </c>
      <c r="C28">
        <v>0.91300000000000003</v>
      </c>
      <c r="D28">
        <f t="shared" si="11"/>
        <v>30</v>
      </c>
      <c r="E28">
        <f t="shared" si="12"/>
        <v>295</v>
      </c>
      <c r="F28" s="3">
        <f t="shared" si="13"/>
        <v>0.57986111111111116</v>
      </c>
      <c r="G28">
        <v>0.82699999999999996</v>
      </c>
      <c r="H28">
        <f t="shared" si="6"/>
        <v>25</v>
      </c>
      <c r="I28">
        <f t="shared" si="14"/>
        <v>360</v>
      </c>
      <c r="J28">
        <f t="shared" si="7"/>
        <v>385</v>
      </c>
      <c r="K28">
        <f t="shared" si="8"/>
        <v>65</v>
      </c>
      <c r="O28" t="str">
        <f>IF(E28&gt;=MAX($P$16:P27),E28,IF(E28&gt;=MAX($R$16:R27),"_",IF(MAX($P$16:P27)&lt;MAX($R$16:R27),MAX($P$16:P27),"_")))</f>
        <v>_</v>
      </c>
      <c r="P28" t="str">
        <f t="shared" si="15"/>
        <v>_</v>
      </c>
      <c r="Q28">
        <f>IF(E28&gt;=MAX($P$16:P27),"_",IF(E28&gt;=MAX($R$16:R27),E28,IF(MAX($P$16:P27)&lt;MAX($R$16:R27),"_",MAX($R$16:R27))))</f>
        <v>295</v>
      </c>
      <c r="R28">
        <f t="shared" si="16"/>
        <v>320</v>
      </c>
      <c r="S28" s="3">
        <f t="shared" si="9"/>
        <v>0.57986111111111116</v>
      </c>
      <c r="T28" s="3">
        <f t="shared" si="9"/>
        <v>0.59722222222222221</v>
      </c>
      <c r="U28">
        <f t="shared" si="10"/>
        <v>0</v>
      </c>
    </row>
    <row r="29" spans="2:21" x14ac:dyDescent="0.2">
      <c r="B29">
        <v>14</v>
      </c>
      <c r="C29">
        <v>0.34799999999999998</v>
      </c>
      <c r="D29">
        <f t="shared" si="11"/>
        <v>20</v>
      </c>
      <c r="E29">
        <f t="shared" si="12"/>
        <v>315</v>
      </c>
      <c r="F29" s="3">
        <f t="shared" si="13"/>
        <v>0.59375</v>
      </c>
      <c r="G29">
        <v>3.4000000000000002E-2</v>
      </c>
      <c r="H29">
        <f t="shared" si="6"/>
        <v>5</v>
      </c>
      <c r="I29">
        <f t="shared" si="14"/>
        <v>385</v>
      </c>
      <c r="J29">
        <f t="shared" si="7"/>
        <v>390</v>
      </c>
      <c r="K29">
        <f t="shared" si="8"/>
        <v>70</v>
      </c>
      <c r="O29">
        <f>IF(E29&gt;=MAX($P$16:P28),E29,IF(E29&gt;=MAX($R$16:R28),"_",IF(MAX($P$16:P28)&lt;MAX($R$16:R28),MAX($P$16:P28),"_")))</f>
        <v>315</v>
      </c>
      <c r="P29">
        <f t="shared" si="15"/>
        <v>320</v>
      </c>
      <c r="Q29" t="str">
        <f>IF(E29&gt;=MAX($P$16:P28),"_",IF(E29&gt;=MAX($R$16:R28),E29,IF(MAX($P$16:P28)&lt;MAX($R$16:R28),"_",MAX($R$16:R28))))</f>
        <v>_</v>
      </c>
      <c r="R29" t="str">
        <f t="shared" si="16"/>
        <v>_</v>
      </c>
      <c r="S29" s="3">
        <f t="shared" si="9"/>
        <v>0.59375</v>
      </c>
      <c r="T29" s="3">
        <f t="shared" si="9"/>
        <v>0.59722222222222221</v>
      </c>
      <c r="U29">
        <f t="shared" si="10"/>
        <v>0</v>
      </c>
    </row>
    <row r="30" spans="2:21" x14ac:dyDescent="0.2">
      <c r="B30">
        <v>15</v>
      </c>
      <c r="C30">
        <v>0.106</v>
      </c>
      <c r="D30">
        <f t="shared" si="11"/>
        <v>15</v>
      </c>
      <c r="E30">
        <f t="shared" si="12"/>
        <v>330</v>
      </c>
      <c r="F30" s="3">
        <f t="shared" si="13"/>
        <v>0.60416666666666663</v>
      </c>
      <c r="G30">
        <v>0.71799999999999997</v>
      </c>
      <c r="H30">
        <f t="shared" si="6"/>
        <v>25</v>
      </c>
      <c r="I30">
        <f t="shared" si="14"/>
        <v>390</v>
      </c>
      <c r="J30">
        <f t="shared" si="7"/>
        <v>415</v>
      </c>
      <c r="K30">
        <f t="shared" si="8"/>
        <v>60</v>
      </c>
      <c r="O30">
        <f>IF(E30&gt;=MAX($P$16:P29),E30,IF(E30&gt;=MAX($R$16:R29),"_",IF(MAX($P$16:P29)&lt;MAX($R$16:R29),MAX($P$16:P29),"_")))</f>
        <v>330</v>
      </c>
      <c r="P30">
        <f t="shared" si="15"/>
        <v>355</v>
      </c>
      <c r="Q30" t="str">
        <f>IF(E30&gt;=MAX($P$16:P29),"_",IF(E30&gt;=MAX($R$16:R29),E30,IF(MAX($P$16:P29)&lt;MAX($R$16:R29),"_",MAX($R$16:R29))))</f>
        <v>_</v>
      </c>
      <c r="R30" t="str">
        <f t="shared" si="16"/>
        <v>_</v>
      </c>
      <c r="S30" s="3">
        <f t="shared" si="9"/>
        <v>0.60416666666666663</v>
      </c>
      <c r="T30" s="3">
        <f t="shared" si="9"/>
        <v>0.62152777777777779</v>
      </c>
      <c r="U30">
        <f t="shared" si="10"/>
        <v>0</v>
      </c>
    </row>
    <row r="31" spans="2:21" x14ac:dyDescent="0.2">
      <c r="B31">
        <v>16</v>
      </c>
      <c r="C31">
        <v>0.80100000000000005</v>
      </c>
      <c r="D31">
        <f t="shared" si="11"/>
        <v>30</v>
      </c>
      <c r="E31">
        <f t="shared" si="12"/>
        <v>360</v>
      </c>
      <c r="F31" s="3">
        <f t="shared" si="13"/>
        <v>0.625</v>
      </c>
      <c r="G31">
        <v>0.54100000000000004</v>
      </c>
      <c r="H31">
        <f t="shared" si="6"/>
        <v>25</v>
      </c>
      <c r="I31">
        <f t="shared" si="14"/>
        <v>415</v>
      </c>
      <c r="J31">
        <f t="shared" si="7"/>
        <v>440</v>
      </c>
      <c r="K31">
        <f t="shared" si="8"/>
        <v>55</v>
      </c>
      <c r="O31">
        <f>IF(E31&gt;=MAX($P$16:P30),E31,IF(E31&gt;=MAX($R$16:R30),"_",IF(MAX($P$16:P30)&lt;MAX($R$16:R30),MAX($P$16:P30),"_")))</f>
        <v>360</v>
      </c>
      <c r="P31">
        <f t="shared" si="15"/>
        <v>385</v>
      </c>
      <c r="Q31" t="str">
        <f>IF(E31&gt;=MAX($P$16:P30),"_",IF(E31&gt;=MAX($R$16:R30),E31,IF(MAX($P$16:P30)&lt;MAX($R$16:R30),"_",MAX($R$16:R30))))</f>
        <v>_</v>
      </c>
      <c r="R31" t="str">
        <f t="shared" si="16"/>
        <v>_</v>
      </c>
      <c r="S31" s="3">
        <f t="shared" si="9"/>
        <v>0.625</v>
      </c>
      <c r="T31" s="3">
        <f t="shared" si="9"/>
        <v>0.64236111111111116</v>
      </c>
      <c r="U31">
        <f t="shared" si="10"/>
        <v>0</v>
      </c>
    </row>
    <row r="32" spans="2:21" x14ac:dyDescent="0.2">
      <c r="B32">
        <v>17</v>
      </c>
      <c r="C32">
        <v>8.8999999999999996E-2</v>
      </c>
      <c r="D32">
        <f t="shared" si="11"/>
        <v>15</v>
      </c>
      <c r="E32">
        <f t="shared" si="12"/>
        <v>375</v>
      </c>
      <c r="F32" s="3">
        <f t="shared" si="13"/>
        <v>0.63541666666666674</v>
      </c>
      <c r="G32">
        <v>0.60899999999999999</v>
      </c>
      <c r="H32">
        <f t="shared" si="6"/>
        <v>25</v>
      </c>
      <c r="I32">
        <f t="shared" si="14"/>
        <v>440</v>
      </c>
      <c r="J32">
        <f t="shared" si="7"/>
        <v>465</v>
      </c>
      <c r="K32">
        <f t="shared" si="8"/>
        <v>65</v>
      </c>
      <c r="O32" t="str">
        <f>IF(E32&gt;=MAX($P$16:P31),E32,IF(E32&gt;=MAX($R$16:R31),"_",IF(MAX($P$16:P31)&lt;MAX($R$16:R31),MAX($P$16:P31),"_")))</f>
        <v>_</v>
      </c>
      <c r="P32" t="str">
        <f t="shared" si="15"/>
        <v>_</v>
      </c>
      <c r="Q32">
        <f>IF(E32&gt;=MAX($P$16:P31),"_",IF(E32&gt;=MAX($R$16:R31),E32,IF(MAX($P$16:P31)&lt;MAX($R$16:R31),"_",MAX($R$16:R31))))</f>
        <v>375</v>
      </c>
      <c r="R32">
        <f t="shared" si="16"/>
        <v>400</v>
      </c>
      <c r="S32" s="3">
        <f t="shared" si="9"/>
        <v>0.63541666666666674</v>
      </c>
      <c r="T32" s="3">
        <f t="shared" si="9"/>
        <v>0.65277777777777779</v>
      </c>
      <c r="U32">
        <f t="shared" si="10"/>
        <v>0</v>
      </c>
    </row>
    <row r="33" spans="1:21" x14ac:dyDescent="0.2">
      <c r="B33">
        <v>18</v>
      </c>
      <c r="C33">
        <v>0.66200000000000003</v>
      </c>
      <c r="D33">
        <f t="shared" si="11"/>
        <v>25</v>
      </c>
      <c r="E33">
        <f t="shared" si="12"/>
        <v>400</v>
      </c>
      <c r="F33" s="3">
        <f t="shared" si="13"/>
        <v>0.65277777777777779</v>
      </c>
      <c r="G33">
        <v>0.16400000000000001</v>
      </c>
      <c r="H33">
        <f t="shared" si="6"/>
        <v>15</v>
      </c>
      <c r="I33">
        <f t="shared" si="14"/>
        <v>465</v>
      </c>
      <c r="J33">
        <f t="shared" si="7"/>
        <v>480</v>
      </c>
      <c r="K33">
        <f t="shared" si="8"/>
        <v>65</v>
      </c>
      <c r="O33">
        <f>IF(E33&gt;=MAX($P$16:P32),E33,IF(E33&gt;=MAX($R$16:R32),"_",IF(MAX($P$16:P32)&lt;MAX($R$16:R32),MAX($P$16:P32),"_")))</f>
        <v>400</v>
      </c>
      <c r="P33">
        <f t="shared" si="15"/>
        <v>415</v>
      </c>
      <c r="Q33" t="str">
        <f>IF(E33&gt;=MAX($P$16:P32),"_",IF(E33&gt;=MAX($R$16:R32),E33,IF(MAX($P$16:P32)&lt;MAX($R$16:R32),"_",MAX($R$16:R32))))</f>
        <v>_</v>
      </c>
      <c r="R33" t="str">
        <f t="shared" si="16"/>
        <v>_</v>
      </c>
      <c r="S33" s="3">
        <f t="shared" si="9"/>
        <v>0.65277777777777779</v>
      </c>
      <c r="T33" s="3">
        <f t="shared" si="9"/>
        <v>0.66319444444444442</v>
      </c>
      <c r="U33">
        <f t="shared" si="10"/>
        <v>0</v>
      </c>
    </row>
    <row r="34" spans="1:21" x14ac:dyDescent="0.2">
      <c r="B34">
        <v>19</v>
      </c>
      <c r="C34">
        <v>0.124</v>
      </c>
      <c r="D34">
        <f t="shared" si="11"/>
        <v>15</v>
      </c>
      <c r="E34">
        <f t="shared" si="12"/>
        <v>415</v>
      </c>
      <c r="F34" s="3">
        <f t="shared" si="13"/>
        <v>0.66319444444444442</v>
      </c>
      <c r="G34">
        <v>9.7000000000000003E-2</v>
      </c>
      <c r="H34">
        <f t="shared" si="6"/>
        <v>5</v>
      </c>
      <c r="I34">
        <f t="shared" si="14"/>
        <v>480</v>
      </c>
      <c r="J34">
        <f t="shared" si="7"/>
        <v>485</v>
      </c>
      <c r="K34">
        <f t="shared" si="8"/>
        <v>65</v>
      </c>
      <c r="O34">
        <f>IF(E34&gt;=MAX($P$16:P33),E34,IF(E34&gt;=MAX($R$16:R33),"_",IF(MAX($P$16:P33)&lt;MAX($R$16:R33),MAX($P$16:P33),"_")))</f>
        <v>415</v>
      </c>
      <c r="P34">
        <f t="shared" si="15"/>
        <v>420</v>
      </c>
      <c r="Q34" t="str">
        <f>IF(E34&gt;=MAX($P$16:P33),"_",IF(E34&gt;=MAX($R$16:R33),E34,IF(MAX($P$16:P33)&lt;MAX($R$16:R33),"_",MAX($R$16:R33))))</f>
        <v>_</v>
      </c>
      <c r="R34" t="str">
        <f t="shared" si="16"/>
        <v>_</v>
      </c>
      <c r="S34" s="3">
        <f t="shared" si="9"/>
        <v>0.66319444444444442</v>
      </c>
      <c r="T34" s="3">
        <f t="shared" si="9"/>
        <v>0.66666666666666674</v>
      </c>
      <c r="U34">
        <f t="shared" si="10"/>
        <v>0</v>
      </c>
    </row>
    <row r="35" spans="1:21" x14ac:dyDescent="0.2">
      <c r="B35">
        <v>20</v>
      </c>
      <c r="C35">
        <v>0.80300000000000005</v>
      </c>
      <c r="D35">
        <f t="shared" si="11"/>
        <v>30</v>
      </c>
      <c r="E35">
        <f t="shared" si="12"/>
        <v>445</v>
      </c>
      <c r="F35" s="3">
        <f t="shared" si="13"/>
        <v>0.68402777777777779</v>
      </c>
      <c r="G35">
        <v>3.9E-2</v>
      </c>
      <c r="H35">
        <f t="shared" si="6"/>
        <v>5</v>
      </c>
      <c r="I35">
        <f t="shared" si="14"/>
        <v>485</v>
      </c>
      <c r="J35">
        <f t="shared" si="7"/>
        <v>490</v>
      </c>
      <c r="K35">
        <f t="shared" si="8"/>
        <v>40</v>
      </c>
      <c r="O35">
        <f>IF(E35&gt;=MAX($P$16:P34),E35,IF(E35&gt;=MAX($R$16:R34),"_",IF(MAX($P$16:P34)&lt;MAX($R$16:R34),MAX($P$16:P34),"_")))</f>
        <v>445</v>
      </c>
      <c r="P35">
        <f t="shared" si="15"/>
        <v>450</v>
      </c>
      <c r="Q35" t="str">
        <f>IF(E35&gt;=MAX($P$16:P34),"_",IF(E35&gt;=MAX($R$16:R34),E35,IF(MAX($P$16:P34)&lt;MAX($R$16:R34),"_",MAX($R$16:R34))))</f>
        <v>_</v>
      </c>
      <c r="R35" t="str">
        <f t="shared" si="16"/>
        <v>_</v>
      </c>
      <c r="S35" s="3">
        <f t="shared" si="9"/>
        <v>0.68402777777777779</v>
      </c>
      <c r="T35" s="3">
        <f t="shared" si="9"/>
        <v>0.6875</v>
      </c>
      <c r="U35">
        <f t="shared" si="10"/>
        <v>0</v>
      </c>
    </row>
    <row r="36" spans="1:21" x14ac:dyDescent="0.2">
      <c r="B36">
        <v>21</v>
      </c>
      <c r="C36">
        <v>0.19700000000000001</v>
      </c>
      <c r="D36">
        <f t="shared" si="11"/>
        <v>20</v>
      </c>
      <c r="E36">
        <f t="shared" si="12"/>
        <v>465</v>
      </c>
      <c r="F36" s="3">
        <f t="shared" si="13"/>
        <v>0.69791666666666674</v>
      </c>
      <c r="G36">
        <v>0.441</v>
      </c>
      <c r="H36">
        <f t="shared" si="6"/>
        <v>15</v>
      </c>
      <c r="I36">
        <f t="shared" si="14"/>
        <v>490</v>
      </c>
      <c r="J36">
        <f t="shared" si="7"/>
        <v>505</v>
      </c>
      <c r="K36">
        <f t="shared" si="8"/>
        <v>25</v>
      </c>
      <c r="O36">
        <f>IF(E36&gt;=MAX($P$16:P35),E36,IF(E36&gt;=MAX($R$16:R35),"_",IF(MAX($P$16:P35)&lt;MAX($R$16:R35),MAX($P$16:P35),"_")))</f>
        <v>465</v>
      </c>
      <c r="P36">
        <f t="shared" si="15"/>
        <v>480</v>
      </c>
      <c r="Q36" t="str">
        <f>IF(E36&gt;=MAX($P$16:P35),"_",IF(E36&gt;=MAX($R$16:R35),E36,IF(MAX($P$16:P35)&lt;MAX($R$16:R35),"_",MAX($R$16:R35))))</f>
        <v>_</v>
      </c>
      <c r="R36" t="str">
        <f t="shared" si="16"/>
        <v>_</v>
      </c>
      <c r="S36" s="3">
        <f t="shared" si="9"/>
        <v>0.69791666666666674</v>
      </c>
      <c r="T36" s="3">
        <f t="shared" si="9"/>
        <v>0.70833333333333326</v>
      </c>
      <c r="U36">
        <f t="shared" si="10"/>
        <v>0</v>
      </c>
    </row>
    <row r="37" spans="1:21" s="4" customFormat="1" x14ac:dyDescent="0.2">
      <c r="B37" s="4">
        <v>22</v>
      </c>
      <c r="C37" s="4">
        <v>0.749</v>
      </c>
      <c r="D37" s="4">
        <f t="shared" si="11"/>
        <v>25</v>
      </c>
      <c r="E37" s="4">
        <f t="shared" si="12"/>
        <v>490</v>
      </c>
      <c r="F37" s="5">
        <f t="shared" si="13"/>
        <v>0.71527777777777768</v>
      </c>
      <c r="G37" s="4">
        <v>0.97599999999999998</v>
      </c>
      <c r="H37" s="4">
        <f t="shared" si="6"/>
        <v>45</v>
      </c>
      <c r="I37" s="4">
        <f t="shared" si="14"/>
        <v>505</v>
      </c>
      <c r="J37" s="4">
        <f t="shared" si="7"/>
        <v>550</v>
      </c>
      <c r="K37" s="4">
        <f t="shared" si="8"/>
        <v>15</v>
      </c>
      <c r="O37" s="4">
        <f>IF(E37&gt;=MAX($P$16:P36),E37,IF(E37&gt;=MAX($R$16:R36),"_",IF(MAX($P$16:P36)&lt;MAX($R$16:R36),MAX($P$16:P36),"_")))</f>
        <v>490</v>
      </c>
      <c r="P37" s="4">
        <f t="shared" si="15"/>
        <v>535</v>
      </c>
      <c r="Q37" s="4" t="str">
        <f>IF(E37&gt;=MAX($P$16:P36),"_",IF(E37&gt;=MAX($R$16:R36),E37,IF(MAX($P$16:P36)&lt;MAX($R$16:R36),"_",MAX($R$16:R36))))</f>
        <v>_</v>
      </c>
      <c r="R37" s="4" t="str">
        <f t="shared" si="16"/>
        <v>_</v>
      </c>
      <c r="S37" s="5">
        <f t="shared" si="9"/>
        <v>0.71527777777777768</v>
      </c>
      <c r="T37" s="5">
        <f t="shared" si="9"/>
        <v>0.74652777777777768</v>
      </c>
      <c r="U37" s="4">
        <f t="shared" si="10"/>
        <v>0</v>
      </c>
    </row>
    <row r="41" spans="1:21" x14ac:dyDescent="0.2">
      <c r="B41" t="s">
        <v>23</v>
      </c>
      <c r="C41" t="s">
        <v>24</v>
      </c>
    </row>
    <row r="42" spans="1:21" x14ac:dyDescent="0.2">
      <c r="A42" t="s">
        <v>25</v>
      </c>
      <c r="B42">
        <f>AVERAGE(K16:K36)</f>
        <v>42.38095238095238</v>
      </c>
      <c r="C42">
        <f>AVERAGE(U16:U36)</f>
        <v>0</v>
      </c>
    </row>
  </sheetData>
  <mergeCells count="7">
    <mergeCell ref="S14:T14"/>
    <mergeCell ref="A1:P3"/>
    <mergeCell ref="E5:G5"/>
    <mergeCell ref="L5:M5"/>
    <mergeCell ref="I14:J14"/>
    <mergeCell ref="O14:P14"/>
    <mergeCell ref="Q14:R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A5BC-73F3-754B-AF55-CBD769E65B41}">
  <dimension ref="A1:U42"/>
  <sheetViews>
    <sheetView topLeftCell="E18" workbookViewId="0">
      <selection activeCell="F47" sqref="F47"/>
    </sheetView>
  </sheetViews>
  <sheetFormatPr baseColWidth="10" defaultRowHeight="16" x14ac:dyDescent="0.2"/>
  <cols>
    <col min="2" max="2" width="14.6640625" customWidth="1"/>
    <col min="6" max="6" width="13.6640625" customWidth="1"/>
    <col min="9" max="9" width="13" customWidth="1"/>
    <col min="15" max="15" width="13" customWidth="1"/>
  </cols>
  <sheetData>
    <row r="1" spans="1:21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5" spans="1:21" x14ac:dyDescent="0.2">
      <c r="B5" t="s">
        <v>1</v>
      </c>
      <c r="C5" t="s">
        <v>2</v>
      </c>
      <c r="D5" t="s">
        <v>3</v>
      </c>
      <c r="E5" s="6" t="s">
        <v>4</v>
      </c>
      <c r="F5" s="6"/>
      <c r="G5" s="6"/>
      <c r="I5" t="s">
        <v>5</v>
      </c>
      <c r="J5" t="s">
        <v>2</v>
      </c>
      <c r="K5" t="s">
        <v>3</v>
      </c>
      <c r="L5" s="6" t="s">
        <v>4</v>
      </c>
      <c r="M5" s="6"/>
      <c r="O5" t="s">
        <v>5</v>
      </c>
      <c r="P5" t="s">
        <v>19</v>
      </c>
      <c r="Q5" t="s">
        <v>20</v>
      </c>
    </row>
    <row r="6" spans="1:21" x14ac:dyDescent="0.2">
      <c r="B6">
        <v>15</v>
      </c>
      <c r="C6">
        <v>0.14000000000000001</v>
      </c>
      <c r="D6">
        <f>C6</f>
        <v>0.14000000000000001</v>
      </c>
      <c r="E6">
        <v>0</v>
      </c>
      <c r="G6">
        <f>D6</f>
        <v>0.14000000000000001</v>
      </c>
      <c r="I6">
        <v>5</v>
      </c>
      <c r="J6">
        <v>0.12</v>
      </c>
      <c r="K6">
        <f>J6</f>
        <v>0.12</v>
      </c>
      <c r="L6">
        <v>0</v>
      </c>
      <c r="M6">
        <f>K6</f>
        <v>0.12</v>
      </c>
      <c r="O6" s="2" t="s">
        <v>18</v>
      </c>
      <c r="P6">
        <v>8</v>
      </c>
      <c r="Q6">
        <f>P6*60</f>
        <v>480</v>
      </c>
    </row>
    <row r="7" spans="1:21" x14ac:dyDescent="0.2">
      <c r="B7">
        <v>20</v>
      </c>
      <c r="C7">
        <v>0.22</v>
      </c>
      <c r="D7">
        <f>D6+C7</f>
        <v>0.36</v>
      </c>
      <c r="E7">
        <f>G6+0.01</f>
        <v>0.15000000000000002</v>
      </c>
      <c r="G7">
        <f>D7</f>
        <v>0.36</v>
      </c>
      <c r="H7" s="1"/>
      <c r="I7">
        <v>15</v>
      </c>
      <c r="J7">
        <v>0.35</v>
      </c>
      <c r="K7">
        <f>K6+J7</f>
        <v>0.47</v>
      </c>
      <c r="L7">
        <f>M6+0.01</f>
        <v>0.13</v>
      </c>
      <c r="M7">
        <f>K7</f>
        <v>0.47</v>
      </c>
    </row>
    <row r="8" spans="1:21" x14ac:dyDescent="0.2">
      <c r="B8">
        <v>25</v>
      </c>
      <c r="C8">
        <v>0.43</v>
      </c>
      <c r="D8">
        <f t="shared" ref="D8:D10" si="0">D7+C8</f>
        <v>0.79</v>
      </c>
      <c r="E8">
        <f t="shared" ref="E8:E10" si="1">G7+0.01</f>
        <v>0.37</v>
      </c>
      <c r="G8">
        <f t="shared" ref="G8:G10" si="2">D8</f>
        <v>0.79</v>
      </c>
      <c r="I8">
        <v>25</v>
      </c>
      <c r="J8">
        <v>0.43</v>
      </c>
      <c r="K8">
        <f t="shared" ref="K8:K10" si="3">K7+J8</f>
        <v>0.89999999999999991</v>
      </c>
      <c r="L8">
        <f t="shared" ref="L8:L10" si="4">M7+0.01</f>
        <v>0.48</v>
      </c>
      <c r="M8">
        <f t="shared" ref="M8:M10" si="5">K8</f>
        <v>0.89999999999999991</v>
      </c>
    </row>
    <row r="9" spans="1:21" x14ac:dyDescent="0.2">
      <c r="B9">
        <v>30</v>
      </c>
      <c r="C9">
        <v>0.17</v>
      </c>
      <c r="D9">
        <f t="shared" si="0"/>
        <v>0.96000000000000008</v>
      </c>
      <c r="E9">
        <f t="shared" si="1"/>
        <v>0.8</v>
      </c>
      <c r="G9">
        <f t="shared" si="2"/>
        <v>0.96000000000000008</v>
      </c>
      <c r="I9">
        <v>35</v>
      </c>
      <c r="J9">
        <v>0.06</v>
      </c>
      <c r="K9">
        <f t="shared" si="3"/>
        <v>0.96</v>
      </c>
      <c r="L9">
        <f t="shared" si="4"/>
        <v>0.90999999999999992</v>
      </c>
      <c r="M9">
        <f t="shared" si="5"/>
        <v>0.96</v>
      </c>
    </row>
    <row r="10" spans="1:21" x14ac:dyDescent="0.2">
      <c r="B10">
        <v>35</v>
      </c>
      <c r="C10">
        <v>0.04</v>
      </c>
      <c r="D10">
        <f t="shared" si="0"/>
        <v>1</v>
      </c>
      <c r="E10">
        <f t="shared" si="1"/>
        <v>0.97000000000000008</v>
      </c>
      <c r="G10">
        <f t="shared" si="2"/>
        <v>1</v>
      </c>
      <c r="I10">
        <v>45</v>
      </c>
      <c r="J10">
        <v>0.04</v>
      </c>
      <c r="K10">
        <f t="shared" si="3"/>
        <v>1</v>
      </c>
      <c r="L10">
        <f t="shared" si="4"/>
        <v>0.97</v>
      </c>
      <c r="M10">
        <f t="shared" si="5"/>
        <v>1</v>
      </c>
    </row>
    <row r="12" spans="1:21" x14ac:dyDescent="0.2">
      <c r="D12">
        <f>IF(C17&lt;$D$6,$B$6,IF(C17&lt;$D$7,$B$7,IF(C17&lt;$D$8,$B$8,IF(C17&lt;$D$9,$B$9,$B$10))))</f>
        <v>25</v>
      </c>
    </row>
    <row r="14" spans="1:21" x14ac:dyDescent="0.2">
      <c r="B14" t="s">
        <v>6</v>
      </c>
      <c r="C14" t="s">
        <v>7</v>
      </c>
      <c r="D14" t="s">
        <v>8</v>
      </c>
      <c r="E14" t="s">
        <v>9</v>
      </c>
      <c r="F14" t="s">
        <v>21</v>
      </c>
      <c r="G14" t="s">
        <v>10</v>
      </c>
      <c r="H14" t="s">
        <v>11</v>
      </c>
      <c r="I14" s="6" t="s">
        <v>12</v>
      </c>
      <c r="J14" s="6"/>
      <c r="K14" t="s">
        <v>16</v>
      </c>
      <c r="O14" s="6" t="s">
        <v>12</v>
      </c>
      <c r="P14" s="6"/>
      <c r="Q14" s="6" t="s">
        <v>13</v>
      </c>
      <c r="R14" s="6"/>
      <c r="S14" s="6" t="s">
        <v>22</v>
      </c>
      <c r="T14" s="6"/>
      <c r="U14" t="s">
        <v>17</v>
      </c>
    </row>
    <row r="15" spans="1:21" x14ac:dyDescent="0.2">
      <c r="I15" t="s">
        <v>14</v>
      </c>
      <c r="J15" t="s">
        <v>15</v>
      </c>
      <c r="O15" t="s">
        <v>14</v>
      </c>
      <c r="P15" t="s">
        <v>15</v>
      </c>
      <c r="Q15" t="s">
        <v>14</v>
      </c>
      <c r="R15" t="s">
        <v>15</v>
      </c>
      <c r="S15" t="s">
        <v>14</v>
      </c>
      <c r="T15" t="s">
        <v>15</v>
      </c>
    </row>
    <row r="16" spans="1:21" x14ac:dyDescent="0.2">
      <c r="B16">
        <v>1</v>
      </c>
      <c r="C16">
        <v>7.4999999999999997E-2</v>
      </c>
      <c r="D16">
        <v>0</v>
      </c>
      <c r="E16">
        <v>0</v>
      </c>
      <c r="F16" s="3">
        <v>0.375</v>
      </c>
      <c r="G16">
        <v>0.99299999999999999</v>
      </c>
      <c r="H16">
        <f>IF(G16&lt;$M$6,$I$6,IF(G16&lt;$M$7,$I$7,IF(G16&lt;$M$8,$I$8,IF(G16&lt;$M$9,$I$9,$I$10))))</f>
        <v>45</v>
      </c>
      <c r="I16">
        <v>0</v>
      </c>
      <c r="J16">
        <f>I16+H16</f>
        <v>45</v>
      </c>
      <c r="K16">
        <f>I16-E16</f>
        <v>0</v>
      </c>
      <c r="O16">
        <v>0</v>
      </c>
      <c r="P16">
        <v>15</v>
      </c>
      <c r="Q16" t="s">
        <v>26</v>
      </c>
      <c r="R16" t="s">
        <v>26</v>
      </c>
      <c r="S16" s="3">
        <f>TIME(9,0,0)+TIME(0,MAX(O16,Q16),0)</f>
        <v>0.375</v>
      </c>
      <c r="T16" s="3">
        <f>TIME(9,0,0)+TIME(0,MAX(P16,R16),0)</f>
        <v>0.38541666666666669</v>
      </c>
      <c r="U16">
        <f>MAX(O16,Q16)-E16</f>
        <v>0</v>
      </c>
    </row>
    <row r="17" spans="2:21" x14ac:dyDescent="0.2">
      <c r="B17">
        <v>2</v>
      </c>
      <c r="C17">
        <v>0.4</v>
      </c>
      <c r="D17">
        <f>IF(C17&lt;$D$6,$B$6,IF(C17&lt;$D$7,$B$7,IF(C17&lt;$D$8,$B$8,IF(C17&lt;$D$9,$B$9,$B$10))))</f>
        <v>25</v>
      </c>
      <c r="E17">
        <f>E16+D17</f>
        <v>25</v>
      </c>
      <c r="F17" s="3">
        <f>TIME(9,0,0)+TIME(0,E17,0)</f>
        <v>0.3923611111111111</v>
      </c>
      <c r="G17">
        <v>0.85399999999999998</v>
      </c>
      <c r="H17">
        <f t="shared" ref="H17:H37" si="6">IF(G17&lt;$M$6,$I$6,IF(G17&lt;$M$7,$I$7,IF(G17&lt;$M$8,$I$8,IF(G17&lt;$M$9,$I$9,$I$10))))</f>
        <v>25</v>
      </c>
      <c r="I17">
        <f>MAX(J16,E17)</f>
        <v>45</v>
      </c>
      <c r="J17">
        <f t="shared" ref="J17:J37" si="7">I17+H17</f>
        <v>70</v>
      </c>
      <c r="K17">
        <f t="shared" ref="K17:K37" si="8">I17-E17</f>
        <v>20</v>
      </c>
      <c r="O17">
        <f>IF(E17&gt;=MAX($P$16:P16),E17,IF(E17&gt;=MAX($R$16:R16),"_",IF(MAX($P$16:P16)&lt;MAX($R$16:R16),MAX($P$16:P16),"_")))</f>
        <v>25</v>
      </c>
      <c r="P17">
        <f>IF(O17&lt;&gt;"_",O17+H17,"_")</f>
        <v>50</v>
      </c>
      <c r="Q17" t="str">
        <f>IF(E17&gt;=MAX($P$16:P16),"_",IF(E17&gt;=MAX($R$16:R16),E17,IF(MAX($P$16:P16)&lt;MAX($R$16:R16),"_",MAX($R$16:R16))))</f>
        <v>_</v>
      </c>
      <c r="R17" t="str">
        <f>IF(Q17&lt;&gt;"_",Q17+H17,"_")</f>
        <v>_</v>
      </c>
      <c r="S17" s="3">
        <f t="shared" ref="S17:T37" si="9">TIME(9,0,0)+TIME(0,MAX(O17,Q17),0)</f>
        <v>0.3923611111111111</v>
      </c>
      <c r="T17" s="3">
        <f t="shared" si="9"/>
        <v>0.40972222222222221</v>
      </c>
      <c r="U17">
        <f t="shared" ref="U17:U37" si="10">MAX(O17,Q17)-E17</f>
        <v>0</v>
      </c>
    </row>
    <row r="18" spans="2:21" x14ac:dyDescent="0.2">
      <c r="B18">
        <v>3</v>
      </c>
      <c r="C18">
        <v>0.61</v>
      </c>
      <c r="D18">
        <f t="shared" ref="D18:D37" si="11">IF(C18&lt;$D$6,$B$6,IF(C18&lt;$D$7,$B$7,IF(C18&lt;$D$8,$B$8,IF(C18&lt;$D$9,$B$9,$B$10))))</f>
        <v>25</v>
      </c>
      <c r="E18">
        <f t="shared" ref="E18:E37" si="12">E17+D18</f>
        <v>50</v>
      </c>
      <c r="F18" s="3">
        <f t="shared" ref="F18:F37" si="13">TIME(9,0,0)+TIME(0,E18,0)</f>
        <v>0.40972222222222221</v>
      </c>
      <c r="G18">
        <v>0.85799999999999998</v>
      </c>
      <c r="H18">
        <f t="shared" si="6"/>
        <v>25</v>
      </c>
      <c r="I18">
        <f t="shared" ref="I18:I37" si="14">MAX(J17,E18)</f>
        <v>70</v>
      </c>
      <c r="J18">
        <f t="shared" si="7"/>
        <v>95</v>
      </c>
      <c r="K18">
        <f t="shared" si="8"/>
        <v>20</v>
      </c>
      <c r="O18">
        <f>IF(E18&gt;=MAX($P$16:P17),E18,IF(E18&gt;=MAX($R$16:R17),"_",IF(MAX($P$16:P17)&lt;MAX($R$16:R17),MAX($P$16:P17),"_")))</f>
        <v>50</v>
      </c>
      <c r="P18">
        <f t="shared" ref="P18:P37" si="15">IF(O18&lt;&gt;"_",O18+H18,"_")</f>
        <v>75</v>
      </c>
      <c r="Q18" t="str">
        <f>IF(E18&gt;=MAX($P$16:P17),"_",IF(E18&gt;=MAX($R$16:R17),E18,IF(MAX($P$16:P17)&lt;MAX($R$16:R17),"_",MAX($R$16:R17))))</f>
        <v>_</v>
      </c>
      <c r="R18" t="str">
        <f t="shared" ref="R18:R37" si="16">IF(Q18&lt;&gt;"_",Q18+H18,"_")</f>
        <v>_</v>
      </c>
      <c r="S18" s="3">
        <f t="shared" si="9"/>
        <v>0.40972222222222221</v>
      </c>
      <c r="T18" s="3">
        <f t="shared" si="9"/>
        <v>0.42708333333333331</v>
      </c>
      <c r="U18">
        <f t="shared" si="10"/>
        <v>0</v>
      </c>
    </row>
    <row r="19" spans="2:21" x14ac:dyDescent="0.2">
      <c r="B19">
        <v>4</v>
      </c>
      <c r="C19">
        <v>0.97799999999999998</v>
      </c>
      <c r="D19">
        <f t="shared" si="11"/>
        <v>35</v>
      </c>
      <c r="E19">
        <f t="shared" si="12"/>
        <v>85</v>
      </c>
      <c r="F19" s="3">
        <f t="shared" si="13"/>
        <v>0.43402777777777779</v>
      </c>
      <c r="G19">
        <v>0.38100000000000001</v>
      </c>
      <c r="H19">
        <f t="shared" si="6"/>
        <v>15</v>
      </c>
      <c r="I19">
        <f t="shared" si="14"/>
        <v>95</v>
      </c>
      <c r="J19">
        <f t="shared" si="7"/>
        <v>110</v>
      </c>
      <c r="K19">
        <f t="shared" si="8"/>
        <v>10</v>
      </c>
      <c r="O19">
        <f>IF(E19&gt;=MAX($P$16:P18),E19,IF(E19&gt;=MAX($R$16:R18),"_",IF(MAX($P$16:P18)&lt;MAX($R$16:R18),MAX($P$16:P18),"_")))</f>
        <v>85</v>
      </c>
      <c r="P19">
        <f t="shared" si="15"/>
        <v>100</v>
      </c>
      <c r="Q19" t="str">
        <f>IF(E19&gt;=MAX($P$16:P18),"_",IF(E19&gt;=MAX($R$16:R18),E19,IF(MAX($P$16:P18)&lt;MAX($R$16:R18),"_",MAX($R$16:R18))))</f>
        <v>_</v>
      </c>
      <c r="R19" t="str">
        <f t="shared" si="16"/>
        <v>_</v>
      </c>
      <c r="S19" s="3">
        <f t="shared" si="9"/>
        <v>0.43402777777777779</v>
      </c>
      <c r="T19" s="3">
        <f t="shared" si="9"/>
        <v>0.44444444444444442</v>
      </c>
      <c r="U19">
        <f t="shared" si="10"/>
        <v>0</v>
      </c>
    </row>
    <row r="20" spans="2:21" x14ac:dyDescent="0.2">
      <c r="B20">
        <v>5</v>
      </c>
      <c r="C20">
        <v>0.45300000000000001</v>
      </c>
      <c r="D20">
        <f t="shared" si="11"/>
        <v>25</v>
      </c>
      <c r="E20">
        <f t="shared" si="12"/>
        <v>110</v>
      </c>
      <c r="F20" s="3">
        <f t="shared" si="13"/>
        <v>0.4513888888888889</v>
      </c>
      <c r="G20">
        <v>0.36199999999999999</v>
      </c>
      <c r="H20">
        <f t="shared" si="6"/>
        <v>15</v>
      </c>
      <c r="I20">
        <f t="shared" si="14"/>
        <v>110</v>
      </c>
      <c r="J20">
        <f t="shared" si="7"/>
        <v>125</v>
      </c>
      <c r="K20">
        <f t="shared" si="8"/>
        <v>0</v>
      </c>
      <c r="O20">
        <f>IF(E20&gt;=MAX($P$16:P19),E20,IF(E20&gt;=MAX($R$16:R19),"_",IF(MAX($P$16:P19)&lt;MAX($R$16:R19),MAX($P$16:P19),"_")))</f>
        <v>110</v>
      </c>
      <c r="P20">
        <f t="shared" si="15"/>
        <v>125</v>
      </c>
      <c r="Q20" t="str">
        <f>IF(E20&gt;=MAX($P$16:P19),"_",IF(E20&gt;=MAX($R$16:R19),E20,IF(MAX($P$16:P19)&lt;MAX($R$16:R19),"_",MAX($R$16:R19))))</f>
        <v>_</v>
      </c>
      <c r="R20" t="str">
        <f t="shared" si="16"/>
        <v>_</v>
      </c>
      <c r="S20" s="3">
        <f t="shared" si="9"/>
        <v>0.4513888888888889</v>
      </c>
      <c r="T20" s="3">
        <f t="shared" si="9"/>
        <v>0.46180555555555558</v>
      </c>
      <c r="U20">
        <f t="shared" si="10"/>
        <v>0</v>
      </c>
    </row>
    <row r="21" spans="2:21" x14ac:dyDescent="0.2">
      <c r="B21">
        <v>6</v>
      </c>
      <c r="C21">
        <v>0.82199999999999995</v>
      </c>
      <c r="D21">
        <f t="shared" si="11"/>
        <v>30</v>
      </c>
      <c r="E21">
        <f t="shared" si="12"/>
        <v>140</v>
      </c>
      <c r="F21" s="3">
        <f t="shared" si="13"/>
        <v>0.47222222222222221</v>
      </c>
      <c r="G21">
        <v>0.86499999999999999</v>
      </c>
      <c r="H21">
        <f t="shared" si="6"/>
        <v>25</v>
      </c>
      <c r="I21">
        <f t="shared" si="14"/>
        <v>140</v>
      </c>
      <c r="J21">
        <f t="shared" si="7"/>
        <v>165</v>
      </c>
      <c r="K21">
        <f t="shared" si="8"/>
        <v>0</v>
      </c>
      <c r="O21">
        <f>IF(E21&gt;=MAX($P$16:P20),E21,IF(E21&gt;=MAX($R$16:R20),"_",IF(MAX($P$16:P20)&lt;MAX($R$16:R20),MAX($P$16:P20),"_")))</f>
        <v>140</v>
      </c>
      <c r="P21">
        <f t="shared" si="15"/>
        <v>165</v>
      </c>
      <c r="Q21" t="str">
        <f>IF(E21&gt;=MAX($P$16:P20),"_",IF(E21&gt;=MAX($R$16:R20),E21,IF(MAX($P$16:P20)&lt;MAX($R$16:R20),"_",MAX($R$16:R20))))</f>
        <v>_</v>
      </c>
      <c r="R21" t="str">
        <f t="shared" si="16"/>
        <v>_</v>
      </c>
      <c r="S21" s="3">
        <f t="shared" si="9"/>
        <v>0.47222222222222221</v>
      </c>
      <c r="T21" s="3">
        <f t="shared" si="9"/>
        <v>0.48958333333333331</v>
      </c>
      <c r="U21">
        <f t="shared" si="10"/>
        <v>0</v>
      </c>
    </row>
    <row r="22" spans="2:21" x14ac:dyDescent="0.2">
      <c r="B22">
        <v>7</v>
      </c>
      <c r="C22">
        <v>0.1</v>
      </c>
      <c r="D22">
        <f t="shared" si="11"/>
        <v>15</v>
      </c>
      <c r="E22">
        <f t="shared" si="12"/>
        <v>155</v>
      </c>
      <c r="F22" s="3">
        <f t="shared" si="13"/>
        <v>0.4826388888888889</v>
      </c>
      <c r="G22">
        <v>0.61899999999999999</v>
      </c>
      <c r="H22">
        <f t="shared" si="6"/>
        <v>25</v>
      </c>
      <c r="I22">
        <f t="shared" si="14"/>
        <v>165</v>
      </c>
      <c r="J22">
        <f t="shared" si="7"/>
        <v>190</v>
      </c>
      <c r="K22">
        <f t="shared" si="8"/>
        <v>10</v>
      </c>
      <c r="O22" t="str">
        <f>IF(E22&gt;=MAX($P$16:P21),E22,IF(E22&gt;=MAX($R$16:R21),"_",IF(MAX($P$16:P21)&lt;MAX($R$16:R21),MAX($P$16:P21),"_")))</f>
        <v>_</v>
      </c>
      <c r="P22" t="str">
        <f t="shared" si="15"/>
        <v>_</v>
      </c>
      <c r="Q22">
        <f>IF(E22&gt;=MAX($P$16:P21),"_",IF(E22&gt;=MAX($R$16:R21),E22,IF(MAX($P$16:P21)&lt;MAX($R$16:R21),"_",MAX($R$16:R21))))</f>
        <v>155</v>
      </c>
      <c r="R22">
        <f t="shared" si="16"/>
        <v>180</v>
      </c>
      <c r="S22" s="3">
        <f t="shared" si="9"/>
        <v>0.4826388888888889</v>
      </c>
      <c r="T22" s="3">
        <f t="shared" si="9"/>
        <v>0.5</v>
      </c>
      <c r="U22">
        <f t="shared" si="10"/>
        <v>0</v>
      </c>
    </row>
    <row r="23" spans="2:21" x14ac:dyDescent="0.2">
      <c r="B23">
        <v>8</v>
      </c>
      <c r="C23">
        <v>0.29499999999999998</v>
      </c>
      <c r="D23">
        <f t="shared" si="11"/>
        <v>20</v>
      </c>
      <c r="E23">
        <f t="shared" si="12"/>
        <v>175</v>
      </c>
      <c r="F23" s="3">
        <f t="shared" si="13"/>
        <v>0.49652777777777779</v>
      </c>
      <c r="G23">
        <v>0.44700000000000001</v>
      </c>
      <c r="H23">
        <f t="shared" si="6"/>
        <v>15</v>
      </c>
      <c r="I23">
        <f t="shared" si="14"/>
        <v>190</v>
      </c>
      <c r="J23">
        <f t="shared" si="7"/>
        <v>205</v>
      </c>
      <c r="K23">
        <f t="shared" si="8"/>
        <v>15</v>
      </c>
      <c r="O23">
        <f>IF(E23&gt;=MAX($P$16:P22),E23,IF(E23&gt;=MAX($R$16:R22),"_",IF(MAX($P$16:P22)&lt;MAX($R$16:R22),MAX($P$16:P22),"_")))</f>
        <v>175</v>
      </c>
      <c r="P23">
        <f t="shared" si="15"/>
        <v>190</v>
      </c>
      <c r="Q23" t="str">
        <f>IF(E23&gt;=MAX($P$16:P22),"_",IF(E23&gt;=MAX($R$16:R22),E23,IF(MAX($P$16:P22)&lt;MAX($R$16:R22),"_",MAX($R$16:R22))))</f>
        <v>_</v>
      </c>
      <c r="R23" t="str">
        <f t="shared" si="16"/>
        <v>_</v>
      </c>
      <c r="S23" s="3">
        <f t="shared" si="9"/>
        <v>0.49652777777777779</v>
      </c>
      <c r="T23" s="3">
        <f t="shared" si="9"/>
        <v>0.50694444444444442</v>
      </c>
      <c r="U23">
        <f t="shared" si="10"/>
        <v>0</v>
      </c>
    </row>
    <row r="24" spans="2:21" x14ac:dyDescent="0.2">
      <c r="B24">
        <v>9</v>
      </c>
      <c r="C24">
        <v>0.44</v>
      </c>
      <c r="D24">
        <f t="shared" si="11"/>
        <v>25</v>
      </c>
      <c r="E24">
        <f t="shared" si="12"/>
        <v>200</v>
      </c>
      <c r="F24" s="3">
        <f t="shared" si="13"/>
        <v>0.51388888888888884</v>
      </c>
      <c r="G24">
        <v>0.91400000000000003</v>
      </c>
      <c r="H24">
        <f t="shared" si="6"/>
        <v>35</v>
      </c>
      <c r="I24">
        <f t="shared" si="14"/>
        <v>205</v>
      </c>
      <c r="J24">
        <f t="shared" si="7"/>
        <v>240</v>
      </c>
      <c r="K24">
        <f t="shared" si="8"/>
        <v>5</v>
      </c>
      <c r="O24">
        <f>IF(E24&gt;=MAX($P$16:P23),E24,IF(E24&gt;=MAX($R$16:R23),"_",IF(MAX($P$16:P23)&lt;MAX($R$16:R23),MAX($P$16:P23),"_")))</f>
        <v>200</v>
      </c>
      <c r="P24">
        <f t="shared" si="15"/>
        <v>235</v>
      </c>
      <c r="Q24" t="str">
        <f>IF(E24&gt;=MAX($P$16:P23),"_",IF(E24&gt;=MAX($R$16:R23),E24,IF(MAX($P$16:P23)&lt;MAX($R$16:R23),"_",MAX($R$16:R23))))</f>
        <v>_</v>
      </c>
      <c r="R24" t="str">
        <f t="shared" si="16"/>
        <v>_</v>
      </c>
      <c r="S24" s="3">
        <f t="shared" si="9"/>
        <v>0.51388888888888884</v>
      </c>
      <c r="T24" s="3">
        <f t="shared" si="9"/>
        <v>0.53819444444444442</v>
      </c>
      <c r="U24">
        <f t="shared" si="10"/>
        <v>0</v>
      </c>
    </row>
    <row r="25" spans="2:21" x14ac:dyDescent="0.2">
      <c r="B25">
        <v>10</v>
      </c>
      <c r="C25">
        <v>0.185</v>
      </c>
      <c r="D25">
        <f t="shared" si="11"/>
        <v>20</v>
      </c>
      <c r="E25">
        <f t="shared" si="12"/>
        <v>220</v>
      </c>
      <c r="F25" s="3">
        <f t="shared" si="13"/>
        <v>0.52777777777777779</v>
      </c>
      <c r="G25">
        <v>0.126</v>
      </c>
      <c r="H25">
        <f t="shared" si="6"/>
        <v>15</v>
      </c>
      <c r="I25">
        <f t="shared" si="14"/>
        <v>240</v>
      </c>
      <c r="J25">
        <f t="shared" si="7"/>
        <v>255</v>
      </c>
      <c r="K25">
        <f t="shared" si="8"/>
        <v>20</v>
      </c>
      <c r="O25" t="str">
        <f>IF(E25&gt;=MAX($P$16:P24),E25,IF(E25&gt;=MAX($R$16:R24),"_",IF(MAX($P$16:P24)&lt;MAX($R$16:R24),MAX($P$16:P24),"_")))</f>
        <v>_</v>
      </c>
      <c r="P25" t="str">
        <f t="shared" si="15"/>
        <v>_</v>
      </c>
      <c r="Q25">
        <f>IF(E25&gt;=MAX($P$16:P24),"_",IF(E25&gt;=MAX($R$16:R24),E25,IF(MAX($P$16:P24)&lt;MAX($R$16:R24),"_",MAX($R$16:R24))))</f>
        <v>220</v>
      </c>
      <c r="R25">
        <f t="shared" si="16"/>
        <v>235</v>
      </c>
      <c r="S25" s="3">
        <f t="shared" si="9"/>
        <v>0.52777777777777779</v>
      </c>
      <c r="T25" s="3">
        <f t="shared" si="9"/>
        <v>0.53819444444444442</v>
      </c>
      <c r="U25">
        <f t="shared" si="10"/>
        <v>0</v>
      </c>
    </row>
    <row r="26" spans="2:21" x14ac:dyDescent="0.2">
      <c r="B26">
        <v>11</v>
      </c>
      <c r="C26">
        <v>0.72299999999999998</v>
      </c>
      <c r="D26">
        <f t="shared" si="11"/>
        <v>25</v>
      </c>
      <c r="E26">
        <f t="shared" si="12"/>
        <v>245</v>
      </c>
      <c r="F26" s="3">
        <f t="shared" si="13"/>
        <v>0.54513888888888884</v>
      </c>
      <c r="G26">
        <v>0.90900000000000003</v>
      </c>
      <c r="H26">
        <f t="shared" si="6"/>
        <v>35</v>
      </c>
      <c r="I26">
        <f t="shared" si="14"/>
        <v>255</v>
      </c>
      <c r="J26">
        <f t="shared" si="7"/>
        <v>290</v>
      </c>
      <c r="K26">
        <f t="shared" si="8"/>
        <v>10</v>
      </c>
      <c r="O26">
        <f>IF(E26&gt;=MAX($P$16:P25),E26,IF(E26&gt;=MAX($R$16:R25),"_",IF(MAX($P$16:P25)&lt;MAX($R$16:R25),MAX($P$16:P25),"_")))</f>
        <v>245</v>
      </c>
      <c r="P26">
        <f t="shared" si="15"/>
        <v>280</v>
      </c>
      <c r="Q26" t="str">
        <f>IF(E26&gt;=MAX($P$16:P25),"_",IF(E26&gt;=MAX($R$16:R25),E26,IF(MAX($P$16:P25)&lt;MAX($R$16:R25),"_",MAX($R$16:R25))))</f>
        <v>_</v>
      </c>
      <c r="R26" t="str">
        <f t="shared" si="16"/>
        <v>_</v>
      </c>
      <c r="S26" s="3">
        <f t="shared" si="9"/>
        <v>0.54513888888888884</v>
      </c>
      <c r="T26" s="3">
        <f t="shared" si="9"/>
        <v>0.56944444444444442</v>
      </c>
      <c r="U26">
        <f t="shared" si="10"/>
        <v>0</v>
      </c>
    </row>
    <row r="27" spans="2:21" x14ac:dyDescent="0.2">
      <c r="B27">
        <v>12</v>
      </c>
      <c r="C27">
        <v>0.65700000000000003</v>
      </c>
      <c r="D27">
        <f t="shared" si="11"/>
        <v>25</v>
      </c>
      <c r="E27">
        <f t="shared" si="12"/>
        <v>270</v>
      </c>
      <c r="F27" s="3">
        <f t="shared" si="13"/>
        <v>0.5625</v>
      </c>
      <c r="G27">
        <v>0.183</v>
      </c>
      <c r="H27">
        <f t="shared" si="6"/>
        <v>15</v>
      </c>
      <c r="I27">
        <f t="shared" si="14"/>
        <v>290</v>
      </c>
      <c r="J27">
        <f t="shared" si="7"/>
        <v>305</v>
      </c>
      <c r="K27">
        <f t="shared" si="8"/>
        <v>20</v>
      </c>
      <c r="O27" t="str">
        <f>IF(E27&gt;=MAX($P$16:P26),E27,IF(E27&gt;=MAX($R$16:R26),"_",IF(MAX($P$16:P26)&lt;MAX($R$16:R26),MAX($P$16:P26),"_")))</f>
        <v>_</v>
      </c>
      <c r="P27" t="str">
        <f t="shared" si="15"/>
        <v>_</v>
      </c>
      <c r="Q27">
        <f>IF(E27&gt;=MAX($P$16:P26),"_",IF(E27&gt;=MAX($R$16:R26),E27,IF(MAX($P$16:P26)&lt;MAX($R$16:R26),"_",MAX($R$16:R26))))</f>
        <v>270</v>
      </c>
      <c r="R27">
        <f t="shared" si="16"/>
        <v>285</v>
      </c>
      <c r="S27" s="3">
        <f t="shared" si="9"/>
        <v>0.5625</v>
      </c>
      <c r="T27" s="3">
        <f t="shared" si="9"/>
        <v>0.57291666666666663</v>
      </c>
      <c r="U27">
        <f t="shared" si="10"/>
        <v>0</v>
      </c>
    </row>
    <row r="28" spans="2:21" x14ac:dyDescent="0.2">
      <c r="B28">
        <v>13</v>
      </c>
      <c r="C28">
        <v>0.47499999999999998</v>
      </c>
      <c r="D28">
        <f t="shared" si="11"/>
        <v>25</v>
      </c>
      <c r="E28">
        <f t="shared" si="12"/>
        <v>295</v>
      </c>
      <c r="F28" s="3">
        <f t="shared" si="13"/>
        <v>0.57986111111111116</v>
      </c>
      <c r="G28">
        <v>0.36499999999999999</v>
      </c>
      <c r="H28">
        <f t="shared" si="6"/>
        <v>15</v>
      </c>
      <c r="I28">
        <f t="shared" si="14"/>
        <v>305</v>
      </c>
      <c r="J28">
        <f t="shared" si="7"/>
        <v>320</v>
      </c>
      <c r="K28">
        <f t="shared" si="8"/>
        <v>10</v>
      </c>
      <c r="O28">
        <f>IF(E28&gt;=MAX($P$16:P27),E28,IF(E28&gt;=MAX($R$16:R27),"_",IF(MAX($P$16:P27)&lt;MAX($R$16:R27),MAX($P$16:P27),"_")))</f>
        <v>295</v>
      </c>
      <c r="P28">
        <f t="shared" si="15"/>
        <v>310</v>
      </c>
      <c r="Q28" t="str">
        <f>IF(E28&gt;=MAX($P$16:P27),"_",IF(E28&gt;=MAX($R$16:R27),E28,IF(MAX($P$16:P27)&lt;MAX($R$16:R27),"_",MAX($R$16:R27))))</f>
        <v>_</v>
      </c>
      <c r="R28" t="str">
        <f t="shared" si="16"/>
        <v>_</v>
      </c>
      <c r="S28" s="3">
        <f t="shared" si="9"/>
        <v>0.57986111111111116</v>
      </c>
      <c r="T28" s="3">
        <f t="shared" si="9"/>
        <v>0.59027777777777779</v>
      </c>
      <c r="U28">
        <f t="shared" si="10"/>
        <v>0</v>
      </c>
    </row>
    <row r="29" spans="2:21" x14ac:dyDescent="0.2">
      <c r="B29">
        <v>14</v>
      </c>
      <c r="C29">
        <v>0.67400000000000004</v>
      </c>
      <c r="D29">
        <f t="shared" si="11"/>
        <v>25</v>
      </c>
      <c r="E29">
        <f t="shared" si="12"/>
        <v>320</v>
      </c>
      <c r="F29" s="3">
        <f t="shared" si="13"/>
        <v>0.59722222222222221</v>
      </c>
      <c r="G29">
        <v>0.47399999999999998</v>
      </c>
      <c r="H29">
        <f t="shared" si="6"/>
        <v>25</v>
      </c>
      <c r="I29">
        <f t="shared" si="14"/>
        <v>320</v>
      </c>
      <c r="J29">
        <f t="shared" si="7"/>
        <v>345</v>
      </c>
      <c r="K29">
        <f t="shared" si="8"/>
        <v>0</v>
      </c>
      <c r="O29">
        <f>IF(E29&gt;=MAX($P$16:P28),E29,IF(E29&gt;=MAX($R$16:R28),"_",IF(MAX($P$16:P28)&lt;MAX($R$16:R28),MAX($P$16:P28),"_")))</f>
        <v>320</v>
      </c>
      <c r="P29">
        <f t="shared" si="15"/>
        <v>345</v>
      </c>
      <c r="Q29" t="str">
        <f>IF(E29&gt;=MAX($P$16:P28),"_",IF(E29&gt;=MAX($R$16:R28),E29,IF(MAX($P$16:P28)&lt;MAX($R$16:R28),"_",MAX($R$16:R28))))</f>
        <v>_</v>
      </c>
      <c r="R29" t="str">
        <f t="shared" si="16"/>
        <v>_</v>
      </c>
      <c r="S29" s="3">
        <f t="shared" si="9"/>
        <v>0.59722222222222221</v>
      </c>
      <c r="T29" s="3">
        <f t="shared" si="9"/>
        <v>0.61458333333333337</v>
      </c>
      <c r="U29">
        <f t="shared" si="10"/>
        <v>0</v>
      </c>
    </row>
    <row r="30" spans="2:21" x14ac:dyDescent="0.2">
      <c r="B30">
        <v>15</v>
      </c>
      <c r="C30">
        <v>0.42199999999999999</v>
      </c>
      <c r="D30">
        <f t="shared" si="11"/>
        <v>25</v>
      </c>
      <c r="E30">
        <f t="shared" si="12"/>
        <v>345</v>
      </c>
      <c r="F30" s="3">
        <f t="shared" si="13"/>
        <v>0.61458333333333337</v>
      </c>
      <c r="G30">
        <v>6.7000000000000004E-2</v>
      </c>
      <c r="H30">
        <f t="shared" si="6"/>
        <v>5</v>
      </c>
      <c r="I30">
        <f t="shared" si="14"/>
        <v>345</v>
      </c>
      <c r="J30">
        <f t="shared" si="7"/>
        <v>350</v>
      </c>
      <c r="K30">
        <f t="shared" si="8"/>
        <v>0</v>
      </c>
      <c r="O30">
        <f>IF(E30&gt;=MAX($P$16:P29),E30,IF(E30&gt;=MAX($R$16:R29),"_",IF(MAX($P$16:P29)&lt;MAX($R$16:R29),MAX($P$16:P29),"_")))</f>
        <v>345</v>
      </c>
      <c r="P30">
        <f t="shared" si="15"/>
        <v>350</v>
      </c>
      <c r="Q30" t="str">
        <f>IF(E30&gt;=MAX($P$16:P29),"_",IF(E30&gt;=MAX($R$16:R29),E30,IF(MAX($P$16:P29)&lt;MAX($R$16:R29),"_",MAX($R$16:R29))))</f>
        <v>_</v>
      </c>
      <c r="R30" t="str">
        <f t="shared" si="16"/>
        <v>_</v>
      </c>
      <c r="S30" s="3">
        <f t="shared" si="9"/>
        <v>0.61458333333333337</v>
      </c>
      <c r="T30" s="3">
        <f t="shared" si="9"/>
        <v>0.61805555555555558</v>
      </c>
      <c r="U30">
        <f t="shared" si="10"/>
        <v>0</v>
      </c>
    </row>
    <row r="31" spans="2:21" x14ac:dyDescent="0.2">
      <c r="B31">
        <v>16</v>
      </c>
      <c r="C31">
        <v>0.47799999999999998</v>
      </c>
      <c r="D31">
        <f t="shared" si="11"/>
        <v>25</v>
      </c>
      <c r="E31">
        <f t="shared" si="12"/>
        <v>370</v>
      </c>
      <c r="F31" s="3">
        <f t="shared" si="13"/>
        <v>0.63194444444444442</v>
      </c>
      <c r="G31">
        <v>0.94399999999999995</v>
      </c>
      <c r="H31">
        <f t="shared" si="6"/>
        <v>35</v>
      </c>
      <c r="I31">
        <f t="shared" si="14"/>
        <v>370</v>
      </c>
      <c r="J31">
        <f t="shared" si="7"/>
        <v>405</v>
      </c>
      <c r="K31">
        <f t="shared" si="8"/>
        <v>0</v>
      </c>
      <c r="O31">
        <f>IF(E31&gt;=MAX($P$16:P30),E31,IF(E31&gt;=MAX($R$16:R30),"_",IF(MAX($P$16:P30)&lt;MAX($R$16:R30),MAX($P$16:P30),"_")))</f>
        <v>370</v>
      </c>
      <c r="P31">
        <f t="shared" si="15"/>
        <v>405</v>
      </c>
      <c r="Q31" t="str">
        <f>IF(E31&gt;=MAX($P$16:P30),"_",IF(E31&gt;=MAX($R$16:R30),E31,IF(MAX($P$16:P30)&lt;MAX($R$16:R30),"_",MAX($R$16:R30))))</f>
        <v>_</v>
      </c>
      <c r="R31" t="str">
        <f t="shared" si="16"/>
        <v>_</v>
      </c>
      <c r="S31" s="3">
        <f t="shared" si="9"/>
        <v>0.63194444444444442</v>
      </c>
      <c r="T31" s="3">
        <f t="shared" si="9"/>
        <v>0.65625</v>
      </c>
      <c r="U31">
        <f t="shared" si="10"/>
        <v>0</v>
      </c>
    </row>
    <row r="32" spans="2:21" x14ac:dyDescent="0.2">
      <c r="B32">
        <v>17</v>
      </c>
      <c r="C32">
        <v>0.44500000000000001</v>
      </c>
      <c r="D32">
        <f t="shared" si="11"/>
        <v>25</v>
      </c>
      <c r="E32">
        <f t="shared" si="12"/>
        <v>395</v>
      </c>
      <c r="F32" s="3">
        <f t="shared" si="13"/>
        <v>0.64930555555555558</v>
      </c>
      <c r="G32">
        <v>0.156</v>
      </c>
      <c r="H32">
        <f t="shared" si="6"/>
        <v>15</v>
      </c>
      <c r="I32">
        <f t="shared" si="14"/>
        <v>405</v>
      </c>
      <c r="J32">
        <f t="shared" si="7"/>
        <v>420</v>
      </c>
      <c r="K32">
        <f t="shared" si="8"/>
        <v>10</v>
      </c>
      <c r="O32" t="str">
        <f>IF(E32&gt;=MAX($P$16:P31),E32,IF(E32&gt;=MAX($R$16:R31),"_",IF(MAX($P$16:P31)&lt;MAX($R$16:R31),MAX($P$16:P31),"_")))</f>
        <v>_</v>
      </c>
      <c r="P32" t="str">
        <f t="shared" si="15"/>
        <v>_</v>
      </c>
      <c r="Q32">
        <f>IF(E32&gt;=MAX($P$16:P31),"_",IF(E32&gt;=MAX($R$16:R31),E32,IF(MAX($P$16:P31)&lt;MAX($R$16:R31),"_",MAX($R$16:R31))))</f>
        <v>395</v>
      </c>
      <c r="R32">
        <f t="shared" si="16"/>
        <v>410</v>
      </c>
      <c r="S32" s="3">
        <f t="shared" si="9"/>
        <v>0.64930555555555558</v>
      </c>
      <c r="T32" s="3">
        <f t="shared" si="9"/>
        <v>0.65972222222222221</v>
      </c>
      <c r="U32">
        <f t="shared" si="10"/>
        <v>0</v>
      </c>
    </row>
    <row r="33" spans="1:21" x14ac:dyDescent="0.2">
      <c r="B33">
        <v>18</v>
      </c>
      <c r="C33">
        <v>0.58699999999999997</v>
      </c>
      <c r="D33">
        <f t="shared" si="11"/>
        <v>25</v>
      </c>
      <c r="E33">
        <f t="shared" si="12"/>
        <v>420</v>
      </c>
      <c r="F33" s="3">
        <f t="shared" si="13"/>
        <v>0.66666666666666674</v>
      </c>
      <c r="G33">
        <v>0.749</v>
      </c>
      <c r="H33">
        <f t="shared" si="6"/>
        <v>25</v>
      </c>
      <c r="I33">
        <f t="shared" si="14"/>
        <v>420</v>
      </c>
      <c r="J33">
        <f t="shared" si="7"/>
        <v>445</v>
      </c>
      <c r="K33">
        <f t="shared" si="8"/>
        <v>0</v>
      </c>
      <c r="O33">
        <f>IF(E33&gt;=MAX($P$16:P32),E33,IF(E33&gt;=MAX($R$16:R32),"_",IF(MAX($P$16:P32)&lt;MAX($R$16:R32),MAX($P$16:P32),"_")))</f>
        <v>420</v>
      </c>
      <c r="P33">
        <f t="shared" si="15"/>
        <v>445</v>
      </c>
      <c r="Q33" t="str">
        <f>IF(E33&gt;=MAX($P$16:P32),"_",IF(E33&gt;=MAX($R$16:R32),E33,IF(MAX($P$16:P32)&lt;MAX($R$16:R32),"_",MAX($R$16:R32))))</f>
        <v>_</v>
      </c>
      <c r="R33" t="str">
        <f t="shared" si="16"/>
        <v>_</v>
      </c>
      <c r="S33" s="3">
        <f t="shared" si="9"/>
        <v>0.66666666666666674</v>
      </c>
      <c r="T33" s="3">
        <f t="shared" si="9"/>
        <v>0.68402777777777779</v>
      </c>
      <c r="U33">
        <f t="shared" si="10"/>
        <v>0</v>
      </c>
    </row>
    <row r="34" spans="1:21" x14ac:dyDescent="0.2">
      <c r="B34">
        <v>19</v>
      </c>
      <c r="C34">
        <v>3.6999999999999998E-2</v>
      </c>
      <c r="D34">
        <f t="shared" si="11"/>
        <v>15</v>
      </c>
      <c r="E34">
        <f t="shared" si="12"/>
        <v>435</v>
      </c>
      <c r="F34" s="3">
        <f t="shared" si="13"/>
        <v>0.67708333333333326</v>
      </c>
      <c r="G34">
        <v>0.39700000000000002</v>
      </c>
      <c r="H34">
        <f t="shared" si="6"/>
        <v>15</v>
      </c>
      <c r="I34">
        <f t="shared" si="14"/>
        <v>445</v>
      </c>
      <c r="J34">
        <f t="shared" si="7"/>
        <v>460</v>
      </c>
      <c r="K34">
        <f t="shared" si="8"/>
        <v>10</v>
      </c>
      <c r="O34" t="str">
        <f>IF(E34&gt;=MAX($P$16:P33),E34,IF(E34&gt;=MAX($R$16:R33),"_",IF(MAX($P$16:P33)&lt;MAX($R$16:R33),MAX($P$16:P33),"_")))</f>
        <v>_</v>
      </c>
      <c r="P34" t="str">
        <f t="shared" si="15"/>
        <v>_</v>
      </c>
      <c r="Q34">
        <f>IF(E34&gt;=MAX($P$16:P33),"_",IF(E34&gt;=MAX($R$16:R33),E34,IF(MAX($P$16:P33)&lt;MAX($R$16:R33),"_",MAX($R$16:R33))))</f>
        <v>435</v>
      </c>
      <c r="R34">
        <f t="shared" si="16"/>
        <v>450</v>
      </c>
      <c r="S34" s="3">
        <f t="shared" si="9"/>
        <v>0.67708333333333326</v>
      </c>
      <c r="T34" s="3">
        <f t="shared" si="9"/>
        <v>0.6875</v>
      </c>
      <c r="U34">
        <f t="shared" si="10"/>
        <v>0</v>
      </c>
    </row>
    <row r="35" spans="1:21" x14ac:dyDescent="0.2">
      <c r="B35">
        <v>20</v>
      </c>
      <c r="C35">
        <v>0.48899999999999999</v>
      </c>
      <c r="D35">
        <f t="shared" si="11"/>
        <v>25</v>
      </c>
      <c r="E35">
        <f t="shared" si="12"/>
        <v>460</v>
      </c>
      <c r="F35" s="3">
        <f t="shared" si="13"/>
        <v>0.69444444444444442</v>
      </c>
      <c r="G35">
        <v>0.85199999999999998</v>
      </c>
      <c r="H35">
        <f t="shared" si="6"/>
        <v>25</v>
      </c>
      <c r="I35">
        <f t="shared" si="14"/>
        <v>460</v>
      </c>
      <c r="J35">
        <f t="shared" si="7"/>
        <v>485</v>
      </c>
      <c r="K35">
        <f t="shared" si="8"/>
        <v>0</v>
      </c>
      <c r="O35">
        <f>IF(E35&gt;=MAX($P$16:P34),E35,IF(E35&gt;=MAX($R$16:R34),"_",IF(MAX($P$16:P34)&lt;MAX($R$16:R34),MAX($P$16:P34),"_")))</f>
        <v>460</v>
      </c>
      <c r="P35">
        <f t="shared" si="15"/>
        <v>485</v>
      </c>
      <c r="Q35" t="str">
        <f>IF(E35&gt;=MAX($P$16:P34),"_",IF(E35&gt;=MAX($R$16:R34),E35,IF(MAX($P$16:P34)&lt;MAX($R$16:R34),"_",MAX($R$16:R34))))</f>
        <v>_</v>
      </c>
      <c r="R35" t="str">
        <f t="shared" si="16"/>
        <v>_</v>
      </c>
      <c r="S35" s="3">
        <f t="shared" si="9"/>
        <v>0.69444444444444442</v>
      </c>
      <c r="T35" s="3">
        <f t="shared" si="9"/>
        <v>0.71180555555555558</v>
      </c>
      <c r="U35">
        <f t="shared" si="10"/>
        <v>0</v>
      </c>
    </row>
    <row r="36" spans="1:21" s="4" customFormat="1" x14ac:dyDescent="0.2">
      <c r="B36" s="4">
        <v>21</v>
      </c>
      <c r="C36" s="4">
        <v>0.67500000000000004</v>
      </c>
      <c r="D36" s="4">
        <f t="shared" si="11"/>
        <v>25</v>
      </c>
      <c r="E36" s="4">
        <f t="shared" si="12"/>
        <v>485</v>
      </c>
      <c r="F36" s="5">
        <f t="shared" si="13"/>
        <v>0.71180555555555558</v>
      </c>
      <c r="G36" s="4">
        <v>0.84199999999999997</v>
      </c>
      <c r="H36" s="4">
        <f t="shared" si="6"/>
        <v>25</v>
      </c>
      <c r="I36" s="4">
        <f t="shared" si="14"/>
        <v>485</v>
      </c>
      <c r="J36" s="4">
        <f t="shared" si="7"/>
        <v>510</v>
      </c>
      <c r="K36" s="4">
        <f t="shared" si="8"/>
        <v>0</v>
      </c>
      <c r="O36" s="4">
        <f>IF(E36&gt;=MAX($P$16:P35),E36,IF(E36&gt;=MAX($R$16:R35),"_",IF(MAX($P$16:P35)&lt;MAX($R$16:R35),MAX($P$16:P35),"_")))</f>
        <v>485</v>
      </c>
      <c r="P36" s="4">
        <f t="shared" si="15"/>
        <v>510</v>
      </c>
      <c r="Q36" s="4" t="str">
        <f>IF(E36&gt;=MAX($P$16:P35),"_",IF(E36&gt;=MAX($R$16:R35),E36,IF(MAX($P$16:P35)&lt;MAX($R$16:R35),"_",MAX($R$16:R35))))</f>
        <v>_</v>
      </c>
      <c r="R36" s="4" t="str">
        <f t="shared" si="16"/>
        <v>_</v>
      </c>
      <c r="S36" s="5">
        <f t="shared" si="9"/>
        <v>0.71180555555555558</v>
      </c>
      <c r="T36" s="5">
        <f t="shared" si="9"/>
        <v>0.72916666666666674</v>
      </c>
      <c r="U36" s="4">
        <f t="shared" si="10"/>
        <v>0</v>
      </c>
    </row>
    <row r="37" spans="1:21" s="9" customFormat="1" x14ac:dyDescent="0.2">
      <c r="C37" s="11"/>
      <c r="D37" s="11"/>
      <c r="E37" s="11"/>
      <c r="F37" s="12"/>
      <c r="G37" s="11"/>
      <c r="H37" s="11"/>
      <c r="I37" s="11"/>
      <c r="J37" s="11"/>
      <c r="K37" s="11"/>
      <c r="O37" s="11"/>
      <c r="P37" s="11"/>
      <c r="Q37" s="11"/>
      <c r="R37" s="11"/>
      <c r="S37" s="12"/>
      <c r="T37" s="12"/>
      <c r="U37" s="11"/>
    </row>
    <row r="41" spans="1:21" x14ac:dyDescent="0.2">
      <c r="B41" t="s">
        <v>23</v>
      </c>
      <c r="C41" t="s">
        <v>24</v>
      </c>
    </row>
    <row r="42" spans="1:21" x14ac:dyDescent="0.2">
      <c r="A42" t="s">
        <v>25</v>
      </c>
      <c r="B42">
        <f>AVERAGE(K16:K35)</f>
        <v>8</v>
      </c>
      <c r="C42">
        <f>AVERAGE(U16:U35)</f>
        <v>0</v>
      </c>
    </row>
  </sheetData>
  <mergeCells count="7">
    <mergeCell ref="S14:T14"/>
    <mergeCell ref="A1:P3"/>
    <mergeCell ref="E5:G5"/>
    <mergeCell ref="L5:M5"/>
    <mergeCell ref="I14:J14"/>
    <mergeCell ref="O14:P14"/>
    <mergeCell ref="Q14:R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 1</vt:lpstr>
      <vt:lpstr>Day 2</vt:lpstr>
      <vt:lpstr>Day 3</vt:lpstr>
      <vt:lpstr>Day 4</vt:lpstr>
      <vt:lpstr>Day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2019-04-19T06:06:01Z</dcterms:created>
  <dcterms:modified xsi:type="dcterms:W3CDTF">2019-04-19T08:04:08Z</dcterms:modified>
</cp:coreProperties>
</file>