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225" windowWidth="14805" windowHeight="7890" activeTab="3"/>
  </bookViews>
  <sheets>
    <sheet name="cronograma del proyecto" sheetId="5" r:id="rId1"/>
    <sheet name="cronograma" sheetId="2" r:id="rId2"/>
    <sheet name="estimacion del proyecto" sheetId="4" r:id="rId3"/>
    <sheet name="historias de usuario" sheetId="1" r:id="rId4"/>
    <sheet name="estimacion sprint" sheetId="3" r:id="rId5"/>
  </sheets>
  <calcPr calcId="144525"/>
</workbook>
</file>

<file path=xl/calcChain.xml><?xml version="1.0" encoding="utf-8"?>
<calcChain xmlns="http://schemas.openxmlformats.org/spreadsheetml/2006/main">
  <c r="F87" i="5"/>
  <c r="Q74"/>
  <c r="C55" i="4"/>
  <c r="B57" i="5"/>
  <c r="B62"/>
  <c r="C45" i="4"/>
  <c r="C33"/>
  <c r="F24"/>
  <c r="F23"/>
  <c r="C41"/>
  <c r="F25"/>
  <c r="F28" l="1"/>
  <c r="F8" i="3"/>
  <c r="G18" s="1"/>
  <c r="G7"/>
  <c r="C8"/>
  <c r="D7"/>
  <c r="B8"/>
  <c r="F22"/>
  <c r="C22"/>
  <c r="B22"/>
  <c r="D21"/>
  <c r="D20"/>
  <c r="D19"/>
  <c r="D18"/>
  <c r="D17"/>
  <c r="D16"/>
  <c r="D15"/>
  <c r="D6"/>
  <c r="D5"/>
  <c r="D4"/>
  <c r="D3"/>
  <c r="D22" l="1"/>
  <c r="D8"/>
  <c r="E7" s="1"/>
  <c r="H7" s="1"/>
  <c r="E5"/>
  <c r="G15"/>
  <c r="G16"/>
  <c r="G17"/>
  <c r="G19"/>
  <c r="G20"/>
  <c r="G21"/>
  <c r="G3"/>
  <c r="G4"/>
  <c r="G5"/>
  <c r="G6"/>
  <c r="G8" l="1"/>
  <c r="E6"/>
  <c r="H5"/>
  <c r="E17"/>
  <c r="H17" s="1"/>
  <c r="E20"/>
  <c r="H20" s="1"/>
  <c r="E4"/>
  <c r="H4" s="1"/>
  <c r="E21"/>
  <c r="H21" s="1"/>
  <c r="E16"/>
  <c r="H16" s="1"/>
  <c r="E15"/>
  <c r="H15" s="1"/>
  <c r="E3"/>
  <c r="E8" s="1"/>
  <c r="E18"/>
  <c r="H18" s="1"/>
  <c r="E19"/>
  <c r="H19" s="1"/>
  <c r="G22"/>
  <c r="H6"/>
  <c r="H3" l="1"/>
  <c r="H8" s="1"/>
  <c r="H22"/>
  <c r="E22"/>
</calcChain>
</file>

<file path=xl/sharedStrings.xml><?xml version="1.0" encoding="utf-8"?>
<sst xmlns="http://schemas.openxmlformats.org/spreadsheetml/2006/main" count="563" uniqueCount="292">
  <si>
    <t>PRODUCTOS AGROINDUSTRIALES - PROAGRO</t>
  </si>
  <si>
    <t>Historia de Usuario</t>
  </si>
  <si>
    <t>Número</t>
  </si>
  <si>
    <t>Nombre historia:</t>
  </si>
  <si>
    <t>Prioridad en negocio:</t>
  </si>
  <si>
    <t>Usuario:</t>
  </si>
  <si>
    <t>Riesgos en desarrollo</t>
  </si>
  <si>
    <t>Puntos estimados</t>
  </si>
  <si>
    <t>Iteración asignada</t>
  </si>
  <si>
    <t xml:space="preserve">Programador respondable: </t>
  </si>
  <si>
    <t>Descripción</t>
  </si>
  <si>
    <t>Validación</t>
  </si>
  <si>
    <t>Cliente</t>
  </si>
  <si>
    <t>Alta</t>
  </si>
  <si>
    <t>carlos</t>
  </si>
  <si>
    <t>El usuario ingresa al sistema y se le despliega la pantalla de menú principal.</t>
  </si>
  <si>
    <t>Crear Perfil</t>
  </si>
  <si>
    <t xml:space="preserve">Quiero poder crear mi perfil de usuario </t>
  </si>
  <si>
    <t>Estar dentro del sistema con una sesión activa.</t>
  </si>
  <si>
    <t xml:space="preserve"> Ingresar a la interfaz de creación de un perfil</t>
  </si>
  <si>
    <t xml:space="preserve">Pre-condición: </t>
  </si>
  <si>
    <t>El perfil es creado con éxito por el sistema, luego define una ontología según sea definido por el sistema y para que incluya los requerimientos necesarios de información.</t>
  </si>
  <si>
    <t xml:space="preserve">el sistema no puede crear el perfil. </t>
  </si>
  <si>
    <t xml:space="preserve">Caso de fallo:  </t>
  </si>
  <si>
    <t xml:space="preserve">Caso de éxito:  </t>
  </si>
  <si>
    <t>Ingresar al sistema</t>
  </si>
  <si>
    <t>Quiero poder ingresar al sistema</t>
  </si>
  <si>
    <t>El usuario esta registrado en el sistema.</t>
  </si>
  <si>
    <t>El usuario no ingresa al sistema.</t>
  </si>
  <si>
    <t>cargar mapa en el  sistema</t>
  </si>
  <si>
    <t>alta</t>
  </si>
  <si>
    <t>Quiero podervisualizar el mapa de localización de los cultivos de caña</t>
  </si>
  <si>
    <t>El mapa debe estar cargado en el sistema de la BD</t>
  </si>
  <si>
    <t>El sistema no carga el mapa</t>
  </si>
  <si>
    <t>visualizar tipos de caña en el mapa</t>
  </si>
  <si>
    <t>Quiero poder visualizar en  el mapa el tipo de caña sembrado en cada lote.</t>
  </si>
  <si>
    <t xml:space="preserve">El  sistema carga el mapa y lo muestra en pantalla. </t>
  </si>
  <si>
    <t>El sistema carga el mapa y muestra los lotes, cada color  indica el tipo de caña</t>
  </si>
  <si>
    <t xml:space="preserve">Salida:  </t>
  </si>
  <si>
    <t xml:space="preserve">Entradas: </t>
  </si>
  <si>
    <t>Interfaz muestra el mapa y el tipo de caña sembrado en cada lote según un color asignado de acuerdo a una tabla de referencia de color vs tipo de caña</t>
  </si>
  <si>
    <t>el mapa debe estar cargado en el sistema</t>
  </si>
  <si>
    <t>cargar el mapa en el sistema</t>
  </si>
  <si>
    <t xml:space="preserve">Salida: </t>
  </si>
  <si>
    <t>Interfaz mostrando el mapa de cultivos</t>
  </si>
  <si>
    <t>Nombre de usuario, contraseña.</t>
  </si>
  <si>
    <t>Interfaz de escoger perfiles de usuario.</t>
  </si>
  <si>
    <t xml:space="preserve">Nombre de perfil, estado de perfil, </t>
  </si>
  <si>
    <t>Nombre de Perfil creado en lista de perfiles</t>
  </si>
  <si>
    <t>https://sistemascrum.wordpress.com/plan-de-gestion-de-riesgos/</t>
  </si>
  <si>
    <t>Quiero poder ingresar en  el sistema la fecha de siembra de un lote.</t>
  </si>
  <si>
    <t>fecha (dd/mm/yyyy)  en el que un lote se siembra con una variedad de caña</t>
  </si>
  <si>
    <t>mensaje de fallo o éxito</t>
  </si>
  <si>
    <t>El sistema recibe la fecha ingresada</t>
  </si>
  <si>
    <t>La base de datos debe estar creada</t>
  </si>
  <si>
    <t>El sistema no carga el campo donde se ingresará la fecha</t>
  </si>
  <si>
    <t>Quiero poder ingresar en  el sistema la fecha en que se hace la fertilización de un lote</t>
  </si>
  <si>
    <t>fecha (dd/mm/yyyy)  en el que un lote se fertiliza.</t>
  </si>
  <si>
    <t>Actualizar la fecha de fertilización de un lote</t>
  </si>
  <si>
    <t>Actualizar la fecha de desyerba de un lote</t>
  </si>
  <si>
    <t>Quiero poder ingresar en  el sistema la fecha en que se hace la desyerba de un lote</t>
  </si>
  <si>
    <t>fecha (dd/mm/yyyy)  en el que un lote se desyerba.</t>
  </si>
  <si>
    <t xml:space="preserve">Ingresar el tipo de fertilizante </t>
  </si>
  <si>
    <t>Quiero poder ingresar en  el sistema los  fertilizantes de un cultivo</t>
  </si>
  <si>
    <t>Tipo de fertilizante, nombre, cantidad</t>
  </si>
  <si>
    <t>El sistema recibe los fertilizantes</t>
  </si>
  <si>
    <t>El sistema no carga los campos para ingresar datos</t>
  </si>
  <si>
    <t>Ingresar el tipo de herbicidas</t>
  </si>
  <si>
    <t>Tipo de herbicidas, nombre, cantidad</t>
  </si>
  <si>
    <t>Quiero poder ingresar en  el sistema los  herbicidas de un cultivo</t>
  </si>
  <si>
    <t>El sistema recibe los herbicidas</t>
  </si>
  <si>
    <t>Funcionalidad</t>
  </si>
  <si>
    <t>ENE 22</t>
  </si>
  <si>
    <t>ENE 25</t>
  </si>
  <si>
    <t>ENE 26</t>
  </si>
  <si>
    <t>ENE 27</t>
  </si>
  <si>
    <t>ENE 28</t>
  </si>
  <si>
    <t>ENE 29</t>
  </si>
  <si>
    <t>FEB 1</t>
  </si>
  <si>
    <t>FEB 2</t>
  </si>
  <si>
    <t>FEB 3</t>
  </si>
  <si>
    <t>FEB 4</t>
  </si>
  <si>
    <t>FEB 5</t>
  </si>
  <si>
    <t>FEB 8</t>
  </si>
  <si>
    <t>FEB 9</t>
  </si>
  <si>
    <t>FEB 10</t>
  </si>
  <si>
    <t>FEB 11</t>
  </si>
  <si>
    <t>FEB 12</t>
  </si>
  <si>
    <t>FEB 13</t>
  </si>
  <si>
    <t>FEB 14</t>
  </si>
  <si>
    <t>FEB 15</t>
  </si>
  <si>
    <t>FEB 16</t>
  </si>
  <si>
    <t>FEB 17</t>
  </si>
  <si>
    <t>FEB 18</t>
  </si>
  <si>
    <t>FEB 19</t>
  </si>
  <si>
    <t xml:space="preserve">RM2. Creación y modificación de compañías </t>
  </si>
  <si>
    <t>RM3. Listado de compañías</t>
  </si>
  <si>
    <t>RM4. Modificar servicio</t>
  </si>
  <si>
    <t>RM5. Eliminar servicio</t>
  </si>
  <si>
    <t>RM6. Listado de campañas</t>
  </si>
  <si>
    <t>RM7. Modificar campaña</t>
  </si>
  <si>
    <t>RM8. Aprobar campaña</t>
  </si>
  <si>
    <t>(Se suman aqui dis_prs pr_activate_campaign)</t>
  </si>
  <si>
    <t>1,8  D</t>
  </si>
  <si>
    <t>5 D</t>
  </si>
  <si>
    <t>Se suman pruebas calidad de pr_activate_campaign</t>
  </si>
  <si>
    <t>Se suman pruebas unitarias de pr_activate_campaign</t>
  </si>
  <si>
    <t>RM9. Rechazar campaña</t>
  </si>
  <si>
    <t>4,8 D</t>
  </si>
  <si>
    <t>RM10. Ajuste del listado de servicios</t>
  </si>
  <si>
    <t>1,4 D</t>
  </si>
  <si>
    <t>RM11. Listado de campañas de un servicio</t>
  </si>
  <si>
    <t>3,3 D</t>
  </si>
  <si>
    <t>RM12. Crear campaña</t>
  </si>
  <si>
    <t>3,6 D</t>
  </si>
  <si>
    <t>Procedimiento pr_activate_campaign</t>
  </si>
  <si>
    <t>Diseño técnico</t>
  </si>
  <si>
    <t>Desarollo</t>
  </si>
  <si>
    <t>Diseño Pruebas</t>
  </si>
  <si>
    <t>Pruebas unitarias proc</t>
  </si>
  <si>
    <t>Ejecución Pruebas</t>
  </si>
  <si>
    <t>Revision Pares Diseño tecnico</t>
  </si>
  <si>
    <t>Manuales- Pruebas integracion</t>
  </si>
  <si>
    <t>Quiero poder ingresar en  el sistema la cantidad de toneladas de caña que se cotaron de un lote</t>
  </si>
  <si>
    <t xml:space="preserve">Tipo de caña, cantidad de caña </t>
  </si>
  <si>
    <t>El sistema recibe la cantidad ingresada</t>
  </si>
  <si>
    <t>Ingresar datos de siembra y tipo de caña</t>
  </si>
  <si>
    <t>El sistema recibe la fecha ingresada y el tipo de caña</t>
  </si>
  <si>
    <t>El sistema no carga el campo donde se ingresará la fecha y tipo</t>
  </si>
  <si>
    <t>Ingresar toneladas de caña cortadas de un lote especifico</t>
  </si>
  <si>
    <t>Ingresar toneladas de caña cortadas y la produccion de panela semanalmente</t>
  </si>
  <si>
    <t>Quiero poder ingresar en  el sistema la cantidad de toneladas de caña que se cotaron de un lote  y la produccion de panela</t>
  </si>
  <si>
    <t>cantidad de caña (Tn), cantidad de panela producida (Kg)</t>
  </si>
  <si>
    <t>PRIMER SPRINT</t>
  </si>
  <si>
    <t>Beneficio Relativo</t>
  </si>
  <si>
    <t>Penalidad Relativa</t>
  </si>
  <si>
    <t>Valor Total</t>
  </si>
  <si>
    <t xml:space="preserve">Valor </t>
  </si>
  <si>
    <t>Estimado</t>
  </si>
  <si>
    <t>Costo(%)</t>
  </si>
  <si>
    <t>Prioridad</t>
  </si>
  <si>
    <t>SEGUNDO SPRIN</t>
  </si>
  <si>
    <t>Nombre de historia</t>
  </si>
  <si>
    <t>https://elringdepm.wordpress.com/2010/11/20/resumen-de-proyecto-en-ms-project/</t>
  </si>
  <si>
    <t>Eventos</t>
  </si>
  <si>
    <t>Entidades</t>
  </si>
  <si>
    <t>Consultas</t>
  </si>
  <si>
    <t>Archivos lógicos</t>
  </si>
  <si>
    <t>Interfaz</t>
  </si>
  <si>
    <t xml:space="preserve">. Visualizar mapa </t>
  </si>
  <si>
    <t>. Visualizar variedada de caña</t>
  </si>
  <si>
    <t>. Registrar toneladas de caña por lote</t>
  </si>
  <si>
    <t>. Fecha de siembra de lote</t>
  </si>
  <si>
    <t>. Lotes que van a ser cortados</t>
  </si>
  <si>
    <t>. Rendimiento semanal de producción</t>
  </si>
  <si>
    <t>. Variedad de caña en un lote</t>
  </si>
  <si>
    <t>. Registrar fecha de desyerba</t>
  </si>
  <si>
    <t>. Registrar fecha de fertilización</t>
  </si>
  <si>
    <t>Entradas EI</t>
  </si>
  <si>
    <t>Salidas EO</t>
  </si>
  <si>
    <t>Consultas EQ</t>
  </si>
  <si>
    <t>Archivos lógicos ILF</t>
  </si>
  <si>
    <t>Interfaz EIF</t>
  </si>
  <si>
    <t xml:space="preserve">. Registrar usuario </t>
  </si>
  <si>
    <t>. Registrar fertilizante</t>
  </si>
  <si>
    <t>. Registrar Herbecidas</t>
  </si>
  <si>
    <t>. Lotes a fertilizar</t>
  </si>
  <si>
    <t xml:space="preserve">. Lotes a abonar </t>
  </si>
  <si>
    <t>Total</t>
  </si>
  <si>
    <t>Componente</t>
  </si>
  <si>
    <t>Bajo</t>
  </si>
  <si>
    <t>Medio</t>
  </si>
  <si>
    <t>Alto</t>
  </si>
  <si>
    <t>EI</t>
  </si>
  <si>
    <t>EO</t>
  </si>
  <si>
    <t>EQ</t>
  </si>
  <si>
    <t>ILF</t>
  </si>
  <si>
    <t>EIF</t>
  </si>
  <si>
    <t>Entrada</t>
  </si>
  <si>
    <t>Salida</t>
  </si>
  <si>
    <t>Media</t>
  </si>
  <si>
    <t>Baja</t>
  </si>
  <si>
    <t>10 * 7</t>
  </si>
  <si>
    <t>PFSA</t>
  </si>
  <si>
    <t xml:space="preserve">PFA = </t>
  </si>
  <si>
    <t>PFSA * [0.65 + (0.01 * FACTOR DE AJUSTE)]</t>
  </si>
  <si>
    <t xml:space="preserve">El objetivo es estimar la cantidad de esfuerzo necesario para desarrollar la aplicación. Este esfuerzo se mide horas/hombre, meses/hombre o años/hombre.  </t>
  </si>
  <si>
    <t>H/H = PFA * horas PF promedio</t>
  </si>
  <si>
    <t>x</t>
  </si>
  <si>
    <t>Número de desarrolladores = 3</t>
  </si>
  <si>
    <t xml:space="preserve">Dias de trabajo = </t>
  </si>
  <si>
    <t>horas (duración del proyecto en horas)</t>
  </si>
  <si>
    <t>con 3 desarrolladores (estimación duración del proyecto)</t>
  </si>
  <si>
    <t>meses para desarrollar el sw de lunes a viernes 4 horas diarias</t>
  </si>
  <si>
    <t>3 * 3</t>
  </si>
  <si>
    <t>4 * 3</t>
  </si>
  <si>
    <t>3 * 1</t>
  </si>
  <si>
    <t>https://es.scribd.com/doc/32678260/CRONOGRAMA-MODELO-PROTOTIPOS</t>
  </si>
  <si>
    <t>http://es.slideshare.net/willianrrs/proyectos-de-software</t>
  </si>
  <si>
    <t>este es</t>
  </si>
  <si>
    <t>http://projectviewer.nsspot.net/</t>
  </si>
  <si>
    <t>ya hecho</t>
  </si>
  <si>
    <t>https://docs.google.com/file/d/0B_SvA5CV6E8TZkdEV3Y4QnpRcm8/edit</t>
  </si>
  <si>
    <t>ACTIVIDAD</t>
  </si>
  <si>
    <t>Entrevista con el delegado</t>
  </si>
  <si>
    <t>Implementación del sistema</t>
  </si>
  <si>
    <t>Manual técnico</t>
  </si>
  <si>
    <t>Manual de usuario</t>
  </si>
  <si>
    <t>APLICACIÓN PRO-AGRO</t>
  </si>
  <si>
    <t>FEBRERO</t>
  </si>
  <si>
    <t>MARZO</t>
  </si>
  <si>
    <t xml:space="preserve">ABRIL </t>
  </si>
  <si>
    <t>MAYO</t>
  </si>
  <si>
    <t>1. COMUNICACIÓN</t>
  </si>
  <si>
    <t>Identificación de requisitos</t>
  </si>
  <si>
    <t>Análisis de los requisitos</t>
  </si>
  <si>
    <t>2. PLAN RAPIDO</t>
  </si>
  <si>
    <t>Costrucción de prototipo rápido (diseño rápido de interfaces)</t>
  </si>
  <si>
    <t xml:space="preserve">3. MODELADO DEL DISEÑO RÁPIDO </t>
  </si>
  <si>
    <t>Modelos del sistema utilizando diagramación</t>
  </si>
  <si>
    <t>Diseño de la interfaz de usuario</t>
  </si>
  <si>
    <t>4. CONSTRUCCION DE PROTOTIPOS</t>
  </si>
  <si>
    <t>Creación de la base de datos</t>
  </si>
  <si>
    <t>Codificación de prototipo</t>
  </si>
  <si>
    <t>Creación de la interfaz</t>
  </si>
  <si>
    <t xml:space="preserve">5. DESARROLLO, ENTREGA Y RETROALIMENTACIÓN </t>
  </si>
  <si>
    <t>Recopilación, validación y alimentación del sistema</t>
  </si>
  <si>
    <t>Instalación del sistema</t>
  </si>
  <si>
    <t>Evaluación y prueba del sistema</t>
  </si>
  <si>
    <t>6 CAPACITACIÓN DEL PERSONAL</t>
  </si>
  <si>
    <t>7. DOCUMENTACIÓN</t>
  </si>
  <si>
    <t>8. ENTREGA AL CLIENTE</t>
  </si>
  <si>
    <t>TIEMPO</t>
  </si>
  <si>
    <t>E</t>
  </si>
  <si>
    <t xml:space="preserve"> </t>
  </si>
  <si>
    <t>31 - 6</t>
  </si>
  <si>
    <t>7 - 13</t>
  </si>
  <si>
    <t>14 - 20</t>
  </si>
  <si>
    <t>21 - 27</t>
  </si>
  <si>
    <t>28 - 5</t>
  </si>
  <si>
    <t>6 - 12</t>
  </si>
  <si>
    <t>13 - 19</t>
  </si>
  <si>
    <t>20 - 26</t>
  </si>
  <si>
    <t>27 - 2</t>
  </si>
  <si>
    <t>3 - 9</t>
  </si>
  <si>
    <t>10 - 16</t>
  </si>
  <si>
    <t>17 - 23</t>
  </si>
  <si>
    <t>24 - 30</t>
  </si>
  <si>
    <t>1 - 7</t>
  </si>
  <si>
    <t>8 - 14</t>
  </si>
  <si>
    <t>15 - 21</t>
  </si>
  <si>
    <t>22 - 28</t>
  </si>
  <si>
    <t>29 - 31</t>
  </si>
  <si>
    <t>4 * 2</t>
  </si>
  <si>
    <t>6 * 3</t>
  </si>
  <si>
    <t>7 * 1</t>
  </si>
  <si>
    <t xml:space="preserve">5 * 1 </t>
  </si>
  <si>
    <t>79 * [0.65 + (0.01 * 32)]</t>
  </si>
  <si>
    <t>H/H = 600 horas hombre</t>
  </si>
  <si>
    <t>H/H = 77 * 8</t>
  </si>
  <si>
    <t>Horas = 616/3</t>
  </si>
  <si>
    <t>Horas =  205,33</t>
  </si>
  <si>
    <t>Dias de trabajo = 205,33/4</t>
  </si>
  <si>
    <t>51,33 / 20</t>
  </si>
  <si>
    <t>Costos del proyecto</t>
  </si>
  <si>
    <t xml:space="preserve">otros costos </t>
  </si>
  <si>
    <t xml:space="preserve">Sueldo mensual de lo desarrolladores = </t>
  </si>
  <si>
    <t>1'000.000</t>
  </si>
  <si>
    <t>costos =</t>
  </si>
  <si>
    <t>(desarrolladores *  meses * sueldos) + otros costos</t>
  </si>
  <si>
    <t>(3 * 2,57 * 800,000) + 1'000.000</t>
  </si>
  <si>
    <t>PRESUPUESTO DE PROYECTO =</t>
  </si>
  <si>
    <t>PRESUPUESTO ESTIMADO=</t>
  </si>
  <si>
    <t>TIEMPO (MESES)</t>
  </si>
  <si>
    <t>% ejecutado * presupuesto del proyecto</t>
  </si>
  <si>
    <t xml:space="preserve">VALOR GANADO = </t>
  </si>
  <si>
    <t>A LOS 2 MESES DEBE ESTAR LISTO</t>
  </si>
  <si>
    <t>CV = EV - AC</t>
  </si>
  <si>
    <t>CV = 4000000 - 8000000</t>
  </si>
  <si>
    <t>CV = - 4000000</t>
  </si>
  <si>
    <t>SV = EV - AC</t>
  </si>
  <si>
    <t>SV = 4000000 - 7168000</t>
  </si>
  <si>
    <t>SV = -3168000</t>
  </si>
  <si>
    <t>CPI =</t>
  </si>
  <si>
    <t>EV/AC</t>
  </si>
  <si>
    <t>4000000/7168000</t>
  </si>
  <si>
    <t>SOBRECOSTO CON RESPECTO A LAS ESTIMACIONES</t>
  </si>
  <si>
    <t>SPI=</t>
  </si>
  <si>
    <t>EV/PV</t>
  </si>
  <si>
    <t xml:space="preserve">VALOR GANADO   EV = </t>
  </si>
  <si>
    <t>4000000/8000000</t>
  </si>
  <si>
    <t>http://ppctotal.com/descargas/Earned%20Value%20Management%20p1.pdf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</si>
</sst>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  <fill>
      <patternFill patternType="solid">
        <fgColor rgb="FF660000"/>
        <bgColor rgb="FF66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5" xfId="0" applyFont="1" applyBorder="1"/>
    <xf numFmtId="0" fontId="0" fillId="0" borderId="4" xfId="0" applyBorder="1" applyAlignment="1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2" fillId="0" borderId="6" xfId="0" applyFont="1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1" fillId="0" borderId="8" xfId="0" applyFont="1" applyBorder="1"/>
    <xf numFmtId="0" fontId="3" fillId="0" borderId="2" xfId="0" applyFont="1" applyBorder="1"/>
    <xf numFmtId="0" fontId="0" fillId="0" borderId="0" xfId="0" applyBorder="1" applyAlignment="1">
      <alignment horizontal="left"/>
    </xf>
    <xf numFmtId="0" fontId="0" fillId="0" borderId="8" xfId="0" applyBorder="1" applyAlignment="1"/>
    <xf numFmtId="0" fontId="0" fillId="0" borderId="8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5" fillId="3" borderId="15" xfId="0" applyFont="1" applyFill="1" applyBorder="1" applyAlignment="1"/>
    <xf numFmtId="0" fontId="0" fillId="0" borderId="0" xfId="0" applyFont="1" applyAlignment="1"/>
    <xf numFmtId="4" fontId="5" fillId="5" borderId="1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6" borderId="0" xfId="0" applyNumberFormat="1" applyFont="1" applyFill="1" applyAlignment="1">
      <alignment horizontal="center"/>
    </xf>
    <xf numFmtId="4" fontId="5" fillId="3" borderId="0" xfId="0" applyNumberFormat="1" applyFont="1" applyFill="1"/>
    <xf numFmtId="4" fontId="5" fillId="7" borderId="18" xfId="0" applyNumberFormat="1" applyFont="1" applyFill="1" applyBorder="1"/>
    <xf numFmtId="4" fontId="5" fillId="0" borderId="0" xfId="0" applyNumberFormat="1" applyFont="1"/>
    <xf numFmtId="4" fontId="5" fillId="8" borderId="17" xfId="0" applyNumberFormat="1" applyFont="1" applyFill="1" applyBorder="1" applyAlignment="1">
      <alignment horizontal="center"/>
    </xf>
    <xf numFmtId="4" fontId="5" fillId="8" borderId="0" xfId="0" applyNumberFormat="1" applyFont="1" applyFill="1" applyAlignment="1">
      <alignment horizontal="center"/>
    </xf>
    <xf numFmtId="4" fontId="5" fillId="0" borderId="17" xfId="0" applyNumberFormat="1" applyFont="1" applyBorder="1" applyAlignment="1">
      <alignment horizontal="center"/>
    </xf>
    <xf numFmtId="4" fontId="7" fillId="9" borderId="0" xfId="0" applyNumberFormat="1" applyFont="1" applyFill="1" applyAlignment="1">
      <alignment horizontal="center"/>
    </xf>
    <xf numFmtId="0" fontId="5" fillId="0" borderId="17" xfId="0" applyFont="1" applyBorder="1"/>
    <xf numFmtId="4" fontId="5" fillId="10" borderId="0" xfId="0" applyNumberFormat="1" applyFont="1" applyFill="1" applyAlignment="1">
      <alignment horizontal="center"/>
    </xf>
    <xf numFmtId="4" fontId="5" fillId="11" borderId="0" xfId="0" applyNumberFormat="1" applyFont="1" applyFill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4" fontId="5" fillId="12" borderId="17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4" fontId="5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4" fontId="5" fillId="12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2" borderId="17" xfId="0" applyFont="1" applyFill="1" applyBorder="1" applyAlignment="1">
      <alignment horizontal="center"/>
    </xf>
    <xf numFmtId="4" fontId="8" fillId="0" borderId="0" xfId="0" applyNumberFormat="1" applyFont="1" applyAlignment="1">
      <alignment horizontal="center"/>
    </xf>
    <xf numFmtId="0" fontId="7" fillId="9" borderId="0" xfId="0" applyFont="1" applyFill="1" applyAlignment="1">
      <alignment horizontal="center"/>
    </xf>
    <xf numFmtId="0" fontId="5" fillId="6" borderId="0" xfId="0" applyFont="1" applyFill="1"/>
    <xf numFmtId="0" fontId="5" fillId="7" borderId="18" xfId="0" applyFont="1" applyFill="1" applyBorder="1"/>
    <xf numFmtId="0" fontId="5" fillId="10" borderId="0" xfId="0" applyFont="1" applyFill="1" applyAlignment="1">
      <alignment horizontal="center"/>
    </xf>
    <xf numFmtId="0" fontId="6" fillId="4" borderId="20" xfId="0" applyFont="1" applyFill="1" applyBorder="1" applyAlignment="1"/>
    <xf numFmtId="4" fontId="5" fillId="0" borderId="21" xfId="0" applyNumberFormat="1" applyFont="1" applyBorder="1"/>
    <xf numFmtId="4" fontId="5" fillId="0" borderId="22" xfId="0" applyNumberFormat="1" applyFont="1" applyBorder="1"/>
    <xf numFmtId="4" fontId="5" fillId="8" borderId="22" xfId="0" applyNumberFormat="1" applyFont="1" applyFill="1" applyBorder="1" applyAlignment="1">
      <alignment horizontal="center"/>
    </xf>
    <xf numFmtId="4" fontId="5" fillId="6" borderId="22" xfId="0" applyNumberFormat="1" applyFont="1" applyFill="1" applyBorder="1"/>
    <xf numFmtId="4" fontId="5" fillId="3" borderId="22" xfId="0" applyNumberFormat="1" applyFont="1" applyFill="1" applyBorder="1"/>
    <xf numFmtId="4" fontId="5" fillId="7" borderId="23" xfId="0" applyNumberFormat="1" applyFont="1" applyFill="1" applyBorder="1"/>
    <xf numFmtId="0" fontId="5" fillId="5" borderId="0" xfId="0" applyFont="1" applyFill="1" applyAlignment="1"/>
    <xf numFmtId="0" fontId="5" fillId="8" borderId="0" xfId="0" applyFont="1" applyFill="1" applyAlignment="1"/>
    <xf numFmtId="0" fontId="5" fillId="10" borderId="0" xfId="0" applyFont="1" applyFill="1" applyAlignment="1"/>
    <xf numFmtId="0" fontId="7" fillId="9" borderId="0" xfId="0" applyFont="1" applyFill="1" applyAlignment="1"/>
    <xf numFmtId="0" fontId="5" fillId="11" borderId="0" xfId="0" applyFont="1" applyFill="1" applyAlignment="1"/>
    <xf numFmtId="0" fontId="5" fillId="12" borderId="0" xfId="0" applyFont="1" applyFill="1" applyAlignment="1"/>
    <xf numFmtId="0" fontId="7" fillId="13" borderId="0" xfId="0" applyFont="1" applyFill="1" applyAlignment="1"/>
    <xf numFmtId="0" fontId="0" fillId="1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2" fontId="10" fillId="15" borderId="1" xfId="0" applyNumberFormat="1" applyFont="1" applyFill="1" applyBorder="1" applyAlignment="1">
      <alignment horizontal="center"/>
    </xf>
    <xf numFmtId="0" fontId="2" fillId="16" borderId="6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3" fillId="0" borderId="27" xfId="0" applyFont="1" applyBorder="1" applyAlignment="1">
      <alignment vertical="center"/>
    </xf>
    <xf numFmtId="2" fontId="0" fillId="0" borderId="28" xfId="0" applyNumberFormat="1" applyBorder="1" applyAlignment="1">
      <alignment horizontal="center" vertical="center"/>
    </xf>
    <xf numFmtId="0" fontId="3" fillId="0" borderId="27" xfId="0" applyFont="1" applyBorder="1" applyAlignment="1">
      <alignment vertical="center" wrapText="1"/>
    </xf>
    <xf numFmtId="0" fontId="0" fillId="0" borderId="0" xfId="0" applyAlignment="1"/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9" fillId="17" borderId="30" xfId="0" applyFont="1" applyFill="1" applyBorder="1" applyAlignment="1">
      <alignment horizontal="center"/>
    </xf>
    <xf numFmtId="2" fontId="9" fillId="17" borderId="3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1" xfId="0" applyNumberFormat="1" applyFont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right"/>
    </xf>
    <xf numFmtId="164" fontId="9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3" fillId="0" borderId="0" xfId="1" applyAlignment="1"/>
    <xf numFmtId="0" fontId="13" fillId="0" borderId="0" xfId="1"/>
    <xf numFmtId="0" fontId="1" fillId="16" borderId="0" xfId="0" applyFont="1" applyFill="1" applyAlignment="1"/>
    <xf numFmtId="0" fontId="12" fillId="16" borderId="0" xfId="0" applyFont="1" applyFill="1" applyAlignmen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0" fillId="18" borderId="1" xfId="0" applyFill="1" applyBorder="1"/>
    <xf numFmtId="0" fontId="1" fillId="0" borderId="1" xfId="0" applyFont="1" applyBorder="1" applyAlignment="1">
      <alignment horizontal="center"/>
    </xf>
    <xf numFmtId="0" fontId="16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49" fontId="17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19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3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35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4" borderId="19" xfId="0" applyFont="1" applyFill="1" applyBorder="1" applyAlignment="1"/>
    <xf numFmtId="0" fontId="5" fillId="0" borderId="19" xfId="0" applyFont="1" applyBorder="1"/>
    <xf numFmtId="0" fontId="5" fillId="0" borderId="20" xfId="0" applyFont="1" applyBorder="1"/>
    <xf numFmtId="0" fontId="6" fillId="4" borderId="16" xfId="0" applyFont="1" applyFill="1" applyBorder="1" applyAlignment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0" fontId="11" fillId="17" borderId="32" xfId="0" applyFont="1" applyFill="1" applyBorder="1" applyAlignment="1">
      <alignment horizontal="center" vertical="center"/>
    </xf>
    <xf numFmtId="0" fontId="11" fillId="17" borderId="33" xfId="0" applyFont="1" applyFill="1" applyBorder="1" applyAlignment="1">
      <alignment horizontal="center" vertical="center"/>
    </xf>
    <xf numFmtId="0" fontId="11" fillId="17" borderId="3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jpe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536139</xdr:colOff>
      <xdr:row>3</xdr:row>
      <xdr:rowOff>163606</xdr:rowOff>
    </xdr:from>
    <xdr:to>
      <xdr:col>40</xdr:col>
      <xdr:colOff>68916</xdr:colOff>
      <xdr:row>36</xdr:row>
      <xdr:rowOff>73399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638" t="28000" r="37917" b="6111"/>
        <a:stretch>
          <a:fillRect/>
        </a:stretch>
      </xdr:blipFill>
      <xdr:spPr bwMode="auto">
        <a:xfrm>
          <a:off x="20280904" y="779930"/>
          <a:ext cx="7152777" cy="6285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112065</xdr:colOff>
      <xdr:row>45</xdr:row>
      <xdr:rowOff>29134</xdr:rowOff>
    </xdr:from>
    <xdr:to>
      <xdr:col>7</xdr:col>
      <xdr:colOff>324975</xdr:colOff>
      <xdr:row>53</xdr:row>
      <xdr:rowOff>100854</xdr:rowOff>
    </xdr:to>
    <xdr:sp macro="" textlink="">
      <xdr:nvSpPr>
        <xdr:cNvPr id="3" name="2 CuadroTexto"/>
        <xdr:cNvSpPr txBox="1"/>
      </xdr:nvSpPr>
      <xdr:spPr>
        <a:xfrm rot="16200000">
          <a:off x="6009719" y="9461127"/>
          <a:ext cx="1595720" cy="212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CO" sz="800"/>
            <a:t>PRIMERA ENTREGA</a:t>
          </a:r>
          <a:r>
            <a:rPr lang="es-CO" sz="800" baseline="0"/>
            <a:t> </a:t>
          </a:r>
          <a:r>
            <a:rPr lang="es-CO" sz="800"/>
            <a:t>10 demarzo</a:t>
          </a:r>
        </a:p>
      </xdr:txBody>
    </xdr:sp>
    <xdr:clientData/>
  </xdr:twoCellAnchor>
  <xdr:twoCellAnchor>
    <xdr:from>
      <xdr:col>12</xdr:col>
      <xdr:colOff>97493</xdr:colOff>
      <xdr:row>45</xdr:row>
      <xdr:rowOff>25772</xdr:rowOff>
    </xdr:from>
    <xdr:to>
      <xdr:col>12</xdr:col>
      <xdr:colOff>336177</xdr:colOff>
      <xdr:row>53</xdr:row>
      <xdr:rowOff>11205</xdr:rowOff>
    </xdr:to>
    <xdr:sp macro="" textlink="">
      <xdr:nvSpPr>
        <xdr:cNvPr id="4" name="3 CuadroTexto"/>
        <xdr:cNvSpPr txBox="1"/>
      </xdr:nvSpPr>
      <xdr:spPr>
        <a:xfrm rot="16200000">
          <a:off x="8180294" y="9401735"/>
          <a:ext cx="1509433" cy="2386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CO" sz="800"/>
            <a:t>SEGUNDA ENTREGA</a:t>
          </a:r>
          <a:r>
            <a:rPr lang="es-CO" sz="800" baseline="0"/>
            <a:t> </a:t>
          </a:r>
          <a:r>
            <a:rPr lang="es-CO" sz="800"/>
            <a:t>12</a:t>
          </a:r>
          <a:r>
            <a:rPr lang="es-CO" sz="800" baseline="0"/>
            <a:t> de abril</a:t>
          </a:r>
          <a:endParaRPr lang="es-CO" sz="800"/>
        </a:p>
      </xdr:txBody>
    </xdr:sp>
    <xdr:clientData/>
  </xdr:twoCellAnchor>
  <xdr:twoCellAnchor>
    <xdr:from>
      <xdr:col>15</xdr:col>
      <xdr:colOff>121029</xdr:colOff>
      <xdr:row>45</xdr:row>
      <xdr:rowOff>33608</xdr:rowOff>
    </xdr:from>
    <xdr:to>
      <xdr:col>15</xdr:col>
      <xdr:colOff>324975</xdr:colOff>
      <xdr:row>52</xdr:row>
      <xdr:rowOff>168088</xdr:rowOff>
    </xdr:to>
    <xdr:sp macro="" textlink="">
      <xdr:nvSpPr>
        <xdr:cNvPr id="5" name="4 CuadroTexto"/>
        <xdr:cNvSpPr txBox="1"/>
      </xdr:nvSpPr>
      <xdr:spPr>
        <a:xfrm rot="16200000">
          <a:off x="9484659" y="9406213"/>
          <a:ext cx="1467980" cy="203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CO" sz="800"/>
            <a:t>TERCERA ENTREGA</a:t>
          </a:r>
          <a:r>
            <a:rPr lang="es-CO" sz="800" baseline="0"/>
            <a:t> </a:t>
          </a:r>
          <a:r>
            <a:rPr lang="es-CO" sz="800"/>
            <a:t>2</a:t>
          </a:r>
          <a:r>
            <a:rPr lang="es-CO" sz="800" baseline="0"/>
            <a:t> de mayo</a:t>
          </a:r>
          <a:endParaRPr lang="es-CO" sz="800"/>
        </a:p>
      </xdr:txBody>
    </xdr:sp>
    <xdr:clientData/>
  </xdr:twoCellAnchor>
  <xdr:twoCellAnchor>
    <xdr:from>
      <xdr:col>17</xdr:col>
      <xdr:colOff>88530</xdr:colOff>
      <xdr:row>45</xdr:row>
      <xdr:rowOff>24084</xdr:rowOff>
    </xdr:from>
    <xdr:to>
      <xdr:col>17</xdr:col>
      <xdr:colOff>268941</xdr:colOff>
      <xdr:row>53</xdr:row>
      <xdr:rowOff>22411</xdr:rowOff>
    </xdr:to>
    <xdr:sp macro="" textlink="">
      <xdr:nvSpPr>
        <xdr:cNvPr id="7" name="6 CuadroTexto"/>
        <xdr:cNvSpPr txBox="1"/>
      </xdr:nvSpPr>
      <xdr:spPr>
        <a:xfrm rot="16200000">
          <a:off x="10264866" y="9435630"/>
          <a:ext cx="1522327" cy="1804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CO" sz="800"/>
            <a:t>CUARTA</a:t>
          </a:r>
          <a:r>
            <a:rPr lang="es-CO" sz="800" baseline="0"/>
            <a:t> </a:t>
          </a:r>
          <a:r>
            <a:rPr lang="es-CO" sz="800"/>
            <a:t> ENTREGA</a:t>
          </a:r>
          <a:r>
            <a:rPr lang="es-CO" sz="800" baseline="0"/>
            <a:t> 16 de mayo</a:t>
          </a:r>
          <a:endParaRPr lang="es-CO" sz="800"/>
        </a:p>
      </xdr:txBody>
    </xdr:sp>
    <xdr:clientData/>
  </xdr:twoCellAnchor>
  <xdr:twoCellAnchor>
    <xdr:from>
      <xdr:col>19</xdr:col>
      <xdr:colOff>117666</xdr:colOff>
      <xdr:row>45</xdr:row>
      <xdr:rowOff>20722</xdr:rowOff>
    </xdr:from>
    <xdr:to>
      <xdr:col>19</xdr:col>
      <xdr:colOff>313765</xdr:colOff>
      <xdr:row>53</xdr:row>
      <xdr:rowOff>0</xdr:rowOff>
    </xdr:to>
    <xdr:sp macro="" textlink="">
      <xdr:nvSpPr>
        <xdr:cNvPr id="8" name="7 CuadroTexto"/>
        <xdr:cNvSpPr txBox="1"/>
      </xdr:nvSpPr>
      <xdr:spPr>
        <a:xfrm rot="16200000">
          <a:off x="11163018" y="9414899"/>
          <a:ext cx="1503278" cy="196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CO" sz="800" baseline="0"/>
            <a:t>QUINTA </a:t>
          </a:r>
          <a:r>
            <a:rPr lang="es-CO" sz="800"/>
            <a:t> ENTREGA</a:t>
          </a:r>
          <a:r>
            <a:rPr lang="es-CO" sz="800" baseline="0"/>
            <a:t> 30 de mayo</a:t>
          </a:r>
          <a:endParaRPr lang="es-CO" sz="800"/>
        </a:p>
      </xdr:txBody>
    </xdr:sp>
    <xdr:clientData/>
  </xdr:twoCellAnchor>
  <xdr:twoCellAnchor editAs="oneCell">
    <xdr:from>
      <xdr:col>0</xdr:col>
      <xdr:colOff>82717</xdr:colOff>
      <xdr:row>62</xdr:row>
      <xdr:rowOff>134472</xdr:rowOff>
    </xdr:from>
    <xdr:to>
      <xdr:col>0</xdr:col>
      <xdr:colOff>3765175</xdr:colOff>
      <xdr:row>70</xdr:row>
      <xdr:rowOff>1</xdr:rowOff>
    </xdr:to>
    <xdr:pic>
      <xdr:nvPicPr>
        <xdr:cNvPr id="6" name="5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2318" t="28190" r="16794" b="28453"/>
        <a:stretch/>
      </xdr:blipFill>
      <xdr:spPr>
        <a:xfrm>
          <a:off x="82717" y="12113560"/>
          <a:ext cx="3682458" cy="1389529"/>
        </a:xfrm>
        <a:prstGeom prst="rect">
          <a:avLst/>
        </a:prstGeom>
      </xdr:spPr>
    </xdr:pic>
    <xdr:clientData/>
  </xdr:twoCellAnchor>
  <xdr:twoCellAnchor editAs="oneCell">
    <xdr:from>
      <xdr:col>0</xdr:col>
      <xdr:colOff>280147</xdr:colOff>
      <xdr:row>75</xdr:row>
      <xdr:rowOff>33617</xdr:rowOff>
    </xdr:from>
    <xdr:to>
      <xdr:col>0</xdr:col>
      <xdr:colOff>3697941</xdr:colOff>
      <xdr:row>82</xdr:row>
      <xdr:rowOff>168087</xdr:rowOff>
    </xdr:to>
    <xdr:pic>
      <xdr:nvPicPr>
        <xdr:cNvPr id="9" name="8 Imagen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11801" t="33705" r="19032" b="25389"/>
        <a:stretch/>
      </xdr:blipFill>
      <xdr:spPr>
        <a:xfrm>
          <a:off x="280147" y="14489205"/>
          <a:ext cx="3417794" cy="1467970"/>
        </a:xfrm>
        <a:prstGeom prst="rect">
          <a:avLst/>
        </a:prstGeom>
      </xdr:spPr>
    </xdr:pic>
    <xdr:clientData/>
  </xdr:twoCellAnchor>
  <xdr:twoCellAnchor editAs="oneCell">
    <xdr:from>
      <xdr:col>1</xdr:col>
      <xdr:colOff>467474</xdr:colOff>
      <xdr:row>75</xdr:row>
      <xdr:rowOff>22411</xdr:rowOff>
    </xdr:from>
    <xdr:to>
      <xdr:col>10</xdr:col>
      <xdr:colOff>291353</xdr:colOff>
      <xdr:row>82</xdr:row>
      <xdr:rowOff>156883</xdr:rowOff>
    </xdr:to>
    <xdr:pic>
      <xdr:nvPicPr>
        <xdr:cNvPr id="11" name="10 Imagen"/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11887" t="24972" r="19722" b="36115"/>
        <a:stretch/>
      </xdr:blipFill>
      <xdr:spPr>
        <a:xfrm>
          <a:off x="4400739" y="14477999"/>
          <a:ext cx="3757143" cy="1467972"/>
        </a:xfrm>
        <a:prstGeom prst="rect">
          <a:avLst/>
        </a:prstGeom>
      </xdr:spPr>
    </xdr:pic>
    <xdr:clientData/>
  </xdr:twoCellAnchor>
  <xdr:twoCellAnchor editAs="oneCell">
    <xdr:from>
      <xdr:col>1</xdr:col>
      <xdr:colOff>504267</xdr:colOff>
      <xdr:row>63</xdr:row>
      <xdr:rowOff>5355</xdr:rowOff>
    </xdr:from>
    <xdr:to>
      <xdr:col>10</xdr:col>
      <xdr:colOff>280149</xdr:colOff>
      <xdr:row>69</xdr:row>
      <xdr:rowOff>179295</xdr:rowOff>
    </xdr:to>
    <xdr:pic>
      <xdr:nvPicPr>
        <xdr:cNvPr id="13" name="12 Imagen"/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l="12059" t="26811" r="19808" b="32437"/>
        <a:stretch/>
      </xdr:blipFill>
      <xdr:spPr>
        <a:xfrm>
          <a:off x="4437532" y="12174943"/>
          <a:ext cx="3709146" cy="1316940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11209</xdr:colOff>
      <xdr:row>62</xdr:row>
      <xdr:rowOff>179293</xdr:rowOff>
    </xdr:from>
    <xdr:to>
      <xdr:col>20</xdr:col>
      <xdr:colOff>145678</xdr:colOff>
      <xdr:row>70</xdr:row>
      <xdr:rowOff>33618</xdr:rowOff>
    </xdr:to>
    <xdr:pic>
      <xdr:nvPicPr>
        <xdr:cNvPr id="14" name="13 Imagen"/>
        <xdr:cNvPicPr>
          <a:picLocks noChangeAspect="1"/>
        </xdr:cNvPicPr>
      </xdr:nvPicPr>
      <xdr:blipFill rotWithShape="1">
        <a:blip xmlns:r="http://schemas.openxmlformats.org/officeDocument/2006/relationships" r:embed="rId6" cstate="print"/>
        <a:srcRect l="12059" t="39834" r="18688" b="19260"/>
        <a:stretch/>
      </xdr:blipFill>
      <xdr:spPr>
        <a:xfrm>
          <a:off x="8729385" y="12158381"/>
          <a:ext cx="3541058" cy="1378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343531</xdr:colOff>
      <xdr:row>38</xdr:row>
      <xdr:rowOff>85725</xdr:rowOff>
    </xdr:from>
    <xdr:to>
      <xdr:col>18</xdr:col>
      <xdr:colOff>419100</xdr:colOff>
      <xdr:row>50</xdr:row>
      <xdr:rowOff>79509</xdr:rowOff>
    </xdr:to>
    <xdr:pic>
      <xdr:nvPicPr>
        <xdr:cNvPr id="2" name="1 Imagen" descr="http://1.bp.blogspot.com/-HfzucV0l0is/T5jPcod7GLI/AAAAAAAAAA0/UpzlyT8H_xA/s1600/img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15756" y="7153275"/>
          <a:ext cx="4742819" cy="2317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57151</xdr:colOff>
      <xdr:row>11</xdr:row>
      <xdr:rowOff>47625</xdr:rowOff>
    </xdr:from>
    <xdr:to>
      <xdr:col>9</xdr:col>
      <xdr:colOff>190851</xdr:colOff>
      <xdr:row>19</xdr:row>
      <xdr:rowOff>47625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8616" t="12138" r="3045" b="2499"/>
        <a:stretch/>
      </xdr:blipFill>
      <xdr:spPr>
        <a:xfrm>
          <a:off x="6610351" y="2457450"/>
          <a:ext cx="4229450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276226</xdr:colOff>
      <xdr:row>20</xdr:row>
      <xdr:rowOff>104775</xdr:rowOff>
    </xdr:from>
    <xdr:to>
      <xdr:col>11</xdr:col>
      <xdr:colOff>504826</xdr:colOff>
      <xdr:row>34</xdr:row>
      <xdr:rowOff>47625</xdr:rowOff>
    </xdr:to>
    <xdr:pic>
      <xdr:nvPicPr>
        <xdr:cNvPr id="6" name="5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44588" t="34379" r="30226" b="18871"/>
        <a:stretch/>
      </xdr:blipFill>
      <xdr:spPr>
        <a:xfrm>
          <a:off x="9401176" y="4229100"/>
          <a:ext cx="3276600" cy="2609850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35</xdr:row>
      <xdr:rowOff>28576</xdr:rowOff>
    </xdr:from>
    <xdr:to>
      <xdr:col>11</xdr:col>
      <xdr:colOff>400049</xdr:colOff>
      <xdr:row>41</xdr:row>
      <xdr:rowOff>123826</xdr:rowOff>
    </xdr:to>
    <xdr:pic>
      <xdr:nvPicPr>
        <xdr:cNvPr id="8" name="7 Imagen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16107" t="28129" r="15217" b="48561"/>
        <a:stretch/>
      </xdr:blipFill>
      <xdr:spPr>
        <a:xfrm>
          <a:off x="8429626" y="7334251"/>
          <a:ext cx="4143373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s.slideshare.net/willianrrs/proyectos-de-software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docs.google.com/file/d/0B_SvA5CV6E8TZkdEV3Y4QnpRcm8/edit" TargetMode="External"/><Relationship Id="rId1" Type="http://schemas.openxmlformats.org/officeDocument/2006/relationships/hyperlink" Target="https://elringdepm.wordpress.com/2010/11/20/resumen-de-proyecto-en-ms-project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projectviewer.nsspot.net/" TargetMode="External"/><Relationship Id="rId4" Type="http://schemas.openxmlformats.org/officeDocument/2006/relationships/hyperlink" Target="https://es.scribd.com/doc/32678260/CRONOGRAMA-MODELO-PROTOTIPO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istemascrum.wordpress.com/plan-de-gestion-de-riesgo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92"/>
  <sheetViews>
    <sheetView topLeftCell="A43" zoomScale="85" zoomScaleNormal="85" workbookViewId="0">
      <selection activeCell="N86" sqref="N86"/>
    </sheetView>
  </sheetViews>
  <sheetFormatPr baseColWidth="10" defaultRowHeight="15"/>
  <cols>
    <col min="1" max="1" width="59" customWidth="1"/>
    <col min="2" max="2" width="7.85546875" customWidth="1"/>
    <col min="3" max="20" width="6.42578125" customWidth="1"/>
  </cols>
  <sheetData>
    <row r="2" spans="1:20" ht="18.75">
      <c r="A2" s="139" t="s">
        <v>208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1"/>
      <c r="Q2" s="141"/>
      <c r="R2" s="141"/>
    </row>
    <row r="3" spans="1:20" ht="15" customHeight="1">
      <c r="A3" s="144" t="s">
        <v>203</v>
      </c>
      <c r="B3" s="142" t="s">
        <v>232</v>
      </c>
      <c r="C3" s="138" t="s">
        <v>209</v>
      </c>
      <c r="D3" s="138"/>
      <c r="E3" s="138"/>
      <c r="F3" s="138"/>
      <c r="G3" s="138" t="s">
        <v>210</v>
      </c>
      <c r="H3" s="138"/>
      <c r="I3" s="138"/>
      <c r="J3" s="138"/>
      <c r="K3" s="146" t="s">
        <v>211</v>
      </c>
      <c r="L3" s="147"/>
      <c r="M3" s="147"/>
      <c r="N3" s="147"/>
      <c r="O3" s="148"/>
      <c r="P3" s="146" t="s">
        <v>212</v>
      </c>
      <c r="Q3" s="147"/>
      <c r="R3" s="147"/>
      <c r="S3" s="147"/>
      <c r="T3" s="148"/>
    </row>
    <row r="4" spans="1:20" ht="15" customHeight="1">
      <c r="A4" s="145"/>
      <c r="B4" s="143"/>
      <c r="C4" s="121">
        <v>1</v>
      </c>
      <c r="D4" s="121">
        <v>2</v>
      </c>
      <c r="E4" s="121">
        <v>3</v>
      </c>
      <c r="F4" s="121">
        <v>4</v>
      </c>
      <c r="G4" s="121">
        <v>1</v>
      </c>
      <c r="H4" s="121">
        <v>2</v>
      </c>
      <c r="I4" s="121">
        <v>3</v>
      </c>
      <c r="J4" s="121">
        <v>4</v>
      </c>
      <c r="K4" s="121">
        <v>1</v>
      </c>
      <c r="L4" s="121">
        <v>2</v>
      </c>
      <c r="M4" s="121">
        <v>3</v>
      </c>
      <c r="N4" s="121">
        <v>4</v>
      </c>
      <c r="O4" s="121">
        <v>5</v>
      </c>
      <c r="P4" s="126">
        <v>1</v>
      </c>
      <c r="Q4" s="121">
        <v>2</v>
      </c>
      <c r="R4" s="121">
        <v>3</v>
      </c>
      <c r="S4" s="121">
        <v>4</v>
      </c>
      <c r="T4" s="121">
        <v>5</v>
      </c>
    </row>
    <row r="5" spans="1:20" ht="15" customHeight="1">
      <c r="A5" s="123"/>
      <c r="B5" s="122"/>
      <c r="C5" s="124" t="s">
        <v>235</v>
      </c>
      <c r="D5" s="125" t="s">
        <v>236</v>
      </c>
      <c r="E5" s="125" t="s">
        <v>237</v>
      </c>
      <c r="F5" s="125" t="s">
        <v>238</v>
      </c>
      <c r="G5" s="125" t="s">
        <v>239</v>
      </c>
      <c r="H5" s="125" t="s">
        <v>240</v>
      </c>
      <c r="I5" s="125" t="s">
        <v>241</v>
      </c>
      <c r="J5" s="125" t="s">
        <v>242</v>
      </c>
      <c r="K5" s="125" t="s">
        <v>243</v>
      </c>
      <c r="L5" s="125" t="s">
        <v>244</v>
      </c>
      <c r="M5" s="125" t="s">
        <v>245</v>
      </c>
      <c r="N5" s="125" t="s">
        <v>246</v>
      </c>
      <c r="O5" s="125" t="s">
        <v>247</v>
      </c>
      <c r="P5" s="125" t="s">
        <v>248</v>
      </c>
      <c r="Q5" s="125" t="s">
        <v>249</v>
      </c>
      <c r="R5" s="125" t="s">
        <v>250</v>
      </c>
      <c r="S5" s="127" t="s">
        <v>251</v>
      </c>
      <c r="T5" s="127" t="s">
        <v>252</v>
      </c>
    </row>
    <row r="6" spans="1:20" ht="15.75">
      <c r="A6" s="116" t="s">
        <v>213</v>
      </c>
      <c r="B6" s="116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</row>
    <row r="7" spans="1:20">
      <c r="A7" s="117" t="s">
        <v>204</v>
      </c>
      <c r="B7" s="79" t="s">
        <v>233</v>
      </c>
      <c r="C7" s="79"/>
      <c r="D7" s="79"/>
      <c r="E7" s="120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</row>
    <row r="8" spans="1:20">
      <c r="A8" s="79"/>
      <c r="B8" s="79"/>
      <c r="C8" s="79"/>
      <c r="D8" s="79"/>
      <c r="E8" s="79"/>
      <c r="F8" s="12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</row>
    <row r="9" spans="1:20">
      <c r="A9" s="79" t="s">
        <v>214</v>
      </c>
      <c r="B9" s="79" t="s">
        <v>233</v>
      </c>
      <c r="C9" s="79"/>
      <c r="D9" s="79"/>
      <c r="E9" s="79"/>
      <c r="F9" s="120"/>
      <c r="G9" s="120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</row>
    <row r="10" spans="1:20">
      <c r="A10" s="79"/>
      <c r="B10" s="79"/>
      <c r="C10" s="79"/>
      <c r="D10" s="79"/>
      <c r="E10" s="79"/>
      <c r="F10" s="79"/>
      <c r="G10" s="12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</row>
    <row r="11" spans="1:20">
      <c r="A11" s="117" t="s">
        <v>215</v>
      </c>
      <c r="B11" s="79" t="s">
        <v>233</v>
      </c>
      <c r="C11" s="79"/>
      <c r="D11" s="79"/>
      <c r="E11" s="79"/>
      <c r="F11" s="120"/>
      <c r="G11" s="120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</row>
    <row r="12" spans="1:20">
      <c r="A12" s="115"/>
      <c r="B12" s="115"/>
      <c r="C12" s="79"/>
      <c r="D12" s="79"/>
      <c r="E12" s="79"/>
      <c r="F12" s="79"/>
      <c r="G12" s="12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</row>
    <row r="13" spans="1:20" ht="15.75">
      <c r="A13" s="116" t="s">
        <v>216</v>
      </c>
      <c r="B13" s="79" t="s">
        <v>233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1:20">
      <c r="A14" s="117" t="s">
        <v>217</v>
      </c>
      <c r="B14" s="117"/>
      <c r="C14" s="79"/>
      <c r="D14" s="79"/>
      <c r="E14" s="79"/>
      <c r="F14" s="120"/>
      <c r="G14" s="120"/>
      <c r="H14" s="12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1:20">
      <c r="A15" s="79"/>
      <c r="B15" s="79"/>
      <c r="C15" s="79"/>
      <c r="D15" s="79"/>
      <c r="E15" s="79"/>
      <c r="F15" s="79"/>
      <c r="G15" s="129"/>
      <c r="H15" s="12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1:20" ht="15.75">
      <c r="A16" s="114" t="s">
        <v>218</v>
      </c>
      <c r="B16" s="114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</row>
    <row r="17" spans="1:20">
      <c r="A17" s="79" t="s">
        <v>219</v>
      </c>
      <c r="B17" s="79" t="s">
        <v>233</v>
      </c>
      <c r="C17" s="79"/>
      <c r="D17" s="79"/>
      <c r="E17" s="79"/>
      <c r="F17" s="120"/>
      <c r="G17" s="120"/>
      <c r="H17" s="12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1:20">
      <c r="A18" s="115"/>
      <c r="B18" s="115"/>
      <c r="C18" s="79"/>
      <c r="D18" s="79"/>
      <c r="E18" s="79"/>
      <c r="F18" s="79"/>
      <c r="G18" s="79"/>
      <c r="H18" s="129"/>
      <c r="I18" s="129"/>
      <c r="J18" s="12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1:20">
      <c r="A19" s="79" t="s">
        <v>220</v>
      </c>
      <c r="B19" s="79" t="s">
        <v>233</v>
      </c>
      <c r="C19" s="79"/>
      <c r="D19" s="79"/>
      <c r="E19" s="79"/>
      <c r="F19" s="79"/>
      <c r="G19" s="120"/>
      <c r="H19" s="120"/>
      <c r="I19" s="120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1:20">
      <c r="A20" s="79"/>
      <c r="B20" s="79"/>
      <c r="C20" s="79"/>
      <c r="D20" s="79"/>
      <c r="E20" s="79"/>
      <c r="F20" s="79"/>
      <c r="G20" s="79"/>
      <c r="H20" s="129"/>
      <c r="I20" s="12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1:20" ht="15.75">
      <c r="A21" s="114" t="s">
        <v>221</v>
      </c>
      <c r="B21" s="79" t="s">
        <v>233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1:20" ht="15.75">
      <c r="A22" s="118" t="s">
        <v>222</v>
      </c>
      <c r="B22" s="118"/>
      <c r="C22" s="79"/>
      <c r="D22" s="79"/>
      <c r="E22" s="79"/>
      <c r="F22" s="79"/>
      <c r="G22" s="79"/>
      <c r="H22" s="79"/>
      <c r="I22" s="120"/>
      <c r="J22" s="120"/>
      <c r="K22" s="79"/>
      <c r="L22" s="79"/>
      <c r="M22" s="79" t="s">
        <v>234</v>
      </c>
      <c r="N22" s="79"/>
      <c r="O22" s="79"/>
      <c r="P22" s="79"/>
      <c r="Q22" s="79"/>
      <c r="R22" s="79"/>
      <c r="S22" s="79"/>
      <c r="T22" s="79"/>
    </row>
    <row r="23" spans="1:20">
      <c r="A23" s="115"/>
      <c r="B23" s="115"/>
      <c r="C23" s="79"/>
      <c r="D23" s="79"/>
      <c r="E23" s="79"/>
      <c r="F23" s="79"/>
      <c r="G23" s="79"/>
      <c r="H23" s="79"/>
      <c r="I23" s="79"/>
      <c r="J23" s="79"/>
      <c r="K23" s="79"/>
      <c r="L23" s="129"/>
      <c r="M23" s="129"/>
      <c r="N23" s="79"/>
      <c r="O23" s="79"/>
      <c r="P23" s="79"/>
      <c r="Q23" s="79"/>
      <c r="R23" s="79"/>
      <c r="S23" s="79"/>
      <c r="T23" s="79"/>
    </row>
    <row r="24" spans="1:20">
      <c r="A24" s="79" t="s">
        <v>223</v>
      </c>
      <c r="B24" s="79" t="s">
        <v>233</v>
      </c>
      <c r="C24" s="79"/>
      <c r="D24" s="79"/>
      <c r="E24" s="79"/>
      <c r="F24" s="79"/>
      <c r="G24" s="79"/>
      <c r="H24" s="79"/>
      <c r="I24" s="120"/>
      <c r="J24" s="120"/>
      <c r="K24" s="120"/>
      <c r="L24" s="120"/>
      <c r="M24" s="79"/>
      <c r="N24" s="79"/>
      <c r="O24" s="79"/>
      <c r="P24" s="79"/>
      <c r="Q24" s="79"/>
      <c r="R24" s="79"/>
      <c r="S24" s="79"/>
      <c r="T24" s="79"/>
    </row>
    <row r="25" spans="1:20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129"/>
      <c r="M25" s="129"/>
      <c r="N25" s="79"/>
      <c r="O25" s="79"/>
      <c r="P25" s="79"/>
      <c r="Q25" s="79"/>
      <c r="R25" s="79"/>
      <c r="S25" s="79"/>
      <c r="T25" s="79"/>
    </row>
    <row r="26" spans="1:20" ht="15.75">
      <c r="A26" s="119" t="s">
        <v>224</v>
      </c>
      <c r="B26" s="79" t="s">
        <v>233</v>
      </c>
      <c r="C26" s="79"/>
      <c r="D26" s="79"/>
      <c r="E26" s="79"/>
      <c r="F26" s="79"/>
      <c r="G26" s="79"/>
      <c r="H26" s="79"/>
      <c r="I26" s="79"/>
      <c r="J26" s="120"/>
      <c r="K26" s="120"/>
      <c r="L26" s="120"/>
      <c r="M26" s="120"/>
      <c r="N26" s="120"/>
      <c r="O26" s="120"/>
      <c r="P26" s="79"/>
      <c r="Q26" s="79"/>
      <c r="R26" s="79"/>
      <c r="S26" s="79"/>
      <c r="T26" s="79"/>
    </row>
    <row r="27" spans="1:20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129"/>
      <c r="L27" s="129"/>
      <c r="M27" s="129"/>
      <c r="N27" s="79"/>
      <c r="O27" s="79"/>
      <c r="P27" s="79"/>
      <c r="Q27" s="79"/>
      <c r="R27" s="79"/>
      <c r="S27" s="79"/>
      <c r="T27" s="79"/>
    </row>
    <row r="28" spans="1:20" ht="15.75">
      <c r="A28" s="119" t="s">
        <v>205</v>
      </c>
      <c r="B28" s="79" t="s">
        <v>233</v>
      </c>
      <c r="C28" s="79"/>
      <c r="D28" s="79"/>
      <c r="E28" s="79"/>
      <c r="F28" s="79"/>
      <c r="G28" s="79"/>
      <c r="H28" s="79"/>
      <c r="I28" s="79"/>
      <c r="J28" s="79"/>
      <c r="K28" s="120"/>
      <c r="L28" s="120"/>
      <c r="M28" s="120"/>
      <c r="N28" s="120"/>
      <c r="O28" s="120"/>
      <c r="P28" s="120"/>
      <c r="Q28" s="79"/>
      <c r="R28" s="79"/>
      <c r="S28" s="79"/>
      <c r="T28" s="79"/>
    </row>
    <row r="29" spans="1:20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1:20" ht="15.75">
      <c r="A30" s="114" t="s">
        <v>225</v>
      </c>
      <c r="B30" s="79" t="s">
        <v>233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120"/>
      <c r="P30" s="120"/>
      <c r="Q30" s="120"/>
      <c r="R30" s="79"/>
      <c r="S30" s="79"/>
      <c r="T30" s="79"/>
    </row>
    <row r="31" spans="1:20">
      <c r="A31" s="79" t="s">
        <v>226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1:20">
      <c r="A32" s="79"/>
      <c r="B32" s="79" t="s">
        <v>233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1:20">
      <c r="A33" s="79" t="s">
        <v>227</v>
      </c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120"/>
      <c r="P33" s="120"/>
      <c r="Q33" s="120"/>
      <c r="R33" s="120"/>
      <c r="S33" s="120"/>
      <c r="T33" s="79"/>
    </row>
    <row r="34" spans="1:20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1:20">
      <c r="A35" s="79" t="s">
        <v>228</v>
      </c>
      <c r="B35" s="79" t="s">
        <v>233</v>
      </c>
      <c r="C35" s="79"/>
      <c r="D35" s="79"/>
      <c r="E35" s="79"/>
      <c r="F35" s="79"/>
      <c r="G35" s="79"/>
      <c r="H35" s="79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79"/>
      <c r="T35" s="79"/>
    </row>
    <row r="36" spans="1:20">
      <c r="A36" s="115"/>
      <c r="B36" s="115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1:20" ht="15.75">
      <c r="A37" s="116" t="s">
        <v>229</v>
      </c>
      <c r="B37" s="79" t="s">
        <v>233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128"/>
      <c r="R37" s="128"/>
      <c r="S37" s="79"/>
      <c r="T37" s="120"/>
    </row>
    <row r="38" spans="1:20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128"/>
      <c r="R38" s="128"/>
      <c r="S38" s="79"/>
      <c r="T38" s="79"/>
    </row>
    <row r="39" spans="1:20" ht="15.75">
      <c r="A39" s="114" t="s">
        <v>230</v>
      </c>
      <c r="B39" s="114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128"/>
      <c r="R39" s="128"/>
      <c r="S39" s="79"/>
      <c r="T39" s="79"/>
    </row>
    <row r="40" spans="1:20">
      <c r="A40" s="79" t="s">
        <v>206</v>
      </c>
      <c r="B40" s="79" t="s">
        <v>233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128"/>
      <c r="R40" s="128"/>
      <c r="S40" s="79"/>
      <c r="T40" s="120"/>
    </row>
    <row r="41" spans="1:20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128"/>
      <c r="R41" s="128"/>
      <c r="S41" s="79"/>
      <c r="T41" s="79"/>
    </row>
    <row r="42" spans="1:20">
      <c r="A42" s="79" t="s">
        <v>207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128"/>
      <c r="R42" s="128"/>
      <c r="S42" s="79"/>
      <c r="T42" s="79"/>
    </row>
    <row r="43" spans="1:20">
      <c r="A43" s="79"/>
      <c r="B43" s="79" t="s">
        <v>233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128"/>
      <c r="R43" s="128"/>
      <c r="S43" s="79"/>
      <c r="T43" s="120"/>
    </row>
    <row r="44" spans="1:20" ht="15.75">
      <c r="A44" s="114" t="s">
        <v>231</v>
      </c>
      <c r="B44" s="114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128"/>
      <c r="R44" s="128"/>
      <c r="S44" s="79"/>
      <c r="T44" s="79"/>
    </row>
    <row r="45" spans="1:20">
      <c r="A45" s="115"/>
      <c r="B45" s="79" t="s">
        <v>233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128"/>
      <c r="R45" s="128"/>
      <c r="S45" s="79"/>
      <c r="T45" s="120"/>
    </row>
    <row r="46" spans="1:20">
      <c r="H46" s="4"/>
      <c r="L46" s="4"/>
      <c r="O46" s="4"/>
      <c r="P46" s="4"/>
      <c r="Q46" s="5"/>
      <c r="T46" s="7"/>
    </row>
    <row r="47" spans="1:20">
      <c r="H47" s="7"/>
      <c r="L47" s="7"/>
      <c r="O47" s="7"/>
      <c r="P47" s="7"/>
      <c r="Q47" s="5"/>
      <c r="T47" s="7"/>
    </row>
    <row r="48" spans="1:20">
      <c r="H48" s="7"/>
      <c r="L48" s="7"/>
      <c r="O48" s="7"/>
      <c r="P48" s="7"/>
      <c r="Q48" s="5"/>
      <c r="T48" s="7"/>
    </row>
    <row r="56" spans="1:2">
      <c r="A56" s="130" t="s">
        <v>271</v>
      </c>
      <c r="B56">
        <v>8000000</v>
      </c>
    </row>
    <row r="57" spans="1:2">
      <c r="A57" s="130" t="s">
        <v>272</v>
      </c>
      <c r="B57" s="135">
        <f>(3 * 2.57 * 800000)+1000000</f>
        <v>7167999.9999999991</v>
      </c>
    </row>
    <row r="58" spans="1:2">
      <c r="A58" s="130" t="s">
        <v>273</v>
      </c>
      <c r="B58" s="130">
        <v>4</v>
      </c>
    </row>
    <row r="59" spans="1:2">
      <c r="A59" s="130" t="s">
        <v>276</v>
      </c>
      <c r="B59" s="136">
        <v>0.5</v>
      </c>
    </row>
    <row r="61" spans="1:2">
      <c r="A61" s="131" t="s">
        <v>275</v>
      </c>
      <c r="B61" t="s">
        <v>274</v>
      </c>
    </row>
    <row r="62" spans="1:2">
      <c r="A62" s="132" t="s">
        <v>289</v>
      </c>
      <c r="B62">
        <f>B59*B56</f>
        <v>4000000</v>
      </c>
    </row>
    <row r="72" spans="1:17">
      <c r="A72" s="130" t="s">
        <v>277</v>
      </c>
      <c r="P72" t="s">
        <v>287</v>
      </c>
      <c r="Q72" t="s">
        <v>288</v>
      </c>
    </row>
    <row r="73" spans="1:17">
      <c r="A73" s="130" t="s">
        <v>278</v>
      </c>
      <c r="P73" t="s">
        <v>287</v>
      </c>
      <c r="Q73" t="s">
        <v>285</v>
      </c>
    </row>
    <row r="74" spans="1:17">
      <c r="A74" s="90" t="s">
        <v>279</v>
      </c>
      <c r="P74" s="103" t="s">
        <v>287</v>
      </c>
      <c r="Q74" s="103">
        <f>4000000/7168000</f>
        <v>0.5580357142857143</v>
      </c>
    </row>
    <row r="85" spans="1:11">
      <c r="A85" s="130" t="s">
        <v>280</v>
      </c>
      <c r="E85" t="s">
        <v>283</v>
      </c>
      <c r="F85" t="s">
        <v>284</v>
      </c>
    </row>
    <row r="86" spans="1:11">
      <c r="A86" s="130" t="s">
        <v>281</v>
      </c>
      <c r="E86" t="s">
        <v>283</v>
      </c>
      <c r="F86" t="s">
        <v>290</v>
      </c>
    </row>
    <row r="87" spans="1:11">
      <c r="A87" s="90" t="s">
        <v>282</v>
      </c>
      <c r="E87" s="103" t="s">
        <v>283</v>
      </c>
      <c r="F87" s="103">
        <f>4000000/8000000</f>
        <v>0.5</v>
      </c>
    </row>
    <row r="88" spans="1:11">
      <c r="C88" s="137" t="s">
        <v>286</v>
      </c>
      <c r="D88" s="137"/>
      <c r="E88" s="137"/>
      <c r="F88" s="137"/>
      <c r="G88" s="137"/>
      <c r="H88" s="137"/>
      <c r="I88" s="137"/>
      <c r="J88" s="137"/>
      <c r="K88" s="137"/>
    </row>
    <row r="91" spans="1:11">
      <c r="A91" t="s">
        <v>198</v>
      </c>
    </row>
    <row r="92" spans="1:11">
      <c r="A92" t="s">
        <v>291</v>
      </c>
    </row>
  </sheetData>
  <mergeCells count="8">
    <mergeCell ref="C88:K88"/>
    <mergeCell ref="C3:F3"/>
    <mergeCell ref="G3:J3"/>
    <mergeCell ref="A2:R2"/>
    <mergeCell ref="B3:B4"/>
    <mergeCell ref="A3:A4"/>
    <mergeCell ref="P3:T3"/>
    <mergeCell ref="K3:O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0"/>
  <sheetViews>
    <sheetView topLeftCell="A43" workbookViewId="0">
      <selection activeCell="A56" sqref="A56"/>
    </sheetView>
  </sheetViews>
  <sheetFormatPr baseColWidth="10" defaultColWidth="14.42578125" defaultRowHeight="15.75" customHeight="1"/>
  <cols>
    <col min="1" max="1" width="40.5703125" style="32" customWidth="1"/>
    <col min="2" max="3" width="8" style="32" customWidth="1"/>
    <col min="4" max="4" width="15" style="32" customWidth="1"/>
    <col min="5" max="5" width="8" style="32" customWidth="1"/>
    <col min="6" max="6" width="7.7109375" style="32" customWidth="1"/>
    <col min="7" max="7" width="8.28515625" style="32" customWidth="1"/>
    <col min="8" max="8" width="7" style="32" customWidth="1"/>
    <col min="9" max="10" width="6.7109375" style="32" customWidth="1"/>
    <col min="11" max="11" width="6.5703125" style="32" customWidth="1"/>
    <col min="12" max="12" width="6.7109375" style="32" customWidth="1"/>
    <col min="13" max="13" width="6.85546875" style="32" customWidth="1"/>
    <col min="14" max="14" width="6.7109375" style="32" customWidth="1"/>
    <col min="15" max="15" width="7.5703125" style="32" customWidth="1"/>
    <col min="16" max="16" width="7.28515625" style="32" customWidth="1"/>
    <col min="17" max="18" width="7.42578125" style="32" customWidth="1"/>
    <col min="19" max="19" width="7.140625" style="32" customWidth="1"/>
    <col min="20" max="20" width="7.7109375" style="32" customWidth="1"/>
    <col min="21" max="21" width="7.5703125" style="32" customWidth="1"/>
    <col min="22" max="23" width="7.42578125" style="32" customWidth="1"/>
    <col min="24" max="24" width="7.5703125" style="32" customWidth="1"/>
    <col min="25" max="16384" width="14.42578125" style="32"/>
  </cols>
  <sheetData>
    <row r="1" spans="1:24" ht="15">
      <c r="A1" s="28" t="s">
        <v>71</v>
      </c>
      <c r="B1" s="29" t="s">
        <v>72</v>
      </c>
      <c r="C1" s="30" t="s">
        <v>73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  <c r="K1" s="30" t="s">
        <v>81</v>
      </c>
      <c r="L1" s="30" t="s">
        <v>82</v>
      </c>
      <c r="M1" s="30" t="s">
        <v>83</v>
      </c>
      <c r="N1" s="30" t="s">
        <v>84</v>
      </c>
      <c r="O1" s="30" t="s">
        <v>85</v>
      </c>
      <c r="P1" s="30" t="s">
        <v>86</v>
      </c>
      <c r="Q1" s="30" t="s">
        <v>87</v>
      </c>
      <c r="R1" s="30" t="s">
        <v>88</v>
      </c>
      <c r="S1" s="30" t="s">
        <v>89</v>
      </c>
      <c r="T1" s="31" t="s">
        <v>90</v>
      </c>
      <c r="U1" s="30" t="s">
        <v>91</v>
      </c>
      <c r="V1" s="30" t="s">
        <v>92</v>
      </c>
      <c r="W1" s="30" t="s">
        <v>93</v>
      </c>
      <c r="X1" s="31" t="s">
        <v>94</v>
      </c>
    </row>
    <row r="2" spans="1:24" ht="15">
      <c r="A2" s="152" t="s">
        <v>95</v>
      </c>
      <c r="B2" s="33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6"/>
      <c r="S2" s="36"/>
      <c r="T2" s="37"/>
      <c r="U2" s="38"/>
      <c r="V2" s="38"/>
    </row>
    <row r="3" spans="1:24" ht="15">
      <c r="A3" s="150"/>
      <c r="B3" s="39">
        <v>7</v>
      </c>
      <c r="C3" s="40">
        <v>5.09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6"/>
      <c r="S3" s="36"/>
      <c r="T3" s="37"/>
      <c r="U3" s="38"/>
      <c r="V3" s="38"/>
    </row>
    <row r="4" spans="1:24" ht="15">
      <c r="A4" s="150"/>
      <c r="B4" s="41"/>
      <c r="C4" s="42">
        <v>0.64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5"/>
      <c r="Q4" s="35"/>
      <c r="R4" s="36"/>
      <c r="S4" s="36"/>
      <c r="T4" s="37"/>
      <c r="U4" s="38"/>
      <c r="V4" s="38"/>
    </row>
    <row r="5" spans="1:24" ht="15">
      <c r="A5" s="151"/>
      <c r="B5" s="43"/>
      <c r="C5" s="44">
        <v>1.92</v>
      </c>
      <c r="D5" s="34"/>
      <c r="E5" s="34"/>
      <c r="F5" s="34"/>
      <c r="G5" s="45">
        <v>4.5</v>
      </c>
      <c r="H5" s="45">
        <v>1</v>
      </c>
      <c r="I5" s="34"/>
      <c r="J5" s="34"/>
      <c r="K5" s="34"/>
      <c r="L5" s="34"/>
      <c r="M5" s="34"/>
      <c r="N5" s="34"/>
      <c r="O5" s="34"/>
      <c r="P5" s="35"/>
      <c r="Q5" s="35"/>
      <c r="R5" s="36"/>
      <c r="S5" s="36"/>
      <c r="T5" s="37"/>
      <c r="U5" s="38"/>
      <c r="V5" s="38"/>
    </row>
    <row r="6" spans="1:24" ht="15">
      <c r="A6" s="149" t="s">
        <v>96</v>
      </c>
      <c r="B6" s="46">
        <v>6.05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  <c r="Q6" s="35"/>
      <c r="R6" s="36"/>
      <c r="S6" s="36"/>
      <c r="T6" s="37"/>
      <c r="U6" s="38"/>
      <c r="V6" s="38"/>
    </row>
    <row r="7" spans="1:24" ht="15">
      <c r="A7" s="151"/>
      <c r="B7" s="47">
        <v>0.32</v>
      </c>
      <c r="C7" s="44">
        <v>0.96</v>
      </c>
      <c r="D7" s="34"/>
      <c r="E7" s="34"/>
      <c r="F7" s="34"/>
      <c r="G7" s="34"/>
      <c r="H7" s="45">
        <v>2.57</v>
      </c>
      <c r="I7" s="34"/>
      <c r="J7" s="34"/>
      <c r="K7" s="34"/>
      <c r="L7" s="34"/>
      <c r="M7" s="34"/>
      <c r="N7" s="34"/>
      <c r="O7" s="34"/>
      <c r="P7" s="35"/>
      <c r="Q7" s="35"/>
      <c r="R7" s="36"/>
      <c r="S7" s="36"/>
      <c r="T7" s="37"/>
      <c r="U7" s="38"/>
      <c r="V7" s="38"/>
    </row>
    <row r="8" spans="1:24" ht="15">
      <c r="A8" s="149" t="s">
        <v>97</v>
      </c>
      <c r="B8" s="33">
        <v>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5"/>
      <c r="Q8" s="35"/>
      <c r="R8" s="36"/>
      <c r="S8" s="36"/>
      <c r="T8" s="37"/>
      <c r="U8" s="38"/>
      <c r="V8" s="38"/>
    </row>
    <row r="9" spans="1:24" ht="15">
      <c r="A9" s="150"/>
      <c r="B9" s="48">
        <v>0.75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5"/>
      <c r="Q9" s="35"/>
      <c r="R9" s="36"/>
      <c r="S9" s="36"/>
      <c r="T9" s="37"/>
      <c r="U9" s="38"/>
      <c r="V9" s="38"/>
    </row>
    <row r="10" spans="1:24" ht="15">
      <c r="A10" s="150"/>
      <c r="B10" s="39">
        <v>3</v>
      </c>
      <c r="C10" s="40">
        <v>5</v>
      </c>
      <c r="D10" s="40">
        <v>5</v>
      </c>
      <c r="E10" s="40">
        <v>3.11</v>
      </c>
      <c r="F10" s="34"/>
      <c r="G10" s="34"/>
      <c r="H10" s="45">
        <v>4.5</v>
      </c>
      <c r="I10" s="45">
        <v>1.5</v>
      </c>
      <c r="J10" s="34"/>
      <c r="K10" s="34"/>
      <c r="L10" s="34"/>
      <c r="M10" s="34"/>
      <c r="N10" s="34"/>
      <c r="O10" s="34"/>
      <c r="P10" s="35"/>
      <c r="Q10" s="35"/>
      <c r="R10" s="36"/>
      <c r="S10" s="36"/>
      <c r="T10" s="37"/>
      <c r="U10" s="38"/>
      <c r="V10" s="38"/>
    </row>
    <row r="11" spans="1:24" ht="15">
      <c r="A11" s="151"/>
      <c r="B11" s="43"/>
      <c r="C11" s="44">
        <v>2.25</v>
      </c>
      <c r="D11" s="34"/>
      <c r="E11" s="42">
        <v>0.75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5"/>
      <c r="Q11" s="35"/>
      <c r="R11" s="36"/>
      <c r="S11" s="36"/>
      <c r="T11" s="37"/>
      <c r="U11" s="38"/>
      <c r="V11" s="38"/>
    </row>
    <row r="12" spans="1:24" ht="15">
      <c r="A12" s="149" t="s">
        <v>98</v>
      </c>
      <c r="B12" s="49"/>
      <c r="C12" s="50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5"/>
      <c r="R12" s="36"/>
      <c r="S12" s="36"/>
      <c r="T12" s="37"/>
      <c r="U12" s="38"/>
      <c r="V12" s="38"/>
    </row>
    <row r="13" spans="1:24" ht="15">
      <c r="A13" s="150"/>
      <c r="B13" s="49"/>
      <c r="C13" s="51"/>
      <c r="D13" s="52">
        <v>0.75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5"/>
      <c r="Q13" s="35"/>
      <c r="R13" s="36"/>
      <c r="S13" s="36"/>
      <c r="T13" s="37"/>
      <c r="U13" s="38"/>
      <c r="V13" s="38"/>
    </row>
    <row r="14" spans="1:24" ht="15">
      <c r="A14" s="150"/>
      <c r="B14" s="49"/>
      <c r="C14" s="53">
        <v>1</v>
      </c>
      <c r="D14" s="40">
        <v>7.3</v>
      </c>
      <c r="E14" s="40">
        <v>8</v>
      </c>
      <c r="F14" s="34"/>
      <c r="G14" s="34"/>
      <c r="H14" s="34"/>
      <c r="I14" s="45">
        <v>6.5</v>
      </c>
      <c r="J14" s="45">
        <v>0.2</v>
      </c>
      <c r="K14" s="34"/>
      <c r="L14" s="34"/>
      <c r="M14" s="34"/>
      <c r="N14" s="34"/>
      <c r="O14" s="34"/>
      <c r="P14" s="35"/>
      <c r="Q14" s="35"/>
      <c r="R14" s="36"/>
      <c r="S14" s="36"/>
      <c r="T14" s="37"/>
      <c r="U14" s="38"/>
      <c r="V14" s="38"/>
    </row>
    <row r="15" spans="1:24" ht="15">
      <c r="A15" s="151"/>
      <c r="B15" s="43"/>
      <c r="C15" s="44">
        <v>2.25</v>
      </c>
      <c r="D15" s="34"/>
      <c r="E15" s="34"/>
      <c r="F15" s="42">
        <v>0.75</v>
      </c>
      <c r="G15" s="34"/>
      <c r="H15" s="34"/>
      <c r="I15" s="34"/>
      <c r="J15" s="34"/>
      <c r="K15" s="34"/>
      <c r="L15" s="34"/>
      <c r="M15" s="34"/>
      <c r="N15" s="34"/>
      <c r="O15" s="34"/>
      <c r="P15" s="35"/>
      <c r="Q15" s="35"/>
      <c r="R15" s="36"/>
      <c r="S15" s="36"/>
      <c r="T15" s="37"/>
      <c r="U15" s="38"/>
      <c r="V15" s="38"/>
    </row>
    <row r="16" spans="1:24" ht="1.5" customHeight="1">
      <c r="A16" s="149" t="s">
        <v>99</v>
      </c>
      <c r="B16" s="33">
        <v>4</v>
      </c>
      <c r="C16" s="34"/>
      <c r="D16" s="51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5"/>
      <c r="R16" s="36"/>
      <c r="S16" s="36"/>
      <c r="T16" s="37"/>
      <c r="U16" s="38"/>
      <c r="V16" s="38"/>
    </row>
    <row r="17" spans="1:22" ht="15">
      <c r="A17" s="150"/>
      <c r="B17" s="54">
        <v>2.14</v>
      </c>
      <c r="C17" s="34"/>
      <c r="D17" s="44">
        <v>6.42</v>
      </c>
      <c r="E17" s="34"/>
      <c r="F17" s="34"/>
      <c r="G17" s="34"/>
      <c r="H17" s="42">
        <v>2.14</v>
      </c>
      <c r="I17" s="34"/>
      <c r="J17" s="45">
        <v>7.8</v>
      </c>
      <c r="K17" s="45">
        <v>8</v>
      </c>
      <c r="L17" s="45">
        <v>3.5</v>
      </c>
      <c r="M17" s="34"/>
      <c r="N17" s="34"/>
      <c r="O17" s="34"/>
      <c r="P17" s="35"/>
      <c r="Q17" s="35"/>
      <c r="R17" s="36"/>
      <c r="S17" s="36"/>
      <c r="T17" s="37"/>
      <c r="U17" s="38"/>
      <c r="V17" s="38"/>
    </row>
    <row r="18" spans="1:22" ht="15">
      <c r="A18" s="151"/>
      <c r="B18" s="46">
        <v>1.6</v>
      </c>
      <c r="C18" s="40">
        <v>8</v>
      </c>
      <c r="D18" s="40">
        <v>8</v>
      </c>
      <c r="E18" s="40">
        <v>8</v>
      </c>
      <c r="F18" s="40">
        <v>8</v>
      </c>
      <c r="G18" s="40">
        <v>8</v>
      </c>
      <c r="H18" s="40">
        <v>3</v>
      </c>
      <c r="I18" s="34"/>
      <c r="J18" s="34"/>
      <c r="K18" s="34"/>
      <c r="L18" s="34"/>
      <c r="M18" s="34"/>
      <c r="N18" s="34"/>
      <c r="O18" s="34"/>
      <c r="P18" s="35"/>
      <c r="Q18" s="35"/>
      <c r="R18" s="36"/>
      <c r="S18" s="36"/>
      <c r="T18" s="37"/>
      <c r="U18" s="38"/>
      <c r="V18" s="38"/>
    </row>
    <row r="19" spans="1:22" ht="15">
      <c r="A19" s="149" t="s">
        <v>100</v>
      </c>
      <c r="B19" s="41"/>
      <c r="C19" s="34"/>
      <c r="D19" s="34"/>
      <c r="E19" s="34"/>
      <c r="F19" s="50">
        <v>2</v>
      </c>
      <c r="G19" s="34"/>
      <c r="H19" s="34"/>
      <c r="I19" s="34"/>
      <c r="J19" s="34"/>
      <c r="K19" s="34"/>
      <c r="L19" s="34"/>
      <c r="M19" s="34"/>
      <c r="N19" s="34"/>
      <c r="O19" s="34"/>
      <c r="P19" s="35"/>
      <c r="Q19" s="35"/>
      <c r="R19" s="36"/>
      <c r="S19" s="36"/>
      <c r="T19" s="37"/>
      <c r="U19" s="38"/>
      <c r="V19" s="38"/>
    </row>
    <row r="20" spans="1:22" ht="15">
      <c r="A20" s="150"/>
      <c r="B20" s="41"/>
      <c r="C20" s="34"/>
      <c r="D20" s="44">
        <v>1.5</v>
      </c>
      <c r="E20" s="44">
        <v>4.2699999999999996</v>
      </c>
      <c r="F20" s="52">
        <v>1.92</v>
      </c>
      <c r="G20" s="34"/>
      <c r="H20" s="34"/>
      <c r="I20" s="34"/>
      <c r="J20" s="34"/>
      <c r="K20" s="42">
        <v>2</v>
      </c>
      <c r="L20" s="45">
        <v>4.5</v>
      </c>
      <c r="M20" s="45">
        <v>8</v>
      </c>
      <c r="N20" s="45">
        <v>4.8</v>
      </c>
      <c r="O20" s="34"/>
      <c r="P20" s="35"/>
      <c r="Q20" s="35"/>
      <c r="R20" s="36"/>
      <c r="S20" s="36"/>
      <c r="T20" s="37"/>
      <c r="U20" s="38"/>
      <c r="V20" s="38"/>
    </row>
    <row r="21" spans="1:22" ht="15">
      <c r="A21" s="151"/>
      <c r="B21" s="41"/>
      <c r="C21" s="34"/>
      <c r="D21" s="34"/>
      <c r="E21" s="34"/>
      <c r="F21" s="40">
        <v>3.3</v>
      </c>
      <c r="G21" s="40">
        <v>8</v>
      </c>
      <c r="H21" s="40">
        <v>8</v>
      </c>
      <c r="I21" s="40">
        <v>8</v>
      </c>
      <c r="J21" s="40">
        <v>8</v>
      </c>
      <c r="K21" s="40">
        <v>5</v>
      </c>
      <c r="L21" s="34"/>
      <c r="M21" s="34"/>
      <c r="N21" s="34"/>
      <c r="O21" s="34"/>
      <c r="P21" s="35"/>
      <c r="Q21" s="35"/>
      <c r="R21" s="36"/>
      <c r="S21" s="36"/>
      <c r="T21" s="37"/>
      <c r="U21" s="38"/>
      <c r="V21" s="38"/>
    </row>
    <row r="22" spans="1:22" ht="15">
      <c r="A22" s="149" t="s">
        <v>101</v>
      </c>
      <c r="B22" s="41"/>
      <c r="C22" s="34"/>
      <c r="D22" s="55" t="s">
        <v>102</v>
      </c>
      <c r="E22" s="44">
        <v>2.57</v>
      </c>
      <c r="F22" s="50">
        <v>1</v>
      </c>
      <c r="G22" s="34"/>
      <c r="H22" s="34"/>
      <c r="I22" s="34"/>
      <c r="J22" s="34"/>
      <c r="K22" s="34"/>
      <c r="L22" s="34"/>
      <c r="M22" s="34"/>
      <c r="N22" s="34"/>
      <c r="O22" s="34"/>
      <c r="P22" s="35"/>
      <c r="Q22" s="35"/>
      <c r="R22" s="36"/>
      <c r="S22" s="36"/>
      <c r="T22" s="37"/>
      <c r="U22" s="38"/>
      <c r="V22" s="38"/>
    </row>
    <row r="23" spans="1:22" ht="15">
      <c r="A23" s="150"/>
      <c r="B23" s="41"/>
      <c r="C23" s="34"/>
      <c r="D23" s="34"/>
      <c r="E23" s="34"/>
      <c r="F23" s="40">
        <v>2.9</v>
      </c>
      <c r="G23" s="40">
        <v>5</v>
      </c>
      <c r="H23" s="40">
        <v>5</v>
      </c>
      <c r="I23" s="53">
        <v>3.5</v>
      </c>
      <c r="J23" s="45" t="s">
        <v>103</v>
      </c>
      <c r="K23" s="45" t="s">
        <v>104</v>
      </c>
      <c r="L23" s="34"/>
      <c r="M23" s="34"/>
      <c r="P23" s="35" t="s">
        <v>105</v>
      </c>
      <c r="Q23" s="35"/>
      <c r="R23" s="36"/>
      <c r="S23" s="36"/>
      <c r="T23" s="37"/>
      <c r="U23" s="38"/>
      <c r="V23" s="38"/>
    </row>
    <row r="24" spans="1:22" ht="15">
      <c r="A24" s="151"/>
      <c r="B24" s="41"/>
      <c r="C24" s="34"/>
      <c r="D24" s="34"/>
      <c r="E24" s="34"/>
      <c r="F24" s="34"/>
      <c r="G24" s="34"/>
      <c r="H24" s="34"/>
      <c r="I24" s="56">
        <v>1</v>
      </c>
      <c r="J24" s="34" t="s">
        <v>106</v>
      </c>
      <c r="K24" s="34"/>
      <c r="L24" s="34"/>
      <c r="M24" s="34"/>
      <c r="N24" s="34"/>
      <c r="O24" s="34"/>
      <c r="P24" s="35"/>
      <c r="Q24" s="35"/>
      <c r="R24" s="36"/>
      <c r="S24" s="36"/>
      <c r="T24" s="37"/>
      <c r="U24" s="38"/>
      <c r="V24" s="38"/>
    </row>
    <row r="25" spans="1:22" ht="15">
      <c r="A25" s="149" t="s">
        <v>107</v>
      </c>
      <c r="B25" s="41"/>
      <c r="C25" s="50">
        <v>1</v>
      </c>
      <c r="D25" s="34"/>
      <c r="E25" s="44">
        <v>1</v>
      </c>
      <c r="F25" s="44">
        <v>0.6</v>
      </c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5"/>
      <c r="R25" s="36"/>
      <c r="S25" s="36"/>
      <c r="T25" s="37"/>
      <c r="U25" s="38"/>
      <c r="V25" s="38"/>
    </row>
    <row r="26" spans="1:22" ht="15">
      <c r="A26" s="151"/>
      <c r="B26" s="41"/>
      <c r="C26" s="40">
        <v>3</v>
      </c>
      <c r="D26" s="40">
        <v>7.8</v>
      </c>
      <c r="E26" s="42">
        <v>0.53</v>
      </c>
      <c r="F26" s="34"/>
      <c r="G26" s="34"/>
      <c r="H26" s="34"/>
      <c r="I26" s="34"/>
      <c r="J26" s="45" t="s">
        <v>108</v>
      </c>
      <c r="K26" s="34"/>
      <c r="L26" s="34"/>
      <c r="M26" s="34"/>
      <c r="N26" s="34"/>
      <c r="P26" s="57"/>
      <c r="Q26" s="35"/>
      <c r="R26" s="36"/>
      <c r="S26" s="36"/>
      <c r="T26" s="37"/>
      <c r="U26" s="38"/>
      <c r="V26" s="38"/>
    </row>
    <row r="27" spans="1:22" ht="15">
      <c r="A27" s="149" t="s">
        <v>109</v>
      </c>
      <c r="B27" s="43"/>
      <c r="C27" s="40">
        <v>3.02</v>
      </c>
      <c r="D27" s="34"/>
      <c r="F27" s="44">
        <v>0.48</v>
      </c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5"/>
      <c r="R27" s="36"/>
      <c r="S27" s="36"/>
      <c r="T27" s="37"/>
      <c r="U27" s="38"/>
      <c r="V27" s="38"/>
    </row>
    <row r="28" spans="1:22" ht="15">
      <c r="A28" s="150"/>
      <c r="B28" s="41"/>
      <c r="C28" s="42">
        <v>0.2</v>
      </c>
      <c r="D28" s="34"/>
      <c r="F28" s="34"/>
      <c r="G28" s="34"/>
      <c r="H28" s="34"/>
      <c r="I28" s="34"/>
      <c r="J28" s="45" t="s">
        <v>110</v>
      </c>
      <c r="K28" s="34"/>
      <c r="L28" s="34"/>
      <c r="M28" s="34"/>
      <c r="N28" s="34"/>
      <c r="O28" s="34"/>
      <c r="P28" s="57"/>
      <c r="Q28" s="35"/>
      <c r="R28" s="36"/>
      <c r="S28" s="36"/>
      <c r="T28" s="37"/>
      <c r="U28" s="38"/>
      <c r="V28" s="38"/>
    </row>
    <row r="29" spans="1:22" ht="15">
      <c r="A29" s="151"/>
      <c r="B29" s="41"/>
      <c r="C29" s="44">
        <v>0.48</v>
      </c>
      <c r="D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5"/>
      <c r="Q29" s="35"/>
      <c r="R29" s="36"/>
      <c r="S29" s="36"/>
      <c r="T29" s="37"/>
      <c r="U29" s="38"/>
      <c r="V29" s="38"/>
    </row>
    <row r="30" spans="1:22" ht="15">
      <c r="A30" s="149" t="s">
        <v>111</v>
      </c>
      <c r="B30" s="41"/>
      <c r="C30" s="34"/>
      <c r="D30" s="34"/>
      <c r="E30" s="50">
        <v>2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5"/>
      <c r="R30" s="36"/>
      <c r="S30" s="36"/>
      <c r="T30" s="37"/>
      <c r="U30" s="38"/>
      <c r="V30" s="38"/>
    </row>
    <row r="31" spans="1:22" ht="15">
      <c r="A31" s="150"/>
      <c r="B31" s="41"/>
      <c r="C31" s="34"/>
      <c r="D31" s="34"/>
      <c r="E31" s="52">
        <v>1.5</v>
      </c>
      <c r="F31" s="34"/>
      <c r="G31" s="34"/>
      <c r="H31" s="34"/>
      <c r="I31" s="34"/>
      <c r="J31" s="34"/>
      <c r="K31" s="45" t="s">
        <v>112</v>
      </c>
      <c r="L31" s="45">
        <v>8</v>
      </c>
      <c r="M31" s="45">
        <v>0.5</v>
      </c>
      <c r="N31" s="34"/>
      <c r="O31" s="34"/>
      <c r="P31" s="57"/>
      <c r="Q31" s="57"/>
      <c r="R31" s="36"/>
      <c r="S31" s="36"/>
      <c r="T31" s="37"/>
      <c r="U31" s="38"/>
      <c r="V31" s="38"/>
    </row>
    <row r="32" spans="1:22" ht="15">
      <c r="A32" s="150"/>
      <c r="B32" s="41"/>
      <c r="C32" s="34"/>
      <c r="D32" s="34"/>
      <c r="E32" s="40">
        <v>3.8</v>
      </c>
      <c r="F32" s="40">
        <v>8</v>
      </c>
      <c r="G32" s="40">
        <v>8</v>
      </c>
      <c r="H32" s="40">
        <v>8</v>
      </c>
      <c r="I32" s="40">
        <v>4.7</v>
      </c>
      <c r="J32" s="34"/>
      <c r="K32" s="34"/>
      <c r="L32" s="34"/>
      <c r="M32" s="34"/>
      <c r="N32" s="34"/>
      <c r="O32" s="34"/>
      <c r="P32" s="35"/>
      <c r="Q32" s="35"/>
      <c r="R32" s="36"/>
      <c r="S32" s="36"/>
      <c r="T32" s="37"/>
      <c r="U32" s="38"/>
      <c r="V32" s="38"/>
    </row>
    <row r="33" spans="1:23" ht="15">
      <c r="A33" s="151"/>
      <c r="B33" s="41"/>
      <c r="C33" s="34"/>
      <c r="D33" s="34"/>
      <c r="E33" s="34"/>
      <c r="F33" s="44">
        <v>4.49</v>
      </c>
      <c r="G33" s="34"/>
      <c r="H33" s="34"/>
      <c r="I33" s="42">
        <v>1.5</v>
      </c>
      <c r="J33" s="34"/>
      <c r="K33" s="34"/>
      <c r="L33" s="34"/>
      <c r="M33" s="34"/>
      <c r="N33" s="34"/>
      <c r="O33" s="34"/>
      <c r="P33" s="35"/>
      <c r="Q33" s="35"/>
      <c r="R33" s="36"/>
      <c r="S33" s="36"/>
      <c r="T33" s="37"/>
      <c r="U33" s="38"/>
      <c r="V33" s="38"/>
    </row>
    <row r="34" spans="1:23" ht="15">
      <c r="A34" s="149" t="s">
        <v>113</v>
      </c>
      <c r="B34" s="41"/>
      <c r="C34" s="34"/>
      <c r="D34" s="34"/>
      <c r="E34" s="34"/>
      <c r="F34" s="34"/>
      <c r="G34" s="34"/>
      <c r="H34" s="50">
        <v>2</v>
      </c>
      <c r="I34" s="34"/>
      <c r="J34" s="34"/>
      <c r="K34" s="34"/>
      <c r="L34" s="34"/>
      <c r="M34" s="34"/>
      <c r="N34" s="45" t="s">
        <v>114</v>
      </c>
      <c r="O34" s="45">
        <v>8</v>
      </c>
      <c r="P34" s="45">
        <v>5.7</v>
      </c>
      <c r="Q34" s="57"/>
      <c r="R34" s="36"/>
      <c r="S34" s="36"/>
      <c r="T34" s="58"/>
      <c r="V34" s="34"/>
      <c r="W34" s="51"/>
    </row>
    <row r="35" spans="1:23" ht="15">
      <c r="A35" s="150"/>
      <c r="B35" s="41"/>
      <c r="C35" s="34"/>
      <c r="D35" s="34"/>
      <c r="E35" s="34"/>
      <c r="F35" s="59">
        <v>2.2000000000000002</v>
      </c>
      <c r="G35" s="44">
        <v>3.5</v>
      </c>
      <c r="H35" s="52">
        <v>0.8</v>
      </c>
      <c r="I35" s="52">
        <v>1.2</v>
      </c>
      <c r="J35" s="34"/>
      <c r="K35" s="34"/>
      <c r="L35" s="34"/>
      <c r="M35" s="34"/>
      <c r="N35" s="42">
        <v>1.92</v>
      </c>
      <c r="O35" s="34"/>
      <c r="P35" s="35"/>
      <c r="Q35" s="35"/>
      <c r="R35" s="36"/>
      <c r="S35" s="36"/>
      <c r="T35" s="37"/>
      <c r="U35" s="34"/>
      <c r="V35" s="38"/>
    </row>
    <row r="36" spans="1:23" ht="15">
      <c r="A36" s="151"/>
      <c r="B36" s="41"/>
      <c r="C36" s="34"/>
      <c r="D36" s="34"/>
      <c r="E36" s="34"/>
      <c r="F36" s="34"/>
      <c r="G36" s="34"/>
      <c r="H36" s="34"/>
      <c r="I36" s="40">
        <v>6.8</v>
      </c>
      <c r="J36" s="40">
        <v>8</v>
      </c>
      <c r="K36" s="40">
        <v>8</v>
      </c>
      <c r="L36" s="40">
        <v>8</v>
      </c>
      <c r="M36" s="40">
        <v>8</v>
      </c>
      <c r="N36" s="40">
        <v>1.5</v>
      </c>
      <c r="O36" s="34"/>
      <c r="P36" s="35"/>
      <c r="Q36" s="35"/>
      <c r="R36" s="36"/>
      <c r="S36" s="36"/>
      <c r="T36" s="37"/>
      <c r="U36" s="38"/>
      <c r="V36" s="38"/>
    </row>
    <row r="37" spans="1:23" ht="15">
      <c r="A37" s="60" t="s">
        <v>115</v>
      </c>
      <c r="B37" s="61"/>
      <c r="C37" s="62"/>
      <c r="D37" s="62"/>
      <c r="E37" s="63">
        <v>1.1000000000000001</v>
      </c>
      <c r="F37" s="63">
        <v>1.1000000000000001</v>
      </c>
      <c r="G37" s="62"/>
      <c r="H37" s="62"/>
      <c r="I37" s="62"/>
      <c r="J37" s="62"/>
      <c r="K37" s="62"/>
      <c r="L37" s="62"/>
      <c r="M37" s="62"/>
      <c r="N37" s="62"/>
      <c r="O37" s="62"/>
      <c r="P37" s="64"/>
      <c r="Q37" s="64"/>
      <c r="R37" s="65"/>
      <c r="S37" s="65"/>
      <c r="T37" s="66"/>
      <c r="U37" s="38"/>
      <c r="V37" s="38"/>
    </row>
    <row r="38" spans="1:23" ht="1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</row>
    <row r="39" spans="1:23" ht="15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</row>
    <row r="41" spans="1:23" ht="15">
      <c r="A41" s="67" t="s">
        <v>116</v>
      </c>
    </row>
    <row r="42" spans="1:23" ht="15">
      <c r="A42" s="68" t="s">
        <v>117</v>
      </c>
    </row>
    <row r="43" spans="1:23" ht="15">
      <c r="A43" s="69" t="s">
        <v>118</v>
      </c>
    </row>
    <row r="44" spans="1:23" ht="15">
      <c r="A44" s="70" t="s">
        <v>119</v>
      </c>
    </row>
    <row r="45" spans="1:23" ht="15">
      <c r="A45" s="71" t="s">
        <v>120</v>
      </c>
    </row>
    <row r="46" spans="1:23" ht="15">
      <c r="A46" s="72" t="s">
        <v>121</v>
      </c>
    </row>
    <row r="47" spans="1:23" ht="15">
      <c r="A47" s="73" t="s">
        <v>122</v>
      </c>
    </row>
    <row r="52" spans="1:5" ht="15.75" customHeight="1">
      <c r="A52" s="109" t="s">
        <v>143</v>
      </c>
    </row>
    <row r="54" spans="1:5" ht="15.75" customHeight="1">
      <c r="A54" s="109" t="s">
        <v>197</v>
      </c>
    </row>
    <row r="56" spans="1:5" ht="15.75" customHeight="1">
      <c r="A56" s="109" t="s">
        <v>198</v>
      </c>
      <c r="E56" s="111" t="s">
        <v>199</v>
      </c>
    </row>
    <row r="59" spans="1:5" ht="15.75" customHeight="1">
      <c r="A59" s="109" t="s">
        <v>200</v>
      </c>
      <c r="E59" s="112" t="s">
        <v>201</v>
      </c>
    </row>
    <row r="60" spans="1:5" ht="15.75" customHeight="1">
      <c r="A60" s="109" t="s">
        <v>202</v>
      </c>
    </row>
  </sheetData>
  <mergeCells count="11">
    <mergeCell ref="A22:A24"/>
    <mergeCell ref="A25:A26"/>
    <mergeCell ref="A27:A29"/>
    <mergeCell ref="A30:A33"/>
    <mergeCell ref="A34:A36"/>
    <mergeCell ref="A19:A21"/>
    <mergeCell ref="A2:A5"/>
    <mergeCell ref="A6:A7"/>
    <mergeCell ref="A8:A11"/>
    <mergeCell ref="A12:A15"/>
    <mergeCell ref="A16:A18"/>
  </mergeCells>
  <hyperlinks>
    <hyperlink ref="A52" r:id="rId1"/>
    <hyperlink ref="A60" r:id="rId2"/>
    <hyperlink ref="A56" r:id="rId3"/>
    <hyperlink ref="A54" r:id="rId4"/>
    <hyperlink ref="A59" r:id="rId5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B1:G55"/>
  <sheetViews>
    <sheetView workbookViewId="0">
      <selection activeCell="D60" sqref="D60"/>
    </sheetView>
  </sheetViews>
  <sheetFormatPr baseColWidth="10" defaultRowHeight="15"/>
  <cols>
    <col min="1" max="1" width="6.140625" customWidth="1"/>
    <col min="2" max="2" width="15.85546875" customWidth="1"/>
    <col min="3" max="3" width="25.140625" customWidth="1"/>
    <col min="4" max="4" width="24.140625" customWidth="1"/>
    <col min="5" max="5" width="27" customWidth="1"/>
    <col min="6" max="6" width="20.28515625" customWidth="1"/>
    <col min="7" max="7" width="18.28515625" customWidth="1"/>
  </cols>
  <sheetData>
    <row r="1" spans="2:7">
      <c r="B1" s="88"/>
      <c r="C1" s="88"/>
      <c r="D1" s="88"/>
      <c r="E1" s="88"/>
      <c r="F1" s="88"/>
    </row>
    <row r="2" spans="2:7" ht="15.75">
      <c r="B2" s="97" t="s">
        <v>145</v>
      </c>
      <c r="C2" s="97" t="s">
        <v>158</v>
      </c>
      <c r="D2" s="97" t="s">
        <v>159</v>
      </c>
      <c r="E2" s="97" t="s">
        <v>160</v>
      </c>
      <c r="F2" s="97" t="s">
        <v>161</v>
      </c>
      <c r="G2" s="97" t="s">
        <v>162</v>
      </c>
    </row>
    <row r="3" spans="2:7" s="82" customFormat="1" ht="18" customHeight="1">
      <c r="B3" s="153" t="s">
        <v>144</v>
      </c>
      <c r="C3" s="89" t="s">
        <v>163</v>
      </c>
      <c r="D3" s="89" t="s">
        <v>149</v>
      </c>
      <c r="E3" s="89" t="s">
        <v>153</v>
      </c>
      <c r="F3" s="80">
        <v>7</v>
      </c>
      <c r="G3" s="89"/>
    </row>
    <row r="4" spans="2:7" s="82" customFormat="1" ht="18" customHeight="1">
      <c r="B4" s="154"/>
      <c r="C4" s="89" t="s">
        <v>151</v>
      </c>
      <c r="D4" s="89" t="s">
        <v>150</v>
      </c>
      <c r="E4" s="89" t="s">
        <v>154</v>
      </c>
      <c r="F4" s="89"/>
      <c r="G4" s="89"/>
    </row>
    <row r="5" spans="2:7" s="82" customFormat="1" ht="18" customHeight="1">
      <c r="B5" s="154"/>
      <c r="C5" s="89" t="s">
        <v>152</v>
      </c>
      <c r="D5" s="89"/>
      <c r="E5" s="89" t="s">
        <v>166</v>
      </c>
      <c r="F5" s="89"/>
      <c r="G5" s="89"/>
    </row>
    <row r="6" spans="2:7" s="82" customFormat="1" ht="18" customHeight="1">
      <c r="B6" s="154"/>
      <c r="C6" s="89" t="s">
        <v>155</v>
      </c>
      <c r="D6" s="89"/>
      <c r="E6" s="89" t="s">
        <v>167</v>
      </c>
      <c r="F6" s="89"/>
      <c r="G6" s="89"/>
    </row>
    <row r="7" spans="2:7" s="82" customFormat="1" ht="18" customHeight="1">
      <c r="B7" s="154"/>
      <c r="C7" s="89" t="s">
        <v>156</v>
      </c>
      <c r="D7" s="89"/>
      <c r="E7" s="89"/>
      <c r="F7" s="89"/>
      <c r="G7" s="89"/>
    </row>
    <row r="8" spans="2:7" s="82" customFormat="1" ht="18" customHeight="1">
      <c r="B8" s="154"/>
      <c r="C8" s="89" t="s">
        <v>157</v>
      </c>
      <c r="D8" s="89"/>
      <c r="E8" s="89"/>
      <c r="F8" s="89"/>
      <c r="G8" s="89"/>
    </row>
    <row r="9" spans="2:7" s="82" customFormat="1" ht="18" customHeight="1">
      <c r="B9" s="154"/>
      <c r="C9" s="89" t="s">
        <v>164</v>
      </c>
      <c r="D9" s="89"/>
      <c r="E9" s="89"/>
      <c r="F9" s="89"/>
      <c r="G9" s="89"/>
    </row>
    <row r="10" spans="2:7" s="82" customFormat="1" ht="18" customHeight="1">
      <c r="B10" s="155"/>
      <c r="C10" s="89" t="s">
        <v>165</v>
      </c>
      <c r="D10" s="89"/>
      <c r="E10" s="89"/>
      <c r="F10" s="89"/>
      <c r="G10" s="89"/>
    </row>
    <row r="11" spans="2:7">
      <c r="B11" s="98" t="s">
        <v>168</v>
      </c>
      <c r="C11" s="100">
        <v>8</v>
      </c>
      <c r="D11" s="100">
        <v>2</v>
      </c>
      <c r="E11" s="100">
        <v>4</v>
      </c>
      <c r="F11" s="100">
        <v>7</v>
      </c>
      <c r="G11" s="100">
        <v>0</v>
      </c>
    </row>
    <row r="14" spans="2:7">
      <c r="B14" s="79"/>
      <c r="C14" s="98" t="s">
        <v>13</v>
      </c>
      <c r="D14" s="98" t="s">
        <v>180</v>
      </c>
      <c r="E14" s="98" t="s">
        <v>181</v>
      </c>
    </row>
    <row r="15" spans="2:7">
      <c r="B15" s="99" t="s">
        <v>178</v>
      </c>
      <c r="C15" s="25">
        <v>3</v>
      </c>
      <c r="D15" s="25">
        <v>2</v>
      </c>
      <c r="E15" s="25">
        <v>3</v>
      </c>
    </row>
    <row r="16" spans="2:7">
      <c r="B16" s="99" t="s">
        <v>179</v>
      </c>
      <c r="C16" s="25">
        <v>1</v>
      </c>
      <c r="D16" s="25">
        <v>1</v>
      </c>
      <c r="E16" s="25"/>
    </row>
    <row r="17" spans="2:6">
      <c r="B17" s="99" t="s">
        <v>146</v>
      </c>
      <c r="C17" s="25"/>
      <c r="D17" s="25">
        <v>3</v>
      </c>
      <c r="E17" s="25">
        <v>1</v>
      </c>
    </row>
    <row r="18" spans="2:6">
      <c r="B18" s="99" t="s">
        <v>147</v>
      </c>
      <c r="C18" s="25"/>
      <c r="D18" s="25">
        <v>7</v>
      </c>
      <c r="E18" s="25"/>
    </row>
    <row r="19" spans="2:6">
      <c r="B19" s="99" t="s">
        <v>148</v>
      </c>
      <c r="C19" s="25"/>
      <c r="D19" s="25"/>
      <c r="E19" s="25"/>
    </row>
    <row r="22" spans="2:6">
      <c r="B22" s="98" t="s">
        <v>169</v>
      </c>
      <c r="C22" s="98" t="s">
        <v>170</v>
      </c>
      <c r="D22" s="98" t="s">
        <v>171</v>
      </c>
      <c r="E22" s="98" t="s">
        <v>172</v>
      </c>
      <c r="F22" s="98" t="s">
        <v>168</v>
      </c>
    </row>
    <row r="23" spans="2:6">
      <c r="B23" s="98" t="s">
        <v>173</v>
      </c>
      <c r="C23" s="25" t="s">
        <v>194</v>
      </c>
      <c r="D23" s="25" t="s">
        <v>253</v>
      </c>
      <c r="E23" s="25" t="s">
        <v>254</v>
      </c>
      <c r="F23" s="25">
        <f>9+8+18</f>
        <v>35</v>
      </c>
    </row>
    <row r="24" spans="2:6">
      <c r="B24" s="98" t="s">
        <v>174</v>
      </c>
      <c r="C24" s="25" t="s">
        <v>255</v>
      </c>
      <c r="D24" s="25" t="s">
        <v>256</v>
      </c>
      <c r="E24" s="25"/>
      <c r="F24" s="25">
        <f>7+5</f>
        <v>12</v>
      </c>
    </row>
    <row r="25" spans="2:6">
      <c r="B25" s="98" t="s">
        <v>175</v>
      </c>
      <c r="C25" s="25"/>
      <c r="D25" s="25" t="s">
        <v>195</v>
      </c>
      <c r="E25" s="25" t="s">
        <v>196</v>
      </c>
      <c r="F25" s="25">
        <f>12+3</f>
        <v>15</v>
      </c>
    </row>
    <row r="26" spans="2:6">
      <c r="B26" s="98" t="s">
        <v>176</v>
      </c>
      <c r="C26" s="25"/>
      <c r="D26" s="25" t="s">
        <v>182</v>
      </c>
      <c r="E26" s="25"/>
      <c r="F26" s="25">
        <v>17</v>
      </c>
    </row>
    <row r="27" spans="2:6">
      <c r="B27" s="98" t="s">
        <v>177</v>
      </c>
      <c r="C27" s="25"/>
      <c r="D27" s="25"/>
      <c r="E27" s="25"/>
      <c r="F27" s="25">
        <v>0</v>
      </c>
    </row>
    <row r="28" spans="2:6">
      <c r="E28" s="98" t="s">
        <v>183</v>
      </c>
      <c r="F28" s="98">
        <f>SUM(F23:F27)</f>
        <v>79</v>
      </c>
    </row>
    <row r="31" spans="2:6">
      <c r="B31" s="90" t="s">
        <v>184</v>
      </c>
      <c r="C31" t="s">
        <v>185</v>
      </c>
    </row>
    <row r="32" spans="2:6">
      <c r="B32" s="90" t="s">
        <v>184</v>
      </c>
      <c r="C32" t="s">
        <v>257</v>
      </c>
    </row>
    <row r="33" spans="2:5">
      <c r="B33" s="90" t="s">
        <v>184</v>
      </c>
      <c r="C33" s="108">
        <f>((0.01*32)+0.65)*79</f>
        <v>76.63</v>
      </c>
    </row>
    <row r="34" spans="2:5">
      <c r="B34" s="90" t="s">
        <v>184</v>
      </c>
      <c r="C34" s="102">
        <v>77</v>
      </c>
    </row>
    <row r="35" spans="2:5" ht="40.5" customHeight="1">
      <c r="B35" s="156" t="s">
        <v>186</v>
      </c>
      <c r="C35" s="156"/>
      <c r="D35" s="156"/>
      <c r="E35" s="156"/>
    </row>
    <row r="37" spans="2:5">
      <c r="B37" t="s">
        <v>187</v>
      </c>
    </row>
    <row r="38" spans="2:5">
      <c r="B38" t="s">
        <v>259</v>
      </c>
    </row>
    <row r="39" spans="2:5">
      <c r="B39" t="s">
        <v>258</v>
      </c>
    </row>
    <row r="40" spans="2:5">
      <c r="B40" t="s">
        <v>189</v>
      </c>
    </row>
    <row r="41" spans="2:5">
      <c r="B41" s="101" t="s">
        <v>260</v>
      </c>
      <c r="C41" s="107">
        <f>552/3</f>
        <v>184</v>
      </c>
    </row>
    <row r="42" spans="2:5">
      <c r="B42" s="103" t="s">
        <v>261</v>
      </c>
      <c r="C42" t="s">
        <v>191</v>
      </c>
    </row>
    <row r="43" spans="2:5">
      <c r="B43" t="s">
        <v>262</v>
      </c>
    </row>
    <row r="44" spans="2:5">
      <c r="B44" s="103" t="s">
        <v>190</v>
      </c>
      <c r="C44" s="102">
        <v>51.33</v>
      </c>
    </row>
    <row r="45" spans="2:5">
      <c r="B45" s="113" t="s">
        <v>263</v>
      </c>
      <c r="C45" s="104">
        <f>51.33/20</f>
        <v>2.5665</v>
      </c>
      <c r="D45" t="s">
        <v>193</v>
      </c>
    </row>
    <row r="46" spans="2:5">
      <c r="D46" t="s">
        <v>192</v>
      </c>
    </row>
    <row r="47" spans="2:5">
      <c r="D47" s="105">
        <v>8</v>
      </c>
      <c r="E47" s="105">
        <v>30</v>
      </c>
    </row>
    <row r="48" spans="2:5">
      <c r="D48" s="105">
        <v>2</v>
      </c>
      <c r="E48" s="106" t="s">
        <v>188</v>
      </c>
    </row>
    <row r="49" spans="2:4">
      <c r="B49" s="103" t="s">
        <v>264</v>
      </c>
    </row>
    <row r="50" spans="2:4">
      <c r="B50" t="s">
        <v>266</v>
      </c>
      <c r="D50" s="133">
        <v>800000</v>
      </c>
    </row>
    <row r="51" spans="2:4">
      <c r="B51" t="s">
        <v>265</v>
      </c>
      <c r="D51" t="s">
        <v>267</v>
      </c>
    </row>
    <row r="53" spans="2:4">
      <c r="B53" s="131" t="s">
        <v>268</v>
      </c>
      <c r="C53" t="s">
        <v>269</v>
      </c>
    </row>
    <row r="54" spans="2:4">
      <c r="B54" s="131" t="s">
        <v>268</v>
      </c>
      <c r="C54" t="s">
        <v>270</v>
      </c>
    </row>
    <row r="55" spans="2:4">
      <c r="B55" s="132" t="s">
        <v>268</v>
      </c>
      <c r="C55" s="134">
        <f>(3 * 2.57 * 800000)+1000000</f>
        <v>7167999.9999999991</v>
      </c>
    </row>
  </sheetData>
  <mergeCells count="2">
    <mergeCell ref="B3:B10"/>
    <mergeCell ref="B35:E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R208"/>
  <sheetViews>
    <sheetView tabSelected="1" zoomScale="85" zoomScaleNormal="85" workbookViewId="0">
      <selection activeCell="M17" sqref="M17"/>
    </sheetView>
  </sheetViews>
  <sheetFormatPr baseColWidth="10" defaultColWidth="9.140625" defaultRowHeight="15"/>
  <cols>
    <col min="2" max="2" width="15.140625" customWidth="1"/>
    <col min="3" max="3" width="11.85546875" bestFit="1" customWidth="1"/>
    <col min="5" max="5" width="7.5703125" customWidth="1"/>
    <col min="6" max="6" width="7.42578125" customWidth="1"/>
    <col min="7" max="7" width="6.7109375" customWidth="1"/>
    <col min="11" max="11" width="10.42578125" customWidth="1"/>
  </cols>
  <sheetData>
    <row r="2" spans="2:15" ht="15.75">
      <c r="B2" s="157" t="s">
        <v>0</v>
      </c>
      <c r="C2" s="158"/>
      <c r="D2" s="158"/>
      <c r="E2" s="158"/>
      <c r="F2" s="158"/>
      <c r="G2" s="158"/>
      <c r="H2" s="158"/>
      <c r="I2" s="158"/>
      <c r="J2" s="158"/>
      <c r="K2" s="159"/>
      <c r="O2" s="110" t="s">
        <v>49</v>
      </c>
    </row>
    <row r="3" spans="2:15" ht="15.75">
      <c r="B3" s="5"/>
      <c r="C3" s="6"/>
      <c r="D3" s="6"/>
      <c r="E3" s="6"/>
      <c r="F3" s="6"/>
      <c r="G3" s="6"/>
      <c r="H3" s="6"/>
      <c r="I3" s="6"/>
      <c r="J3" s="78" t="s">
        <v>1</v>
      </c>
      <c r="K3" s="7"/>
    </row>
    <row r="4" spans="2:15">
      <c r="B4" s="16" t="s">
        <v>2</v>
      </c>
      <c r="C4" s="25">
        <v>1</v>
      </c>
      <c r="D4" s="16" t="s">
        <v>5</v>
      </c>
      <c r="E4" s="2" t="s">
        <v>12</v>
      </c>
      <c r="F4" s="2"/>
      <c r="G4" s="2"/>
      <c r="H4" s="2"/>
      <c r="I4" s="2"/>
      <c r="J4" s="2"/>
      <c r="K4" s="1"/>
      <c r="O4" t="s">
        <v>49</v>
      </c>
    </row>
    <row r="5" spans="2:15">
      <c r="B5" s="16" t="s">
        <v>3</v>
      </c>
      <c r="C5" s="2"/>
      <c r="D5" s="19" t="s">
        <v>16</v>
      </c>
      <c r="E5" s="12"/>
      <c r="F5" s="12"/>
      <c r="G5" s="12"/>
      <c r="H5" s="12"/>
      <c r="I5" s="12"/>
      <c r="J5" s="12"/>
      <c r="K5" s="13"/>
    </row>
    <row r="6" spans="2:15">
      <c r="B6" s="160" t="s">
        <v>4</v>
      </c>
      <c r="C6" s="161"/>
      <c r="D6" s="162"/>
      <c r="E6" s="160" t="s">
        <v>6</v>
      </c>
      <c r="F6" s="161"/>
      <c r="G6" s="162"/>
      <c r="H6" s="160" t="s">
        <v>7</v>
      </c>
      <c r="I6" s="162"/>
      <c r="J6" s="160" t="s">
        <v>8</v>
      </c>
      <c r="K6" s="162"/>
    </row>
    <row r="7" spans="2:15">
      <c r="B7" s="163" t="s">
        <v>13</v>
      </c>
      <c r="C7" s="164"/>
      <c r="D7" s="165"/>
      <c r="E7" s="163" t="s">
        <v>30</v>
      </c>
      <c r="F7" s="164"/>
      <c r="G7" s="165"/>
      <c r="H7" s="163">
        <v>3</v>
      </c>
      <c r="I7" s="165"/>
      <c r="J7" s="163">
        <v>1</v>
      </c>
      <c r="K7" s="165"/>
    </row>
    <row r="8" spans="2:15" ht="22.5" customHeight="1">
      <c r="B8" s="17" t="s">
        <v>9</v>
      </c>
      <c r="C8" s="14"/>
      <c r="D8" s="14"/>
      <c r="E8" s="169" t="s">
        <v>14</v>
      </c>
      <c r="F8" s="170"/>
      <c r="G8" s="170"/>
      <c r="H8" s="170"/>
      <c r="I8" s="170"/>
      <c r="J8" s="170"/>
      <c r="K8" s="171"/>
    </row>
    <row r="9" spans="2:15">
      <c r="B9" s="11" t="s">
        <v>10</v>
      </c>
      <c r="C9" s="3"/>
      <c r="D9" s="3"/>
      <c r="E9" s="3"/>
      <c r="F9" s="3"/>
      <c r="G9" s="3"/>
      <c r="H9" s="3"/>
      <c r="I9" s="3"/>
      <c r="J9" s="3"/>
      <c r="K9" s="4"/>
    </row>
    <row r="10" spans="2:15">
      <c r="B10" s="21" t="s">
        <v>17</v>
      </c>
      <c r="C10" s="20"/>
      <c r="D10" s="20"/>
      <c r="E10" s="20"/>
      <c r="F10" s="20"/>
      <c r="G10" s="20"/>
      <c r="H10" s="20"/>
      <c r="I10" s="20"/>
      <c r="J10" s="6"/>
      <c r="K10" s="7"/>
    </row>
    <row r="11" spans="2:15">
      <c r="B11" s="5" t="s">
        <v>39</v>
      </c>
      <c r="C11" s="6" t="s">
        <v>47</v>
      </c>
      <c r="D11" s="6"/>
      <c r="E11" s="6"/>
      <c r="F11" s="6"/>
      <c r="G11" s="6"/>
      <c r="H11" s="6"/>
      <c r="I11" s="6"/>
      <c r="J11" s="6"/>
      <c r="K11" s="7"/>
    </row>
    <row r="12" spans="2:15">
      <c r="B12" s="5" t="s">
        <v>43</v>
      </c>
      <c r="C12" s="6" t="s">
        <v>48</v>
      </c>
      <c r="D12" s="6"/>
      <c r="E12" s="6"/>
      <c r="F12" s="6"/>
      <c r="G12" s="6"/>
      <c r="H12" s="6"/>
      <c r="I12" s="6"/>
      <c r="J12" s="6"/>
      <c r="K12" s="7"/>
    </row>
    <row r="13" spans="2:15" ht="18" customHeight="1">
      <c r="B13" s="22" t="s">
        <v>20</v>
      </c>
      <c r="C13" s="6" t="s">
        <v>19</v>
      </c>
      <c r="D13" s="6"/>
      <c r="E13" s="6"/>
      <c r="F13" s="6"/>
      <c r="G13" s="6"/>
      <c r="H13" s="6"/>
      <c r="I13" s="6"/>
      <c r="J13" s="6"/>
      <c r="K13" s="7"/>
    </row>
    <row r="14" spans="2:15" ht="18" customHeight="1">
      <c r="B14" s="8"/>
      <c r="C14" s="9" t="s">
        <v>18</v>
      </c>
      <c r="D14" s="9"/>
      <c r="E14" s="9"/>
      <c r="F14" s="9"/>
      <c r="G14" s="9"/>
      <c r="H14" s="9"/>
      <c r="I14" s="9"/>
      <c r="J14" s="9"/>
      <c r="K14" s="10"/>
    </row>
    <row r="15" spans="2:15" ht="15" customHeight="1">
      <c r="B15" s="18" t="s">
        <v>11</v>
      </c>
      <c r="C15" s="23"/>
      <c r="D15" s="23"/>
      <c r="E15" s="23"/>
      <c r="F15" s="23"/>
      <c r="G15" s="23"/>
      <c r="H15" s="23"/>
      <c r="I15" s="23"/>
      <c r="J15" s="23"/>
      <c r="K15" s="7"/>
    </row>
    <row r="16" spans="2:15" ht="49.5" customHeight="1">
      <c r="B16" s="24" t="s">
        <v>24</v>
      </c>
      <c r="C16" s="166" t="s">
        <v>21</v>
      </c>
      <c r="D16" s="166"/>
      <c r="E16" s="166"/>
      <c r="F16" s="166"/>
      <c r="G16" s="166"/>
      <c r="H16" s="166"/>
      <c r="I16" s="166"/>
      <c r="J16" s="166"/>
      <c r="K16" s="172"/>
    </row>
    <row r="17" spans="2:11" ht="32.25" customHeight="1">
      <c r="B17" s="24" t="s">
        <v>23</v>
      </c>
      <c r="C17" s="166" t="s">
        <v>22</v>
      </c>
      <c r="D17" s="166"/>
      <c r="E17" s="166"/>
      <c r="F17" s="166"/>
      <c r="G17" s="166"/>
      <c r="H17" s="166"/>
      <c r="I17" s="166"/>
      <c r="J17" s="166"/>
      <c r="K17" s="7"/>
    </row>
    <row r="18" spans="2:11">
      <c r="B18" s="8"/>
      <c r="C18" s="9"/>
      <c r="D18" s="9"/>
      <c r="E18" s="9"/>
      <c r="F18" s="9"/>
      <c r="G18" s="9"/>
      <c r="H18" s="9"/>
      <c r="I18" s="9"/>
      <c r="J18" s="9"/>
      <c r="K18" s="10"/>
    </row>
    <row r="21" spans="2:11" ht="15.75">
      <c r="B21" s="157" t="s">
        <v>0</v>
      </c>
      <c r="C21" s="158"/>
      <c r="D21" s="158"/>
      <c r="E21" s="158"/>
      <c r="F21" s="158"/>
      <c r="G21" s="158"/>
      <c r="H21" s="158"/>
      <c r="I21" s="158"/>
      <c r="J21" s="158"/>
      <c r="K21" s="159"/>
    </row>
    <row r="22" spans="2:11" ht="15.75">
      <c r="B22" s="5"/>
      <c r="C22" s="6"/>
      <c r="D22" s="6"/>
      <c r="E22" s="6"/>
      <c r="F22" s="6"/>
      <c r="G22" s="6"/>
      <c r="H22" s="6"/>
      <c r="I22" s="6"/>
      <c r="J22" s="78" t="s">
        <v>1</v>
      </c>
      <c r="K22" s="7"/>
    </row>
    <row r="23" spans="2:11">
      <c r="B23" s="16" t="s">
        <v>2</v>
      </c>
      <c r="C23" s="25">
        <v>2</v>
      </c>
      <c r="D23" s="16" t="s">
        <v>5</v>
      </c>
      <c r="E23" s="2" t="s">
        <v>12</v>
      </c>
      <c r="F23" s="2"/>
      <c r="G23" s="2"/>
      <c r="H23" s="2"/>
      <c r="I23" s="2"/>
      <c r="J23" s="2"/>
      <c r="K23" s="1"/>
    </row>
    <row r="24" spans="2:11">
      <c r="B24" s="16" t="s">
        <v>3</v>
      </c>
      <c r="C24" s="2"/>
      <c r="D24" s="19" t="s">
        <v>25</v>
      </c>
      <c r="E24" s="12"/>
      <c r="F24" s="12"/>
      <c r="G24" s="12"/>
      <c r="H24" s="12"/>
      <c r="I24" s="12"/>
      <c r="J24" s="12"/>
      <c r="K24" s="13"/>
    </row>
    <row r="25" spans="2:11">
      <c r="B25" s="160" t="s">
        <v>4</v>
      </c>
      <c r="C25" s="161"/>
      <c r="D25" s="162"/>
      <c r="E25" s="160" t="s">
        <v>6</v>
      </c>
      <c r="F25" s="161"/>
      <c r="G25" s="162"/>
      <c r="H25" s="160" t="s">
        <v>7</v>
      </c>
      <c r="I25" s="162"/>
      <c r="J25" s="160" t="s">
        <v>8</v>
      </c>
      <c r="K25" s="162"/>
    </row>
    <row r="26" spans="2:11">
      <c r="B26" s="163" t="s">
        <v>13</v>
      </c>
      <c r="C26" s="164"/>
      <c r="D26" s="165"/>
      <c r="E26" s="163" t="s">
        <v>30</v>
      </c>
      <c r="F26" s="164"/>
      <c r="G26" s="165"/>
      <c r="H26" s="163">
        <v>3</v>
      </c>
      <c r="I26" s="165"/>
      <c r="J26" s="163">
        <v>1</v>
      </c>
      <c r="K26" s="165"/>
    </row>
    <row r="27" spans="2:11">
      <c r="B27" s="17" t="s">
        <v>9</v>
      </c>
      <c r="C27" s="14"/>
      <c r="D27" s="14"/>
      <c r="E27" s="169" t="s">
        <v>14</v>
      </c>
      <c r="F27" s="170"/>
      <c r="G27" s="170"/>
      <c r="H27" s="170"/>
      <c r="I27" s="170"/>
      <c r="J27" s="170"/>
      <c r="K27" s="171"/>
    </row>
    <row r="28" spans="2:11">
      <c r="B28" s="11" t="s">
        <v>10</v>
      </c>
      <c r="C28" s="3"/>
      <c r="D28" s="3"/>
      <c r="E28" s="3"/>
      <c r="F28" s="3"/>
      <c r="G28" s="3"/>
      <c r="H28" s="3"/>
      <c r="I28" s="3"/>
      <c r="J28" s="3"/>
      <c r="K28" s="4"/>
    </row>
    <row r="29" spans="2:11">
      <c r="B29" s="21" t="s">
        <v>26</v>
      </c>
      <c r="C29" s="20"/>
      <c r="D29" s="20"/>
      <c r="E29" s="20"/>
      <c r="F29" s="20"/>
      <c r="G29" s="20"/>
      <c r="H29" s="20"/>
      <c r="I29" s="20"/>
      <c r="J29" s="6"/>
      <c r="K29" s="7"/>
    </row>
    <row r="30" spans="2:11">
      <c r="B30" s="5" t="s">
        <v>39</v>
      </c>
      <c r="C30" s="6" t="s">
        <v>45</v>
      </c>
      <c r="D30" s="6"/>
      <c r="E30" s="6"/>
      <c r="F30" s="6"/>
      <c r="G30" s="6"/>
      <c r="H30" s="6"/>
      <c r="I30" s="6"/>
      <c r="J30" s="6"/>
      <c r="K30" s="7"/>
    </row>
    <row r="31" spans="2:11">
      <c r="B31" s="5" t="s">
        <v>43</v>
      </c>
      <c r="C31" s="6" t="s">
        <v>46</v>
      </c>
      <c r="D31" s="6"/>
      <c r="E31" s="6"/>
      <c r="F31" s="6"/>
      <c r="G31" s="6"/>
      <c r="H31" s="6"/>
      <c r="I31" s="6"/>
      <c r="J31" s="6"/>
      <c r="K31" s="7"/>
    </row>
    <row r="32" spans="2:11" ht="17.25" customHeight="1">
      <c r="B32" s="22" t="s">
        <v>20</v>
      </c>
      <c r="C32" s="167" t="s">
        <v>27</v>
      </c>
      <c r="D32" s="167"/>
      <c r="E32" s="167"/>
      <c r="F32" s="167"/>
      <c r="G32" s="167"/>
      <c r="H32" s="167"/>
      <c r="I32" s="167"/>
      <c r="J32" s="167"/>
      <c r="K32" s="168"/>
    </row>
    <row r="33" spans="2:18" ht="9.75" customHeight="1">
      <c r="B33" s="8"/>
      <c r="C33" s="9"/>
      <c r="D33" s="9"/>
      <c r="E33" s="9"/>
      <c r="F33" s="9"/>
      <c r="G33" s="9"/>
      <c r="H33" s="9"/>
      <c r="I33" s="9"/>
      <c r="J33" s="9"/>
      <c r="K33" s="10"/>
    </row>
    <row r="34" spans="2:18">
      <c r="B34" s="18" t="s">
        <v>11</v>
      </c>
      <c r="C34" s="23"/>
      <c r="D34" s="23"/>
      <c r="E34" s="23"/>
      <c r="F34" s="23"/>
      <c r="G34" s="23"/>
      <c r="H34" s="23"/>
      <c r="I34" s="23"/>
      <c r="J34" s="23"/>
      <c r="K34" s="7"/>
      <c r="R34" s="6"/>
    </row>
    <row r="35" spans="2:18">
      <c r="B35" s="24" t="s">
        <v>24</v>
      </c>
      <c r="C35" s="166" t="s">
        <v>15</v>
      </c>
      <c r="D35" s="166"/>
      <c r="E35" s="166"/>
      <c r="F35" s="166"/>
      <c r="G35" s="166"/>
      <c r="H35" s="166"/>
      <c r="I35" s="166"/>
      <c r="J35" s="166"/>
      <c r="K35" s="172"/>
    </row>
    <row r="36" spans="2:18">
      <c r="B36" s="24" t="s">
        <v>23</v>
      </c>
      <c r="C36" s="166" t="s">
        <v>28</v>
      </c>
      <c r="D36" s="166"/>
      <c r="E36" s="166"/>
      <c r="F36" s="166"/>
      <c r="G36" s="166"/>
      <c r="H36" s="166"/>
      <c r="I36" s="166"/>
      <c r="J36" s="166"/>
      <c r="K36" s="7"/>
    </row>
    <row r="37" spans="2:18">
      <c r="B37" s="8"/>
      <c r="C37" s="9"/>
      <c r="D37" s="9"/>
      <c r="E37" s="9"/>
      <c r="F37" s="9"/>
      <c r="G37" s="9"/>
      <c r="H37" s="9"/>
      <c r="I37" s="9"/>
      <c r="J37" s="9"/>
      <c r="K37" s="10"/>
    </row>
    <row r="40" spans="2:18" ht="15.75">
      <c r="B40" s="157" t="s">
        <v>0</v>
      </c>
      <c r="C40" s="158"/>
      <c r="D40" s="158"/>
      <c r="E40" s="158"/>
      <c r="F40" s="158"/>
      <c r="G40" s="158"/>
      <c r="H40" s="158"/>
      <c r="I40" s="158"/>
      <c r="J40" s="158"/>
      <c r="K40" s="159"/>
    </row>
    <row r="41" spans="2:18" ht="15.75">
      <c r="B41" s="5"/>
      <c r="C41" s="6"/>
      <c r="D41" s="6"/>
      <c r="E41" s="6"/>
      <c r="F41" s="6"/>
      <c r="G41" s="6"/>
      <c r="H41" s="6"/>
      <c r="I41" s="6"/>
      <c r="J41" s="78" t="s">
        <v>1</v>
      </c>
      <c r="K41" s="7"/>
    </row>
    <row r="42" spans="2:18">
      <c r="B42" s="16" t="s">
        <v>2</v>
      </c>
      <c r="C42" s="25">
        <v>3</v>
      </c>
      <c r="D42" s="16" t="s">
        <v>5</v>
      </c>
      <c r="E42" s="2" t="s">
        <v>12</v>
      </c>
      <c r="F42" s="2"/>
      <c r="G42" s="2"/>
      <c r="H42" s="2"/>
      <c r="I42" s="2"/>
      <c r="J42" s="2"/>
      <c r="K42" s="1"/>
    </row>
    <row r="43" spans="2:18">
      <c r="B43" s="16" t="s">
        <v>3</v>
      </c>
      <c r="C43" s="2"/>
      <c r="D43" s="19" t="s">
        <v>29</v>
      </c>
      <c r="E43" s="12"/>
      <c r="F43" s="12"/>
      <c r="G43" s="12"/>
      <c r="H43" s="12"/>
      <c r="I43" s="12"/>
      <c r="J43" s="12"/>
      <c r="K43" s="13"/>
    </row>
    <row r="44" spans="2:18">
      <c r="B44" s="160" t="s">
        <v>4</v>
      </c>
      <c r="C44" s="161"/>
      <c r="D44" s="162"/>
      <c r="E44" s="160" t="s">
        <v>6</v>
      </c>
      <c r="F44" s="161"/>
      <c r="G44" s="162"/>
      <c r="H44" s="160" t="s">
        <v>7</v>
      </c>
      <c r="I44" s="162"/>
      <c r="J44" s="160" t="s">
        <v>8</v>
      </c>
      <c r="K44" s="162"/>
    </row>
    <row r="45" spans="2:18">
      <c r="B45" s="163" t="s">
        <v>13</v>
      </c>
      <c r="C45" s="164"/>
      <c r="D45" s="165"/>
      <c r="E45" s="163" t="s">
        <v>30</v>
      </c>
      <c r="F45" s="164"/>
      <c r="G45" s="165"/>
      <c r="H45" s="163">
        <v>3</v>
      </c>
      <c r="I45" s="165"/>
      <c r="J45" s="163">
        <v>1</v>
      </c>
      <c r="K45" s="165"/>
    </row>
    <row r="46" spans="2:18">
      <c r="B46" s="17" t="s">
        <v>9</v>
      </c>
      <c r="C46" s="14"/>
      <c r="D46" s="14"/>
      <c r="E46" s="169" t="s">
        <v>14</v>
      </c>
      <c r="F46" s="170"/>
      <c r="G46" s="170"/>
      <c r="H46" s="170"/>
      <c r="I46" s="170"/>
      <c r="J46" s="170"/>
      <c r="K46" s="171"/>
    </row>
    <row r="47" spans="2:18">
      <c r="B47" s="11" t="s">
        <v>10</v>
      </c>
      <c r="C47" s="3"/>
      <c r="D47" s="3"/>
      <c r="E47" s="3"/>
      <c r="F47" s="3"/>
      <c r="G47" s="3"/>
      <c r="H47" s="3"/>
      <c r="I47" s="3"/>
      <c r="J47" s="3"/>
      <c r="K47" s="4"/>
    </row>
    <row r="48" spans="2:18">
      <c r="B48" s="21" t="s">
        <v>31</v>
      </c>
      <c r="C48" s="20"/>
      <c r="D48" s="20"/>
      <c r="E48" s="20"/>
      <c r="F48" s="20"/>
      <c r="G48" s="20"/>
      <c r="H48" s="20"/>
      <c r="I48" s="20"/>
      <c r="J48" s="6"/>
      <c r="K48" s="7"/>
    </row>
    <row r="49" spans="2:11">
      <c r="B49" s="5" t="s">
        <v>39</v>
      </c>
      <c r="C49" s="6" t="s">
        <v>42</v>
      </c>
      <c r="D49" s="6"/>
      <c r="E49" s="6"/>
      <c r="F49" s="6"/>
      <c r="G49" s="6"/>
      <c r="H49" s="6"/>
      <c r="I49" s="6"/>
      <c r="J49" s="6"/>
      <c r="K49" s="7"/>
    </row>
    <row r="50" spans="2:11">
      <c r="B50" s="5" t="s">
        <v>43</v>
      </c>
      <c r="C50" s="6" t="s">
        <v>44</v>
      </c>
      <c r="D50" s="6"/>
      <c r="E50" s="6"/>
      <c r="F50" s="6"/>
      <c r="G50" s="6"/>
      <c r="H50" s="6"/>
      <c r="I50" s="6"/>
      <c r="J50" s="6"/>
      <c r="K50" s="7"/>
    </row>
    <row r="51" spans="2:11">
      <c r="B51" s="22" t="s">
        <v>20</v>
      </c>
      <c r="C51" s="167" t="s">
        <v>32</v>
      </c>
      <c r="D51" s="167"/>
      <c r="E51" s="167"/>
      <c r="F51" s="167"/>
      <c r="G51" s="167"/>
      <c r="H51" s="167"/>
      <c r="I51" s="167"/>
      <c r="J51" s="167"/>
      <c r="K51" s="168"/>
    </row>
    <row r="52" spans="2:11">
      <c r="B52" s="8"/>
      <c r="C52" s="9"/>
      <c r="D52" s="9"/>
      <c r="E52" s="9"/>
      <c r="F52" s="9"/>
      <c r="G52" s="9"/>
      <c r="H52" s="9"/>
      <c r="I52" s="9"/>
      <c r="J52" s="9"/>
      <c r="K52" s="10"/>
    </row>
    <row r="53" spans="2:11">
      <c r="B53" s="18" t="s">
        <v>11</v>
      </c>
      <c r="C53" s="23"/>
      <c r="D53" s="23"/>
      <c r="E53" s="23"/>
      <c r="F53" s="23"/>
      <c r="G53" s="23"/>
      <c r="H53" s="23"/>
      <c r="I53" s="23"/>
      <c r="J53" s="23"/>
      <c r="K53" s="7"/>
    </row>
    <row r="54" spans="2:11">
      <c r="B54" s="26" t="s">
        <v>24</v>
      </c>
      <c r="C54" s="166" t="s">
        <v>36</v>
      </c>
      <c r="D54" s="166"/>
      <c r="E54" s="166"/>
      <c r="F54" s="166"/>
      <c r="G54" s="166"/>
      <c r="H54" s="166"/>
      <c r="I54" s="166"/>
      <c r="J54" s="166"/>
      <c r="K54" s="172"/>
    </row>
    <row r="55" spans="2:11">
      <c r="B55" s="26" t="s">
        <v>23</v>
      </c>
      <c r="C55" s="166" t="s">
        <v>33</v>
      </c>
      <c r="D55" s="166"/>
      <c r="E55" s="166"/>
      <c r="F55" s="166"/>
      <c r="G55" s="166"/>
      <c r="H55" s="166"/>
      <c r="I55" s="166"/>
      <c r="J55" s="166"/>
      <c r="K55" s="7"/>
    </row>
    <row r="56" spans="2:11">
      <c r="B56" s="8"/>
      <c r="C56" s="9"/>
      <c r="D56" s="9"/>
      <c r="E56" s="9"/>
      <c r="F56" s="9"/>
      <c r="G56" s="9"/>
      <c r="H56" s="9"/>
      <c r="I56" s="9"/>
      <c r="J56" s="9"/>
      <c r="K56" s="10"/>
    </row>
    <row r="59" spans="2:11" ht="15.75">
      <c r="B59" s="157" t="s">
        <v>0</v>
      </c>
      <c r="C59" s="158"/>
      <c r="D59" s="158"/>
      <c r="E59" s="158"/>
      <c r="F59" s="158"/>
      <c r="G59" s="158"/>
      <c r="H59" s="158"/>
      <c r="I59" s="158"/>
      <c r="J59" s="158"/>
      <c r="K59" s="159"/>
    </row>
    <row r="60" spans="2:11" ht="15.75">
      <c r="B60" s="5"/>
      <c r="C60" s="6"/>
      <c r="D60" s="6"/>
      <c r="E60" s="6"/>
      <c r="F60" s="6"/>
      <c r="G60" s="6"/>
      <c r="H60" s="6"/>
      <c r="I60" s="6"/>
      <c r="J60" s="78" t="s">
        <v>1</v>
      </c>
      <c r="K60" s="7"/>
    </row>
    <row r="61" spans="2:11">
      <c r="B61" s="16" t="s">
        <v>2</v>
      </c>
      <c r="C61" s="25">
        <v>4</v>
      </c>
      <c r="D61" s="16" t="s">
        <v>5</v>
      </c>
      <c r="E61" s="2" t="s">
        <v>12</v>
      </c>
      <c r="F61" s="2"/>
      <c r="G61" s="2"/>
      <c r="H61" s="2"/>
      <c r="I61" s="2"/>
      <c r="J61" s="2"/>
      <c r="K61" s="1"/>
    </row>
    <row r="62" spans="2:11">
      <c r="B62" s="16" t="s">
        <v>3</v>
      </c>
      <c r="C62" s="2"/>
      <c r="D62" s="19" t="s">
        <v>34</v>
      </c>
      <c r="E62" s="12"/>
      <c r="F62" s="12"/>
      <c r="G62" s="12"/>
      <c r="H62" s="12"/>
      <c r="I62" s="12"/>
      <c r="J62" s="12"/>
      <c r="K62" s="13"/>
    </row>
    <row r="63" spans="2:11">
      <c r="B63" s="160" t="s">
        <v>4</v>
      </c>
      <c r="C63" s="161"/>
      <c r="D63" s="162"/>
      <c r="E63" s="160" t="s">
        <v>6</v>
      </c>
      <c r="F63" s="161"/>
      <c r="G63" s="162"/>
      <c r="H63" s="160" t="s">
        <v>7</v>
      </c>
      <c r="I63" s="162"/>
      <c r="J63" s="160" t="s">
        <v>8</v>
      </c>
      <c r="K63" s="162"/>
    </row>
    <row r="64" spans="2:11">
      <c r="B64" s="163" t="s">
        <v>13</v>
      </c>
      <c r="C64" s="164"/>
      <c r="D64" s="165"/>
      <c r="E64" s="163" t="s">
        <v>30</v>
      </c>
      <c r="F64" s="164"/>
      <c r="G64" s="165"/>
      <c r="H64" s="163">
        <v>3</v>
      </c>
      <c r="I64" s="165"/>
      <c r="J64" s="163">
        <v>1</v>
      </c>
      <c r="K64" s="165"/>
    </row>
    <row r="65" spans="2:11">
      <c r="B65" s="17" t="s">
        <v>9</v>
      </c>
      <c r="C65" s="14"/>
      <c r="D65" s="14"/>
      <c r="E65" s="169" t="s">
        <v>14</v>
      </c>
      <c r="F65" s="170"/>
      <c r="G65" s="170"/>
      <c r="H65" s="170"/>
      <c r="I65" s="170"/>
      <c r="J65" s="170"/>
      <c r="K65" s="171"/>
    </row>
    <row r="66" spans="2:11">
      <c r="B66" s="11" t="s">
        <v>10</v>
      </c>
      <c r="C66" s="3"/>
      <c r="D66" s="3"/>
      <c r="E66" s="3"/>
      <c r="F66" s="3"/>
      <c r="G66" s="3"/>
      <c r="H66" s="3"/>
      <c r="I66" s="3"/>
      <c r="J66" s="3"/>
      <c r="K66" s="4"/>
    </row>
    <row r="67" spans="2:11">
      <c r="B67" s="21" t="s">
        <v>35</v>
      </c>
      <c r="C67" s="20"/>
      <c r="D67" s="20"/>
      <c r="E67" s="20"/>
      <c r="F67" s="20"/>
      <c r="G67" s="20"/>
      <c r="H67" s="20"/>
      <c r="I67" s="20"/>
      <c r="J67" s="6"/>
      <c r="K67" s="7"/>
    </row>
    <row r="68" spans="2:11">
      <c r="B68" s="18" t="s">
        <v>39</v>
      </c>
      <c r="C68" s="6" t="s">
        <v>41</v>
      </c>
      <c r="D68" s="6"/>
      <c r="E68" s="6"/>
      <c r="F68" s="6"/>
      <c r="G68" s="6"/>
      <c r="H68" s="6"/>
      <c r="I68" s="6"/>
      <c r="J68" s="6"/>
      <c r="K68" s="7"/>
    </row>
    <row r="69" spans="2:11" ht="30.75" customHeight="1">
      <c r="B69" s="26" t="s">
        <v>38</v>
      </c>
      <c r="C69" s="167" t="s">
        <v>40</v>
      </c>
      <c r="D69" s="167"/>
      <c r="E69" s="167"/>
      <c r="F69" s="167"/>
      <c r="G69" s="167"/>
      <c r="H69" s="167"/>
      <c r="I69" s="167"/>
      <c r="J69" s="167"/>
      <c r="K69" s="168"/>
    </row>
    <row r="70" spans="2:11">
      <c r="B70" s="27" t="s">
        <v>20</v>
      </c>
      <c r="C70" s="167" t="s">
        <v>32</v>
      </c>
      <c r="D70" s="167"/>
      <c r="E70" s="167"/>
      <c r="F70" s="167"/>
      <c r="G70" s="167"/>
      <c r="H70" s="167"/>
      <c r="I70" s="167"/>
      <c r="J70" s="167"/>
      <c r="K70" s="168"/>
    </row>
    <row r="71" spans="2:11">
      <c r="B71" s="8"/>
      <c r="C71" s="9"/>
      <c r="D71" s="9"/>
      <c r="E71" s="9"/>
      <c r="F71" s="9"/>
      <c r="G71" s="9"/>
      <c r="H71" s="9"/>
      <c r="I71" s="9"/>
      <c r="J71" s="9"/>
      <c r="K71" s="10"/>
    </row>
    <row r="72" spans="2:11">
      <c r="B72" s="18" t="s">
        <v>11</v>
      </c>
      <c r="C72" s="23"/>
      <c r="D72" s="23"/>
      <c r="E72" s="23"/>
      <c r="F72" s="23"/>
      <c r="G72" s="23"/>
      <c r="H72" s="23"/>
      <c r="I72" s="23"/>
      <c r="J72" s="23"/>
      <c r="K72" s="7"/>
    </row>
    <row r="73" spans="2:11">
      <c r="B73" s="26" t="s">
        <v>24</v>
      </c>
      <c r="C73" s="166" t="s">
        <v>37</v>
      </c>
      <c r="D73" s="166"/>
      <c r="E73" s="166"/>
      <c r="F73" s="166"/>
      <c r="G73" s="166"/>
      <c r="H73" s="166"/>
      <c r="I73" s="166"/>
      <c r="J73" s="166"/>
      <c r="K73" s="172"/>
    </row>
    <row r="74" spans="2:11">
      <c r="B74" s="24" t="s">
        <v>23</v>
      </c>
      <c r="C74" s="166" t="s">
        <v>33</v>
      </c>
      <c r="D74" s="166"/>
      <c r="E74" s="166"/>
      <c r="F74" s="166"/>
      <c r="G74" s="166"/>
      <c r="H74" s="166"/>
      <c r="I74" s="166"/>
      <c r="J74" s="166"/>
      <c r="K74" s="7"/>
    </row>
    <row r="75" spans="2:11">
      <c r="B75" s="8"/>
      <c r="C75" s="9"/>
      <c r="D75" s="9"/>
      <c r="E75" s="9"/>
      <c r="F75" s="9"/>
      <c r="G75" s="9"/>
      <c r="H75" s="9"/>
      <c r="I75" s="9"/>
      <c r="J75" s="9"/>
      <c r="K75" s="10"/>
    </row>
    <row r="78" spans="2:11" ht="15.75">
      <c r="B78" s="157" t="s">
        <v>0</v>
      </c>
      <c r="C78" s="158"/>
      <c r="D78" s="158"/>
      <c r="E78" s="158"/>
      <c r="F78" s="158"/>
      <c r="G78" s="158"/>
      <c r="H78" s="158"/>
      <c r="I78" s="158"/>
      <c r="J78" s="158"/>
      <c r="K78" s="159"/>
    </row>
    <row r="79" spans="2:11" ht="15.75">
      <c r="B79" s="5"/>
      <c r="C79" s="6"/>
      <c r="D79" s="6"/>
      <c r="E79" s="6"/>
      <c r="F79" s="6"/>
      <c r="G79" s="6"/>
      <c r="H79" s="6"/>
      <c r="I79" s="6"/>
      <c r="J79" s="78" t="s">
        <v>1</v>
      </c>
      <c r="K79" s="7"/>
    </row>
    <row r="80" spans="2:11">
      <c r="B80" s="16" t="s">
        <v>2</v>
      </c>
      <c r="C80" s="25">
        <v>5</v>
      </c>
      <c r="D80" s="16" t="s">
        <v>5</v>
      </c>
      <c r="E80" s="2" t="s">
        <v>12</v>
      </c>
      <c r="F80" s="2"/>
      <c r="G80" s="2"/>
      <c r="H80" s="2"/>
      <c r="I80" s="2"/>
      <c r="J80" s="2"/>
      <c r="K80" s="1"/>
    </row>
    <row r="81" spans="2:11">
      <c r="B81" s="16" t="s">
        <v>3</v>
      </c>
      <c r="C81" s="2"/>
      <c r="D81" s="19" t="s">
        <v>126</v>
      </c>
      <c r="E81" s="12"/>
      <c r="F81" s="12"/>
      <c r="G81" s="12"/>
      <c r="H81" s="12"/>
      <c r="I81" s="12"/>
      <c r="J81" s="12"/>
      <c r="K81" s="13"/>
    </row>
    <row r="82" spans="2:11">
      <c r="B82" s="160" t="s">
        <v>4</v>
      </c>
      <c r="C82" s="161"/>
      <c r="D82" s="162"/>
      <c r="E82" s="160" t="s">
        <v>6</v>
      </c>
      <c r="F82" s="161"/>
      <c r="G82" s="162"/>
      <c r="H82" s="160" t="s">
        <v>7</v>
      </c>
      <c r="I82" s="162"/>
      <c r="J82" s="160" t="s">
        <v>8</v>
      </c>
      <c r="K82" s="162"/>
    </row>
    <row r="83" spans="2:11">
      <c r="B83" s="163" t="s">
        <v>13</v>
      </c>
      <c r="C83" s="164"/>
      <c r="D83" s="165"/>
      <c r="E83" s="163" t="s">
        <v>30</v>
      </c>
      <c r="F83" s="164"/>
      <c r="G83" s="165"/>
      <c r="H83" s="163">
        <v>3</v>
      </c>
      <c r="I83" s="165"/>
      <c r="J83" s="163">
        <v>1</v>
      </c>
      <c r="K83" s="165"/>
    </row>
    <row r="84" spans="2:11">
      <c r="B84" s="17" t="s">
        <v>9</v>
      </c>
      <c r="C84" s="14"/>
      <c r="D84" s="14"/>
      <c r="E84" s="169" t="s">
        <v>14</v>
      </c>
      <c r="F84" s="170"/>
      <c r="G84" s="170"/>
      <c r="H84" s="170"/>
      <c r="I84" s="170"/>
      <c r="J84" s="170"/>
      <c r="K84" s="171"/>
    </row>
    <row r="85" spans="2:11">
      <c r="B85" s="11" t="s">
        <v>10</v>
      </c>
      <c r="C85" s="3"/>
      <c r="D85" s="3"/>
      <c r="E85" s="3"/>
      <c r="F85" s="3"/>
      <c r="G85" s="3"/>
      <c r="H85" s="3"/>
      <c r="I85" s="3"/>
      <c r="J85" s="3"/>
      <c r="K85" s="4"/>
    </row>
    <row r="86" spans="2:11">
      <c r="B86" s="21" t="s">
        <v>50</v>
      </c>
      <c r="C86" s="20"/>
      <c r="D86" s="20"/>
      <c r="E86" s="20"/>
      <c r="F86" s="20"/>
      <c r="G86" s="20"/>
      <c r="H86" s="20"/>
      <c r="I86" s="20"/>
      <c r="J86" s="6"/>
      <c r="K86" s="7"/>
    </row>
    <row r="87" spans="2:11">
      <c r="B87" s="18" t="s">
        <v>39</v>
      </c>
      <c r="C87" s="6" t="s">
        <v>51</v>
      </c>
      <c r="D87" s="6"/>
      <c r="E87" s="6"/>
      <c r="F87" s="6"/>
      <c r="G87" s="6"/>
      <c r="H87" s="6"/>
      <c r="I87" s="6"/>
      <c r="J87" s="6"/>
      <c r="K87" s="7"/>
    </row>
    <row r="88" spans="2:11">
      <c r="B88" s="26" t="s">
        <v>38</v>
      </c>
      <c r="C88" s="167" t="s">
        <v>52</v>
      </c>
      <c r="D88" s="167"/>
      <c r="E88" s="167"/>
      <c r="F88" s="167"/>
      <c r="G88" s="167"/>
      <c r="H88" s="167"/>
      <c r="I88" s="167"/>
      <c r="J88" s="167"/>
      <c r="K88" s="168"/>
    </row>
    <row r="89" spans="2:11">
      <c r="B89" s="27" t="s">
        <v>20</v>
      </c>
      <c r="C89" s="167" t="s">
        <v>54</v>
      </c>
      <c r="D89" s="167"/>
      <c r="E89" s="167"/>
      <c r="F89" s="167"/>
      <c r="G89" s="167"/>
      <c r="H89" s="167"/>
      <c r="I89" s="167"/>
      <c r="J89" s="167"/>
      <c r="K89" s="168"/>
    </row>
    <row r="90" spans="2:11">
      <c r="B90" s="8"/>
      <c r="C90" s="9"/>
      <c r="D90" s="9"/>
      <c r="E90" s="9"/>
      <c r="F90" s="9"/>
      <c r="G90" s="9"/>
      <c r="H90" s="9"/>
      <c r="I90" s="9"/>
      <c r="J90" s="9"/>
      <c r="K90" s="10"/>
    </row>
    <row r="91" spans="2:11">
      <c r="B91" s="18" t="s">
        <v>11</v>
      </c>
      <c r="C91" s="23"/>
      <c r="D91" s="23"/>
      <c r="E91" s="23"/>
      <c r="F91" s="23"/>
      <c r="G91" s="23"/>
      <c r="H91" s="23"/>
      <c r="I91" s="23"/>
      <c r="J91" s="23"/>
      <c r="K91" s="7"/>
    </row>
    <row r="92" spans="2:11">
      <c r="B92" s="26" t="s">
        <v>24</v>
      </c>
      <c r="C92" s="166" t="s">
        <v>127</v>
      </c>
      <c r="D92" s="166"/>
      <c r="E92" s="166"/>
      <c r="F92" s="166"/>
      <c r="G92" s="166"/>
      <c r="H92" s="166"/>
      <c r="I92" s="166"/>
      <c r="J92" s="166"/>
      <c r="K92" s="172"/>
    </row>
    <row r="93" spans="2:11">
      <c r="B93" s="26" t="s">
        <v>23</v>
      </c>
      <c r="C93" s="166" t="s">
        <v>128</v>
      </c>
      <c r="D93" s="166"/>
      <c r="E93" s="166"/>
      <c r="F93" s="166"/>
      <c r="G93" s="166"/>
      <c r="H93" s="166"/>
      <c r="I93" s="166"/>
      <c r="J93" s="166"/>
      <c r="K93" s="7"/>
    </row>
    <row r="94" spans="2:11">
      <c r="B94" s="8"/>
      <c r="C94" s="9"/>
      <c r="D94" s="9"/>
      <c r="E94" s="9"/>
      <c r="F94" s="9"/>
      <c r="G94" s="9"/>
      <c r="H94" s="9"/>
      <c r="I94" s="9"/>
      <c r="J94" s="9"/>
      <c r="K94" s="10"/>
    </row>
    <row r="97" spans="2:11" ht="15.75">
      <c r="B97" s="157" t="s">
        <v>0</v>
      </c>
      <c r="C97" s="158"/>
      <c r="D97" s="158"/>
      <c r="E97" s="158"/>
      <c r="F97" s="158"/>
      <c r="G97" s="158"/>
      <c r="H97" s="158"/>
      <c r="I97" s="158"/>
      <c r="J97" s="158"/>
      <c r="K97" s="159"/>
    </row>
    <row r="98" spans="2:11" ht="15.75">
      <c r="B98" s="5"/>
      <c r="C98" s="6"/>
      <c r="D98" s="6"/>
      <c r="E98" s="6"/>
      <c r="F98" s="6"/>
      <c r="G98" s="6"/>
      <c r="H98" s="6"/>
      <c r="I98" s="6"/>
      <c r="J98" s="15" t="s">
        <v>1</v>
      </c>
      <c r="K98" s="7"/>
    </row>
    <row r="99" spans="2:11">
      <c r="B99" s="16" t="s">
        <v>2</v>
      </c>
      <c r="C99" s="25">
        <v>6</v>
      </c>
      <c r="D99" s="16" t="s">
        <v>5</v>
      </c>
      <c r="E99" s="2" t="s">
        <v>12</v>
      </c>
      <c r="F99" s="2"/>
      <c r="G99" s="2"/>
      <c r="H99" s="2"/>
      <c r="I99" s="2"/>
      <c r="J99" s="2"/>
      <c r="K99" s="1"/>
    </row>
    <row r="100" spans="2:11">
      <c r="B100" s="16" t="s">
        <v>3</v>
      </c>
      <c r="C100" s="2"/>
      <c r="D100" s="19" t="s">
        <v>58</v>
      </c>
      <c r="E100" s="12"/>
      <c r="F100" s="12"/>
      <c r="G100" s="12"/>
      <c r="H100" s="12"/>
      <c r="I100" s="12"/>
      <c r="J100" s="12"/>
      <c r="K100" s="13"/>
    </row>
    <row r="101" spans="2:11">
      <c r="B101" s="160" t="s">
        <v>4</v>
      </c>
      <c r="C101" s="161"/>
      <c r="D101" s="162"/>
      <c r="E101" s="160" t="s">
        <v>6</v>
      </c>
      <c r="F101" s="161"/>
      <c r="G101" s="162"/>
      <c r="H101" s="160" t="s">
        <v>7</v>
      </c>
      <c r="I101" s="162"/>
      <c r="J101" s="160" t="s">
        <v>8</v>
      </c>
      <c r="K101" s="162"/>
    </row>
    <row r="102" spans="2:11">
      <c r="B102" s="163" t="s">
        <v>13</v>
      </c>
      <c r="C102" s="164"/>
      <c r="D102" s="165"/>
      <c r="E102" s="163" t="s">
        <v>30</v>
      </c>
      <c r="F102" s="164"/>
      <c r="G102" s="165"/>
      <c r="H102" s="163">
        <v>3</v>
      </c>
      <c r="I102" s="165"/>
      <c r="J102" s="163">
        <v>1</v>
      </c>
      <c r="K102" s="165"/>
    </row>
    <row r="103" spans="2:11">
      <c r="B103" s="17" t="s">
        <v>9</v>
      </c>
      <c r="C103" s="14"/>
      <c r="D103" s="14"/>
      <c r="E103" s="169" t="s">
        <v>14</v>
      </c>
      <c r="F103" s="170"/>
      <c r="G103" s="170"/>
      <c r="H103" s="170"/>
      <c r="I103" s="170"/>
      <c r="J103" s="170"/>
      <c r="K103" s="171"/>
    </row>
    <row r="104" spans="2:11">
      <c r="B104" s="11" t="s">
        <v>10</v>
      </c>
      <c r="C104" s="3"/>
      <c r="D104" s="3"/>
      <c r="E104" s="3"/>
      <c r="F104" s="3"/>
      <c r="G104" s="3"/>
      <c r="H104" s="3"/>
      <c r="I104" s="3"/>
      <c r="J104" s="3"/>
      <c r="K104" s="4"/>
    </row>
    <row r="105" spans="2:11">
      <c r="B105" s="21" t="s">
        <v>56</v>
      </c>
      <c r="C105" s="20"/>
      <c r="D105" s="20"/>
      <c r="E105" s="20"/>
      <c r="F105" s="20"/>
      <c r="G105" s="20"/>
      <c r="H105" s="20"/>
      <c r="I105" s="20"/>
      <c r="J105" s="6"/>
      <c r="K105" s="7"/>
    </row>
    <row r="106" spans="2:11">
      <c r="B106" s="18" t="s">
        <v>39</v>
      </c>
      <c r="C106" s="6" t="s">
        <v>57</v>
      </c>
      <c r="D106" s="6"/>
      <c r="E106" s="6"/>
      <c r="F106" s="6"/>
      <c r="G106" s="6"/>
      <c r="H106" s="6"/>
      <c r="I106" s="6"/>
      <c r="J106" s="6"/>
      <c r="K106" s="7"/>
    </row>
    <row r="107" spans="2:11" ht="15" customHeight="1">
      <c r="B107" s="26" t="s">
        <v>38</v>
      </c>
      <c r="C107" s="167" t="s">
        <v>52</v>
      </c>
      <c r="D107" s="167"/>
      <c r="E107" s="167"/>
      <c r="F107" s="167"/>
      <c r="G107" s="167"/>
      <c r="H107" s="167"/>
      <c r="I107" s="167"/>
      <c r="J107" s="167"/>
      <c r="K107" s="168"/>
    </row>
    <row r="108" spans="2:11" ht="15" customHeight="1">
      <c r="B108" s="27" t="s">
        <v>20</v>
      </c>
      <c r="C108" s="167" t="s">
        <v>54</v>
      </c>
      <c r="D108" s="167"/>
      <c r="E108" s="167"/>
      <c r="F108" s="167"/>
      <c r="G108" s="167"/>
      <c r="H108" s="167"/>
      <c r="I108" s="167"/>
      <c r="J108" s="167"/>
      <c r="K108" s="168"/>
    </row>
    <row r="109" spans="2:11">
      <c r="B109" s="8"/>
      <c r="C109" s="9"/>
      <c r="D109" s="9"/>
      <c r="E109" s="9"/>
      <c r="F109" s="9"/>
      <c r="G109" s="9"/>
      <c r="H109" s="9"/>
      <c r="I109" s="9"/>
      <c r="J109" s="9"/>
      <c r="K109" s="10"/>
    </row>
    <row r="110" spans="2:11">
      <c r="B110" s="18" t="s">
        <v>11</v>
      </c>
      <c r="C110" s="23"/>
      <c r="D110" s="23"/>
      <c r="E110" s="23"/>
      <c r="F110" s="23"/>
      <c r="G110" s="23"/>
      <c r="H110" s="23"/>
      <c r="I110" s="23"/>
      <c r="J110" s="23"/>
      <c r="K110" s="7"/>
    </row>
    <row r="111" spans="2:11" ht="15" customHeight="1">
      <c r="B111" s="26" t="s">
        <v>24</v>
      </c>
      <c r="C111" s="166" t="s">
        <v>53</v>
      </c>
      <c r="D111" s="166"/>
      <c r="E111" s="166"/>
      <c r="F111" s="166"/>
      <c r="G111" s="166"/>
      <c r="H111" s="166"/>
      <c r="I111" s="166"/>
      <c r="J111" s="166"/>
      <c r="K111" s="172"/>
    </row>
    <row r="112" spans="2:11" ht="15" customHeight="1">
      <c r="B112" s="24" t="s">
        <v>23</v>
      </c>
      <c r="C112" s="166" t="s">
        <v>55</v>
      </c>
      <c r="D112" s="166"/>
      <c r="E112" s="166"/>
      <c r="F112" s="166"/>
      <c r="G112" s="166"/>
      <c r="H112" s="166"/>
      <c r="I112" s="166"/>
      <c r="J112" s="166"/>
      <c r="K112" s="7"/>
    </row>
    <row r="113" spans="2:11">
      <c r="B113" s="8"/>
      <c r="C113" s="9"/>
      <c r="D113" s="9"/>
      <c r="E113" s="9"/>
      <c r="F113" s="9"/>
      <c r="G113" s="9"/>
      <c r="H113" s="9"/>
      <c r="I113" s="9"/>
      <c r="J113" s="9"/>
      <c r="K113" s="10"/>
    </row>
    <row r="116" spans="2:11" ht="15.75">
      <c r="B116" s="157" t="s">
        <v>0</v>
      </c>
      <c r="C116" s="158"/>
      <c r="D116" s="158"/>
      <c r="E116" s="158"/>
      <c r="F116" s="158"/>
      <c r="G116" s="158"/>
      <c r="H116" s="158"/>
      <c r="I116" s="158"/>
      <c r="J116" s="158"/>
      <c r="K116" s="159"/>
    </row>
    <row r="117" spans="2:11" ht="15.75">
      <c r="B117" s="5"/>
      <c r="C117" s="6"/>
      <c r="D117" s="6"/>
      <c r="E117" s="6"/>
      <c r="F117" s="6"/>
      <c r="G117" s="6"/>
      <c r="H117" s="6"/>
      <c r="I117" s="6"/>
      <c r="J117" s="15" t="s">
        <v>1</v>
      </c>
      <c r="K117" s="7"/>
    </row>
    <row r="118" spans="2:11">
      <c r="B118" s="16" t="s">
        <v>2</v>
      </c>
      <c r="C118" s="25">
        <v>7</v>
      </c>
      <c r="D118" s="16" t="s">
        <v>5</v>
      </c>
      <c r="E118" s="2" t="s">
        <v>12</v>
      </c>
      <c r="F118" s="2"/>
      <c r="G118" s="2"/>
      <c r="H118" s="2"/>
      <c r="I118" s="2"/>
      <c r="J118" s="2"/>
      <c r="K118" s="1"/>
    </row>
    <row r="119" spans="2:11">
      <c r="B119" s="16" t="s">
        <v>3</v>
      </c>
      <c r="C119" s="2"/>
      <c r="D119" s="19" t="s">
        <v>59</v>
      </c>
      <c r="E119" s="12"/>
      <c r="F119" s="12"/>
      <c r="G119" s="12"/>
      <c r="H119" s="12"/>
      <c r="I119" s="12"/>
      <c r="J119" s="12"/>
      <c r="K119" s="13"/>
    </row>
    <row r="120" spans="2:11">
      <c r="B120" s="160" t="s">
        <v>4</v>
      </c>
      <c r="C120" s="161"/>
      <c r="D120" s="162"/>
      <c r="E120" s="160" t="s">
        <v>6</v>
      </c>
      <c r="F120" s="161"/>
      <c r="G120" s="162"/>
      <c r="H120" s="160" t="s">
        <v>7</v>
      </c>
      <c r="I120" s="162"/>
      <c r="J120" s="160" t="s">
        <v>8</v>
      </c>
      <c r="K120" s="162"/>
    </row>
    <row r="121" spans="2:11">
      <c r="B121" s="163" t="s">
        <v>13</v>
      </c>
      <c r="C121" s="164"/>
      <c r="D121" s="165"/>
      <c r="E121" s="163" t="s">
        <v>30</v>
      </c>
      <c r="F121" s="164"/>
      <c r="G121" s="165"/>
      <c r="H121" s="163">
        <v>3</v>
      </c>
      <c r="I121" s="165"/>
      <c r="J121" s="163">
        <v>1</v>
      </c>
      <c r="K121" s="165"/>
    </row>
    <row r="122" spans="2:11">
      <c r="B122" s="17" t="s">
        <v>9</v>
      </c>
      <c r="C122" s="14"/>
      <c r="D122" s="14"/>
      <c r="E122" s="169" t="s">
        <v>14</v>
      </c>
      <c r="F122" s="170"/>
      <c r="G122" s="170"/>
      <c r="H122" s="170"/>
      <c r="I122" s="170"/>
      <c r="J122" s="170"/>
      <c r="K122" s="171"/>
    </row>
    <row r="123" spans="2:11">
      <c r="B123" s="11" t="s">
        <v>10</v>
      </c>
      <c r="C123" s="3"/>
      <c r="D123" s="3"/>
      <c r="E123" s="3"/>
      <c r="F123" s="3"/>
      <c r="G123" s="3"/>
      <c r="H123" s="3"/>
      <c r="I123" s="3"/>
      <c r="J123" s="3"/>
      <c r="K123" s="4"/>
    </row>
    <row r="124" spans="2:11">
      <c r="B124" s="21" t="s">
        <v>60</v>
      </c>
      <c r="C124" s="20"/>
      <c r="D124" s="20"/>
      <c r="E124" s="20"/>
      <c r="F124" s="20"/>
      <c r="G124" s="20"/>
      <c r="H124" s="20"/>
      <c r="I124" s="20"/>
      <c r="J124" s="6"/>
      <c r="K124" s="7"/>
    </row>
    <row r="125" spans="2:11">
      <c r="B125" s="18" t="s">
        <v>39</v>
      </c>
      <c r="C125" s="6" t="s">
        <v>61</v>
      </c>
      <c r="D125" s="6"/>
      <c r="E125" s="6"/>
      <c r="F125" s="6"/>
      <c r="G125" s="6"/>
      <c r="H125" s="6"/>
      <c r="I125" s="6"/>
      <c r="J125" s="6"/>
      <c r="K125" s="7"/>
    </row>
    <row r="126" spans="2:11">
      <c r="B126" s="26" t="s">
        <v>38</v>
      </c>
      <c r="C126" s="167" t="s">
        <v>52</v>
      </c>
      <c r="D126" s="167"/>
      <c r="E126" s="167"/>
      <c r="F126" s="167"/>
      <c r="G126" s="167"/>
      <c r="H126" s="167"/>
      <c r="I126" s="167"/>
      <c r="J126" s="167"/>
      <c r="K126" s="168"/>
    </row>
    <row r="127" spans="2:11">
      <c r="B127" s="27" t="s">
        <v>20</v>
      </c>
      <c r="C127" s="167" t="s">
        <v>54</v>
      </c>
      <c r="D127" s="167"/>
      <c r="E127" s="167"/>
      <c r="F127" s="167"/>
      <c r="G127" s="167"/>
      <c r="H127" s="167"/>
      <c r="I127" s="167"/>
      <c r="J127" s="167"/>
      <c r="K127" s="168"/>
    </row>
    <row r="128" spans="2:11">
      <c r="B128" s="8"/>
      <c r="C128" s="9"/>
      <c r="D128" s="9"/>
      <c r="E128" s="9"/>
      <c r="F128" s="9"/>
      <c r="G128" s="9"/>
      <c r="H128" s="9"/>
      <c r="I128" s="9"/>
      <c r="J128" s="9"/>
      <c r="K128" s="10"/>
    </row>
    <row r="129" spans="2:11">
      <c r="B129" s="18" t="s">
        <v>11</v>
      </c>
      <c r="C129" s="23"/>
      <c r="D129" s="23"/>
      <c r="E129" s="23"/>
      <c r="F129" s="23"/>
      <c r="G129" s="23"/>
      <c r="H129" s="23"/>
      <c r="I129" s="23"/>
      <c r="J129" s="23"/>
      <c r="K129" s="7"/>
    </row>
    <row r="130" spans="2:11">
      <c r="B130" s="26" t="s">
        <v>24</v>
      </c>
      <c r="C130" s="166" t="s">
        <v>53</v>
      </c>
      <c r="D130" s="166"/>
      <c r="E130" s="166"/>
      <c r="F130" s="166"/>
      <c r="G130" s="166"/>
      <c r="H130" s="166"/>
      <c r="I130" s="166"/>
      <c r="J130" s="166"/>
      <c r="K130" s="172"/>
    </row>
    <row r="131" spans="2:11">
      <c r="B131" s="24" t="s">
        <v>23</v>
      </c>
      <c r="C131" s="166" t="s">
        <v>55</v>
      </c>
      <c r="D131" s="166"/>
      <c r="E131" s="166"/>
      <c r="F131" s="166"/>
      <c r="G131" s="166"/>
      <c r="H131" s="166"/>
      <c r="I131" s="166"/>
      <c r="J131" s="166"/>
      <c r="K131" s="7"/>
    </row>
    <row r="132" spans="2:11">
      <c r="B132" s="8"/>
      <c r="C132" s="9"/>
      <c r="D132" s="9"/>
      <c r="E132" s="9"/>
      <c r="F132" s="9"/>
      <c r="G132" s="9"/>
      <c r="H132" s="9"/>
      <c r="I132" s="9"/>
      <c r="J132" s="9"/>
      <c r="K132" s="10"/>
    </row>
    <row r="135" spans="2:11" ht="15.75">
      <c r="B135" s="157" t="s">
        <v>0</v>
      </c>
      <c r="C135" s="158"/>
      <c r="D135" s="158"/>
      <c r="E135" s="158"/>
      <c r="F135" s="158"/>
      <c r="G135" s="158"/>
      <c r="H135" s="158"/>
      <c r="I135" s="158"/>
      <c r="J135" s="158"/>
      <c r="K135" s="159"/>
    </row>
    <row r="136" spans="2:11" ht="15.75">
      <c r="B136" s="5"/>
      <c r="C136" s="6"/>
      <c r="D136" s="6"/>
      <c r="E136" s="6"/>
      <c r="F136" s="6"/>
      <c r="G136" s="6"/>
      <c r="H136" s="6"/>
      <c r="I136" s="6"/>
      <c r="J136" s="15" t="s">
        <v>1</v>
      </c>
      <c r="K136" s="7"/>
    </row>
    <row r="137" spans="2:11">
      <c r="B137" s="16" t="s">
        <v>2</v>
      </c>
      <c r="C137" s="25">
        <v>8</v>
      </c>
      <c r="D137" s="16" t="s">
        <v>5</v>
      </c>
      <c r="E137" s="2" t="s">
        <v>12</v>
      </c>
      <c r="F137" s="2"/>
      <c r="G137" s="2"/>
      <c r="H137" s="2"/>
      <c r="I137" s="2"/>
      <c r="J137" s="2"/>
      <c r="K137" s="1"/>
    </row>
    <row r="138" spans="2:11">
      <c r="B138" s="16" t="s">
        <v>3</v>
      </c>
      <c r="C138" s="2"/>
      <c r="D138" s="19" t="s">
        <v>62</v>
      </c>
      <c r="E138" s="12"/>
      <c r="F138" s="12"/>
      <c r="G138" s="12"/>
      <c r="H138" s="12"/>
      <c r="I138" s="12"/>
      <c r="J138" s="12"/>
      <c r="K138" s="13"/>
    </row>
    <row r="139" spans="2:11">
      <c r="B139" s="160" t="s">
        <v>4</v>
      </c>
      <c r="C139" s="161"/>
      <c r="D139" s="162"/>
      <c r="E139" s="160" t="s">
        <v>6</v>
      </c>
      <c r="F139" s="161"/>
      <c r="G139" s="162"/>
      <c r="H139" s="160" t="s">
        <v>7</v>
      </c>
      <c r="I139" s="162"/>
      <c r="J139" s="160" t="s">
        <v>8</v>
      </c>
      <c r="K139" s="162"/>
    </row>
    <row r="140" spans="2:11">
      <c r="B140" s="163" t="s">
        <v>13</v>
      </c>
      <c r="C140" s="164"/>
      <c r="D140" s="165"/>
      <c r="E140" s="163" t="s">
        <v>30</v>
      </c>
      <c r="F140" s="164"/>
      <c r="G140" s="165"/>
      <c r="H140" s="163">
        <v>3</v>
      </c>
      <c r="I140" s="165"/>
      <c r="J140" s="163">
        <v>1</v>
      </c>
      <c r="K140" s="165"/>
    </row>
    <row r="141" spans="2:11">
      <c r="B141" s="17" t="s">
        <v>9</v>
      </c>
      <c r="C141" s="14"/>
      <c r="D141" s="14"/>
      <c r="E141" s="169" t="s">
        <v>14</v>
      </c>
      <c r="F141" s="170"/>
      <c r="G141" s="170"/>
      <c r="H141" s="170"/>
      <c r="I141" s="170"/>
      <c r="J141" s="170"/>
      <c r="K141" s="171"/>
    </row>
    <row r="142" spans="2:11">
      <c r="B142" s="11" t="s">
        <v>10</v>
      </c>
      <c r="C142" s="3"/>
      <c r="D142" s="3"/>
      <c r="E142" s="3"/>
      <c r="F142" s="3"/>
      <c r="G142" s="3"/>
      <c r="H142" s="3"/>
      <c r="I142" s="3"/>
      <c r="J142" s="3"/>
      <c r="K142" s="4"/>
    </row>
    <row r="143" spans="2:11">
      <c r="B143" s="21" t="s">
        <v>63</v>
      </c>
      <c r="C143" s="20"/>
      <c r="D143" s="20"/>
      <c r="E143" s="20"/>
      <c r="F143" s="20"/>
      <c r="G143" s="20"/>
      <c r="H143" s="20"/>
      <c r="I143" s="20"/>
      <c r="J143" s="6"/>
      <c r="K143" s="7"/>
    </row>
    <row r="144" spans="2:11">
      <c r="B144" s="18" t="s">
        <v>39</v>
      </c>
      <c r="C144" s="6" t="s">
        <v>64</v>
      </c>
      <c r="D144" s="6"/>
      <c r="E144" s="6"/>
      <c r="F144" s="6"/>
      <c r="G144" s="6"/>
      <c r="H144" s="6"/>
      <c r="I144" s="6"/>
      <c r="J144" s="6"/>
      <c r="K144" s="7"/>
    </row>
    <row r="145" spans="2:11">
      <c r="B145" s="26" t="s">
        <v>38</v>
      </c>
      <c r="C145" s="167" t="s">
        <v>52</v>
      </c>
      <c r="D145" s="167"/>
      <c r="E145" s="167"/>
      <c r="F145" s="167"/>
      <c r="G145" s="167"/>
      <c r="H145" s="167"/>
      <c r="I145" s="167"/>
      <c r="J145" s="167"/>
      <c r="K145" s="168"/>
    </row>
    <row r="146" spans="2:11">
      <c r="B146" s="27" t="s">
        <v>20</v>
      </c>
      <c r="C146" s="167" t="s">
        <v>54</v>
      </c>
      <c r="D146" s="167"/>
      <c r="E146" s="167"/>
      <c r="F146" s="167"/>
      <c r="G146" s="167"/>
      <c r="H146" s="167"/>
      <c r="I146" s="167"/>
      <c r="J146" s="167"/>
      <c r="K146" s="168"/>
    </row>
    <row r="147" spans="2:11">
      <c r="B147" s="8"/>
      <c r="C147" s="9"/>
      <c r="D147" s="9"/>
      <c r="E147" s="9"/>
      <c r="F147" s="9"/>
      <c r="G147" s="9"/>
      <c r="H147" s="9"/>
      <c r="I147" s="9"/>
      <c r="J147" s="9"/>
      <c r="K147" s="10"/>
    </row>
    <row r="148" spans="2:11">
      <c r="B148" s="18" t="s">
        <v>11</v>
      </c>
      <c r="C148" s="23"/>
      <c r="D148" s="23"/>
      <c r="E148" s="23"/>
      <c r="F148" s="23"/>
      <c r="G148" s="23"/>
      <c r="H148" s="23"/>
      <c r="I148" s="23"/>
      <c r="J148" s="23"/>
      <c r="K148" s="7"/>
    </row>
    <row r="149" spans="2:11">
      <c r="B149" s="26" t="s">
        <v>24</v>
      </c>
      <c r="C149" s="166" t="s">
        <v>65</v>
      </c>
      <c r="D149" s="166"/>
      <c r="E149" s="166"/>
      <c r="F149" s="166"/>
      <c r="G149" s="166"/>
      <c r="H149" s="166"/>
      <c r="I149" s="166"/>
      <c r="J149" s="166"/>
      <c r="K149" s="172"/>
    </row>
    <row r="150" spans="2:11">
      <c r="B150" s="24" t="s">
        <v>23</v>
      </c>
      <c r="C150" s="166" t="s">
        <v>66</v>
      </c>
      <c r="D150" s="166"/>
      <c r="E150" s="166"/>
      <c r="F150" s="166"/>
      <c r="G150" s="166"/>
      <c r="H150" s="166"/>
      <c r="I150" s="166"/>
      <c r="J150" s="166"/>
      <c r="K150" s="7"/>
    </row>
    <row r="151" spans="2:11">
      <c r="B151" s="8"/>
      <c r="C151" s="9"/>
      <c r="D151" s="9"/>
      <c r="E151" s="9"/>
      <c r="F151" s="9"/>
      <c r="G151" s="9"/>
      <c r="H151" s="9"/>
      <c r="I151" s="9"/>
      <c r="J151" s="9"/>
      <c r="K151" s="10"/>
    </row>
    <row r="154" spans="2:11" ht="15.75">
      <c r="B154" s="157" t="s">
        <v>0</v>
      </c>
      <c r="C154" s="158"/>
      <c r="D154" s="158"/>
      <c r="E154" s="158"/>
      <c r="F154" s="158"/>
      <c r="G154" s="158"/>
      <c r="H154" s="158"/>
      <c r="I154" s="158"/>
      <c r="J154" s="158"/>
      <c r="K154" s="159"/>
    </row>
    <row r="155" spans="2:11" ht="15.75">
      <c r="B155" s="5"/>
      <c r="C155" s="6"/>
      <c r="D155" s="6"/>
      <c r="E155" s="6"/>
      <c r="F155" s="6"/>
      <c r="G155" s="6"/>
      <c r="H155" s="6"/>
      <c r="I155" s="6"/>
      <c r="J155" s="15" t="s">
        <v>1</v>
      </c>
      <c r="K155" s="7"/>
    </row>
    <row r="156" spans="2:11">
      <c r="B156" s="16" t="s">
        <v>2</v>
      </c>
      <c r="C156" s="25">
        <v>9</v>
      </c>
      <c r="D156" s="16" t="s">
        <v>5</v>
      </c>
      <c r="E156" s="2" t="s">
        <v>12</v>
      </c>
      <c r="F156" s="2"/>
      <c r="G156" s="2"/>
      <c r="H156" s="2"/>
      <c r="I156" s="2"/>
      <c r="J156" s="2"/>
      <c r="K156" s="1"/>
    </row>
    <row r="157" spans="2:11">
      <c r="B157" s="16" t="s">
        <v>3</v>
      </c>
      <c r="C157" s="2"/>
      <c r="D157" s="19" t="s">
        <v>67</v>
      </c>
      <c r="E157" s="12"/>
      <c r="F157" s="12"/>
      <c r="G157" s="12"/>
      <c r="H157" s="12"/>
      <c r="I157" s="12"/>
      <c r="J157" s="12"/>
      <c r="K157" s="13"/>
    </row>
    <row r="158" spans="2:11">
      <c r="B158" s="160" t="s">
        <v>4</v>
      </c>
      <c r="C158" s="161"/>
      <c r="D158" s="162"/>
      <c r="E158" s="160" t="s">
        <v>6</v>
      </c>
      <c r="F158" s="161"/>
      <c r="G158" s="162"/>
      <c r="H158" s="160" t="s">
        <v>7</v>
      </c>
      <c r="I158" s="162"/>
      <c r="J158" s="160" t="s">
        <v>8</v>
      </c>
      <c r="K158" s="162"/>
    </row>
    <row r="159" spans="2:11">
      <c r="B159" s="163" t="s">
        <v>13</v>
      </c>
      <c r="C159" s="164"/>
      <c r="D159" s="165"/>
      <c r="E159" s="163" t="s">
        <v>30</v>
      </c>
      <c r="F159" s="164"/>
      <c r="G159" s="165"/>
      <c r="H159" s="163">
        <v>3</v>
      </c>
      <c r="I159" s="165"/>
      <c r="J159" s="163">
        <v>1</v>
      </c>
      <c r="K159" s="165"/>
    </row>
    <row r="160" spans="2:11">
      <c r="B160" s="17" t="s">
        <v>9</v>
      </c>
      <c r="C160" s="14"/>
      <c r="D160" s="14"/>
      <c r="E160" s="169" t="s">
        <v>14</v>
      </c>
      <c r="F160" s="170"/>
      <c r="G160" s="170"/>
      <c r="H160" s="170"/>
      <c r="I160" s="170"/>
      <c r="J160" s="170"/>
      <c r="K160" s="171"/>
    </row>
    <row r="161" spans="2:11">
      <c r="B161" s="11" t="s">
        <v>10</v>
      </c>
      <c r="C161" s="3"/>
      <c r="D161" s="3"/>
      <c r="E161" s="3"/>
      <c r="F161" s="3"/>
      <c r="G161" s="3"/>
      <c r="H161" s="3"/>
      <c r="I161" s="3"/>
      <c r="J161" s="3"/>
      <c r="K161" s="4"/>
    </row>
    <row r="162" spans="2:11">
      <c r="B162" s="21" t="s">
        <v>69</v>
      </c>
      <c r="C162" s="20"/>
      <c r="D162" s="20"/>
      <c r="E162" s="20"/>
      <c r="F162" s="20"/>
      <c r="G162" s="20"/>
      <c r="H162" s="20"/>
      <c r="I162" s="20"/>
      <c r="J162" s="6"/>
      <c r="K162" s="7"/>
    </row>
    <row r="163" spans="2:11">
      <c r="B163" s="18" t="s">
        <v>39</v>
      </c>
      <c r="C163" s="6" t="s">
        <v>68</v>
      </c>
      <c r="D163" s="6"/>
      <c r="E163" s="6"/>
      <c r="F163" s="6"/>
      <c r="G163" s="6"/>
      <c r="H163" s="6"/>
      <c r="I163" s="6"/>
      <c r="J163" s="6"/>
      <c r="K163" s="7"/>
    </row>
    <row r="164" spans="2:11">
      <c r="B164" s="26" t="s">
        <v>38</v>
      </c>
      <c r="C164" s="167" t="s">
        <v>52</v>
      </c>
      <c r="D164" s="167"/>
      <c r="E164" s="167"/>
      <c r="F164" s="167"/>
      <c r="G164" s="167"/>
      <c r="H164" s="167"/>
      <c r="I164" s="167"/>
      <c r="J164" s="167"/>
      <c r="K164" s="168"/>
    </row>
    <row r="165" spans="2:11">
      <c r="B165" s="27" t="s">
        <v>20</v>
      </c>
      <c r="C165" s="167" t="s">
        <v>54</v>
      </c>
      <c r="D165" s="167"/>
      <c r="E165" s="167"/>
      <c r="F165" s="167"/>
      <c r="G165" s="167"/>
      <c r="H165" s="167"/>
      <c r="I165" s="167"/>
      <c r="J165" s="167"/>
      <c r="K165" s="168"/>
    </row>
    <row r="166" spans="2:11">
      <c r="B166" s="8"/>
      <c r="C166" s="9"/>
      <c r="D166" s="9"/>
      <c r="E166" s="9"/>
      <c r="F166" s="9"/>
      <c r="G166" s="9"/>
      <c r="H166" s="9"/>
      <c r="I166" s="9"/>
      <c r="J166" s="9"/>
      <c r="K166" s="10"/>
    </row>
    <row r="167" spans="2:11">
      <c r="B167" s="18" t="s">
        <v>11</v>
      </c>
      <c r="C167" s="23"/>
      <c r="D167" s="23"/>
      <c r="E167" s="23"/>
      <c r="F167" s="23"/>
      <c r="G167" s="23"/>
      <c r="H167" s="23"/>
      <c r="I167" s="23"/>
      <c r="J167" s="23"/>
      <c r="K167" s="7"/>
    </row>
    <row r="168" spans="2:11">
      <c r="B168" s="26" t="s">
        <v>24</v>
      </c>
      <c r="C168" s="166" t="s">
        <v>70</v>
      </c>
      <c r="D168" s="166"/>
      <c r="E168" s="166"/>
      <c r="F168" s="166"/>
      <c r="G168" s="166"/>
      <c r="H168" s="166"/>
      <c r="I168" s="166"/>
      <c r="J168" s="166"/>
      <c r="K168" s="172"/>
    </row>
    <row r="169" spans="2:11">
      <c r="B169" s="24" t="s">
        <v>23</v>
      </c>
      <c r="C169" s="166" t="s">
        <v>66</v>
      </c>
      <c r="D169" s="166"/>
      <c r="E169" s="166"/>
      <c r="F169" s="166"/>
      <c r="G169" s="166"/>
      <c r="H169" s="166"/>
      <c r="I169" s="166"/>
      <c r="J169" s="166"/>
      <c r="K169" s="7"/>
    </row>
    <row r="170" spans="2:11">
      <c r="B170" s="8"/>
      <c r="C170" s="9"/>
      <c r="D170" s="9"/>
      <c r="E170" s="9"/>
      <c r="F170" s="9"/>
      <c r="G170" s="9"/>
      <c r="H170" s="9"/>
      <c r="I170" s="9"/>
      <c r="J170" s="9"/>
      <c r="K170" s="10"/>
    </row>
    <row r="173" spans="2:11" ht="15.75">
      <c r="B173" s="157" t="s">
        <v>0</v>
      </c>
      <c r="C173" s="158"/>
      <c r="D173" s="158"/>
      <c r="E173" s="158"/>
      <c r="F173" s="158"/>
      <c r="G173" s="158"/>
      <c r="H173" s="158"/>
      <c r="I173" s="158"/>
      <c r="J173" s="158"/>
      <c r="K173" s="159"/>
    </row>
    <row r="174" spans="2:11" ht="15.75">
      <c r="B174" s="5"/>
      <c r="C174" s="6"/>
      <c r="D174" s="6"/>
      <c r="E174" s="6"/>
      <c r="F174" s="6"/>
      <c r="G174" s="6"/>
      <c r="H174" s="6"/>
      <c r="I174" s="6"/>
      <c r="J174" s="15" t="s">
        <v>1</v>
      </c>
      <c r="K174" s="7"/>
    </row>
    <row r="175" spans="2:11">
      <c r="B175" s="16" t="s">
        <v>2</v>
      </c>
      <c r="C175" s="25">
        <v>10</v>
      </c>
      <c r="D175" s="16" t="s">
        <v>5</v>
      </c>
      <c r="E175" s="2" t="s">
        <v>12</v>
      </c>
      <c r="F175" s="2"/>
      <c r="G175" s="2"/>
      <c r="H175" s="2"/>
      <c r="I175" s="2"/>
      <c r="J175" s="2"/>
      <c r="K175" s="1"/>
    </row>
    <row r="176" spans="2:11">
      <c r="B176" s="16" t="s">
        <v>3</v>
      </c>
      <c r="C176" s="2"/>
      <c r="D176" s="19" t="s">
        <v>129</v>
      </c>
      <c r="E176" s="12"/>
      <c r="F176" s="12"/>
      <c r="G176" s="12"/>
      <c r="H176" s="12"/>
      <c r="I176" s="12"/>
      <c r="J176" s="12"/>
      <c r="K176" s="13"/>
    </row>
    <row r="177" spans="2:11">
      <c r="B177" s="160" t="s">
        <v>4</v>
      </c>
      <c r="C177" s="161"/>
      <c r="D177" s="162"/>
      <c r="E177" s="160" t="s">
        <v>6</v>
      </c>
      <c r="F177" s="161"/>
      <c r="G177" s="162"/>
      <c r="H177" s="160" t="s">
        <v>7</v>
      </c>
      <c r="I177" s="162"/>
      <c r="J177" s="160" t="s">
        <v>8</v>
      </c>
      <c r="K177" s="162"/>
    </row>
    <row r="178" spans="2:11">
      <c r="B178" s="163" t="s">
        <v>13</v>
      </c>
      <c r="C178" s="164"/>
      <c r="D178" s="165"/>
      <c r="E178" s="163" t="s">
        <v>30</v>
      </c>
      <c r="F178" s="164"/>
      <c r="G178" s="165"/>
      <c r="H178" s="163">
        <v>3</v>
      </c>
      <c r="I178" s="165"/>
      <c r="J178" s="163">
        <v>1</v>
      </c>
      <c r="K178" s="165"/>
    </row>
    <row r="179" spans="2:11">
      <c r="B179" s="17" t="s">
        <v>9</v>
      </c>
      <c r="C179" s="14"/>
      <c r="D179" s="14"/>
      <c r="E179" s="169" t="s">
        <v>14</v>
      </c>
      <c r="F179" s="170"/>
      <c r="G179" s="170"/>
      <c r="H179" s="170"/>
      <c r="I179" s="170"/>
      <c r="J179" s="170"/>
      <c r="K179" s="171"/>
    </row>
    <row r="180" spans="2:11">
      <c r="B180" s="11" t="s">
        <v>10</v>
      </c>
      <c r="C180" s="3"/>
      <c r="D180" s="3"/>
      <c r="E180" s="3"/>
      <c r="F180" s="3"/>
      <c r="G180" s="3"/>
      <c r="H180" s="3"/>
      <c r="I180" s="3"/>
      <c r="J180" s="3"/>
      <c r="K180" s="4"/>
    </row>
    <row r="181" spans="2:11">
      <c r="B181" s="21" t="s">
        <v>123</v>
      </c>
      <c r="C181" s="20"/>
      <c r="D181" s="20"/>
      <c r="E181" s="20"/>
      <c r="F181" s="20"/>
      <c r="G181" s="20"/>
      <c r="H181" s="20"/>
      <c r="I181" s="20"/>
      <c r="J181" s="6"/>
      <c r="K181" s="7"/>
    </row>
    <row r="182" spans="2:11">
      <c r="B182" s="18" t="s">
        <v>39</v>
      </c>
      <c r="C182" s="6" t="s">
        <v>124</v>
      </c>
      <c r="D182" s="6"/>
      <c r="E182" s="6"/>
      <c r="F182" s="6"/>
      <c r="G182" s="6"/>
      <c r="H182" s="6"/>
      <c r="I182" s="6"/>
      <c r="J182" s="6"/>
      <c r="K182" s="7"/>
    </row>
    <row r="183" spans="2:11">
      <c r="B183" s="26" t="s">
        <v>38</v>
      </c>
      <c r="C183" s="167" t="s">
        <v>52</v>
      </c>
      <c r="D183" s="167"/>
      <c r="E183" s="167"/>
      <c r="F183" s="167"/>
      <c r="G183" s="167"/>
      <c r="H183" s="167"/>
      <c r="I183" s="167"/>
      <c r="J183" s="167"/>
      <c r="K183" s="168"/>
    </row>
    <row r="184" spans="2:11">
      <c r="B184" s="27" t="s">
        <v>20</v>
      </c>
      <c r="C184" s="167" t="s">
        <v>54</v>
      </c>
      <c r="D184" s="167"/>
      <c r="E184" s="167"/>
      <c r="F184" s="167"/>
      <c r="G184" s="167"/>
      <c r="H184" s="167"/>
      <c r="I184" s="167"/>
      <c r="J184" s="167"/>
      <c r="K184" s="168"/>
    </row>
    <row r="185" spans="2:11">
      <c r="B185" s="8"/>
      <c r="C185" s="9"/>
      <c r="D185" s="9"/>
      <c r="E185" s="9"/>
      <c r="F185" s="9"/>
      <c r="G185" s="9"/>
      <c r="H185" s="9"/>
      <c r="I185" s="9"/>
      <c r="J185" s="9"/>
      <c r="K185" s="10"/>
    </row>
    <row r="186" spans="2:11">
      <c r="B186" s="18" t="s">
        <v>11</v>
      </c>
      <c r="C186" s="23"/>
      <c r="D186" s="23"/>
      <c r="E186" s="23"/>
      <c r="F186" s="23"/>
      <c r="G186" s="23"/>
      <c r="H186" s="23"/>
      <c r="I186" s="23"/>
      <c r="J186" s="23"/>
      <c r="K186" s="7"/>
    </row>
    <row r="187" spans="2:11">
      <c r="B187" s="26" t="s">
        <v>24</v>
      </c>
      <c r="C187" s="166" t="s">
        <v>125</v>
      </c>
      <c r="D187" s="166"/>
      <c r="E187" s="166"/>
      <c r="F187" s="166"/>
      <c r="G187" s="166"/>
      <c r="H187" s="166"/>
      <c r="I187" s="166"/>
      <c r="J187" s="166"/>
      <c r="K187" s="172"/>
    </row>
    <row r="188" spans="2:11">
      <c r="B188" s="24" t="s">
        <v>23</v>
      </c>
      <c r="C188" s="166" t="s">
        <v>66</v>
      </c>
      <c r="D188" s="166"/>
      <c r="E188" s="166"/>
      <c r="F188" s="166"/>
      <c r="G188" s="166"/>
      <c r="H188" s="166"/>
      <c r="I188" s="166"/>
      <c r="J188" s="166"/>
      <c r="K188" s="7"/>
    </row>
    <row r="189" spans="2:11">
      <c r="B189" s="8"/>
      <c r="C189" s="9"/>
      <c r="D189" s="9"/>
      <c r="E189" s="9"/>
      <c r="F189" s="9"/>
      <c r="G189" s="9"/>
      <c r="H189" s="9"/>
      <c r="I189" s="9"/>
      <c r="J189" s="9"/>
      <c r="K189" s="10"/>
    </row>
    <row r="192" spans="2:11" ht="15.75">
      <c r="B192" s="157" t="s">
        <v>0</v>
      </c>
      <c r="C192" s="158"/>
      <c r="D192" s="158"/>
      <c r="E192" s="158"/>
      <c r="F192" s="158"/>
      <c r="G192" s="158"/>
      <c r="H192" s="158"/>
      <c r="I192" s="158"/>
      <c r="J192" s="158"/>
      <c r="K192" s="159"/>
    </row>
    <row r="193" spans="2:11" ht="15.75">
      <c r="B193" s="5"/>
      <c r="C193" s="6"/>
      <c r="D193" s="6"/>
      <c r="E193" s="6"/>
      <c r="F193" s="6"/>
      <c r="G193" s="6"/>
      <c r="H193" s="6"/>
      <c r="I193" s="6"/>
      <c r="J193" s="15" t="s">
        <v>1</v>
      </c>
      <c r="K193" s="7"/>
    </row>
    <row r="194" spans="2:11">
      <c r="B194" s="16" t="s">
        <v>2</v>
      </c>
      <c r="C194" s="25">
        <v>11</v>
      </c>
      <c r="D194" s="16" t="s">
        <v>5</v>
      </c>
      <c r="E194" s="2" t="s">
        <v>12</v>
      </c>
      <c r="F194" s="2"/>
      <c r="G194" s="2"/>
      <c r="H194" s="2"/>
      <c r="I194" s="2"/>
      <c r="J194" s="2"/>
      <c r="K194" s="1"/>
    </row>
    <row r="195" spans="2:11">
      <c r="B195" s="16" t="s">
        <v>3</v>
      </c>
      <c r="C195" s="2"/>
      <c r="D195" s="19" t="s">
        <v>130</v>
      </c>
      <c r="E195" s="12"/>
      <c r="F195" s="12"/>
      <c r="G195" s="12"/>
      <c r="H195" s="12"/>
      <c r="I195" s="12"/>
      <c r="J195" s="12"/>
      <c r="K195" s="13"/>
    </row>
    <row r="196" spans="2:11">
      <c r="B196" s="160" t="s">
        <v>4</v>
      </c>
      <c r="C196" s="161"/>
      <c r="D196" s="162"/>
      <c r="E196" s="160" t="s">
        <v>6</v>
      </c>
      <c r="F196" s="161"/>
      <c r="G196" s="162"/>
      <c r="H196" s="160" t="s">
        <v>7</v>
      </c>
      <c r="I196" s="162"/>
      <c r="J196" s="160" t="s">
        <v>8</v>
      </c>
      <c r="K196" s="162"/>
    </row>
    <row r="197" spans="2:11">
      <c r="B197" s="163" t="s">
        <v>13</v>
      </c>
      <c r="C197" s="164"/>
      <c r="D197" s="165"/>
      <c r="E197" s="163" t="s">
        <v>30</v>
      </c>
      <c r="F197" s="164"/>
      <c r="G197" s="165"/>
      <c r="H197" s="163">
        <v>3</v>
      </c>
      <c r="I197" s="165"/>
      <c r="J197" s="163">
        <v>1</v>
      </c>
      <c r="K197" s="165"/>
    </row>
    <row r="198" spans="2:11">
      <c r="B198" s="17" t="s">
        <v>9</v>
      </c>
      <c r="C198" s="14"/>
      <c r="D198" s="14"/>
      <c r="E198" s="169" t="s">
        <v>14</v>
      </c>
      <c r="F198" s="170"/>
      <c r="G198" s="170"/>
      <c r="H198" s="170"/>
      <c r="I198" s="170"/>
      <c r="J198" s="170"/>
      <c r="K198" s="171"/>
    </row>
    <row r="199" spans="2:11">
      <c r="B199" s="11" t="s">
        <v>10</v>
      </c>
      <c r="C199" s="3"/>
      <c r="D199" s="3"/>
      <c r="E199" s="3"/>
      <c r="F199" s="3"/>
      <c r="G199" s="3"/>
      <c r="H199" s="3"/>
      <c r="I199" s="3"/>
      <c r="J199" s="3"/>
      <c r="K199" s="4"/>
    </row>
    <row r="200" spans="2:11" ht="34.5" customHeight="1">
      <c r="B200" s="173" t="s">
        <v>131</v>
      </c>
      <c r="C200" s="167"/>
      <c r="D200" s="167"/>
      <c r="E200" s="167"/>
      <c r="F200" s="167"/>
      <c r="G200" s="167"/>
      <c r="H200" s="167"/>
      <c r="I200" s="167"/>
      <c r="J200" s="167"/>
      <c r="K200" s="168"/>
    </row>
    <row r="201" spans="2:11">
      <c r="B201" s="18" t="s">
        <v>39</v>
      </c>
      <c r="C201" s="6" t="s">
        <v>132</v>
      </c>
      <c r="D201" s="6"/>
      <c r="E201" s="6"/>
      <c r="F201" s="6"/>
      <c r="G201" s="6"/>
      <c r="H201" s="6"/>
      <c r="I201" s="6"/>
      <c r="J201" s="6"/>
      <c r="K201" s="7"/>
    </row>
    <row r="202" spans="2:11">
      <c r="B202" s="26" t="s">
        <v>38</v>
      </c>
      <c r="C202" s="167" t="s">
        <v>52</v>
      </c>
      <c r="D202" s="167"/>
      <c r="E202" s="167"/>
      <c r="F202" s="167"/>
      <c r="G202" s="167"/>
      <c r="H202" s="167"/>
      <c r="I202" s="167"/>
      <c r="J202" s="167"/>
      <c r="K202" s="168"/>
    </row>
    <row r="203" spans="2:11">
      <c r="B203" s="27" t="s">
        <v>20</v>
      </c>
      <c r="C203" s="167" t="s">
        <v>54</v>
      </c>
      <c r="D203" s="167"/>
      <c r="E203" s="167"/>
      <c r="F203" s="167"/>
      <c r="G203" s="167"/>
      <c r="H203" s="167"/>
      <c r="I203" s="167"/>
      <c r="J203" s="167"/>
      <c r="K203" s="168"/>
    </row>
    <row r="204" spans="2:11">
      <c r="B204" s="8"/>
      <c r="C204" s="9"/>
      <c r="D204" s="9"/>
      <c r="E204" s="9"/>
      <c r="F204" s="9"/>
      <c r="G204" s="9"/>
      <c r="H204" s="9"/>
      <c r="I204" s="9"/>
      <c r="J204" s="9"/>
      <c r="K204" s="10"/>
    </row>
    <row r="205" spans="2:11">
      <c r="B205" s="18" t="s">
        <v>11</v>
      </c>
      <c r="C205" s="23"/>
      <c r="D205" s="23"/>
      <c r="E205" s="23"/>
      <c r="F205" s="23"/>
      <c r="G205" s="23"/>
      <c r="H205" s="23"/>
      <c r="I205" s="23"/>
      <c r="J205" s="23"/>
      <c r="K205" s="7"/>
    </row>
    <row r="206" spans="2:11">
      <c r="B206" s="26" t="s">
        <v>24</v>
      </c>
      <c r="C206" s="166" t="s">
        <v>125</v>
      </c>
      <c r="D206" s="166"/>
      <c r="E206" s="166"/>
      <c r="F206" s="166"/>
      <c r="G206" s="166"/>
      <c r="H206" s="166"/>
      <c r="I206" s="166"/>
      <c r="J206" s="166"/>
      <c r="K206" s="172"/>
    </row>
    <row r="207" spans="2:11">
      <c r="B207" s="24" t="s">
        <v>23</v>
      </c>
      <c r="C207" s="166" t="s">
        <v>66</v>
      </c>
      <c r="D207" s="166"/>
      <c r="E207" s="166"/>
      <c r="F207" s="166"/>
      <c r="G207" s="166"/>
      <c r="H207" s="166"/>
      <c r="I207" s="166"/>
      <c r="J207" s="166"/>
      <c r="K207" s="7"/>
    </row>
    <row r="208" spans="2:11">
      <c r="B208" s="8"/>
      <c r="C208" s="9"/>
      <c r="D208" s="9"/>
      <c r="E208" s="9"/>
      <c r="F208" s="9"/>
      <c r="G208" s="9"/>
      <c r="H208" s="9"/>
      <c r="I208" s="9"/>
      <c r="J208" s="9"/>
      <c r="K208" s="10"/>
    </row>
  </sheetData>
  <mergeCells count="151">
    <mergeCell ref="E198:K198"/>
    <mergeCell ref="C202:K202"/>
    <mergeCell ref="C203:K203"/>
    <mergeCell ref="C206:K206"/>
    <mergeCell ref="C207:J207"/>
    <mergeCell ref="B200:K200"/>
    <mergeCell ref="B196:D196"/>
    <mergeCell ref="E196:G196"/>
    <mergeCell ref="H196:I196"/>
    <mergeCell ref="J196:K196"/>
    <mergeCell ref="B197:D197"/>
    <mergeCell ref="E197:G197"/>
    <mergeCell ref="H197:I197"/>
    <mergeCell ref="J197:K197"/>
    <mergeCell ref="E179:K179"/>
    <mergeCell ref="C183:K183"/>
    <mergeCell ref="C184:K184"/>
    <mergeCell ref="C187:K187"/>
    <mergeCell ref="C188:J188"/>
    <mergeCell ref="B192:K192"/>
    <mergeCell ref="B173:K173"/>
    <mergeCell ref="B177:D177"/>
    <mergeCell ref="E177:G177"/>
    <mergeCell ref="H177:I177"/>
    <mergeCell ref="J177:K177"/>
    <mergeCell ref="B178:D178"/>
    <mergeCell ref="E178:G178"/>
    <mergeCell ref="H178:I178"/>
    <mergeCell ref="J178:K178"/>
    <mergeCell ref="C165:K165"/>
    <mergeCell ref="C168:K168"/>
    <mergeCell ref="C169:J169"/>
    <mergeCell ref="B159:D159"/>
    <mergeCell ref="E159:G159"/>
    <mergeCell ref="H159:I159"/>
    <mergeCell ref="J159:K159"/>
    <mergeCell ref="E160:K160"/>
    <mergeCell ref="C164:K164"/>
    <mergeCell ref="C146:K146"/>
    <mergeCell ref="C149:K149"/>
    <mergeCell ref="C150:J150"/>
    <mergeCell ref="B154:K154"/>
    <mergeCell ref="B158:D158"/>
    <mergeCell ref="E158:G158"/>
    <mergeCell ref="H158:I158"/>
    <mergeCell ref="J158:K158"/>
    <mergeCell ref="B140:D140"/>
    <mergeCell ref="E140:G140"/>
    <mergeCell ref="H140:I140"/>
    <mergeCell ref="J140:K140"/>
    <mergeCell ref="E141:K141"/>
    <mergeCell ref="C145:K145"/>
    <mergeCell ref="B135:K135"/>
    <mergeCell ref="B139:D139"/>
    <mergeCell ref="E139:G139"/>
    <mergeCell ref="H139:I139"/>
    <mergeCell ref="J139:K139"/>
    <mergeCell ref="C127:K127"/>
    <mergeCell ref="C130:K130"/>
    <mergeCell ref="C131:J131"/>
    <mergeCell ref="B121:D121"/>
    <mergeCell ref="E121:G121"/>
    <mergeCell ref="H121:I121"/>
    <mergeCell ref="J121:K121"/>
    <mergeCell ref="E122:K122"/>
    <mergeCell ref="C126:K126"/>
    <mergeCell ref="C108:K108"/>
    <mergeCell ref="C111:K111"/>
    <mergeCell ref="C112:J112"/>
    <mergeCell ref="B116:K116"/>
    <mergeCell ref="B120:D120"/>
    <mergeCell ref="E120:G120"/>
    <mergeCell ref="H120:I120"/>
    <mergeCell ref="J120:K120"/>
    <mergeCell ref="B102:D102"/>
    <mergeCell ref="E102:G102"/>
    <mergeCell ref="H102:I102"/>
    <mergeCell ref="J102:K102"/>
    <mergeCell ref="E103:K103"/>
    <mergeCell ref="C107:K107"/>
    <mergeCell ref="C89:K89"/>
    <mergeCell ref="C92:K92"/>
    <mergeCell ref="C93:J93"/>
    <mergeCell ref="B97:K97"/>
    <mergeCell ref="B101:D101"/>
    <mergeCell ref="E101:G101"/>
    <mergeCell ref="H101:I101"/>
    <mergeCell ref="J101:K101"/>
    <mergeCell ref="B83:D83"/>
    <mergeCell ref="E83:G83"/>
    <mergeCell ref="H83:I83"/>
    <mergeCell ref="J83:K83"/>
    <mergeCell ref="E84:K84"/>
    <mergeCell ref="C88:K88"/>
    <mergeCell ref="C73:K73"/>
    <mergeCell ref="C74:J74"/>
    <mergeCell ref="C69:K69"/>
    <mergeCell ref="B78:K78"/>
    <mergeCell ref="B82:D82"/>
    <mergeCell ref="E82:G82"/>
    <mergeCell ref="H82:I82"/>
    <mergeCell ref="J82:K82"/>
    <mergeCell ref="B64:D64"/>
    <mergeCell ref="E64:G64"/>
    <mergeCell ref="H64:I64"/>
    <mergeCell ref="J64:K64"/>
    <mergeCell ref="E65:K65"/>
    <mergeCell ref="C70:K70"/>
    <mergeCell ref="C54:K54"/>
    <mergeCell ref="C55:J55"/>
    <mergeCell ref="B59:K59"/>
    <mergeCell ref="B63:D63"/>
    <mergeCell ref="E63:G63"/>
    <mergeCell ref="H63:I63"/>
    <mergeCell ref="J63:K63"/>
    <mergeCell ref="B45:D45"/>
    <mergeCell ref="E45:G45"/>
    <mergeCell ref="H45:I45"/>
    <mergeCell ref="J45:K45"/>
    <mergeCell ref="E46:K46"/>
    <mergeCell ref="C51:K51"/>
    <mergeCell ref="C36:J36"/>
    <mergeCell ref="C32:K32"/>
    <mergeCell ref="B40:K40"/>
    <mergeCell ref="B44:D44"/>
    <mergeCell ref="E44:G44"/>
    <mergeCell ref="H44:I44"/>
    <mergeCell ref="J44:K44"/>
    <mergeCell ref="J7:K7"/>
    <mergeCell ref="E8:K8"/>
    <mergeCell ref="C16:K16"/>
    <mergeCell ref="C17:J17"/>
    <mergeCell ref="C35:K35"/>
    <mergeCell ref="J26:K26"/>
    <mergeCell ref="E27:K27"/>
    <mergeCell ref="B26:D26"/>
    <mergeCell ref="B25:D25"/>
    <mergeCell ref="E25:G25"/>
    <mergeCell ref="E26:G26"/>
    <mergeCell ref="H25:I25"/>
    <mergeCell ref="H26:I26"/>
    <mergeCell ref="J25:K25"/>
    <mergeCell ref="B2:K2"/>
    <mergeCell ref="B6:D6"/>
    <mergeCell ref="E6:G6"/>
    <mergeCell ref="H6:I6"/>
    <mergeCell ref="J6:K6"/>
    <mergeCell ref="B7:D7"/>
    <mergeCell ref="E7:G7"/>
    <mergeCell ref="H7:I7"/>
    <mergeCell ref="B21:K21"/>
  </mergeCells>
  <hyperlinks>
    <hyperlink ref="O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K5" sqref="K5"/>
    </sheetView>
  </sheetViews>
  <sheetFormatPr baseColWidth="10" defaultColWidth="9.140625" defaultRowHeight="15"/>
  <cols>
    <col min="1" max="1" width="27.28515625" customWidth="1"/>
    <col min="2" max="2" width="21" customWidth="1"/>
    <col min="3" max="3" width="23.140625" customWidth="1"/>
    <col min="4" max="4" width="14.5703125" customWidth="1"/>
    <col min="5" max="5" width="9.7109375" customWidth="1"/>
    <col min="6" max="6" width="10.5703125" customWidth="1"/>
    <col min="7" max="7" width="10.42578125" customWidth="1"/>
    <col min="8" max="8" width="11.85546875" customWidth="1"/>
  </cols>
  <sheetData>
    <row r="1" spans="1:8" ht="41.25" customHeight="1" thickBot="1">
      <c r="A1" s="174" t="s">
        <v>133</v>
      </c>
      <c r="B1" s="175"/>
      <c r="C1" s="175"/>
      <c r="D1" s="175"/>
      <c r="E1" s="175"/>
      <c r="F1" s="175"/>
      <c r="G1" s="175"/>
      <c r="H1" s="176"/>
    </row>
    <row r="2" spans="1:8">
      <c r="A2" s="91" t="s">
        <v>142</v>
      </c>
      <c r="B2" s="92" t="s">
        <v>134</v>
      </c>
      <c r="C2" s="92" t="s">
        <v>135</v>
      </c>
      <c r="D2" s="92" t="s">
        <v>136</v>
      </c>
      <c r="E2" s="92" t="s">
        <v>137</v>
      </c>
      <c r="F2" s="92" t="s">
        <v>138</v>
      </c>
      <c r="G2" s="92" t="s">
        <v>139</v>
      </c>
      <c r="H2" s="93" t="s">
        <v>140</v>
      </c>
    </row>
    <row r="3" spans="1:8" s="82" customFormat="1" ht="27.75" customHeight="1">
      <c r="A3" s="85" t="s">
        <v>16</v>
      </c>
      <c r="B3" s="80">
        <v>10</v>
      </c>
      <c r="C3" s="80">
        <v>9</v>
      </c>
      <c r="D3" s="80">
        <f>B3+C3</f>
        <v>19</v>
      </c>
      <c r="E3" s="81">
        <f>(D3/D$8)</f>
        <v>0.21590909090909091</v>
      </c>
      <c r="F3" s="80">
        <v>5</v>
      </c>
      <c r="G3" s="81">
        <f>F3/F$8</f>
        <v>0.13513513513513514</v>
      </c>
      <c r="H3" s="86">
        <f>E3/G3</f>
        <v>1.5977272727272727</v>
      </c>
    </row>
    <row r="4" spans="1:8" s="82" customFormat="1" ht="27.75" customHeight="1">
      <c r="A4" s="85" t="s">
        <v>25</v>
      </c>
      <c r="B4" s="80">
        <v>7</v>
      </c>
      <c r="C4" s="80">
        <v>5</v>
      </c>
      <c r="D4" s="80">
        <f t="shared" ref="D4:D7" si="0">B4+C4</f>
        <v>12</v>
      </c>
      <c r="E4" s="81">
        <f>(D4/D$8)</f>
        <v>0.13636363636363635</v>
      </c>
      <c r="F4" s="80">
        <v>3</v>
      </c>
      <c r="G4" s="81">
        <f>F4/F$8</f>
        <v>8.1081081081081086E-2</v>
      </c>
      <c r="H4" s="86">
        <f t="shared" ref="H4:H7" si="1">E4/G4</f>
        <v>1.6818181818181817</v>
      </c>
    </row>
    <row r="5" spans="1:8" s="82" customFormat="1" ht="27.75" customHeight="1">
      <c r="A5" s="85" t="s">
        <v>29</v>
      </c>
      <c r="B5" s="80">
        <v>10</v>
      </c>
      <c r="C5" s="80">
        <v>9</v>
      </c>
      <c r="D5" s="80">
        <f t="shared" si="0"/>
        <v>19</v>
      </c>
      <c r="E5" s="81">
        <f>(D5/D$8)</f>
        <v>0.21590909090909091</v>
      </c>
      <c r="F5" s="80">
        <v>13</v>
      </c>
      <c r="G5" s="81">
        <f>F5/F$8</f>
        <v>0.35135135135135137</v>
      </c>
      <c r="H5" s="86">
        <f t="shared" si="1"/>
        <v>0.61451048951048948</v>
      </c>
    </row>
    <row r="6" spans="1:8" s="82" customFormat="1" ht="27.75" customHeight="1">
      <c r="A6" s="87" t="s">
        <v>34</v>
      </c>
      <c r="B6" s="80">
        <v>10</v>
      </c>
      <c r="C6" s="80">
        <v>9</v>
      </c>
      <c r="D6" s="80">
        <f t="shared" si="0"/>
        <v>19</v>
      </c>
      <c r="E6" s="81">
        <f>(D6/D$8)</f>
        <v>0.21590909090909091</v>
      </c>
      <c r="F6" s="80">
        <v>8</v>
      </c>
      <c r="G6" s="81">
        <f>F6/F$8</f>
        <v>0.21621621621621623</v>
      </c>
      <c r="H6" s="86">
        <f t="shared" si="1"/>
        <v>0.99857954545454541</v>
      </c>
    </row>
    <row r="7" spans="1:8" s="82" customFormat="1" ht="27.75" customHeight="1">
      <c r="A7" s="87" t="s">
        <v>126</v>
      </c>
      <c r="B7" s="80">
        <v>10</v>
      </c>
      <c r="C7" s="80">
        <v>9</v>
      </c>
      <c r="D7" s="80">
        <f t="shared" si="0"/>
        <v>19</v>
      </c>
      <c r="E7" s="81">
        <f>(D7/D$8)</f>
        <v>0.21590909090909091</v>
      </c>
      <c r="F7" s="80">
        <v>8</v>
      </c>
      <c r="G7" s="81">
        <f>F7/F$8</f>
        <v>0.21621621621621623</v>
      </c>
      <c r="H7" s="86">
        <f t="shared" si="1"/>
        <v>0.99857954545454541</v>
      </c>
    </row>
    <row r="8" spans="1:8" ht="15.75" thickBot="1">
      <c r="A8" s="94"/>
      <c r="B8" s="95">
        <f t="shared" ref="B8:H8" si="2">SUM(B3:B7)</f>
        <v>47</v>
      </c>
      <c r="C8" s="95">
        <f t="shared" si="2"/>
        <v>41</v>
      </c>
      <c r="D8" s="95">
        <f t="shared" si="2"/>
        <v>88</v>
      </c>
      <c r="E8" s="95">
        <f t="shared" si="2"/>
        <v>1</v>
      </c>
      <c r="F8" s="95">
        <f t="shared" si="2"/>
        <v>37</v>
      </c>
      <c r="G8" s="95">
        <f t="shared" si="2"/>
        <v>1</v>
      </c>
      <c r="H8" s="96">
        <f t="shared" si="2"/>
        <v>5.8912150349650343</v>
      </c>
    </row>
    <row r="9" spans="1:8">
      <c r="A9" s="83"/>
      <c r="B9" s="83"/>
      <c r="C9" s="83"/>
      <c r="D9" s="83"/>
      <c r="E9" s="83"/>
      <c r="F9" s="83"/>
      <c r="G9" s="83"/>
      <c r="H9" s="84"/>
    </row>
    <row r="10" spans="1:8">
      <c r="A10" s="83"/>
      <c r="B10" s="83"/>
      <c r="C10" s="83"/>
      <c r="D10" s="83"/>
      <c r="E10" s="83"/>
      <c r="F10" s="83"/>
      <c r="G10" s="83"/>
      <c r="H10" s="84"/>
    </row>
    <row r="11" spans="1:8">
      <c r="A11" s="83"/>
      <c r="B11" s="83"/>
      <c r="C11" s="83"/>
      <c r="D11" s="83"/>
      <c r="E11" s="83"/>
      <c r="F11" s="83"/>
      <c r="G11" s="83"/>
      <c r="H11" s="84"/>
    </row>
    <row r="13" spans="1:8">
      <c r="A13" s="177" t="s">
        <v>141</v>
      </c>
      <c r="B13" s="177"/>
      <c r="C13" s="177"/>
      <c r="D13" s="177"/>
      <c r="E13" s="177"/>
      <c r="F13" s="177"/>
      <c r="G13" s="177"/>
      <c r="H13" s="177"/>
    </row>
    <row r="14" spans="1:8">
      <c r="A14" s="74" t="s">
        <v>142</v>
      </c>
      <c r="B14" s="74" t="s">
        <v>134</v>
      </c>
      <c r="C14" s="74" t="s">
        <v>135</v>
      </c>
      <c r="D14" s="74" t="s">
        <v>136</v>
      </c>
      <c r="E14" s="74" t="s">
        <v>137</v>
      </c>
      <c r="F14" s="74" t="s">
        <v>138</v>
      </c>
      <c r="G14" s="74" t="s">
        <v>139</v>
      </c>
      <c r="H14" s="74" t="s">
        <v>140</v>
      </c>
    </row>
    <row r="15" spans="1:8">
      <c r="A15" s="79"/>
      <c r="B15" s="25">
        <v>0</v>
      </c>
      <c r="C15" s="25">
        <v>0</v>
      </c>
      <c r="D15" s="25">
        <f>B15+C15</f>
        <v>0</v>
      </c>
      <c r="E15" s="75">
        <f t="shared" ref="E15:E21" si="3">(D15/D$8)</f>
        <v>0</v>
      </c>
      <c r="F15" s="25">
        <v>0</v>
      </c>
      <c r="G15" s="75">
        <f t="shared" ref="G15:G21" si="4">F15/F$8</f>
        <v>0</v>
      </c>
      <c r="H15" s="75" t="e">
        <f>E15/G15</f>
        <v>#DIV/0!</v>
      </c>
    </row>
    <row r="16" spans="1:8">
      <c r="A16" s="79"/>
      <c r="B16" s="25">
        <v>0</v>
      </c>
      <c r="C16" s="25">
        <v>0</v>
      </c>
      <c r="D16" s="25">
        <f t="shared" ref="D16:D21" si="5">B16+C16</f>
        <v>0</v>
      </c>
      <c r="E16" s="75">
        <f t="shared" si="3"/>
        <v>0</v>
      </c>
      <c r="F16" s="25">
        <v>0</v>
      </c>
      <c r="G16" s="75">
        <f t="shared" si="4"/>
        <v>0</v>
      </c>
      <c r="H16" s="75" t="e">
        <f t="shared" ref="H16:H21" si="6">E16/G16</f>
        <v>#DIV/0!</v>
      </c>
    </row>
    <row r="17" spans="1:8">
      <c r="A17" s="79"/>
      <c r="B17" s="25">
        <v>0</v>
      </c>
      <c r="C17" s="25">
        <v>0</v>
      </c>
      <c r="D17" s="25">
        <f t="shared" si="5"/>
        <v>0</v>
      </c>
      <c r="E17" s="75">
        <f t="shared" si="3"/>
        <v>0</v>
      </c>
      <c r="F17" s="25">
        <v>0</v>
      </c>
      <c r="G17" s="75">
        <f t="shared" si="4"/>
        <v>0</v>
      </c>
      <c r="H17" s="75" t="e">
        <f t="shared" si="6"/>
        <v>#DIV/0!</v>
      </c>
    </row>
    <row r="18" spans="1:8">
      <c r="A18" s="79"/>
      <c r="B18" s="25">
        <v>0</v>
      </c>
      <c r="C18" s="25">
        <v>0</v>
      </c>
      <c r="D18" s="25">
        <f t="shared" si="5"/>
        <v>0</v>
      </c>
      <c r="E18" s="75">
        <f t="shared" si="3"/>
        <v>0</v>
      </c>
      <c r="F18" s="25">
        <v>0</v>
      </c>
      <c r="G18" s="75">
        <f t="shared" si="4"/>
        <v>0</v>
      </c>
      <c r="H18" s="75" t="e">
        <f t="shared" si="6"/>
        <v>#DIV/0!</v>
      </c>
    </row>
    <row r="19" spans="1:8">
      <c r="A19" s="79"/>
      <c r="B19" s="25">
        <v>0</v>
      </c>
      <c r="C19" s="25">
        <v>0</v>
      </c>
      <c r="D19" s="25">
        <f t="shared" si="5"/>
        <v>0</v>
      </c>
      <c r="E19" s="75">
        <f t="shared" si="3"/>
        <v>0</v>
      </c>
      <c r="F19" s="25">
        <v>0</v>
      </c>
      <c r="G19" s="75">
        <f t="shared" si="4"/>
        <v>0</v>
      </c>
      <c r="H19" s="75" t="e">
        <f t="shared" si="6"/>
        <v>#DIV/0!</v>
      </c>
    </row>
    <row r="20" spans="1:8">
      <c r="A20" s="79"/>
      <c r="B20" s="25">
        <v>0</v>
      </c>
      <c r="C20" s="25">
        <v>0</v>
      </c>
      <c r="D20" s="25">
        <f t="shared" si="5"/>
        <v>0</v>
      </c>
      <c r="E20" s="75">
        <f t="shared" si="3"/>
        <v>0</v>
      </c>
      <c r="F20" s="25">
        <v>0</v>
      </c>
      <c r="G20" s="75">
        <f t="shared" si="4"/>
        <v>0</v>
      </c>
      <c r="H20" s="75" t="e">
        <f t="shared" si="6"/>
        <v>#DIV/0!</v>
      </c>
    </row>
    <row r="21" spans="1:8">
      <c r="A21" s="79"/>
      <c r="B21" s="25">
        <v>0</v>
      </c>
      <c r="C21" s="25">
        <v>0</v>
      </c>
      <c r="D21" s="25">
        <f t="shared" si="5"/>
        <v>0</v>
      </c>
      <c r="E21" s="75">
        <f t="shared" si="3"/>
        <v>0</v>
      </c>
      <c r="F21" s="25">
        <v>0</v>
      </c>
      <c r="G21" s="75">
        <f t="shared" si="4"/>
        <v>0</v>
      </c>
      <c r="H21" s="75" t="e">
        <f t="shared" si="6"/>
        <v>#DIV/0!</v>
      </c>
    </row>
    <row r="22" spans="1:8">
      <c r="A22" s="76"/>
      <c r="B22" s="76">
        <f t="shared" ref="B22:H22" si="7">SUM(B15:B21)</f>
        <v>0</v>
      </c>
      <c r="C22" s="76">
        <f t="shared" si="7"/>
        <v>0</v>
      </c>
      <c r="D22" s="76">
        <f t="shared" si="7"/>
        <v>0</v>
      </c>
      <c r="E22" s="76">
        <f t="shared" si="7"/>
        <v>0</v>
      </c>
      <c r="F22" s="76">
        <f t="shared" si="7"/>
        <v>0</v>
      </c>
      <c r="G22" s="76">
        <f t="shared" si="7"/>
        <v>0</v>
      </c>
      <c r="H22" s="77" t="e">
        <f t="shared" si="7"/>
        <v>#DIV/0!</v>
      </c>
    </row>
  </sheetData>
  <mergeCells count="2">
    <mergeCell ref="A1:H1"/>
    <mergeCell ref="A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cronograma del proyecto</vt:lpstr>
      <vt:lpstr>cronograma</vt:lpstr>
      <vt:lpstr>estimacion del proyecto</vt:lpstr>
      <vt:lpstr>historias de usuario</vt:lpstr>
      <vt:lpstr>estimacion 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2016-04-12T16:52:53Z</dcterms:modified>
</cp:coreProperties>
</file>