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LEERJAAR2\REALISEREN EN TESTEN\PROJECTWEKEN\PW2\CASE BUURTZORG\"/>
    </mc:Choice>
  </mc:AlternateContent>
  <xr:revisionPtr revIDLastSave="0" documentId="13_ncr:1_{A3515BDE-0934-41F6-A6E2-306243246D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W4 Hobby Inc." sheetId="9" r:id="rId1"/>
  </sheets>
  <definedNames>
    <definedName name="_xlnm.Print_Area" localSheetId="0">'PW4 Hobby Inc.'!$A$1:$AS$20</definedName>
    <definedName name="_xlnm.Print_Titles" localSheetId="0">'PW4 Hobby Inc.'!$4:$7</definedName>
    <definedName name="prevWBS" localSheetId="0">'PW4 Hobby Inc.'!$A1048576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A8" i="9"/>
  <c r="F8" i="9"/>
  <c r="F16" i="9"/>
  <c r="J6" i="9" l="1"/>
  <c r="J4" i="9" l="1"/>
  <c r="J7" i="9"/>
  <c r="K6" i="9"/>
  <c r="L6" i="9" l="1"/>
  <c r="L7" i="9" s="1"/>
  <c r="M6" i="9" l="1"/>
  <c r="N6" i="9" l="1"/>
  <c r="O6" i="9" l="1"/>
  <c r="P6" i="9" l="1"/>
  <c r="Q6" i="9" l="1"/>
  <c r="Q7" i="9" s="1"/>
  <c r="Q4" i="9" l="1"/>
  <c r="Q5" i="9"/>
  <c r="R6" i="9"/>
  <c r="S6" i="9" l="1"/>
  <c r="S7" i="9" s="1"/>
  <c r="T6" i="9" l="1"/>
  <c r="U6" i="9" l="1"/>
  <c r="V6" i="9" l="1"/>
  <c r="W6" i="9" l="1"/>
  <c r="X6" i="9" l="1"/>
  <c r="X7" i="9" s="1"/>
  <c r="Y6" i="9" l="1"/>
  <c r="X4" i="9"/>
  <c r="X5" i="9"/>
  <c r="Z6" i="9" l="1"/>
  <c r="Z7" i="9" s="1"/>
  <c r="AA6" i="9" l="1"/>
  <c r="AB6" i="9" l="1"/>
  <c r="AC6" i="9" l="1"/>
  <c r="AD6" i="9" l="1"/>
  <c r="AE6" i="9" l="1"/>
  <c r="AE7" i="9" s="1"/>
  <c r="AF6" i="9" l="1"/>
  <c r="AF7" i="9" s="1"/>
  <c r="AE4" i="9"/>
  <c r="AE5" i="9"/>
  <c r="AG6" i="9" l="1"/>
  <c r="AG7" i="9" s="1"/>
  <c r="AH6" i="9" l="1"/>
  <c r="AH7" i="9" s="1"/>
  <c r="AI6" i="9" l="1"/>
  <c r="AI7" i="9" s="1"/>
  <c r="AJ6" i="9" l="1"/>
  <c r="AJ7" i="9" s="1"/>
  <c r="AK6" i="9" l="1"/>
  <c r="AK7" i="9" s="1"/>
  <c r="AL6" i="9" l="1"/>
  <c r="AL7" i="9" s="1"/>
  <c r="AM6" i="9" l="1"/>
  <c r="AM7" i="9" s="1"/>
  <c r="AL5" i="9"/>
  <c r="AL4" i="9"/>
  <c r="AN6" i="9" l="1"/>
  <c r="AN7" i="9" s="1"/>
  <c r="AO6" i="9" l="1"/>
  <c r="AO7" i="9" s="1"/>
  <c r="AP6" i="9" l="1"/>
  <c r="AP7" i="9" s="1"/>
  <c r="AQ6" i="9" l="1"/>
  <c r="AQ7" i="9" s="1"/>
  <c r="AR6" i="9" l="1"/>
  <c r="AR7" i="9" s="1"/>
</calcChain>
</file>

<file path=xl/sharedStrings.xml><?xml version="1.0" encoding="utf-8"?>
<sst xmlns="http://schemas.openxmlformats.org/spreadsheetml/2006/main" count="42" uniqueCount="26">
  <si>
    <t>PREDECESSOR</t>
  </si>
  <si>
    <t>OPD</t>
  </si>
  <si>
    <t>TAAK</t>
  </si>
  <si>
    <t>BEGIN</t>
  </si>
  <si>
    <t>EIND</t>
  </si>
  <si>
    <t>DAGEN</t>
  </si>
  <si>
    <t>% GEDAAN</t>
  </si>
  <si>
    <t>D</t>
  </si>
  <si>
    <t>V</t>
  </si>
  <si>
    <t>Z</t>
  </si>
  <si>
    <t xml:space="preserve">Project Begin Datum </t>
  </si>
  <si>
    <t xml:space="preserve">Project Leider </t>
  </si>
  <si>
    <t xml:space="preserve">Week </t>
  </si>
  <si>
    <t>Kadir Mansoor</t>
  </si>
  <si>
    <t>Storyboard op papier</t>
  </si>
  <si>
    <t>ERD op papier</t>
  </si>
  <si>
    <t>Export DB (digitaal)</t>
  </si>
  <si>
    <t>Github Repository (delen)</t>
  </si>
  <si>
    <t>Plan van aanpak</t>
  </si>
  <si>
    <t xml:space="preserve">WordDocument Event </t>
  </si>
  <si>
    <t>Week 2 t/m 5</t>
  </si>
  <si>
    <t>Start - Week 1</t>
  </si>
  <si>
    <t>Documentatie</t>
  </si>
  <si>
    <t>Leider</t>
  </si>
  <si>
    <t>Kadir</t>
  </si>
  <si>
    <t>Webserver versie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</si>
</sst>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30" fillId="21" borderId="10" xfId="0" applyFont="1" applyFill="1" applyBorder="1" applyAlignment="1" applyProtection="1">
      <alignment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30" fillId="21" borderId="13" xfId="0" applyFont="1" applyFill="1" applyBorder="1" applyAlignment="1" applyProtection="1">
      <alignment vertical="center"/>
    </xf>
    <xf numFmtId="0" fontId="26" fillId="21" borderId="13" xfId="0" applyFont="1" applyFill="1" applyBorder="1" applyAlignment="1" applyProtection="1">
      <alignment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65" fontId="26" fillId="21" borderId="13" xfId="0" applyNumberFormat="1" applyFont="1" applyFill="1" applyBorder="1" applyAlignment="1" applyProtection="1">
      <alignment horizontal="right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3" fillId="21" borderId="13" xfId="0" applyNumberFormat="1" applyFont="1" applyFill="1" applyBorder="1" applyAlignment="1" applyProtection="1">
      <alignment horizontal="center" vertical="center"/>
    </xf>
    <xf numFmtId="1" fontId="34" fillId="0" borderId="11" xfId="0" applyNumberFormat="1" applyFont="1" applyBorder="1" applyAlignment="1" applyProtection="1">
      <alignment horizontal="center" vertical="center"/>
    </xf>
    <xf numFmtId="1" fontId="33" fillId="21" borderId="10" xfId="0" applyNumberFormat="1" applyFont="1" applyFill="1" applyBorder="1" applyAlignment="1" applyProtection="1">
      <alignment horizontal="center" vertical="center"/>
    </xf>
    <xf numFmtId="165" fontId="31" fillId="22" borderId="11" xfId="0" applyNumberFormat="1" applyFont="1" applyFill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165" fontId="26" fillId="21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5" fillId="0" borderId="0" xfId="0" applyNumberFormat="1" applyFont="1" applyFill="1" applyBorder="1" applyProtection="1"/>
    <xf numFmtId="0" fontId="35" fillId="0" borderId="0" xfId="0" applyFont="1" applyFill="1" applyBorder="1" applyProtection="1"/>
    <xf numFmtId="0" fontId="1" fillId="0" borderId="0" xfId="0" applyFont="1" applyFill="1" applyBorder="1" applyProtection="1"/>
    <xf numFmtId="0" fontId="35" fillId="0" borderId="0" xfId="0" applyFont="1" applyProtection="1"/>
    <xf numFmtId="0" fontId="35" fillId="0" borderId="0" xfId="0" applyFont="1" applyFill="1" applyAlignment="1" applyProtection="1">
      <alignment horizontal="right" vertical="center"/>
    </xf>
    <xf numFmtId="165" fontId="26" fillId="21" borderId="13" xfId="0" applyNumberFormat="1" applyFont="1" applyFill="1" applyBorder="1" applyAlignment="1" applyProtection="1">
      <alignment horizontal="center" vertical="center"/>
    </xf>
    <xf numFmtId="0" fontId="36" fillId="0" borderId="17" xfId="0" applyNumberFormat="1" applyFont="1" applyFill="1" applyBorder="1" applyAlignment="1" applyProtection="1">
      <alignment horizontal="left" vertical="center"/>
    </xf>
    <xf numFmtId="0" fontId="36" fillId="0" borderId="17" xfId="0" applyFont="1" applyFill="1" applyBorder="1" applyAlignment="1" applyProtection="1">
      <alignment horizontal="left" vertical="center"/>
    </xf>
    <xf numFmtId="0" fontId="36" fillId="0" borderId="17" xfId="0" applyFont="1" applyFill="1" applyBorder="1" applyAlignment="1" applyProtection="1">
      <alignment horizontal="center" vertical="center" wrapText="1"/>
    </xf>
    <xf numFmtId="0" fontId="37" fillId="0" borderId="17" xfId="0" applyNumberFormat="1" applyFont="1" applyFill="1" applyBorder="1" applyAlignment="1" applyProtection="1">
      <alignment horizontal="center" vertical="center" wrapText="1"/>
    </xf>
    <xf numFmtId="0" fontId="36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38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0" fontId="26" fillId="24" borderId="10" xfId="0" applyFont="1" applyFill="1" applyBorder="1" applyAlignment="1" applyProtection="1">
      <alignment horizontal="left" vertical="center"/>
    </xf>
    <xf numFmtId="0" fontId="26" fillId="0" borderId="25" xfId="0" applyFont="1" applyFill="1" applyBorder="1" applyAlignment="1" applyProtection="1">
      <alignment horizontal="left" vertical="center"/>
    </xf>
    <xf numFmtId="0" fontId="26" fillId="0" borderId="24" xfId="0" applyFont="1" applyFill="1" applyBorder="1" applyAlignment="1" applyProtection="1">
      <alignment horizontal="left" vertical="center"/>
    </xf>
    <xf numFmtId="0" fontId="26" fillId="21" borderId="24" xfId="0" applyFont="1" applyFill="1" applyBorder="1" applyAlignment="1" applyProtection="1">
      <alignment horizontal="left" vertical="center"/>
    </xf>
    <xf numFmtId="166" fontId="39" fillId="0" borderId="15" xfId="0" applyNumberFormat="1" applyFont="1" applyFill="1" applyBorder="1" applyAlignment="1" applyProtection="1">
      <alignment horizontal="center" vertical="center" shrinkToFit="1"/>
    </xf>
    <xf numFmtId="0" fontId="26" fillId="21" borderId="0" xfId="0" applyFont="1" applyFill="1" applyBorder="1" applyAlignment="1" applyProtection="1">
      <alignment horizontal="left" vertical="center"/>
    </xf>
    <xf numFmtId="0" fontId="26" fillId="0" borderId="0" xfId="0" applyFont="1" applyFill="1" applyBorder="1" applyAlignment="1" applyProtection="1">
      <alignment horizontal="left" vertical="center"/>
    </xf>
    <xf numFmtId="0" fontId="0" fillId="0" borderId="0" xfId="0" applyBorder="1" applyAlignment="1">
      <alignment vertical="center"/>
    </xf>
    <xf numFmtId="0" fontId="32" fillId="0" borderId="15" xfId="0" applyNumberFormat="1" applyFont="1" applyFill="1" applyBorder="1" applyAlignment="1" applyProtection="1">
      <alignment horizontal="center" vertical="center"/>
    </xf>
    <xf numFmtId="0" fontId="32" fillId="0" borderId="12" xfId="0" applyNumberFormat="1" applyFont="1" applyFill="1" applyBorder="1" applyAlignment="1" applyProtection="1">
      <alignment horizontal="center" vertical="center"/>
    </xf>
    <xf numFmtId="0" fontId="32" fillId="0" borderId="16" xfId="0" applyNumberFormat="1" applyFont="1" applyFill="1" applyBorder="1" applyAlignment="1" applyProtection="1">
      <alignment horizontal="center" vertical="center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0" fillId="24" borderId="0" xfId="0" applyFill="1"/>
    <xf numFmtId="0" fontId="32" fillId="0" borderId="22" xfId="0" applyNumberFormat="1" applyFont="1" applyFill="1" applyBorder="1" applyAlignment="1" applyProtection="1">
      <alignment horizontal="center" vertical="center"/>
    </xf>
    <xf numFmtId="0" fontId="32" fillId="0" borderId="0" xfId="0" applyNumberFormat="1" applyFont="1" applyFill="1" applyBorder="1" applyAlignment="1" applyProtection="1">
      <alignment horizontal="center" vertical="center"/>
    </xf>
    <xf numFmtId="0" fontId="32" fillId="0" borderId="23" xfId="0" applyNumberFormat="1" applyFont="1" applyFill="1" applyBorder="1" applyAlignment="1" applyProtection="1">
      <alignment horizontal="center" vertical="center"/>
    </xf>
    <xf numFmtId="167" fontId="29" fillId="0" borderId="22" xfId="0" applyNumberFormat="1" applyFont="1" applyFill="1" applyBorder="1" applyAlignment="1" applyProtection="1">
      <alignment horizontal="center" vertical="center"/>
    </xf>
    <xf numFmtId="167" fontId="29" fillId="0" borderId="0" xfId="0" applyNumberFormat="1" applyFont="1" applyFill="1" applyBorder="1" applyAlignment="1" applyProtection="1">
      <alignment horizontal="center" vertical="center"/>
    </xf>
    <xf numFmtId="167" fontId="29" fillId="0" borderId="23" xfId="0" applyNumberFormat="1" applyFont="1" applyFill="1" applyBorder="1" applyAlignment="1" applyProtection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6" builtinId="22" customBuiltin="1"/>
    <cellStyle name="Controlecel" xfId="27" builtinId="23" customBuiltin="1"/>
    <cellStyle name="Gekoppelde cel" xfId="36" builtinId="24" customBuiltin="1"/>
    <cellStyle name="Goed" xfId="29" builtinId="26" customBuiltin="1"/>
    <cellStyle name="Hyperlink" xfId="34" builtinId="8"/>
    <cellStyle name="Invoer" xfId="35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7" builtinId="28" customBuiltin="1"/>
    <cellStyle name="Notitie" xfId="38" builtinId="10" customBuiltin="1"/>
    <cellStyle name="Ongeldig" xfId="25" builtinId="27" customBuiltin="1"/>
    <cellStyle name="Procent" xfId="40" builtinId="5"/>
    <cellStyle name="Standaard" xfId="0" builtinId="0"/>
    <cellStyle name="Titel" xfId="41" builtinId="15" customBuiltin="1"/>
    <cellStyle name="Totaal" xfId="42" builtinId="25" customBuiltin="1"/>
    <cellStyle name="Uitvoer" xfId="39" builtinId="21" customBuiltin="1"/>
    <cellStyle name="Verklarende tekst" xfId="28" builtinId="53" customBuiltin="1"/>
    <cellStyle name="Waarschuwingstekst" xfId="43" builtinId="11" customBuiltin="1"/>
  </cellStyles>
  <dxfs count="4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266700</xdr:colOff>
      <xdr:row>5</xdr:row>
      <xdr:rowOff>142875</xdr:rowOff>
    </xdr:from>
    <xdr:to>
      <xdr:col>17</xdr:col>
      <xdr:colOff>28575</xdr:colOff>
      <xdr:row>10</xdr:row>
      <xdr:rowOff>61383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121920</xdr:rowOff>
        </xdr:from>
        <xdr:to>
          <xdr:col>16</xdr:col>
          <xdr:colOff>350520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BS22"/>
  <sheetViews>
    <sheetView showGridLines="0" tabSelected="1" zoomScaleNormal="100" workbookViewId="0">
      <pane ySplit="7" topLeftCell="A8" activePane="bottomLeft" state="frozen"/>
      <selection pane="bottomLeft" activeCell="B17" sqref="B17"/>
    </sheetView>
  </sheetViews>
  <sheetFormatPr defaultColWidth="9.109375" defaultRowHeight="13.2" x14ac:dyDescent="0.25"/>
  <cols>
    <col min="1" max="1" width="6.88671875" style="5" customWidth="1"/>
    <col min="2" max="2" width="25.109375" style="1" customWidth="1"/>
    <col min="3" max="3" width="7.6640625" style="1" customWidth="1"/>
    <col min="4" max="4" width="6.88671875" style="6" hidden="1" customWidth="1"/>
    <col min="5" max="6" width="12" style="1" customWidth="1"/>
    <col min="7" max="7" width="6.5546875" style="1" customWidth="1"/>
    <col min="8" max="8" width="7.88671875" style="1" customWidth="1"/>
    <col min="9" max="9" width="3.5546875" style="1" customWidth="1"/>
    <col min="10" max="44" width="5.44140625" style="1" customWidth="1"/>
    <col min="45" max="65" width="3.33203125" style="1" customWidth="1"/>
    <col min="66" max="66" width="2.44140625" style="1" customWidth="1"/>
    <col min="67" max="16384" width="9.109375" style="3"/>
  </cols>
  <sheetData>
    <row r="1" spans="1:66" ht="30" customHeight="1" x14ac:dyDescent="0.25">
      <c r="A1" s="61"/>
      <c r="B1" s="10"/>
      <c r="C1" s="10"/>
      <c r="D1" s="10"/>
      <c r="E1" s="10"/>
      <c r="F1" s="10"/>
      <c r="I1" s="65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ht="18" customHeight="1" x14ac:dyDescent="0.25">
      <c r="A2" s="15"/>
      <c r="B2" s="7"/>
      <c r="C2" s="7"/>
      <c r="D2" s="9"/>
      <c r="E2" s="66"/>
      <c r="F2" s="66"/>
      <c r="H2" s="2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3.8" x14ac:dyDescent="0.25">
      <c r="A3" s="15"/>
      <c r="B3" s="11"/>
      <c r="C3" s="4"/>
      <c r="D3" s="4"/>
      <c r="E3" s="4"/>
      <c r="F3" s="4"/>
      <c r="G3" s="4"/>
      <c r="H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7.25" customHeight="1" x14ac:dyDescent="0.25">
      <c r="A4" s="46"/>
      <c r="B4" s="50" t="s">
        <v>10</v>
      </c>
      <c r="C4" s="82">
        <v>43815</v>
      </c>
      <c r="D4" s="82"/>
      <c r="E4" s="82"/>
      <c r="F4" s="47"/>
      <c r="G4" s="50" t="s">
        <v>12</v>
      </c>
      <c r="H4" s="64">
        <v>1</v>
      </c>
      <c r="I4" s="48"/>
      <c r="J4" s="84" t="str">
        <f>"Week "&amp;(J6-($C$4-WEEKDAY($C$4,1)+2))/7+1</f>
        <v>Week 1</v>
      </c>
      <c r="K4" s="85"/>
      <c r="L4" s="85"/>
      <c r="M4" s="85"/>
      <c r="N4" s="85"/>
      <c r="O4" s="85"/>
      <c r="P4" s="86"/>
      <c r="Q4" s="84" t="str">
        <f>"Week "&amp;(Q6-($C$4-WEEKDAY($C$4,1)+2))/7+1</f>
        <v>Week 2</v>
      </c>
      <c r="R4" s="85"/>
      <c r="S4" s="85"/>
      <c r="T4" s="85"/>
      <c r="U4" s="85"/>
      <c r="V4" s="85"/>
      <c r="W4" s="86"/>
      <c r="X4" s="84" t="str">
        <f>"Week "&amp;(X6-($C$4-WEEKDAY($C$4,1)+2))/7+1</f>
        <v>Week 3</v>
      </c>
      <c r="Y4" s="85"/>
      <c r="Z4" s="85"/>
      <c r="AA4" s="85"/>
      <c r="AB4" s="85"/>
      <c r="AC4" s="85"/>
      <c r="AD4" s="86"/>
      <c r="AE4" s="75" t="str">
        <f>"Week "&amp;(AE6-($C$4-WEEKDAY($C$4,1)+2))/7+1</f>
        <v>Week 4</v>
      </c>
      <c r="AF4" s="76"/>
      <c r="AG4" s="76"/>
      <c r="AH4" s="76"/>
      <c r="AI4" s="76"/>
      <c r="AJ4" s="76"/>
      <c r="AK4" s="77"/>
      <c r="AL4" s="75" t="str">
        <f>"Week "&amp;(AL6-($C$4-WEEKDAY($C$4,1)+2))/7+1</f>
        <v>Week 5</v>
      </c>
      <c r="AM4" s="76"/>
      <c r="AN4" s="76"/>
      <c r="AO4" s="76"/>
      <c r="AP4" s="76"/>
      <c r="AQ4" s="76"/>
      <c r="AR4" s="7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7.25" customHeight="1" x14ac:dyDescent="0.25">
      <c r="A5" s="46"/>
      <c r="B5" s="50" t="s">
        <v>11</v>
      </c>
      <c r="C5" s="81" t="s">
        <v>13</v>
      </c>
      <c r="D5" s="81"/>
      <c r="E5" s="81"/>
      <c r="F5" s="49"/>
      <c r="G5" s="49"/>
      <c r="H5" s="49"/>
      <c r="I5" s="13"/>
      <c r="J5" s="87">
        <v>43815</v>
      </c>
      <c r="K5" s="88"/>
      <c r="L5" s="88"/>
      <c r="M5" s="88"/>
      <c r="N5" s="88"/>
      <c r="O5" s="88"/>
      <c r="P5" s="89"/>
      <c r="Q5" s="87">
        <f>Q6</f>
        <v>43822</v>
      </c>
      <c r="R5" s="88"/>
      <c r="S5" s="88"/>
      <c r="T5" s="88"/>
      <c r="U5" s="88"/>
      <c r="V5" s="88"/>
      <c r="W5" s="89"/>
      <c r="X5" s="87">
        <f>X6</f>
        <v>43829</v>
      </c>
      <c r="Y5" s="88"/>
      <c r="Z5" s="88"/>
      <c r="AA5" s="88"/>
      <c r="AB5" s="88"/>
      <c r="AC5" s="88"/>
      <c r="AD5" s="89"/>
      <c r="AE5" s="78">
        <f>AE6</f>
        <v>43836</v>
      </c>
      <c r="AF5" s="79"/>
      <c r="AG5" s="79"/>
      <c r="AH5" s="79"/>
      <c r="AI5" s="79"/>
      <c r="AJ5" s="79"/>
      <c r="AK5" s="80"/>
      <c r="AL5" s="78">
        <f>AL6</f>
        <v>43843</v>
      </c>
      <c r="AM5" s="79"/>
      <c r="AN5" s="79"/>
      <c r="AO5" s="79"/>
      <c r="AP5" s="79"/>
      <c r="AQ5" s="79"/>
      <c r="AR5" s="80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3.8" x14ac:dyDescent="0.25">
      <c r="A6" s="12"/>
      <c r="B6" s="13"/>
      <c r="C6" s="13"/>
      <c r="D6" s="14"/>
      <c r="E6" s="13"/>
      <c r="F6" s="13"/>
      <c r="G6" s="13"/>
      <c r="H6" s="13"/>
      <c r="I6" s="13"/>
      <c r="J6" s="71">
        <f>C4-WEEKDAY(C4,1)+2+7*(H4-1)</f>
        <v>43815</v>
      </c>
      <c r="K6" s="26">
        <f t="shared" ref="K6:AP6" si="0">J6+1</f>
        <v>43816</v>
      </c>
      <c r="L6" s="26">
        <f t="shared" si="0"/>
        <v>43817</v>
      </c>
      <c r="M6" s="26">
        <f t="shared" si="0"/>
        <v>43818</v>
      </c>
      <c r="N6" s="26">
        <f t="shared" si="0"/>
        <v>43819</v>
      </c>
      <c r="O6" s="26">
        <f>N6+1</f>
        <v>43820</v>
      </c>
      <c r="P6" s="35">
        <f t="shared" si="0"/>
        <v>43821</v>
      </c>
      <c r="Q6" s="34">
        <f t="shared" si="0"/>
        <v>43822</v>
      </c>
      <c r="R6" s="26">
        <f t="shared" si="0"/>
        <v>43823</v>
      </c>
      <c r="S6" s="26">
        <f t="shared" si="0"/>
        <v>43824</v>
      </c>
      <c r="T6" s="26">
        <f t="shared" si="0"/>
        <v>43825</v>
      </c>
      <c r="U6" s="26">
        <f t="shared" si="0"/>
        <v>43826</v>
      </c>
      <c r="V6" s="26">
        <f t="shared" si="0"/>
        <v>43827</v>
      </c>
      <c r="W6" s="35">
        <f t="shared" si="0"/>
        <v>43828</v>
      </c>
      <c r="X6" s="34">
        <f t="shared" si="0"/>
        <v>43829</v>
      </c>
      <c r="Y6" s="26">
        <f t="shared" si="0"/>
        <v>43830</v>
      </c>
      <c r="Z6" s="26">
        <f t="shared" si="0"/>
        <v>43831</v>
      </c>
      <c r="AA6" s="26">
        <f t="shared" si="0"/>
        <v>43832</v>
      </c>
      <c r="AB6" s="26">
        <f t="shared" si="0"/>
        <v>43833</v>
      </c>
      <c r="AC6" s="26">
        <f t="shared" si="0"/>
        <v>43834</v>
      </c>
      <c r="AD6" s="35">
        <f t="shared" si="0"/>
        <v>43835</v>
      </c>
      <c r="AE6" s="34">
        <f>AD6+1</f>
        <v>43836</v>
      </c>
      <c r="AF6" s="26">
        <f t="shared" si="0"/>
        <v>43837</v>
      </c>
      <c r="AG6" s="26">
        <f t="shared" si="0"/>
        <v>43838</v>
      </c>
      <c r="AH6" s="26">
        <f t="shared" si="0"/>
        <v>43839</v>
      </c>
      <c r="AI6" s="26">
        <f t="shared" si="0"/>
        <v>43840</v>
      </c>
      <c r="AJ6" s="26">
        <f t="shared" si="0"/>
        <v>43841</v>
      </c>
      <c r="AK6" s="35">
        <f t="shared" si="0"/>
        <v>43842</v>
      </c>
      <c r="AL6" s="34">
        <f t="shared" si="0"/>
        <v>43843</v>
      </c>
      <c r="AM6" s="26">
        <f t="shared" si="0"/>
        <v>43844</v>
      </c>
      <c r="AN6" s="26">
        <f t="shared" si="0"/>
        <v>43845</v>
      </c>
      <c r="AO6" s="26">
        <f t="shared" si="0"/>
        <v>43846</v>
      </c>
      <c r="AP6" s="26">
        <f t="shared" si="0"/>
        <v>43847</v>
      </c>
      <c r="AQ6" s="26">
        <f t="shared" ref="AQ6:AR6" si="1">AP6+1</f>
        <v>43848</v>
      </c>
      <c r="AR6" s="35">
        <f t="shared" si="1"/>
        <v>43849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s="60" customFormat="1" ht="24.6" thickBot="1" x14ac:dyDescent="0.3">
      <c r="A7" s="52" t="s">
        <v>1</v>
      </c>
      <c r="B7" s="53" t="s">
        <v>2</v>
      </c>
      <c r="C7" s="54" t="s">
        <v>23</v>
      </c>
      <c r="D7" s="55" t="s">
        <v>0</v>
      </c>
      <c r="E7" s="56" t="s">
        <v>3</v>
      </c>
      <c r="F7" s="56" t="s">
        <v>4</v>
      </c>
      <c r="G7" s="54" t="s">
        <v>5</v>
      </c>
      <c r="H7" s="54" t="s">
        <v>6</v>
      </c>
      <c r="I7" s="54"/>
      <c r="J7" s="57" t="str">
        <f>CHOOSE(WEEKDAY(J6,1),"Z","M","D","W","D","V","Z")</f>
        <v>M</v>
      </c>
      <c r="K7" s="58" t="s">
        <v>7</v>
      </c>
      <c r="L7" s="58" t="str">
        <f>CHOOSE(WEEKDAY(L6,1),"S","M","T","W","T","F","S")</f>
        <v>W</v>
      </c>
      <c r="M7" s="58" t="s">
        <v>7</v>
      </c>
      <c r="N7" s="58" t="s">
        <v>8</v>
      </c>
      <c r="O7" s="58" t="s">
        <v>9</v>
      </c>
      <c r="P7" s="59" t="s">
        <v>9</v>
      </c>
      <c r="Q7" s="57" t="str">
        <f>CHOOSE(WEEKDAY(Q6,1),"S","M","T","W","T","F","S")</f>
        <v>M</v>
      </c>
      <c r="R7" s="58" t="s">
        <v>7</v>
      </c>
      <c r="S7" s="58" t="str">
        <f>CHOOSE(WEEKDAY(S6,1),"S","M","T","W","T","F","S")</f>
        <v>W</v>
      </c>
      <c r="T7" s="58" t="s">
        <v>7</v>
      </c>
      <c r="U7" s="58" t="s">
        <v>8</v>
      </c>
      <c r="V7" s="58" t="s">
        <v>9</v>
      </c>
      <c r="W7" s="59" t="s">
        <v>9</v>
      </c>
      <c r="X7" s="57" t="str">
        <f t="shared" ref="X7:AR7" si="2">CHOOSE(WEEKDAY(X6,1),"S","M","T","W","T","F","S")</f>
        <v>M</v>
      </c>
      <c r="Y7" s="58" t="s">
        <v>7</v>
      </c>
      <c r="Z7" s="58" t="str">
        <f t="shared" si="2"/>
        <v>W</v>
      </c>
      <c r="AA7" s="58" t="s">
        <v>7</v>
      </c>
      <c r="AB7" s="58" t="s">
        <v>8</v>
      </c>
      <c r="AC7" s="58" t="s">
        <v>9</v>
      </c>
      <c r="AD7" s="59" t="s">
        <v>9</v>
      </c>
      <c r="AE7" s="57" t="str">
        <f t="shared" si="2"/>
        <v>M</v>
      </c>
      <c r="AF7" s="58" t="str">
        <f t="shared" si="2"/>
        <v>T</v>
      </c>
      <c r="AG7" s="58" t="str">
        <f t="shared" si="2"/>
        <v>W</v>
      </c>
      <c r="AH7" s="58" t="str">
        <f t="shared" si="2"/>
        <v>T</v>
      </c>
      <c r="AI7" s="58" t="str">
        <f t="shared" si="2"/>
        <v>F</v>
      </c>
      <c r="AJ7" s="58" t="str">
        <f t="shared" si="2"/>
        <v>S</v>
      </c>
      <c r="AK7" s="59" t="str">
        <f t="shared" si="2"/>
        <v>S</v>
      </c>
      <c r="AL7" s="57" t="str">
        <f t="shared" si="2"/>
        <v>M</v>
      </c>
      <c r="AM7" s="58" t="str">
        <f t="shared" si="2"/>
        <v>T</v>
      </c>
      <c r="AN7" s="58" t="str">
        <f t="shared" si="2"/>
        <v>W</v>
      </c>
      <c r="AO7" s="58" t="str">
        <f t="shared" si="2"/>
        <v>T</v>
      </c>
      <c r="AP7" s="58" t="str">
        <f t="shared" si="2"/>
        <v>F</v>
      </c>
      <c r="AQ7" s="58" t="str">
        <f t="shared" si="2"/>
        <v>S</v>
      </c>
      <c r="AR7" s="59" t="str">
        <f t="shared" si="2"/>
        <v>S</v>
      </c>
    </row>
    <row r="8" spans="1:66" s="18" customFormat="1" ht="17.399999999999999" x14ac:dyDescent="0.25">
      <c r="A8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8" s="28" t="s">
        <v>21</v>
      </c>
      <c r="C8" s="29"/>
      <c r="D8" s="30"/>
      <c r="E8" s="31"/>
      <c r="F8" s="51" t="str">
        <f>IF(ISBLANK(E8)," - ",IF(G8=0,E8,E8+G8-1))</f>
        <v xml:space="preserve"> - </v>
      </c>
      <c r="G8" s="32"/>
      <c r="H8" s="33"/>
      <c r="I8" s="36"/>
      <c r="J8" s="7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</row>
    <row r="9" spans="1:66" s="23" customFormat="1" ht="17.399999999999999" x14ac:dyDescent="0.25">
      <c r="A9" s="22">
        <v>1</v>
      </c>
      <c r="B9" s="62" t="s">
        <v>14</v>
      </c>
      <c r="D9" s="63"/>
      <c r="E9" s="39">
        <v>43815</v>
      </c>
      <c r="F9" s="40">
        <v>43819</v>
      </c>
      <c r="G9" s="24">
        <v>1</v>
      </c>
      <c r="H9" s="25">
        <v>1</v>
      </c>
      <c r="I9" s="37"/>
      <c r="J9" s="74"/>
      <c r="K9" s="67"/>
      <c r="L9" s="67"/>
      <c r="M9" s="67"/>
      <c r="N9" s="6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</row>
    <row r="10" spans="1:66" s="23" customFormat="1" ht="17.399999999999999" x14ac:dyDescent="0.25">
      <c r="A10" s="22">
        <v>2</v>
      </c>
      <c r="B10" s="62" t="s">
        <v>15</v>
      </c>
      <c r="D10" s="63"/>
      <c r="E10" s="39">
        <v>43815</v>
      </c>
      <c r="F10" s="40">
        <v>43819</v>
      </c>
      <c r="G10" s="24">
        <v>1</v>
      </c>
      <c r="H10" s="25">
        <v>1</v>
      </c>
      <c r="I10" s="37"/>
      <c r="J10" s="7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</row>
    <row r="11" spans="1:66" s="23" customFormat="1" ht="17.399999999999999" x14ac:dyDescent="0.25">
      <c r="A11" s="22">
        <v>3</v>
      </c>
      <c r="B11" s="62" t="s">
        <v>16</v>
      </c>
      <c r="C11" s="23" t="s">
        <v>24</v>
      </c>
      <c r="D11" s="63"/>
      <c r="E11" s="39">
        <v>43815</v>
      </c>
      <c r="F11" s="40">
        <v>43819</v>
      </c>
      <c r="G11" s="24"/>
      <c r="H11" s="25">
        <v>0</v>
      </c>
      <c r="I11" s="37"/>
      <c r="J11" s="68"/>
      <c r="K11" s="43"/>
      <c r="L11" s="44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</row>
    <row r="12" spans="1:66" s="23" customFormat="1" ht="17.399999999999999" x14ac:dyDescent="0.25">
      <c r="A12" s="22">
        <v>4</v>
      </c>
      <c r="B12" s="62" t="s">
        <v>18</v>
      </c>
      <c r="C12" s="23" t="s">
        <v>24</v>
      </c>
      <c r="D12" s="63"/>
      <c r="E12" s="39">
        <v>43815</v>
      </c>
      <c r="F12" s="40">
        <v>43819</v>
      </c>
      <c r="G12" s="24"/>
      <c r="H12" s="25">
        <v>1</v>
      </c>
      <c r="I12" s="37"/>
      <c r="J12" s="68"/>
      <c r="K12" s="43"/>
      <c r="L12" s="44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</row>
    <row r="13" spans="1:66" s="23" customFormat="1" ht="17.399999999999999" x14ac:dyDescent="0.25">
      <c r="A13" s="22">
        <v>5</v>
      </c>
      <c r="B13" s="62" t="s">
        <v>17</v>
      </c>
      <c r="C13" s="23" t="s">
        <v>24</v>
      </c>
      <c r="D13" s="63"/>
      <c r="E13" s="39">
        <v>43815</v>
      </c>
      <c r="F13" s="40">
        <v>43819</v>
      </c>
      <c r="G13" s="24"/>
      <c r="H13" s="25">
        <v>0</v>
      </c>
      <c r="I13" s="37"/>
      <c r="J13" s="68"/>
      <c r="K13" s="43"/>
      <c r="L13" s="44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</row>
    <row r="14" spans="1:66" s="23" customFormat="1" ht="17.399999999999999" x14ac:dyDescent="0.25">
      <c r="A14" s="22">
        <v>6</v>
      </c>
      <c r="B14" s="62" t="s">
        <v>25</v>
      </c>
      <c r="C14" s="23" t="s">
        <v>24</v>
      </c>
      <c r="D14" s="63"/>
      <c r="E14" s="39">
        <v>43815</v>
      </c>
      <c r="F14" s="40">
        <v>43819</v>
      </c>
      <c r="G14" s="24"/>
      <c r="H14" s="25">
        <v>0</v>
      </c>
      <c r="I14" s="37"/>
      <c r="J14" s="68"/>
      <c r="K14" s="43"/>
      <c r="L14" s="44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</row>
    <row r="15" spans="1:66" s="23" customFormat="1" ht="17.399999999999999" x14ac:dyDescent="0.25">
      <c r="A15" s="22">
        <v>7</v>
      </c>
      <c r="B15" s="62" t="s">
        <v>19</v>
      </c>
      <c r="C15" s="23" t="s">
        <v>24</v>
      </c>
      <c r="D15" s="63"/>
      <c r="E15" s="39">
        <v>43815</v>
      </c>
      <c r="F15" s="40">
        <v>43819</v>
      </c>
      <c r="G15" s="24"/>
      <c r="H15" s="25">
        <v>0</v>
      </c>
      <c r="I15" s="37"/>
      <c r="J15" s="68"/>
      <c r="K15" s="43"/>
      <c r="L15" s="44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</row>
    <row r="16" spans="1:66" s="18" customFormat="1" ht="17.399999999999999" x14ac:dyDescent="0.25">
      <c r="A16" s="16">
        <v>2</v>
      </c>
      <c r="B16" s="17" t="s">
        <v>20</v>
      </c>
      <c r="D16" s="19"/>
      <c r="E16" s="41"/>
      <c r="F16" s="41" t="str">
        <f t="shared" ref="F10:F16" si="3">IF(ISBLANK(E16)," - ",IF(G16=0,E16,E16+G16-1))</f>
        <v xml:space="preserve"> - </v>
      </c>
      <c r="G16" s="20"/>
      <c r="H16" s="25">
        <v>0.99</v>
      </c>
      <c r="I16" s="38"/>
      <c r="J16" s="70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</row>
    <row r="17" spans="1:71" s="23" customFormat="1" ht="17.399999999999999" x14ac:dyDescent="0.25">
      <c r="A17" s="22">
        <v>2</v>
      </c>
      <c r="B17" s="62"/>
      <c r="D17" s="63"/>
      <c r="E17" s="39"/>
      <c r="F17" s="40"/>
      <c r="G17" s="24">
        <v>16</v>
      </c>
      <c r="H17" s="25">
        <v>1</v>
      </c>
      <c r="I17" s="37"/>
      <c r="J17" s="69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</row>
    <row r="18" spans="1:71" s="23" customFormat="1" ht="17.399999999999999" x14ac:dyDescent="0.25">
      <c r="A18" s="22">
        <v>3</v>
      </c>
      <c r="D18" s="63"/>
      <c r="E18" s="39"/>
      <c r="F18" s="40"/>
      <c r="G18" s="24">
        <v>5</v>
      </c>
      <c r="H18" s="25">
        <v>1</v>
      </c>
      <c r="I18" s="37"/>
      <c r="J18" s="69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</row>
    <row r="19" spans="1:71" s="23" customFormat="1" ht="17.399999999999999" x14ac:dyDescent="0.25">
      <c r="A19" s="22">
        <v>4</v>
      </c>
      <c r="D19" s="63"/>
      <c r="E19" s="39"/>
      <c r="F19" s="40"/>
      <c r="G19" s="24">
        <v>17</v>
      </c>
      <c r="H19" s="25">
        <v>0.95</v>
      </c>
      <c r="I19" s="37"/>
      <c r="J19" s="69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</row>
    <row r="20" spans="1:71" s="23" customFormat="1" ht="17.399999999999999" x14ac:dyDescent="0.25">
      <c r="A20" s="22">
        <v>5</v>
      </c>
      <c r="D20" s="63"/>
      <c r="E20" s="39"/>
      <c r="F20" s="40"/>
      <c r="G20" s="24">
        <v>10</v>
      </c>
      <c r="H20" s="25">
        <v>0.75</v>
      </c>
      <c r="I20" s="37"/>
      <c r="J20" s="69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</row>
    <row r="21" spans="1:71" s="23" customFormat="1" ht="17.399999999999999" x14ac:dyDescent="0.25">
      <c r="A21" s="16"/>
      <c r="B21" s="17" t="s">
        <v>22</v>
      </c>
      <c r="C21" s="18"/>
      <c r="D21" s="19"/>
      <c r="E21" s="41"/>
      <c r="F21" s="41" t="str">
        <f t="shared" ref="F21" si="4">IF(ISBLANK(E21)," - ",IF(G21=0,E21,E21+G21-1))</f>
        <v xml:space="preserve"> - </v>
      </c>
      <c r="G21" s="20"/>
      <c r="H21" s="21"/>
      <c r="I21" s="38"/>
      <c r="J21" s="70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</row>
    <row r="22" spans="1:71" s="23" customFormat="1" ht="17.399999999999999" x14ac:dyDescent="0.25">
      <c r="A22" s="22"/>
      <c r="D22" s="63"/>
      <c r="E22" s="39"/>
      <c r="F22" s="39"/>
      <c r="G22" s="24">
        <v>1</v>
      </c>
      <c r="H22" s="25">
        <v>0.9</v>
      </c>
      <c r="I22" s="37"/>
      <c r="J22" s="69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</row>
  </sheetData>
  <sheetProtection formatCells="0" formatColumns="0" formatRows="0" insertRows="0" deleteRows="0"/>
  <mergeCells count="13">
    <mergeCell ref="J1:AD1"/>
    <mergeCell ref="Q4:W4"/>
    <mergeCell ref="J4:P4"/>
    <mergeCell ref="Q5:W5"/>
    <mergeCell ref="J5:P5"/>
    <mergeCell ref="X4:AD4"/>
    <mergeCell ref="X5:AD5"/>
    <mergeCell ref="AE4:AK4"/>
    <mergeCell ref="AE5:AK5"/>
    <mergeCell ref="AL5:AR5"/>
    <mergeCell ref="AL4:AR4"/>
    <mergeCell ref="C5:E5"/>
    <mergeCell ref="C4:E4"/>
  </mergeCells>
  <phoneticPr fontId="3" type="noConversion"/>
  <conditionalFormatting sqref="H8:H22">
    <cfRule type="dataBar" priority="9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J6:AR6 J7:CV7">
    <cfRule type="expression" dxfId="3" priority="138">
      <formula>J$6=TODAY()</formula>
    </cfRule>
  </conditionalFormatting>
  <conditionalFormatting sqref="J6:CV22">
    <cfRule type="expression" dxfId="2" priority="101">
      <formula>J$6=TODAY()</formula>
    </cfRule>
  </conditionalFormatting>
  <conditionalFormatting sqref="J8:AR22">
    <cfRule type="expression" dxfId="1" priority="149">
      <formula>AND($E8&lt;=J$6,ROUNDDOWN(($F8-$E8+1)*$H8,0)+$E8-1&gt;=J$6)</formula>
    </cfRule>
    <cfRule type="expression" dxfId="0" priority="150">
      <formula>AND(NOT(ISBLANK($E8)),$E8&lt;=J$6,$F8&gt;=J$6)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ignoredErrors>
    <ignoredError sqref="E16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0</xdr:colOff>
                    <xdr:row>1</xdr:row>
                    <xdr:rowOff>121920</xdr:rowOff>
                  </from>
                  <to>
                    <xdr:col>16</xdr:col>
                    <xdr:colOff>350520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PW4 Hobby Inc.</vt:lpstr>
      <vt:lpstr>'PW4 Hobby Inc.'!Afdrukbereik</vt:lpstr>
      <vt:lpstr>'PW4 Hobby Inc.'!Afdruktitels</vt:lpstr>
      <vt:lpstr>'PW4 Hobby Inc.'!prevWBS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Kadir</cp:lastModifiedBy>
  <cp:lastPrinted>2018-02-12T20:25:38Z</cp:lastPrinted>
  <dcterms:created xsi:type="dcterms:W3CDTF">2010-06-09T16:05:03Z</dcterms:created>
  <dcterms:modified xsi:type="dcterms:W3CDTF">2019-12-21T02:55:44Z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