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Products" sheetId="1" state="visible" r:id="rId2"/>
    <sheet name="Warehouse Info" sheetId="2" state="visible" r:id="rId3"/>
    <sheet name="Warehouse Schema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<sst xmlns="http://schemas.openxmlformats.org/spreadsheetml/2006/main" count="281" uniqueCount="193">
  <si>
    <t xml:space="preserve">ADRES</t>
  </si>
  <si>
    <t xml:space="preserve">MALNO</t>
  </si>
  <si>
    <t xml:space="preserve">MAL AÇIKLAMASI</t>
  </si>
  <si>
    <t xml:space="preserve">SOKAK</t>
  </si>
  <si>
    <t xml:space="preserve">SEVK TİPİ</t>
  </si>
  <si>
    <t xml:space="preserve">SİM</t>
  </si>
  <si>
    <t xml:space="preserve">1 KOLİ İÇİN MİKTAR BİLGİSİ</t>
  </si>
  <si>
    <t xml:space="preserve">9 AYLIK ORTALAMA ÇIKIŞ STD</t>
  </si>
  <si>
    <t xml:space="preserve"> AYLIK ORTALAMA ÇIKIŞ STD</t>
  </si>
  <si>
    <t xml:space="preserve">GÜNLÜK ORTALAMA ÇIKIŞ STD(YAZ SEZONU BAZ ALINABİLİR)</t>
  </si>
  <si>
    <t xml:space="preserve">ÇIKIŞ HIZI</t>
  </si>
  <si>
    <t xml:space="preserve">AGIRLIK</t>
  </si>
  <si>
    <t xml:space="preserve">EN</t>
  </si>
  <si>
    <t xml:space="preserve">BOY</t>
  </si>
  <si>
    <t xml:space="preserve">YUK</t>
  </si>
  <si>
    <t xml:space="preserve">OLCUM</t>
  </si>
  <si>
    <t xml:space="preserve">RAFTA</t>
  </si>
  <si>
    <t xml:space="preserve">Kasa Hacim</t>
  </si>
  <si>
    <t xml:space="preserve">Toplam Hacim</t>
  </si>
  <si>
    <t xml:space="preserve">Fark</t>
  </si>
  <si>
    <t xml:space="preserve">HACİM KISITINA GÖRE KASAYA SIĞACAK MİKTAR</t>
  </si>
  <si>
    <t xml:space="preserve">AĞIRLIK KISITINA GÖRE KASAYA SIĞACAK MİKTAR</t>
  </si>
  <si>
    <t xml:space="preserve">ÜRÜN SEVK SAYISI</t>
  </si>
  <si>
    <t xml:space="preserve">FİRMA GÜN SAYISI</t>
  </si>
  <si>
    <t xml:space="preserve">UĞRAK SAYI</t>
  </si>
  <si>
    <t xml:space="preserve">C01A05A</t>
  </si>
  <si>
    <t xml:space="preserve">C07</t>
  </si>
  <si>
    <t xml:space="preserve">DİMES KIRMIZI SMOOTHIE ÇİLEK M</t>
  </si>
  <si>
    <t xml:space="preserve">B1</t>
  </si>
  <si>
    <t xml:space="preserve">std</t>
  </si>
  <si>
    <t xml:space="preserve">C01A11B</t>
  </si>
  <si>
    <t xml:space="preserve">C05</t>
  </si>
  <si>
    <t xml:space="preserve">MLIFE CHIA TOHUMU 500 G</t>
  </si>
  <si>
    <t xml:space="preserve">C01A26B</t>
  </si>
  <si>
    <t xml:space="preserve">C04</t>
  </si>
  <si>
    <t xml:space="preserve">IRMAK KAHVERENGİ TOZ ŞEKER 500</t>
  </si>
  <si>
    <t xml:space="preserve">C02B09C</t>
  </si>
  <si>
    <t xml:space="preserve">C06</t>
  </si>
  <si>
    <t xml:space="preserve">NUDO TAVUK ÇEŞNİLİ NOODLE 60 G</t>
  </si>
  <si>
    <t xml:space="preserve">C02B19C</t>
  </si>
  <si>
    <t xml:space="preserve">KOSKA FISTIKLI HELVA PAKET 200</t>
  </si>
  <si>
    <t xml:space="preserve">C02A24B</t>
  </si>
  <si>
    <t xml:space="preserve">SÖKE BAKLAVALIK VE BÖREKLİK UN</t>
  </si>
  <si>
    <t xml:space="preserve">C03A11C</t>
  </si>
  <si>
    <t xml:space="preserve">JUSS SLIM %100 VİŞNE-ELMA MEYV</t>
  </si>
  <si>
    <t xml:space="preserve">C03C14C</t>
  </si>
  <si>
    <t xml:space="preserve">BARILLA TAM BUĞDAY KALEM MAKAR</t>
  </si>
  <si>
    <t xml:space="preserve">C03A19B</t>
  </si>
  <si>
    <t xml:space="preserve">APTAMIL 2 SIVI LİKİT DEVAM SÜT</t>
  </si>
  <si>
    <t xml:space="preserve">C05A23C</t>
  </si>
  <si>
    <t xml:space="preserve">SİNANGİL TAM BUĞDAY UNU  1 KG</t>
  </si>
  <si>
    <t xml:space="preserve">D1</t>
  </si>
  <si>
    <t xml:space="preserve">C05B26C</t>
  </si>
  <si>
    <t xml:space="preserve">MLIFE KARABUĞDAY (GREÇKA) 500</t>
  </si>
  <si>
    <t xml:space="preserve">C06A09C</t>
  </si>
  <si>
    <t xml:space="preserve">BARILLA TORTELLINI 250 G</t>
  </si>
  <si>
    <t xml:space="preserve">D2</t>
  </si>
  <si>
    <t xml:space="preserve">C06B22C</t>
  </si>
  <si>
    <t xml:space="preserve">TAMEK LİMO TROPİK MEYVELİ LİMO</t>
  </si>
  <si>
    <t xml:space="preserve">C07B09C</t>
  </si>
  <si>
    <t xml:space="preserve">APTAMIL 1 SIVI LİKİT BEBEK SÜT</t>
  </si>
  <si>
    <t xml:space="preserve">C08B09C</t>
  </si>
  <si>
    <t xml:space="preserve">ZÜBER KAKAOLU BALLI FISTIK EZM</t>
  </si>
  <si>
    <t xml:space="preserve">DG1</t>
  </si>
  <si>
    <t xml:space="preserve">C08B14A</t>
  </si>
  <si>
    <t xml:space="preserve">NUT MASTER %100 YER FISTIĞI EZ</t>
  </si>
  <si>
    <t xml:space="preserve">C10B25C</t>
  </si>
  <si>
    <t xml:space="preserve">BİLLUR SOFRADA ÖĞÜTME HIMALAYA</t>
  </si>
  <si>
    <t xml:space="preserve">C10B27C</t>
  </si>
  <si>
    <t xml:space="preserve">KOSKA ÜZÜM PEKMEZİ 700 G (BİDO</t>
  </si>
  <si>
    <t xml:space="preserve">C04B36B</t>
  </si>
  <si>
    <t xml:space="preserve">ALPRO YULAF&amp;BADEM İÇECEĞİ 1L</t>
  </si>
  <si>
    <t xml:space="preserve">GD1</t>
  </si>
  <si>
    <t xml:space="preserve">C04B48B</t>
  </si>
  <si>
    <t xml:space="preserve">ERİŞ UN 1 KG.</t>
  </si>
  <si>
    <t xml:space="preserve">C04B54B</t>
  </si>
  <si>
    <t xml:space="preserve">YAYLA GURME CHİA TOHUMU 500 G</t>
  </si>
  <si>
    <t xml:space="preserve">C06A43B</t>
  </si>
  <si>
    <t xml:space="preserve">KOMİLİ NATÜREL SIZMA ZEYTİNYAĞ</t>
  </si>
  <si>
    <t xml:space="preserve">GD2</t>
  </si>
  <si>
    <t xml:space="preserve">C06A47B</t>
  </si>
  <si>
    <t xml:space="preserve">TORKU BANADA KAKAOLU FINDIK KR</t>
  </si>
  <si>
    <t xml:space="preserve">C06A51B</t>
  </si>
  <si>
    <t xml:space="preserve">STARBUCKS FRAPPUCCINO VANILLA</t>
  </si>
  <si>
    <t xml:space="preserve">C09B36B</t>
  </si>
  <si>
    <t xml:space="preserve">MILUPA JUNIOR DEVAM SÜTÜ 6X200</t>
  </si>
  <si>
    <t xml:space="preserve">KOZ</t>
  </si>
  <si>
    <t xml:space="preserve">C09B40B</t>
  </si>
  <si>
    <t xml:space="preserve">VERONELLİ LİNGUİNE MAKARNA 500</t>
  </si>
  <si>
    <t xml:space="preserve">C09B46B</t>
  </si>
  <si>
    <t xml:space="preserve">SERFRESH SADE ŞALGAM SUYU PET</t>
  </si>
  <si>
    <t xml:space="preserve">C09B49B</t>
  </si>
  <si>
    <t xml:space="preserve">PINAR GÜZELLİK PINARIM ALOEVER</t>
  </si>
  <si>
    <t xml:space="preserve">C09B51B</t>
  </si>
  <si>
    <t xml:space="preserve">PINAR SÜT KAKAOLU 6*180</t>
  </si>
  <si>
    <t xml:space="preserve">C11A34B</t>
  </si>
  <si>
    <t xml:space="preserve">PINAR FRİİ ŞEKERSİZ MANDALİNA</t>
  </si>
  <si>
    <t xml:space="preserve">NF</t>
  </si>
  <si>
    <t xml:space="preserve">C11A33B</t>
  </si>
  <si>
    <t xml:space="preserve">DE LUCCA KARAMELİZE BİSKÜVİ KR</t>
  </si>
  <si>
    <t xml:space="preserve">C11A38B</t>
  </si>
  <si>
    <t xml:space="preserve">MİGROS BALDO PİRİNÇ 5KG</t>
  </si>
  <si>
    <t xml:space="preserve">C11A51B</t>
  </si>
  <si>
    <t xml:space="preserve">DANONE DOĞAL SÜT 6*180ML</t>
  </si>
  <si>
    <t xml:space="preserve">C11A55B</t>
  </si>
  <si>
    <t xml:space="preserve">BARILLA TAM BUĞDAY BURGU MAKAR</t>
  </si>
  <si>
    <t xml:space="preserve">info</t>
  </si>
  <si>
    <t xml:space="preserve">len</t>
  </si>
  <si>
    <t xml:space="preserve">Koridorlar arası metre</t>
  </si>
  <si>
    <t xml:space="preserve">Charge Address'ler ve orta koridor uzunluğu metre </t>
  </si>
  <si>
    <t xml:space="preserve">Bir koridordaki toplam charge address sayısı </t>
  </si>
  <si>
    <t xml:space="preserve">K1</t>
  </si>
  <si>
    <t xml:space="preserve">K2</t>
  </si>
  <si>
    <t xml:space="preserve">K3</t>
  </si>
  <si>
    <t xml:space="preserve">K4</t>
  </si>
  <si>
    <t xml:space="preserve">K5</t>
  </si>
  <si>
    <t xml:space="preserve">K6</t>
  </si>
  <si>
    <t xml:space="preserve">K7</t>
  </si>
  <si>
    <t xml:space="preserve">K8</t>
  </si>
  <si>
    <t xml:space="preserve">K9</t>
  </si>
  <si>
    <t xml:space="preserve">K10</t>
  </si>
  <si>
    <t xml:space="preserve">K11</t>
  </si>
  <si>
    <t xml:space="preserve">C1</t>
  </si>
  <si>
    <t xml:space="preserve">C2</t>
  </si>
  <si>
    <t xml:space="preserve">C3</t>
  </si>
  <si>
    <t xml:space="preserve">C4</t>
  </si>
  <si>
    <t xml:space="preserve">C5</t>
  </si>
  <si>
    <t xml:space="preserve">C6</t>
  </si>
  <si>
    <t xml:space="preserve">C7</t>
  </si>
  <si>
    <t xml:space="preserve">C8</t>
  </si>
  <si>
    <t xml:space="preserve">C9</t>
  </si>
  <si>
    <t xml:space="preserve">C10</t>
  </si>
  <si>
    <t xml:space="preserve">C11</t>
  </si>
  <si>
    <t xml:space="preserve">C12</t>
  </si>
  <si>
    <t xml:space="preserve">C13</t>
  </si>
  <si>
    <t xml:space="preserve">C14</t>
  </si>
  <si>
    <t xml:space="preserve">C15</t>
  </si>
  <si>
    <t xml:space="preserve">C16</t>
  </si>
  <si>
    <t xml:space="preserve">C17</t>
  </si>
  <si>
    <t xml:space="preserve">C18</t>
  </si>
  <si>
    <t xml:space="preserve">C19</t>
  </si>
  <si>
    <t xml:space="preserve">C20</t>
  </si>
  <si>
    <t xml:space="preserve">C21</t>
  </si>
  <si>
    <t xml:space="preserve">C22</t>
  </si>
  <si>
    <t xml:space="preserve">C23</t>
  </si>
  <si>
    <t xml:space="preserve">C24</t>
  </si>
  <si>
    <t xml:space="preserve">C25</t>
  </si>
  <si>
    <t xml:space="preserve">C26</t>
  </si>
  <si>
    <t xml:space="preserve">C27</t>
  </si>
  <si>
    <t xml:space="preserve">C28</t>
  </si>
  <si>
    <t xml:space="preserve">C29</t>
  </si>
  <si>
    <t xml:space="preserve">C30</t>
  </si>
  <si>
    <t xml:space="preserve">T1</t>
  </si>
  <si>
    <t xml:space="preserve">T2</t>
  </si>
  <si>
    <t xml:space="preserve">T3</t>
  </si>
  <si>
    <t xml:space="preserve">T4</t>
  </si>
  <si>
    <t xml:space="preserve">T5</t>
  </si>
  <si>
    <t xml:space="preserve">T6</t>
  </si>
  <si>
    <t xml:space="preserve">T7</t>
  </si>
  <si>
    <t xml:space="preserve">T8</t>
  </si>
  <si>
    <t xml:space="preserve">T9</t>
  </si>
  <si>
    <t xml:space="preserve">T10</t>
  </si>
  <si>
    <t xml:space="preserve">T11</t>
  </si>
  <si>
    <t xml:space="preserve">C31</t>
  </si>
  <si>
    <t xml:space="preserve">C32</t>
  </si>
  <si>
    <t xml:space="preserve">C33</t>
  </si>
  <si>
    <t xml:space="preserve">C34</t>
  </si>
  <si>
    <t xml:space="preserve">C35</t>
  </si>
  <si>
    <t xml:space="preserve">C36</t>
  </si>
  <si>
    <t xml:space="preserve">C37</t>
  </si>
  <si>
    <t xml:space="preserve">C38</t>
  </si>
  <si>
    <t xml:space="preserve">C39</t>
  </si>
  <si>
    <t xml:space="preserve">C40</t>
  </si>
  <si>
    <t xml:space="preserve">C41</t>
  </si>
  <si>
    <t xml:space="preserve">C42</t>
  </si>
  <si>
    <t xml:space="preserve">C43</t>
  </si>
  <si>
    <t xml:space="preserve">C44</t>
  </si>
  <si>
    <t xml:space="preserve">C45</t>
  </si>
  <si>
    <t xml:space="preserve">C46</t>
  </si>
  <si>
    <t xml:space="preserve">C47</t>
  </si>
  <si>
    <t xml:space="preserve">C48</t>
  </si>
  <si>
    <t xml:space="preserve">C49</t>
  </si>
  <si>
    <t xml:space="preserve">C50</t>
  </si>
  <si>
    <t xml:space="preserve">C51</t>
  </si>
  <si>
    <t xml:space="preserve">C52</t>
  </si>
  <si>
    <t xml:space="preserve">C53</t>
  </si>
  <si>
    <t xml:space="preserve">C54</t>
  </si>
  <si>
    <t xml:space="preserve">C55</t>
  </si>
  <si>
    <t xml:space="preserve">C56</t>
  </si>
  <si>
    <t xml:space="preserve">C57</t>
  </si>
  <si>
    <t xml:space="preserve">C58</t>
  </si>
  <si>
    <t xml:space="preserve">C59</t>
  </si>
  <si>
    <t xml:space="preserve">C60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</si>
</sst>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"/>
    <numFmt numFmtId="166" formatCode="0%"/>
    <numFmt numFmtId="167" formatCode="General"/>
  </numFmts>
  <fonts count="10">
    <font>
      <sz val="11"/>
      <color rgb="FF000000"/>
      <name val="Aptos Narrow"/>
      <family val="2"/>
      <charset val="16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FFFF"/>
      <name val="Aptos Narrow"/>
      <family val="2"/>
      <charset val="162"/>
    </font>
    <font>
      <b val="true"/>
      <sz val="11"/>
      <color rgb="FF000000"/>
      <name val="Aptos Narrow"/>
      <family val="2"/>
      <charset val="1"/>
    </font>
    <font>
      <i val="true"/>
      <sz val="11"/>
      <color rgb="FF000000"/>
      <name val="Aptos Narrow"/>
      <family val="2"/>
      <charset val="1"/>
    </font>
    <font>
      <sz val="9"/>
      <color rgb="FFFFFFFF"/>
      <name val="Aptos Narrow"/>
      <family val="2"/>
      <charset val="162"/>
    </font>
    <font>
      <sz val="11"/>
      <color rgb="FF000000"/>
      <name val="Aptos Narrow"/>
      <family val="2"/>
      <charset val="1"/>
    </font>
    <font>
      <b val="true"/>
      <u val="single"/>
      <sz val="11"/>
      <color rgb="FF000000"/>
      <name val="Aptos Narrow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0000FF"/>
        <bgColor rgb="FF0000FF"/>
      </patternFill>
    </fill>
    <fill>
      <patternFill patternType="solid">
        <fgColor rgb="FFFFC000"/>
        <bgColor rgb="FFFF9900"/>
      </patternFill>
    </fill>
    <fill>
      <patternFill patternType="solid">
        <fgColor rgb="FFFFFFFF"/>
        <bgColor rgb="FFFFFFCC"/>
      </patternFill>
    </fill>
    <fill>
      <patternFill patternType="solid">
        <fgColor rgb="FFBFBFBF"/>
        <bgColor rgb="FFCCCCFF"/>
      </patternFill>
    </fill>
    <fill>
      <patternFill patternType="solid">
        <fgColor rgb="FF000000"/>
        <bgColor rgb="FF003300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>
        <color rgb="FFFFFFFF"/>
      </right>
      <top/>
      <bottom/>
      <diagonal/>
    </border>
    <border diagonalUp="false" diagonalDown="false">
      <left style="thin">
        <color rgb="FFFFFFFF"/>
      </left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4" borderId="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6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35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A1" activeCellId="0" sqref="A1"/>
    </sheetView>
  </sheetViews>
  <sheetFormatPr defaultColWidth="8.54296875" defaultRowHeight="14.25" zeroHeight="false" outlineLevelRow="0" outlineLevelCol="0"/>
  <cols>
    <col collapsed="false" customWidth="true" hidden="false" outlineLevel="0" max="2" min="2" style="0" width="4.22"/>
    <col collapsed="false" customWidth="true" hidden="false" outlineLevel="0" max="3" min="3" style="0" width="9"/>
    <col collapsed="false" customWidth="true" hidden="false" outlineLevel="0" max="4" min="4" style="0" width="31.78"/>
    <col collapsed="false" customWidth="true" hidden="false" outlineLevel="0" max="5" min="5" style="0" width="6.79"/>
    <col collapsed="false" customWidth="true" hidden="false" outlineLevel="0" max="6" min="6" style="0" width="8.79"/>
    <col collapsed="false" customWidth="true" hidden="false" outlineLevel="0" max="7" min="7" style="0" width="4.11"/>
    <col collapsed="false" customWidth="true" hidden="false" outlineLevel="0" max="8" min="8" style="0" width="13.78"/>
    <col collapsed="false" customWidth="true" hidden="false" outlineLevel="0" max="9" min="9" style="0" width="16.44"/>
    <col collapsed="false" customWidth="true" hidden="false" outlineLevel="0" max="10" min="10" style="0" width="15.44"/>
    <col collapsed="false" customWidth="true" hidden="false" outlineLevel="0" max="11" min="11" style="0" width="29.66"/>
    <col collapsed="false" customWidth="true" hidden="false" outlineLevel="0" max="12" min="12" style="0" width="9.33"/>
    <col collapsed="false" customWidth="true" hidden="false" outlineLevel="0" max="13" min="13" style="0" width="7.66"/>
    <col collapsed="false" customWidth="true" hidden="false" outlineLevel="0" max="16" min="14" style="0" width="5"/>
    <col collapsed="false" customWidth="true" hidden="false" outlineLevel="0" max="17" min="17" style="0" width="7.11"/>
    <col collapsed="false" customWidth="true" hidden="false" outlineLevel="0" max="18" min="18" style="0" width="6.22"/>
    <col collapsed="false" customWidth="true" hidden="false" outlineLevel="0" max="19" min="19" style="0" width="6.55"/>
    <col collapsed="false" customWidth="true" hidden="false" outlineLevel="0" max="20" min="20" style="0" width="7.22"/>
    <col collapsed="false" customWidth="true" hidden="false" outlineLevel="0" max="21" min="21" style="0" width="10.66"/>
    <col collapsed="false" customWidth="true" hidden="false" outlineLevel="0" max="23" min="22" style="0" width="22.33"/>
    <col collapsed="false" customWidth="true" hidden="false" outlineLevel="0" max="24" min="24" style="0" width="10.55"/>
    <col collapsed="false" customWidth="true" hidden="false" outlineLevel="0" max="25" min="25" style="0" width="10.44"/>
    <col collapsed="false" customWidth="true" hidden="false" outlineLevel="0" max="26" min="26" style="0" width="6.88"/>
  </cols>
  <sheetData>
    <row r="1" s="6" customFormat="true" ht="28.5" hidden="false" customHeight="false" outlineLevel="0" collapsed="false">
      <c r="A1" s="1" t="s">
        <v>0</v>
      </c>
      <c r="B1" s="1"/>
      <c r="C1" s="1" t="s">
        <v>1</v>
      </c>
      <c r="D1" s="1" t="s">
        <v>2</v>
      </c>
      <c r="E1" s="1" t="s">
        <v>3</v>
      </c>
      <c r="F1" s="1" t="s">
        <v>4</v>
      </c>
      <c r="G1" s="2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4" t="s">
        <v>17</v>
      </c>
      <c r="T1" s="4" t="s">
        <v>18</v>
      </c>
      <c r="U1" s="1" t="s">
        <v>19</v>
      </c>
      <c r="V1" s="4" t="s">
        <v>20</v>
      </c>
      <c r="W1" s="5" t="s">
        <v>21</v>
      </c>
      <c r="X1" s="5" t="s">
        <v>22</v>
      </c>
      <c r="Y1" s="5" t="s">
        <v>23</v>
      </c>
      <c r="Z1" s="4" t="s">
        <v>24</v>
      </c>
    </row>
    <row r="2" customFormat="false" ht="14.25" hidden="false" customHeight="false" outlineLevel="0" collapsed="false">
      <c r="A2" s="7" t="s">
        <v>25</v>
      </c>
      <c r="B2" s="7" t="s">
        <v>26</v>
      </c>
      <c r="C2" s="7" t="n">
        <v>1</v>
      </c>
      <c r="D2" s="7" t="s">
        <v>27</v>
      </c>
      <c r="E2" s="7" t="s">
        <v>28</v>
      </c>
      <c r="F2" s="7" t="s">
        <v>29</v>
      </c>
      <c r="G2" s="7" t="n">
        <v>12</v>
      </c>
      <c r="H2" s="7" t="n">
        <v>12</v>
      </c>
      <c r="I2" s="8" t="n">
        <v>1195</v>
      </c>
      <c r="J2" s="9" t="n">
        <v>132.777777777778</v>
      </c>
      <c r="K2" s="8" t="n">
        <v>4.42592592592593</v>
      </c>
      <c r="L2" s="10" t="n">
        <v>0.754090404880754</v>
      </c>
      <c r="M2" s="7" t="n">
        <v>1.92</v>
      </c>
      <c r="N2" s="7" t="n">
        <v>18.8</v>
      </c>
      <c r="O2" s="7" t="n">
        <v>24.2</v>
      </c>
      <c r="P2" s="7" t="n">
        <v>14.8</v>
      </c>
      <c r="Q2" s="7" t="n">
        <v>1</v>
      </c>
      <c r="R2" s="7" t="n">
        <v>1</v>
      </c>
      <c r="S2" s="11" t="n">
        <f aca="false">32*40*60</f>
        <v>76800</v>
      </c>
      <c r="T2" s="12" t="n">
        <f aca="false">N2*O2*P2</f>
        <v>6733.408</v>
      </c>
      <c r="U2" s="7" t="n">
        <v>-70066.592</v>
      </c>
      <c r="V2" s="12" t="n">
        <f aca="false">ROUNDDOWN(S2/T2,0)</f>
        <v>11</v>
      </c>
      <c r="W2" s="8" t="n">
        <f aca="false">IF(M2*V2&gt;35,35/M2,V2)</f>
        <v>11</v>
      </c>
      <c r="X2" s="7" t="n">
        <v>8</v>
      </c>
      <c r="Y2" s="7" t="n">
        <v>22</v>
      </c>
      <c r="Z2" s="7"/>
    </row>
    <row r="3" customFormat="false" ht="14.25" hidden="false" customHeight="false" outlineLevel="0" collapsed="false">
      <c r="A3" s="7" t="s">
        <v>30</v>
      </c>
      <c r="B3" s="7" t="s">
        <v>31</v>
      </c>
      <c r="C3" s="7" t="n">
        <v>2</v>
      </c>
      <c r="D3" s="7" t="s">
        <v>32</v>
      </c>
      <c r="E3" s="7" t="s">
        <v>28</v>
      </c>
      <c r="F3" s="7" t="s">
        <v>29</v>
      </c>
      <c r="G3" s="7" t="n">
        <v>12</v>
      </c>
      <c r="H3" s="7" t="n">
        <v>12</v>
      </c>
      <c r="I3" s="8" t="n">
        <v>1197</v>
      </c>
      <c r="J3" s="9" t="n">
        <v>133</v>
      </c>
      <c r="K3" s="8" t="n">
        <v>4.43333333333333</v>
      </c>
      <c r="L3" s="10" t="n">
        <v>0.75402107598447</v>
      </c>
      <c r="M3" s="7" t="n">
        <v>4.66</v>
      </c>
      <c r="N3" s="7" t="n">
        <v>18</v>
      </c>
      <c r="O3" s="7" t="n">
        <v>35</v>
      </c>
      <c r="P3" s="7" t="n">
        <v>17.6</v>
      </c>
      <c r="Q3" s="7" t="n">
        <v>1</v>
      </c>
      <c r="R3" s="7" t="n">
        <v>0</v>
      </c>
      <c r="S3" s="11" t="n">
        <f aca="false">32*40*60</f>
        <v>76800</v>
      </c>
      <c r="T3" s="12" t="n">
        <f aca="false">N3*O3*P3</f>
        <v>11088</v>
      </c>
      <c r="U3" s="7" t="n">
        <v>-65712</v>
      </c>
      <c r="V3" s="12" t="n">
        <f aca="false">ROUNDDOWN(S3/T3,0)</f>
        <v>6</v>
      </c>
      <c r="W3" s="8" t="n">
        <f aca="false">IF(M3*V3&gt;35,35/M3,V3)</f>
        <v>6</v>
      </c>
      <c r="X3" s="7" t="n">
        <v>4</v>
      </c>
      <c r="Y3" s="7" t="n">
        <v>37</v>
      </c>
      <c r="Z3" s="7"/>
    </row>
    <row r="4" customFormat="false" ht="14.25" hidden="false" customHeight="false" outlineLevel="0" collapsed="false">
      <c r="A4" s="7" t="s">
        <v>33</v>
      </c>
      <c r="B4" s="11" t="s">
        <v>34</v>
      </c>
      <c r="C4" s="11" t="n">
        <v>3</v>
      </c>
      <c r="D4" s="11" t="s">
        <v>35</v>
      </c>
      <c r="E4" s="7" t="s">
        <v>28</v>
      </c>
      <c r="F4" s="11" t="s">
        <v>29</v>
      </c>
      <c r="G4" s="11" t="n">
        <v>12</v>
      </c>
      <c r="H4" s="11" t="n">
        <v>12</v>
      </c>
      <c r="I4" s="12" t="n">
        <v>1191</v>
      </c>
      <c r="J4" s="13" t="n">
        <v>132.333333333333</v>
      </c>
      <c r="K4" s="12" t="n">
        <v>4.41111111111111</v>
      </c>
      <c r="L4" s="14" t="n">
        <v>0.75367443150305</v>
      </c>
      <c r="M4" s="11" t="n">
        <v>4.74</v>
      </c>
      <c r="N4" s="11" t="n">
        <v>21.4</v>
      </c>
      <c r="O4" s="11" t="n">
        <v>37.6</v>
      </c>
      <c r="P4" s="11" t="n">
        <v>17</v>
      </c>
      <c r="Q4" s="11" t="n">
        <v>1</v>
      </c>
      <c r="R4" s="11" t="n">
        <v>1</v>
      </c>
      <c r="S4" s="11" t="n">
        <f aca="false">32*40*60</f>
        <v>76800</v>
      </c>
      <c r="T4" s="12" t="n">
        <f aca="false">N4*O4*P4</f>
        <v>13678.88</v>
      </c>
      <c r="U4" s="11" t="n">
        <v>-63121.12</v>
      </c>
      <c r="V4" s="12" t="n">
        <f aca="false">ROUNDDOWN(S4/T4,0)</f>
        <v>5</v>
      </c>
      <c r="W4" s="8" t="n">
        <f aca="false">IF(M4*V4&gt;35,35/M4,V4)</f>
        <v>5</v>
      </c>
      <c r="X4" s="11" t="n">
        <v>5</v>
      </c>
      <c r="Y4" s="11" t="n">
        <v>22</v>
      </c>
      <c r="Z4" s="11"/>
    </row>
    <row r="5" customFormat="false" ht="14.25" hidden="false" customHeight="false" outlineLevel="0" collapsed="false">
      <c r="A5" s="7" t="s">
        <v>36</v>
      </c>
      <c r="B5" s="7" t="s">
        <v>37</v>
      </c>
      <c r="C5" s="7" t="n">
        <v>4</v>
      </c>
      <c r="D5" s="7" t="s">
        <v>38</v>
      </c>
      <c r="E5" s="7" t="s">
        <v>28</v>
      </c>
      <c r="F5" s="7" t="s">
        <v>29</v>
      </c>
      <c r="G5" s="7" t="n">
        <v>24</v>
      </c>
      <c r="H5" s="7" t="n">
        <v>24</v>
      </c>
      <c r="I5" s="8" t="n">
        <v>592</v>
      </c>
      <c r="J5" s="9" t="n">
        <v>65.7777777777778</v>
      </c>
      <c r="K5" s="8" t="n">
        <v>2.19259259259259</v>
      </c>
      <c r="L5" s="10" t="n">
        <v>0.752357182473655</v>
      </c>
      <c r="M5" s="7" t="n">
        <v>2.3</v>
      </c>
      <c r="N5" s="7" t="n">
        <v>12.1</v>
      </c>
      <c r="O5" s="7" t="n">
        <v>16.1</v>
      </c>
      <c r="P5" s="7" t="n">
        <v>8.3</v>
      </c>
      <c r="Q5" s="7" t="n">
        <v>1</v>
      </c>
      <c r="R5" s="7" t="n">
        <v>1</v>
      </c>
      <c r="S5" s="11" t="n">
        <f aca="false">32*40*60</f>
        <v>76800</v>
      </c>
      <c r="T5" s="12" t="n">
        <f aca="false">N5*O5*P5</f>
        <v>1616.923</v>
      </c>
      <c r="U5" s="7" t="n">
        <v>-75183.077</v>
      </c>
      <c r="V5" s="12" t="n">
        <f aca="false">ROUNDDOWN(S5/T5,0)</f>
        <v>47</v>
      </c>
      <c r="W5" s="8" t="n">
        <f aca="false">IF(M5*V5&gt;35,35/M5,V5)</f>
        <v>15.2173913043478</v>
      </c>
      <c r="X5" s="7" t="n">
        <v>3</v>
      </c>
      <c r="Y5" s="7" t="n">
        <v>17</v>
      </c>
      <c r="Z5" s="7"/>
    </row>
    <row r="6" customFormat="false" ht="14.25" hidden="false" customHeight="false" outlineLevel="0" collapsed="false">
      <c r="A6" s="7" t="s">
        <v>39</v>
      </c>
      <c r="B6" s="7" t="s">
        <v>31</v>
      </c>
      <c r="C6" s="7" t="n">
        <v>5</v>
      </c>
      <c r="D6" s="7" t="s">
        <v>40</v>
      </c>
      <c r="E6" s="7" t="s">
        <v>28</v>
      </c>
      <c r="F6" s="7" t="s">
        <v>29</v>
      </c>
      <c r="G6" s="7" t="n">
        <v>12</v>
      </c>
      <c r="H6" s="7" t="n">
        <v>12</v>
      </c>
      <c r="I6" s="8" t="n">
        <v>1183</v>
      </c>
      <c r="J6" s="9" t="n">
        <v>131.444444444444</v>
      </c>
      <c r="K6" s="8" t="n">
        <v>4.38148148148148</v>
      </c>
      <c r="L6" s="10" t="n">
        <v>0.752079866888519</v>
      </c>
      <c r="M6" s="7" t="n">
        <v>1.88</v>
      </c>
      <c r="N6" s="7" t="n">
        <v>18.2</v>
      </c>
      <c r="O6" s="7" t="n">
        <v>29.8</v>
      </c>
      <c r="P6" s="7" t="n">
        <v>16.8</v>
      </c>
      <c r="Q6" s="7" t="n">
        <v>1</v>
      </c>
      <c r="R6" s="7" t="n">
        <v>1</v>
      </c>
      <c r="S6" s="11" t="n">
        <f aca="false">32*40*60</f>
        <v>76800</v>
      </c>
      <c r="T6" s="12" t="n">
        <f aca="false">N6*O6*P6</f>
        <v>9111.648</v>
      </c>
      <c r="U6" s="7" t="n">
        <v>-67688.352</v>
      </c>
      <c r="V6" s="12" t="n">
        <f aca="false">ROUNDDOWN(S6/T6,0)</f>
        <v>8</v>
      </c>
      <c r="W6" s="8" t="n">
        <f aca="false">IF(M6*V6&gt;35,35/M6,V6)</f>
        <v>8</v>
      </c>
      <c r="X6" s="7" t="n">
        <v>10</v>
      </c>
      <c r="Y6" s="7" t="n">
        <v>18</v>
      </c>
      <c r="Z6" s="7"/>
    </row>
    <row r="7" customFormat="false" ht="14.25" hidden="false" customHeight="false" outlineLevel="0" collapsed="false">
      <c r="A7" s="7" t="s">
        <v>41</v>
      </c>
      <c r="B7" s="11" t="s">
        <v>31</v>
      </c>
      <c r="C7" s="7" t="n">
        <v>6</v>
      </c>
      <c r="D7" s="11" t="s">
        <v>42</v>
      </c>
      <c r="E7" s="7" t="s">
        <v>28</v>
      </c>
      <c r="F7" s="11" t="s">
        <v>29</v>
      </c>
      <c r="G7" s="11" t="n">
        <v>10</v>
      </c>
      <c r="H7" s="11" t="n">
        <v>10</v>
      </c>
      <c r="I7" s="12" t="n">
        <v>1376</v>
      </c>
      <c r="J7" s="13" t="n">
        <v>152.888888888889</v>
      </c>
      <c r="K7" s="12" t="n">
        <v>5.0962962962963</v>
      </c>
      <c r="L7" s="14" t="n">
        <v>0.751455906821963</v>
      </c>
      <c r="M7" s="11" t="n">
        <v>7.72</v>
      </c>
      <c r="N7" s="11" t="n">
        <v>21.2</v>
      </c>
      <c r="O7" s="11" t="n">
        <v>38.6</v>
      </c>
      <c r="P7" s="11" t="n">
        <v>16.6</v>
      </c>
      <c r="Q7" s="11" t="n">
        <v>1</v>
      </c>
      <c r="R7" s="11" t="n">
        <v>1</v>
      </c>
      <c r="S7" s="11" t="n">
        <f aca="false">32*40*60</f>
        <v>76800</v>
      </c>
      <c r="T7" s="12" t="n">
        <f aca="false">N7*O7*P7</f>
        <v>13584.112</v>
      </c>
      <c r="U7" s="11" t="n">
        <v>-63215.888</v>
      </c>
      <c r="V7" s="12" t="n">
        <f aca="false">ROUNDDOWN(S7/T7,0)</f>
        <v>5</v>
      </c>
      <c r="W7" s="8" t="n">
        <f aca="false">IF(M7*V7&gt;35,35/M7,V7)</f>
        <v>4.53367875647668</v>
      </c>
      <c r="X7" s="11" t="n">
        <v>11</v>
      </c>
      <c r="Y7" s="11" t="n">
        <v>16</v>
      </c>
      <c r="Z7" s="11"/>
    </row>
    <row r="8" customFormat="false" ht="14.25" hidden="false" customHeight="false" outlineLevel="0" collapsed="false">
      <c r="A8" s="7" t="s">
        <v>43</v>
      </c>
      <c r="B8" s="7" t="s">
        <v>26</v>
      </c>
      <c r="C8" s="7" t="n">
        <v>7</v>
      </c>
      <c r="D8" s="7" t="s">
        <v>44</v>
      </c>
      <c r="E8" s="7" t="s">
        <v>28</v>
      </c>
      <c r="F8" s="7" t="s">
        <v>29</v>
      </c>
      <c r="G8" s="7" t="n">
        <v>27</v>
      </c>
      <c r="H8" s="7" t="n">
        <v>27</v>
      </c>
      <c r="I8" s="8" t="n">
        <v>519</v>
      </c>
      <c r="J8" s="9" t="n">
        <v>57.6666666666667</v>
      </c>
      <c r="K8" s="8" t="n">
        <v>1.92222222222222</v>
      </c>
      <c r="L8" s="10" t="n">
        <v>0.750138657792568</v>
      </c>
      <c r="M8" s="7" t="n">
        <v>5.28</v>
      </c>
      <c r="N8" s="7" t="n">
        <v>16.2</v>
      </c>
      <c r="O8" s="7" t="n">
        <v>38</v>
      </c>
      <c r="P8" s="7" t="n">
        <v>12.8</v>
      </c>
      <c r="Q8" s="7" t="n">
        <v>1</v>
      </c>
      <c r="R8" s="7" t="n">
        <v>1</v>
      </c>
      <c r="S8" s="11" t="n">
        <f aca="false">32*40*60</f>
        <v>76800</v>
      </c>
      <c r="T8" s="12" t="n">
        <f aca="false">N8*O8*P8</f>
        <v>7879.68</v>
      </c>
      <c r="U8" s="7" t="n">
        <v>-68920.32</v>
      </c>
      <c r="V8" s="12" t="n">
        <f aca="false">ROUNDDOWN(S8/T8,0)</f>
        <v>9</v>
      </c>
      <c r="W8" s="8" t="n">
        <f aca="false">IF(M8*V8&gt;35,35/M8,V8)</f>
        <v>6.62878787878788</v>
      </c>
      <c r="X8" s="7" t="n">
        <v>3</v>
      </c>
      <c r="Y8" s="7" t="n">
        <v>14</v>
      </c>
      <c r="Z8" s="7"/>
    </row>
    <row r="9" customFormat="false" ht="14.25" hidden="false" customHeight="false" outlineLevel="0" collapsed="false">
      <c r="A9" s="7" t="s">
        <v>45</v>
      </c>
      <c r="B9" s="11" t="s">
        <v>34</v>
      </c>
      <c r="C9" s="11" t="n">
        <v>8</v>
      </c>
      <c r="D9" s="11" t="s">
        <v>46</v>
      </c>
      <c r="E9" s="7" t="s">
        <v>28</v>
      </c>
      <c r="F9" s="11" t="s">
        <v>29</v>
      </c>
      <c r="G9" s="11" t="n">
        <v>9</v>
      </c>
      <c r="H9" s="11" t="n">
        <v>9</v>
      </c>
      <c r="I9" s="12" t="n">
        <v>1534</v>
      </c>
      <c r="J9" s="13" t="n">
        <v>170.444444444444</v>
      </c>
      <c r="K9" s="12" t="n">
        <v>5.68148148148148</v>
      </c>
      <c r="L9" s="14" t="n">
        <v>0.747365501941209</v>
      </c>
      <c r="M9" s="11" t="n">
        <v>2.82</v>
      </c>
      <c r="N9" s="11" t="n">
        <v>16.8</v>
      </c>
      <c r="O9" s="11" t="n">
        <v>40</v>
      </c>
      <c r="P9" s="11" t="n">
        <v>19.6</v>
      </c>
      <c r="Q9" s="11" t="n">
        <v>1</v>
      </c>
      <c r="R9" s="11" t="n">
        <v>1</v>
      </c>
      <c r="S9" s="11" t="n">
        <f aca="false">32*40*60</f>
        <v>76800</v>
      </c>
      <c r="T9" s="12" t="n">
        <f aca="false">N9*O9*P9</f>
        <v>13171.2</v>
      </c>
      <c r="U9" s="11" t="n">
        <v>-63628.8</v>
      </c>
      <c r="V9" s="12" t="n">
        <f aca="false">ROUNDDOWN(S9/T9,0)</f>
        <v>5</v>
      </c>
      <c r="W9" s="8" t="n">
        <f aca="false">IF(M9*V9&gt;35,35/M9,V9)</f>
        <v>5</v>
      </c>
      <c r="X9" s="11" t="n">
        <v>14</v>
      </c>
      <c r="Y9" s="11" t="n">
        <v>31</v>
      </c>
      <c r="Z9" s="11"/>
    </row>
    <row r="10" customFormat="false" ht="14.25" hidden="false" customHeight="false" outlineLevel="0" collapsed="false">
      <c r="A10" s="7" t="s">
        <v>47</v>
      </c>
      <c r="B10" s="7" t="s">
        <v>26</v>
      </c>
      <c r="C10" s="7" t="n">
        <v>9</v>
      </c>
      <c r="D10" s="7" t="s">
        <v>48</v>
      </c>
      <c r="E10" s="7" t="s">
        <v>28</v>
      </c>
      <c r="F10" s="7" t="s">
        <v>29</v>
      </c>
      <c r="G10" s="7" t="n">
        <v>12</v>
      </c>
      <c r="H10" s="7" t="n">
        <v>12</v>
      </c>
      <c r="I10" s="8" t="n">
        <v>1135</v>
      </c>
      <c r="J10" s="9" t="n">
        <v>126.111111111111</v>
      </c>
      <c r="K10" s="8" t="n">
        <v>4.2037037037037</v>
      </c>
      <c r="L10" s="10" t="n">
        <v>0.74597892401553</v>
      </c>
      <c r="M10" s="7" t="n">
        <v>1.64</v>
      </c>
      <c r="N10" s="7" t="n">
        <v>12.6</v>
      </c>
      <c r="O10" s="7" t="n">
        <v>36.2</v>
      </c>
      <c r="P10" s="7" t="n">
        <v>13.4</v>
      </c>
      <c r="Q10" s="7" t="n">
        <v>1</v>
      </c>
      <c r="R10" s="7" t="n">
        <v>0</v>
      </c>
      <c r="S10" s="11" t="n">
        <f aca="false">32*40*60</f>
        <v>76800</v>
      </c>
      <c r="T10" s="12" t="n">
        <f aca="false">N10*O10*P10</f>
        <v>6112.008</v>
      </c>
      <c r="U10" s="7" t="n">
        <v>-70687.992</v>
      </c>
      <c r="V10" s="12" t="n">
        <f aca="false">ROUNDDOWN(S10/T10,0)</f>
        <v>12</v>
      </c>
      <c r="W10" s="8" t="n">
        <f aca="false">IF(M10*V10&gt;35,35/M10,V10)</f>
        <v>12</v>
      </c>
      <c r="X10" s="7" t="n">
        <v>14</v>
      </c>
      <c r="Y10" s="7" t="n">
        <v>27</v>
      </c>
      <c r="Z10" s="7"/>
    </row>
    <row r="11" customFormat="false" ht="14.25" hidden="false" customHeight="false" outlineLevel="0" collapsed="false">
      <c r="A11" s="11" t="s">
        <v>49</v>
      </c>
      <c r="B11" s="11" t="s">
        <v>31</v>
      </c>
      <c r="C11" s="7" t="n">
        <v>10</v>
      </c>
      <c r="D11" s="11" t="s">
        <v>50</v>
      </c>
      <c r="E11" s="7" t="s">
        <v>51</v>
      </c>
      <c r="F11" s="11" t="s">
        <v>29</v>
      </c>
      <c r="G11" s="11" t="n">
        <v>10</v>
      </c>
      <c r="H11" s="11" t="n">
        <v>10</v>
      </c>
      <c r="I11" s="12" t="n">
        <v>1335</v>
      </c>
      <c r="J11" s="13" t="n">
        <v>148.333333333333</v>
      </c>
      <c r="K11" s="12" t="n">
        <v>4.94444444444444</v>
      </c>
      <c r="L11" s="14" t="n">
        <v>0.744523017193566</v>
      </c>
      <c r="M11" s="11" t="n">
        <v>7.54</v>
      </c>
      <c r="N11" s="11" t="n">
        <v>21.6</v>
      </c>
      <c r="O11" s="11" t="n">
        <v>34.8</v>
      </c>
      <c r="P11" s="11" t="n">
        <v>19.8</v>
      </c>
      <c r="Q11" s="11" t="n">
        <v>1</v>
      </c>
      <c r="R11" s="11" t="n">
        <v>1</v>
      </c>
      <c r="S11" s="11" t="n">
        <f aca="false">32*40*60</f>
        <v>76800</v>
      </c>
      <c r="T11" s="12" t="n">
        <f aca="false">N11*O11*P11</f>
        <v>14883.264</v>
      </c>
      <c r="U11" s="11" t="n">
        <v>-61916.736</v>
      </c>
      <c r="V11" s="12" t="n">
        <f aca="false">ROUNDDOWN(S11/T11,0)</f>
        <v>5</v>
      </c>
      <c r="W11" s="8" t="n">
        <f aca="false">IF(M11*V11&gt;35,35/M11,V11)</f>
        <v>4.64190981432361</v>
      </c>
      <c r="X11" s="11" t="n">
        <v>10</v>
      </c>
      <c r="Y11" s="11" t="n">
        <v>22</v>
      </c>
      <c r="Z11" s="11"/>
    </row>
    <row r="12" customFormat="false" ht="14.25" hidden="false" customHeight="false" outlineLevel="0" collapsed="false">
      <c r="A12" s="11" t="s">
        <v>52</v>
      </c>
      <c r="B12" s="7" t="s">
        <v>31</v>
      </c>
      <c r="C12" s="7" t="n">
        <v>11</v>
      </c>
      <c r="D12" s="7" t="s">
        <v>53</v>
      </c>
      <c r="E12" s="11" t="s">
        <v>51</v>
      </c>
      <c r="F12" s="7" t="s">
        <v>29</v>
      </c>
      <c r="G12" s="7" t="n">
        <v>12</v>
      </c>
      <c r="H12" s="7" t="n">
        <v>12</v>
      </c>
      <c r="I12" s="8" t="n">
        <v>1124</v>
      </c>
      <c r="J12" s="9" t="n">
        <v>124.888888888889</v>
      </c>
      <c r="K12" s="8" t="n">
        <v>4.16296296296296</v>
      </c>
      <c r="L12" s="10" t="n">
        <v>0.742651136993899</v>
      </c>
      <c r="M12" s="7" t="n">
        <v>3.96</v>
      </c>
      <c r="N12" s="7" t="n">
        <v>17.8</v>
      </c>
      <c r="O12" s="7" t="n">
        <v>34.2</v>
      </c>
      <c r="P12" s="7" t="n">
        <v>15.6</v>
      </c>
      <c r="Q12" s="7" t="n">
        <v>1</v>
      </c>
      <c r="R12" s="7" t="n">
        <v>1</v>
      </c>
      <c r="S12" s="11" t="n">
        <f aca="false">32*40*60</f>
        <v>76800</v>
      </c>
      <c r="T12" s="12" t="n">
        <f aca="false">N12*O12*P12</f>
        <v>9496.656</v>
      </c>
      <c r="U12" s="7" t="n">
        <v>-67303.344</v>
      </c>
      <c r="V12" s="12" t="n">
        <f aca="false">ROUNDDOWN(S12/T12,0)</f>
        <v>8</v>
      </c>
      <c r="W12" s="8" t="n">
        <f aca="false">IF(M12*V12&gt;35,35/M12,V12)</f>
        <v>8</v>
      </c>
      <c r="X12" s="7" t="n">
        <v>17</v>
      </c>
      <c r="Y12" s="7" t="n">
        <v>54</v>
      </c>
      <c r="Z12" s="7"/>
    </row>
    <row r="13" customFormat="false" ht="14.25" hidden="false" customHeight="false" outlineLevel="0" collapsed="false">
      <c r="A13" s="7" t="s">
        <v>54</v>
      </c>
      <c r="B13" s="7" t="s">
        <v>37</v>
      </c>
      <c r="C13" s="7" t="n">
        <v>12</v>
      </c>
      <c r="D13" s="7" t="s">
        <v>55</v>
      </c>
      <c r="E13" s="7" t="s">
        <v>56</v>
      </c>
      <c r="F13" s="7" t="s">
        <v>29</v>
      </c>
      <c r="G13" s="7" t="n">
        <v>10</v>
      </c>
      <c r="H13" s="7" t="n">
        <v>10</v>
      </c>
      <c r="I13" s="8" t="n">
        <v>1326</v>
      </c>
      <c r="J13" s="9" t="n">
        <v>147.333333333333</v>
      </c>
      <c r="K13" s="8" t="n">
        <v>4.91111111111111</v>
      </c>
      <c r="L13" s="10" t="n">
        <v>0.740848585690516</v>
      </c>
      <c r="M13" s="7" t="n">
        <v>1.96</v>
      </c>
      <c r="N13" s="7" t="n">
        <v>20.2</v>
      </c>
      <c r="O13" s="7" t="n">
        <v>40</v>
      </c>
      <c r="P13" s="7" t="n">
        <v>15.4</v>
      </c>
      <c r="Q13" s="7" t="n">
        <v>1</v>
      </c>
      <c r="R13" s="7" t="n">
        <v>1</v>
      </c>
      <c r="S13" s="11" t="n">
        <f aca="false">32*40*60</f>
        <v>76800</v>
      </c>
      <c r="T13" s="12" t="n">
        <f aca="false">N13*O13*P13</f>
        <v>12443.2</v>
      </c>
      <c r="U13" s="7" t="n">
        <v>-64356.8</v>
      </c>
      <c r="V13" s="12" t="n">
        <f aca="false">ROUNDDOWN(S13/T13,0)</f>
        <v>6</v>
      </c>
      <c r="W13" s="8" t="n">
        <f aca="false">IF(M13*V13&gt;35,35/M13,V13)</f>
        <v>6</v>
      </c>
      <c r="X13" s="7" t="n">
        <v>8</v>
      </c>
      <c r="Y13" s="7" t="n">
        <v>31</v>
      </c>
      <c r="Z13" s="7"/>
    </row>
    <row r="14" customFormat="false" ht="14.25" hidden="false" customHeight="false" outlineLevel="0" collapsed="false">
      <c r="A14" s="7" t="s">
        <v>57</v>
      </c>
      <c r="B14" s="7" t="s">
        <v>26</v>
      </c>
      <c r="C14" s="11" t="n">
        <v>13</v>
      </c>
      <c r="D14" s="7" t="s">
        <v>58</v>
      </c>
      <c r="E14" s="7" t="s">
        <v>56</v>
      </c>
      <c r="F14" s="7" t="s">
        <v>29</v>
      </c>
      <c r="G14" s="7" t="n">
        <v>27</v>
      </c>
      <c r="H14" s="7" t="n">
        <v>27</v>
      </c>
      <c r="I14" s="8" t="n">
        <v>489</v>
      </c>
      <c r="J14" s="9" t="n">
        <v>54.3333333333333</v>
      </c>
      <c r="K14" s="8" t="n">
        <v>1.81111111111111</v>
      </c>
      <c r="L14" s="10" t="n">
        <v>0.740155296727676</v>
      </c>
      <c r="M14" s="7" t="n">
        <v>5.24</v>
      </c>
      <c r="N14" s="7" t="n">
        <v>16</v>
      </c>
      <c r="O14" s="7" t="n">
        <v>38.6</v>
      </c>
      <c r="P14" s="7" t="n">
        <v>12</v>
      </c>
      <c r="Q14" s="7" t="n">
        <v>1</v>
      </c>
      <c r="R14" s="7" t="n">
        <v>1</v>
      </c>
      <c r="S14" s="11" t="n">
        <f aca="false">32*40*60</f>
        <v>76800</v>
      </c>
      <c r="T14" s="12" t="n">
        <f aca="false">N14*O14*P14</f>
        <v>7411.2</v>
      </c>
      <c r="U14" s="7" t="n">
        <v>-69388.8</v>
      </c>
      <c r="V14" s="12" t="n">
        <f aca="false">ROUNDDOWN(S14/T14,0)</f>
        <v>10</v>
      </c>
      <c r="W14" s="8" t="n">
        <f aca="false">IF(M14*V14&gt;35,35/M14,V14)</f>
        <v>6.6793893129771</v>
      </c>
      <c r="X14" s="7" t="n">
        <v>1</v>
      </c>
      <c r="Y14" s="7" t="n">
        <v>14</v>
      </c>
      <c r="Z14" s="7"/>
    </row>
    <row r="15" customFormat="false" ht="14.25" hidden="false" customHeight="false" outlineLevel="0" collapsed="false">
      <c r="A15" s="7" t="s">
        <v>59</v>
      </c>
      <c r="B15" s="7" t="s">
        <v>26</v>
      </c>
      <c r="C15" s="7" t="n">
        <v>14</v>
      </c>
      <c r="D15" s="7" t="s">
        <v>60</v>
      </c>
      <c r="E15" s="11" t="s">
        <v>56</v>
      </c>
      <c r="F15" s="7" t="s">
        <v>29</v>
      </c>
      <c r="G15" s="7" t="n">
        <v>12</v>
      </c>
      <c r="H15" s="7" t="n">
        <v>12</v>
      </c>
      <c r="I15" s="8" t="n">
        <v>1346</v>
      </c>
      <c r="J15" s="9" t="n">
        <v>149.555555555556</v>
      </c>
      <c r="K15" s="8" t="n">
        <v>4.98518518518519</v>
      </c>
      <c r="L15" s="10" t="n">
        <v>0.739669994453688</v>
      </c>
      <c r="M15" s="7" t="n">
        <v>2.16</v>
      </c>
      <c r="N15" s="7" t="n">
        <v>12.6</v>
      </c>
      <c r="O15" s="7" t="n">
        <v>36.2</v>
      </c>
      <c r="P15" s="7" t="n">
        <v>13.4</v>
      </c>
      <c r="Q15" s="7" t="n">
        <v>1</v>
      </c>
      <c r="R15" s="7" t="n">
        <v>1</v>
      </c>
      <c r="S15" s="11" t="n">
        <f aca="false">32*40*60</f>
        <v>76800</v>
      </c>
      <c r="T15" s="12" t="n">
        <f aca="false">N15*O15*P15</f>
        <v>6112.008</v>
      </c>
      <c r="U15" s="7" t="n">
        <v>-70687.992</v>
      </c>
      <c r="V15" s="12" t="n">
        <f aca="false">ROUNDDOWN(S15/T15,0)</f>
        <v>12</v>
      </c>
      <c r="W15" s="8" t="n">
        <f aca="false">IF(M15*V15&gt;35,35/M15,V15)</f>
        <v>12</v>
      </c>
      <c r="X15" s="7" t="n">
        <v>21</v>
      </c>
      <c r="Y15" s="7" t="n">
        <v>42</v>
      </c>
      <c r="Z15" s="7"/>
    </row>
    <row r="16" customFormat="false" ht="14.25" hidden="false" customHeight="false" outlineLevel="0" collapsed="false">
      <c r="A16" s="7" t="s">
        <v>61</v>
      </c>
      <c r="B16" s="7"/>
      <c r="C16" s="7" t="n">
        <v>15</v>
      </c>
      <c r="D16" s="7" t="s">
        <v>62</v>
      </c>
      <c r="E16" s="7" t="s">
        <v>63</v>
      </c>
      <c r="F16" s="7" t="s">
        <v>29</v>
      </c>
      <c r="G16" s="7" t="n">
        <v>12</v>
      </c>
      <c r="H16" s="7" t="n">
        <v>12</v>
      </c>
      <c r="I16" s="8" t="n">
        <v>1048</v>
      </c>
      <c r="J16" s="9" t="n">
        <v>116.444444444444</v>
      </c>
      <c r="K16" s="8" t="n">
        <v>3.88148148148148</v>
      </c>
      <c r="L16" s="10" t="n">
        <v>0.737659456461453</v>
      </c>
      <c r="M16" s="7" t="n">
        <v>2.64</v>
      </c>
      <c r="N16" s="7" t="n">
        <v>22.6</v>
      </c>
      <c r="O16" s="7" t="n">
        <v>32.2</v>
      </c>
      <c r="P16" s="7" t="n">
        <v>11.2</v>
      </c>
      <c r="Q16" s="7" t="n">
        <v>1</v>
      </c>
      <c r="R16" s="7" t="n">
        <v>0</v>
      </c>
      <c r="S16" s="11" t="n">
        <f aca="false">32*40*60</f>
        <v>76800</v>
      </c>
      <c r="T16" s="12" t="n">
        <f aca="false">N16*O16*P16</f>
        <v>8150.464</v>
      </c>
      <c r="U16" s="7" t="n">
        <v>-68649.536</v>
      </c>
      <c r="V16" s="12" t="n">
        <f aca="false">ROUNDDOWN(S16/T16,0)</f>
        <v>9</v>
      </c>
      <c r="W16" s="8" t="n">
        <f aca="false">IF(M16*V16&gt;35,35/M16,V16)</f>
        <v>9</v>
      </c>
      <c r="X16" s="7" t="n">
        <v>6</v>
      </c>
      <c r="Y16" s="7" t="n">
        <v>31</v>
      </c>
      <c r="Z16" s="7"/>
    </row>
    <row r="17" customFormat="false" ht="14.25" hidden="false" customHeight="false" outlineLevel="0" collapsed="false">
      <c r="A17" s="7" t="s">
        <v>64</v>
      </c>
      <c r="B17" s="7" t="s">
        <v>26</v>
      </c>
      <c r="C17" s="7" t="n">
        <v>16</v>
      </c>
      <c r="D17" s="7" t="s">
        <v>65</v>
      </c>
      <c r="E17" s="7" t="s">
        <v>63</v>
      </c>
      <c r="F17" s="7" t="s">
        <v>29</v>
      </c>
      <c r="G17" s="7" t="n">
        <v>8</v>
      </c>
      <c r="H17" s="7" t="n">
        <v>8</v>
      </c>
      <c r="I17" s="8" t="n">
        <v>1606</v>
      </c>
      <c r="J17" s="9" t="n">
        <v>178.444444444444</v>
      </c>
      <c r="K17" s="8" t="n">
        <v>5.94814814814815</v>
      </c>
      <c r="L17" s="10" t="n">
        <v>0.736966167498613</v>
      </c>
      <c r="M17" s="7" t="n">
        <v>1.82</v>
      </c>
      <c r="N17" s="7" t="n">
        <v>14.8</v>
      </c>
      <c r="O17" s="7" t="n">
        <v>30.2</v>
      </c>
      <c r="P17" s="7" t="n">
        <v>11</v>
      </c>
      <c r="Q17" s="7" t="n">
        <v>1</v>
      </c>
      <c r="R17" s="7" t="n">
        <v>1</v>
      </c>
      <c r="S17" s="11" t="n">
        <f aca="false">32*40*60</f>
        <v>76800</v>
      </c>
      <c r="T17" s="12" t="n">
        <f aca="false">N17*O17*P17</f>
        <v>4916.56</v>
      </c>
      <c r="U17" s="7" t="n">
        <v>-71883.44</v>
      </c>
      <c r="V17" s="12" t="n">
        <f aca="false">ROUNDDOWN(S17/T17,0)</f>
        <v>15</v>
      </c>
      <c r="W17" s="8" t="n">
        <f aca="false">IF(M17*V17&gt;35,35/M17,V17)</f>
        <v>15</v>
      </c>
      <c r="X17" s="7" t="n">
        <v>4</v>
      </c>
      <c r="Y17" s="7" t="n">
        <v>9</v>
      </c>
      <c r="Z17" s="7"/>
    </row>
    <row r="18" customFormat="false" ht="14.25" hidden="false" customHeight="false" outlineLevel="0" collapsed="false">
      <c r="A18" s="7" t="s">
        <v>66</v>
      </c>
      <c r="B18" s="7" t="s">
        <v>34</v>
      </c>
      <c r="C18" s="7" t="n">
        <v>17</v>
      </c>
      <c r="D18" s="7" t="s">
        <v>67</v>
      </c>
      <c r="E18" s="7" t="s">
        <v>63</v>
      </c>
      <c r="F18" s="7" t="s">
        <v>29</v>
      </c>
      <c r="G18" s="7" t="n">
        <v>12</v>
      </c>
      <c r="H18" s="7" t="n">
        <v>12</v>
      </c>
      <c r="I18" s="8" t="n">
        <v>1069</v>
      </c>
      <c r="J18" s="9" t="n">
        <v>118.777777777778</v>
      </c>
      <c r="K18" s="8" t="n">
        <v>3.95925925925926</v>
      </c>
      <c r="L18" s="10" t="n">
        <v>0.736480865224626</v>
      </c>
      <c r="M18" s="7" t="n">
        <v>4.76</v>
      </c>
      <c r="N18" s="7" t="n">
        <v>23.6</v>
      </c>
      <c r="O18" s="7" t="n">
        <v>35</v>
      </c>
      <c r="P18" s="7" t="n">
        <v>11.4</v>
      </c>
      <c r="Q18" s="7" t="n">
        <v>1</v>
      </c>
      <c r="R18" s="7" t="n">
        <v>1</v>
      </c>
      <c r="S18" s="11" t="n">
        <f aca="false">32*40*60</f>
        <v>76800</v>
      </c>
      <c r="T18" s="12" t="n">
        <f aca="false">N18*O18*P18</f>
        <v>9416.4</v>
      </c>
      <c r="U18" s="7" t="n">
        <v>-67383.6</v>
      </c>
      <c r="V18" s="12" t="n">
        <f aca="false">ROUNDDOWN(S18/T18,0)</f>
        <v>8</v>
      </c>
      <c r="W18" s="8" t="n">
        <f aca="false">IF(M18*V18&gt;35,35/M18,V18)</f>
        <v>7.35294117647059</v>
      </c>
      <c r="X18" s="7" t="n">
        <v>10</v>
      </c>
      <c r="Y18" s="7" t="n">
        <v>14</v>
      </c>
      <c r="Z18" s="7"/>
    </row>
    <row r="19" customFormat="false" ht="14.25" hidden="false" customHeight="false" outlineLevel="0" collapsed="false">
      <c r="A19" s="7" t="s">
        <v>68</v>
      </c>
      <c r="B19" s="7" t="s">
        <v>37</v>
      </c>
      <c r="C19" s="11" t="n">
        <v>18</v>
      </c>
      <c r="D19" s="7" t="s">
        <v>69</v>
      </c>
      <c r="E19" s="7" t="s">
        <v>63</v>
      </c>
      <c r="F19" s="7" t="s">
        <v>29</v>
      </c>
      <c r="G19" s="7" t="n">
        <v>12</v>
      </c>
      <c r="H19" s="7" t="n">
        <v>12</v>
      </c>
      <c r="I19" s="8" t="n">
        <v>1058</v>
      </c>
      <c r="J19" s="9" t="n">
        <v>117.555555555556</v>
      </c>
      <c r="K19" s="8" t="n">
        <v>3.91851851851852</v>
      </c>
      <c r="L19" s="10" t="n">
        <v>0.735579589572934</v>
      </c>
      <c r="M19" s="7" t="n">
        <v>5.3</v>
      </c>
      <c r="N19" s="7" t="n">
        <v>21.8</v>
      </c>
      <c r="O19" s="7" t="n">
        <v>26.8</v>
      </c>
      <c r="P19" s="7" t="n">
        <v>17.8</v>
      </c>
      <c r="Q19" s="7" t="n">
        <v>1</v>
      </c>
      <c r="R19" s="7" t="n">
        <v>1</v>
      </c>
      <c r="S19" s="11" t="n">
        <f aca="false">32*40*60</f>
        <v>76800</v>
      </c>
      <c r="T19" s="12" t="n">
        <f aca="false">N19*O19*P19</f>
        <v>10399.472</v>
      </c>
      <c r="U19" s="7" t="n">
        <v>-66400.528</v>
      </c>
      <c r="V19" s="12" t="n">
        <f aca="false">ROUNDDOWN(S19/T19,0)</f>
        <v>7</v>
      </c>
      <c r="W19" s="8" t="n">
        <f aca="false">IF(M19*V19&gt;35,35/M19,V19)</f>
        <v>6.60377358490566</v>
      </c>
      <c r="X19" s="7" t="n">
        <v>8</v>
      </c>
      <c r="Y19" s="7" t="n">
        <v>18</v>
      </c>
      <c r="Z19" s="7"/>
    </row>
    <row r="20" customFormat="false" ht="14.25" hidden="false" customHeight="false" outlineLevel="0" collapsed="false">
      <c r="A20" s="7" t="s">
        <v>70</v>
      </c>
      <c r="B20" s="7" t="s">
        <v>26</v>
      </c>
      <c r="C20" s="7" t="n">
        <v>19</v>
      </c>
      <c r="D20" s="7" t="s">
        <v>71</v>
      </c>
      <c r="E20" s="11" t="s">
        <v>72</v>
      </c>
      <c r="F20" s="7" t="s">
        <v>29</v>
      </c>
      <c r="G20" s="7" t="n">
        <v>8</v>
      </c>
      <c r="H20" s="7" t="n">
        <v>8</v>
      </c>
      <c r="I20" s="8" t="n">
        <v>1578</v>
      </c>
      <c r="J20" s="9" t="n">
        <v>175.333333333333</v>
      </c>
      <c r="K20" s="8" t="n">
        <v>5.84444444444444</v>
      </c>
      <c r="L20" s="10" t="n">
        <v>0.734747642817526</v>
      </c>
      <c r="M20" s="7" t="n">
        <v>6.24</v>
      </c>
      <c r="N20" s="7" t="n">
        <v>16</v>
      </c>
      <c r="O20" s="7" t="n">
        <v>30</v>
      </c>
      <c r="P20" s="7" t="n">
        <v>20.8</v>
      </c>
      <c r="Q20" s="7" t="n">
        <v>1</v>
      </c>
      <c r="R20" s="7" t="n">
        <v>1</v>
      </c>
      <c r="S20" s="11" t="n">
        <f aca="false">32*40*60</f>
        <v>76800</v>
      </c>
      <c r="T20" s="12" t="n">
        <f aca="false">N20*O20*P20</f>
        <v>9984</v>
      </c>
      <c r="U20" s="7" t="n">
        <v>-66816</v>
      </c>
      <c r="V20" s="12" t="n">
        <f aca="false">ROUNDDOWN(S20/T20,0)</f>
        <v>7</v>
      </c>
      <c r="W20" s="8" t="n">
        <f aca="false">IF(M20*V20&gt;35,35/M20,V20)</f>
        <v>5.60897435897436</v>
      </c>
      <c r="X20" s="7" t="n">
        <v>11</v>
      </c>
      <c r="Y20" s="7" t="n">
        <v>35</v>
      </c>
      <c r="Z20" s="7"/>
    </row>
    <row r="21" customFormat="false" ht="14.25" hidden="false" customHeight="false" outlineLevel="0" collapsed="false">
      <c r="A21" s="7" t="s">
        <v>73</v>
      </c>
      <c r="B21" s="11" t="s">
        <v>31</v>
      </c>
      <c r="C21" s="7" t="n">
        <v>20</v>
      </c>
      <c r="D21" s="11" t="s">
        <v>74</v>
      </c>
      <c r="E21" s="11" t="s">
        <v>72</v>
      </c>
      <c r="F21" s="11" t="s">
        <v>29</v>
      </c>
      <c r="G21" s="11" t="n">
        <v>10</v>
      </c>
      <c r="H21" s="11" t="n">
        <v>10</v>
      </c>
      <c r="I21" s="12" t="n">
        <v>885</v>
      </c>
      <c r="J21" s="13" t="n">
        <v>98.3333333333333</v>
      </c>
      <c r="K21" s="12" t="n">
        <v>3.27777777777778</v>
      </c>
      <c r="L21" s="14" t="n">
        <v>0.734400998336106</v>
      </c>
      <c r="M21" s="11" t="n">
        <v>5.98</v>
      </c>
      <c r="N21" s="11" t="n">
        <v>22</v>
      </c>
      <c r="O21" s="11" t="n">
        <v>38</v>
      </c>
      <c r="P21" s="11" t="n">
        <v>17.8</v>
      </c>
      <c r="Q21" s="11" t="n">
        <v>1</v>
      </c>
      <c r="R21" s="11" t="n">
        <v>1</v>
      </c>
      <c r="S21" s="11" t="n">
        <f aca="false">32*40*60</f>
        <v>76800</v>
      </c>
      <c r="T21" s="12" t="n">
        <f aca="false">N21*O21*P21</f>
        <v>14880.8</v>
      </c>
      <c r="U21" s="11" t="n">
        <v>-61919.2</v>
      </c>
      <c r="V21" s="12" t="n">
        <f aca="false">ROUNDDOWN(S21/T21,0)</f>
        <v>5</v>
      </c>
      <c r="W21" s="8" t="n">
        <f aca="false">IF(M21*V21&gt;35,35/M21,V21)</f>
        <v>5</v>
      </c>
      <c r="X21" s="11" t="n">
        <v>4</v>
      </c>
      <c r="Y21" s="11" t="n">
        <v>31</v>
      </c>
      <c r="Z21" s="11"/>
    </row>
    <row r="22" customFormat="false" ht="14.25" hidden="false" customHeight="false" outlineLevel="0" collapsed="false">
      <c r="A22" s="7" t="s">
        <v>75</v>
      </c>
      <c r="B22" s="7" t="s">
        <v>31</v>
      </c>
      <c r="C22" s="7" t="n">
        <v>21</v>
      </c>
      <c r="D22" s="7" t="s">
        <v>76</v>
      </c>
      <c r="E22" s="7" t="s">
        <v>72</v>
      </c>
      <c r="F22" s="7" t="s">
        <v>29</v>
      </c>
      <c r="G22" s="7" t="n">
        <v>8</v>
      </c>
      <c r="H22" s="7" t="n">
        <v>8</v>
      </c>
      <c r="I22" s="8" t="n">
        <v>1558</v>
      </c>
      <c r="J22" s="9" t="n">
        <v>173.111111111111</v>
      </c>
      <c r="K22" s="8" t="n">
        <v>5.77037037037037</v>
      </c>
      <c r="L22" s="10" t="n">
        <v>0.733915696062119</v>
      </c>
      <c r="M22" s="7" t="n">
        <v>2.74</v>
      </c>
      <c r="N22" s="7" t="n">
        <v>13.8</v>
      </c>
      <c r="O22" s="7" t="n">
        <v>39.4</v>
      </c>
      <c r="P22" s="7" t="n">
        <v>21.8</v>
      </c>
      <c r="Q22" s="7" t="n">
        <v>1</v>
      </c>
      <c r="R22" s="7" t="n">
        <v>1</v>
      </c>
      <c r="S22" s="11" t="n">
        <f aca="false">32*40*60</f>
        <v>76800</v>
      </c>
      <c r="T22" s="12" t="n">
        <f aca="false">N22*O22*P22</f>
        <v>11853.096</v>
      </c>
      <c r="U22" s="7" t="n">
        <v>-64946.904</v>
      </c>
      <c r="V22" s="12" t="n">
        <f aca="false">ROUNDDOWN(S22/T22,0)</f>
        <v>6</v>
      </c>
      <c r="W22" s="8" t="n">
        <f aca="false">IF(M22*V22&gt;35,35/M22,V22)</f>
        <v>6</v>
      </c>
      <c r="X22" s="7" t="n">
        <v>13</v>
      </c>
      <c r="Y22" s="7" t="n">
        <v>38</v>
      </c>
      <c r="Z22" s="7"/>
    </row>
    <row r="23" customFormat="false" ht="14.25" hidden="false" customHeight="false" outlineLevel="0" collapsed="false">
      <c r="A23" s="7" t="s">
        <v>77</v>
      </c>
      <c r="B23" s="11" t="s">
        <v>34</v>
      </c>
      <c r="C23" s="7" t="n">
        <v>22</v>
      </c>
      <c r="D23" s="11" t="s">
        <v>78</v>
      </c>
      <c r="E23" s="11" t="s">
        <v>79</v>
      </c>
      <c r="F23" s="11" t="s">
        <v>29</v>
      </c>
      <c r="G23" s="11" t="n">
        <v>20</v>
      </c>
      <c r="H23" s="11" t="n">
        <v>20</v>
      </c>
      <c r="I23" s="12" t="n">
        <v>608</v>
      </c>
      <c r="J23" s="13" t="n">
        <v>67.5555555555556</v>
      </c>
      <c r="K23" s="12" t="n">
        <v>2.25185185185185</v>
      </c>
      <c r="L23" s="14" t="n">
        <v>0.730241264559068</v>
      </c>
      <c r="M23" s="11" t="n">
        <v>4.28</v>
      </c>
      <c r="N23" s="11" t="n">
        <v>18.6</v>
      </c>
      <c r="O23" s="11" t="n">
        <v>35.4</v>
      </c>
      <c r="P23" s="11" t="n">
        <v>20.2</v>
      </c>
      <c r="Q23" s="11" t="n">
        <v>1</v>
      </c>
      <c r="R23" s="11" t="n">
        <v>0</v>
      </c>
      <c r="S23" s="11" t="n">
        <f aca="false">32*40*60</f>
        <v>76800</v>
      </c>
      <c r="T23" s="12" t="n">
        <f aca="false">N23*O23*P23</f>
        <v>13300.488</v>
      </c>
      <c r="U23" s="11" t="n">
        <v>-63499.512</v>
      </c>
      <c r="V23" s="12" t="n">
        <f aca="false">ROUNDDOWN(S23/T23,0)</f>
        <v>5</v>
      </c>
      <c r="W23" s="8" t="n">
        <f aca="false">IF(M23*V23&gt;35,35/M23,V23)</f>
        <v>5</v>
      </c>
      <c r="X23" s="11" t="n">
        <v>3</v>
      </c>
      <c r="Y23" s="11" t="n">
        <v>29</v>
      </c>
      <c r="Z23" s="11"/>
    </row>
    <row r="24" customFormat="false" ht="14.25" hidden="false" customHeight="false" outlineLevel="0" collapsed="false">
      <c r="A24" s="7" t="s">
        <v>80</v>
      </c>
      <c r="B24" s="11" t="s">
        <v>31</v>
      </c>
      <c r="C24" s="11" t="n">
        <v>23</v>
      </c>
      <c r="D24" s="11" t="s">
        <v>81</v>
      </c>
      <c r="E24" s="11" t="s">
        <v>79</v>
      </c>
      <c r="F24" s="11" t="s">
        <v>29</v>
      </c>
      <c r="G24" s="11" t="n">
        <v>6</v>
      </c>
      <c r="H24" s="11" t="n">
        <v>6</v>
      </c>
      <c r="I24" s="12" t="n">
        <v>2000</v>
      </c>
      <c r="J24" s="13" t="n">
        <v>222.222222222222</v>
      </c>
      <c r="K24" s="12" t="n">
        <v>7.40740740740741</v>
      </c>
      <c r="L24" s="14" t="n">
        <v>0.727884082085413</v>
      </c>
      <c r="M24" s="11" t="n">
        <v>7.14</v>
      </c>
      <c r="N24" s="11" t="n">
        <v>21.4</v>
      </c>
      <c r="O24" s="11" t="n">
        <v>37.2</v>
      </c>
      <c r="P24" s="11" t="n">
        <v>15.6</v>
      </c>
      <c r="Q24" s="11" t="n">
        <v>1</v>
      </c>
      <c r="R24" s="11" t="n">
        <v>1</v>
      </c>
      <c r="S24" s="11" t="n">
        <f aca="false">32*40*60</f>
        <v>76800</v>
      </c>
      <c r="T24" s="12" t="n">
        <f aca="false">N24*O24*P24</f>
        <v>12418.848</v>
      </c>
      <c r="U24" s="11" t="n">
        <v>-64381.152</v>
      </c>
      <c r="V24" s="12" t="n">
        <f aca="false">ROUNDDOWN(S24/T24,0)</f>
        <v>6</v>
      </c>
      <c r="W24" s="8" t="n">
        <f aca="false">IF(M24*V24&gt;35,35/M24,V24)</f>
        <v>4.90196078431373</v>
      </c>
      <c r="X24" s="11" t="n">
        <v>5</v>
      </c>
      <c r="Y24" s="11" t="n">
        <v>24</v>
      </c>
      <c r="Z24" s="11"/>
    </row>
    <row r="25" customFormat="false" ht="14.25" hidden="false" customHeight="false" outlineLevel="0" collapsed="false">
      <c r="A25" s="7" t="s">
        <v>82</v>
      </c>
      <c r="B25" s="7" t="s">
        <v>26</v>
      </c>
      <c r="C25" s="7" t="n">
        <v>24</v>
      </c>
      <c r="D25" s="7" t="s">
        <v>83</v>
      </c>
      <c r="E25" s="11" t="s">
        <v>79</v>
      </c>
      <c r="F25" s="7" t="s">
        <v>29</v>
      </c>
      <c r="G25" s="7" t="n">
        <v>8</v>
      </c>
      <c r="H25" s="7" t="n">
        <v>8</v>
      </c>
      <c r="I25" s="8" t="n">
        <v>1493</v>
      </c>
      <c r="J25" s="9" t="n">
        <v>165.888888888889</v>
      </c>
      <c r="K25" s="8" t="n">
        <v>5.52962962962963</v>
      </c>
      <c r="L25" s="10" t="n">
        <v>0.72677481974487</v>
      </c>
      <c r="M25" s="7" t="n">
        <v>2.3</v>
      </c>
      <c r="N25" s="7" t="n">
        <v>13.2</v>
      </c>
      <c r="O25" s="7" t="n">
        <v>25.2</v>
      </c>
      <c r="P25" s="7" t="n">
        <v>16</v>
      </c>
      <c r="Q25" s="7" t="n">
        <v>1</v>
      </c>
      <c r="R25" s="7" t="n">
        <v>1</v>
      </c>
      <c r="S25" s="11" t="n">
        <f aca="false">32*40*60</f>
        <v>76800</v>
      </c>
      <c r="T25" s="12" t="n">
        <f aca="false">N25*O25*P25</f>
        <v>5322.24</v>
      </c>
      <c r="U25" s="7" t="n">
        <v>-71477.76</v>
      </c>
      <c r="V25" s="12" t="n">
        <f aca="false">ROUNDDOWN(S25/T25,0)</f>
        <v>14</v>
      </c>
      <c r="W25" s="8" t="n">
        <f aca="false">IF(M25*V25&gt;35,35/M25,V25)</f>
        <v>14</v>
      </c>
      <c r="X25" s="7" t="n">
        <v>4</v>
      </c>
      <c r="Y25" s="7" t="n">
        <v>21</v>
      </c>
      <c r="Z25" s="7"/>
    </row>
    <row r="26" customFormat="false" ht="14.25" hidden="false" customHeight="false" outlineLevel="0" collapsed="false">
      <c r="A26" s="7" t="s">
        <v>84</v>
      </c>
      <c r="B26" s="7" t="s">
        <v>26</v>
      </c>
      <c r="C26" s="7" t="n">
        <v>25</v>
      </c>
      <c r="D26" s="7" t="s">
        <v>85</v>
      </c>
      <c r="E26" s="7" t="s">
        <v>86</v>
      </c>
      <c r="F26" s="7" t="s">
        <v>29</v>
      </c>
      <c r="G26" s="7" t="n">
        <v>4</v>
      </c>
      <c r="H26" s="7" t="n">
        <v>4</v>
      </c>
      <c r="I26" s="8" t="n">
        <v>2746</v>
      </c>
      <c r="J26" s="9" t="n">
        <v>305.111111111111</v>
      </c>
      <c r="K26" s="8" t="n">
        <v>10.1703703703704</v>
      </c>
      <c r="L26" s="10" t="n">
        <v>0.726289517470882</v>
      </c>
      <c r="M26" s="7" t="n">
        <v>3.7</v>
      </c>
      <c r="N26" s="7" t="n">
        <v>16.2</v>
      </c>
      <c r="O26" s="7" t="n">
        <v>32.8</v>
      </c>
      <c r="P26" s="7" t="n">
        <v>12.4</v>
      </c>
      <c r="Q26" s="7" t="n">
        <v>1</v>
      </c>
      <c r="R26" s="7" t="n">
        <v>1</v>
      </c>
      <c r="S26" s="11" t="n">
        <f aca="false">32*40*60</f>
        <v>76800</v>
      </c>
      <c r="T26" s="12" t="n">
        <f aca="false">N26*O26*P26</f>
        <v>6588.864</v>
      </c>
      <c r="U26" s="7" t="n">
        <v>-70211.136</v>
      </c>
      <c r="V26" s="12" t="n">
        <f aca="false">ROUNDDOWN(S26/T26,0)</f>
        <v>11</v>
      </c>
      <c r="W26" s="8" t="n">
        <f aca="false">IF(M26*V26&gt;35,35/M26,V26)</f>
        <v>9.45945945945946</v>
      </c>
      <c r="X26" s="7" t="n">
        <v>14</v>
      </c>
      <c r="Y26" s="7" t="n">
        <v>42</v>
      </c>
      <c r="Z26" s="7"/>
    </row>
    <row r="27" customFormat="false" ht="14.25" hidden="false" customHeight="false" outlineLevel="0" collapsed="false">
      <c r="A27" s="7" t="s">
        <v>87</v>
      </c>
      <c r="B27" s="7" t="s">
        <v>37</v>
      </c>
      <c r="C27" s="7" t="n">
        <v>26</v>
      </c>
      <c r="D27" s="7" t="s">
        <v>88</v>
      </c>
      <c r="E27" s="7" t="s">
        <v>86</v>
      </c>
      <c r="F27" s="7" t="s">
        <v>29</v>
      </c>
      <c r="G27" s="7" t="n">
        <v>20</v>
      </c>
      <c r="H27" s="7" t="n">
        <v>20</v>
      </c>
      <c r="I27" s="8" t="n">
        <v>587</v>
      </c>
      <c r="J27" s="9" t="n">
        <v>65.2222222222222</v>
      </c>
      <c r="K27" s="8" t="n">
        <v>2.17407407407407</v>
      </c>
      <c r="L27" s="10" t="n">
        <v>0.724140321686079</v>
      </c>
      <c r="M27" s="7" t="n">
        <v>6.28</v>
      </c>
      <c r="N27" s="7" t="n">
        <v>15</v>
      </c>
      <c r="O27" s="7" t="n">
        <v>30</v>
      </c>
      <c r="P27" s="7" t="n">
        <v>28.4</v>
      </c>
      <c r="Q27" s="7" t="n">
        <v>1</v>
      </c>
      <c r="R27" s="7" t="n">
        <v>0</v>
      </c>
      <c r="S27" s="11" t="n">
        <f aca="false">32*40*60</f>
        <v>76800</v>
      </c>
      <c r="T27" s="12" t="n">
        <f aca="false">N27*O27*P27</f>
        <v>12780</v>
      </c>
      <c r="U27" s="7" t="n">
        <v>-64020</v>
      </c>
      <c r="V27" s="12" t="n">
        <f aca="false">ROUNDDOWN(S27/T27,0)</f>
        <v>6</v>
      </c>
      <c r="W27" s="8" t="n">
        <f aca="false">IF(M27*V27&gt;35,35/M27,V27)</f>
        <v>5.57324840764331</v>
      </c>
      <c r="X27" s="7" t="n">
        <v>6</v>
      </c>
      <c r="Y27" s="7" t="n">
        <v>18</v>
      </c>
      <c r="Z27" s="7"/>
    </row>
    <row r="28" customFormat="false" ht="14.25" hidden="false" customHeight="false" outlineLevel="0" collapsed="false">
      <c r="A28" s="7" t="s">
        <v>89</v>
      </c>
      <c r="B28" s="11" t="s">
        <v>26</v>
      </c>
      <c r="C28" s="7" t="n">
        <v>27</v>
      </c>
      <c r="D28" s="11" t="s">
        <v>90</v>
      </c>
      <c r="E28" s="7" t="s">
        <v>86</v>
      </c>
      <c r="F28" s="11" t="s">
        <v>29</v>
      </c>
      <c r="G28" s="11" t="n">
        <v>24</v>
      </c>
      <c r="H28" s="11" t="n">
        <v>24</v>
      </c>
      <c r="I28" s="12" t="n">
        <v>489</v>
      </c>
      <c r="J28" s="13" t="n">
        <v>54.3333333333333</v>
      </c>
      <c r="K28" s="12" t="n">
        <v>1.81111111111111</v>
      </c>
      <c r="L28" s="14" t="n">
        <v>0.723169717138103</v>
      </c>
      <c r="M28" s="11" t="n">
        <v>5.44</v>
      </c>
      <c r="N28" s="11" t="n">
        <v>23.2</v>
      </c>
      <c r="O28" s="11" t="n">
        <v>35.8</v>
      </c>
      <c r="P28" s="11" t="n">
        <v>17.2</v>
      </c>
      <c r="Q28" s="11" t="n">
        <v>1</v>
      </c>
      <c r="R28" s="11" t="n">
        <v>1</v>
      </c>
      <c r="S28" s="11" t="n">
        <f aca="false">32*40*60</f>
        <v>76800</v>
      </c>
      <c r="T28" s="12" t="n">
        <f aca="false">N28*O28*P28</f>
        <v>14285.632</v>
      </c>
      <c r="U28" s="11" t="n">
        <v>-62514.368</v>
      </c>
      <c r="V28" s="12" t="n">
        <f aca="false">ROUNDDOWN(S28/T28,0)</f>
        <v>5</v>
      </c>
      <c r="W28" s="8" t="n">
        <f aca="false">IF(M28*V28&gt;35,35/M28,V28)</f>
        <v>5</v>
      </c>
      <c r="X28" s="11" t="n">
        <v>7</v>
      </c>
      <c r="Y28" s="11" t="n">
        <v>10</v>
      </c>
      <c r="Z28" s="11"/>
    </row>
    <row r="29" customFormat="false" ht="14.25" hidden="false" customHeight="false" outlineLevel="0" collapsed="false">
      <c r="A29" s="7" t="s">
        <v>91</v>
      </c>
      <c r="B29" s="11" t="s">
        <v>26</v>
      </c>
      <c r="C29" s="7" t="n">
        <v>28</v>
      </c>
      <c r="D29" s="11" t="s">
        <v>92</v>
      </c>
      <c r="E29" s="7" t="s">
        <v>86</v>
      </c>
      <c r="F29" s="11" t="s">
        <v>29</v>
      </c>
      <c r="G29" s="11" t="n">
        <v>24</v>
      </c>
      <c r="H29" s="11" t="n">
        <v>24</v>
      </c>
      <c r="I29" s="12" t="n">
        <v>489</v>
      </c>
      <c r="J29" s="13" t="n">
        <v>54.3333333333333</v>
      </c>
      <c r="K29" s="12" t="n">
        <v>1.81111111111111</v>
      </c>
      <c r="L29" s="14" t="n">
        <v>0.723031059345535</v>
      </c>
      <c r="M29" s="11" t="n">
        <v>7.34</v>
      </c>
      <c r="N29" s="11" t="n">
        <v>21.2</v>
      </c>
      <c r="O29" s="11" t="n">
        <v>32.2</v>
      </c>
      <c r="P29" s="11" t="n">
        <v>18</v>
      </c>
      <c r="Q29" s="11" t="n">
        <v>1</v>
      </c>
      <c r="R29" s="11" t="n">
        <v>0</v>
      </c>
      <c r="S29" s="11" t="n">
        <f aca="false">32*40*60</f>
        <v>76800</v>
      </c>
      <c r="T29" s="12" t="n">
        <f aca="false">N29*O29*P29</f>
        <v>12287.52</v>
      </c>
      <c r="U29" s="11" t="n">
        <v>-64512.48</v>
      </c>
      <c r="V29" s="12" t="n">
        <f aca="false">ROUNDDOWN(S29/T29,0)</f>
        <v>6</v>
      </c>
      <c r="W29" s="8" t="n">
        <f aca="false">IF(M29*V29&gt;35,35/M29,V29)</f>
        <v>4.76839237057221</v>
      </c>
      <c r="X29" s="11" t="n">
        <v>2</v>
      </c>
      <c r="Y29" s="11" t="n">
        <v>16</v>
      </c>
      <c r="Z29" s="11"/>
    </row>
    <row r="30" customFormat="false" ht="14.25" hidden="false" customHeight="false" outlineLevel="0" collapsed="false">
      <c r="A30" s="7" t="s">
        <v>93</v>
      </c>
      <c r="B30" s="7" t="s">
        <v>26</v>
      </c>
      <c r="C30" s="7" t="n">
        <v>29</v>
      </c>
      <c r="D30" s="7" t="s">
        <v>94</v>
      </c>
      <c r="E30" s="7" t="s">
        <v>86</v>
      </c>
      <c r="F30" s="7" t="s">
        <v>29</v>
      </c>
      <c r="G30" s="7" t="n">
        <v>4</v>
      </c>
      <c r="H30" s="7" t="n">
        <v>4</v>
      </c>
      <c r="I30" s="8" t="n">
        <v>2928</v>
      </c>
      <c r="J30" s="9" t="n">
        <v>325.333333333333</v>
      </c>
      <c r="K30" s="8" t="n">
        <v>10.8444444444444</v>
      </c>
      <c r="L30" s="10" t="n">
        <v>0.722129783693844</v>
      </c>
      <c r="M30" s="7" t="n">
        <v>4.18</v>
      </c>
      <c r="N30" s="7" t="n">
        <v>16</v>
      </c>
      <c r="O30" s="7" t="n">
        <v>36.8</v>
      </c>
      <c r="P30" s="7" t="n">
        <v>12.6</v>
      </c>
      <c r="Q30" s="7" t="n">
        <v>1</v>
      </c>
      <c r="R30" s="7" t="n">
        <v>0</v>
      </c>
      <c r="S30" s="11" t="n">
        <f aca="false">32*40*60</f>
        <v>76800</v>
      </c>
      <c r="T30" s="12" t="n">
        <f aca="false">N30*O30*P30</f>
        <v>7418.88</v>
      </c>
      <c r="U30" s="7" t="n">
        <v>-69381.12</v>
      </c>
      <c r="V30" s="12" t="n">
        <f aca="false">ROUNDDOWN(S30/T30,0)</f>
        <v>10</v>
      </c>
      <c r="W30" s="8" t="n">
        <f aca="false">IF(M30*V30&gt;35,35/M30,V30)</f>
        <v>8.37320574162679</v>
      </c>
      <c r="X30" s="7" t="n">
        <v>8</v>
      </c>
      <c r="Y30" s="7" t="n">
        <v>40</v>
      </c>
      <c r="Z30" s="7"/>
    </row>
    <row r="31" customFormat="false" ht="14.25" hidden="false" customHeight="false" outlineLevel="0" collapsed="false">
      <c r="A31" s="7" t="s">
        <v>95</v>
      </c>
      <c r="B31" s="11" t="s">
        <v>26</v>
      </c>
      <c r="C31" s="7" t="n">
        <v>30</v>
      </c>
      <c r="D31" s="11" t="s">
        <v>96</v>
      </c>
      <c r="E31" s="11" t="s">
        <v>97</v>
      </c>
      <c r="F31" s="11" t="s">
        <v>29</v>
      </c>
      <c r="G31" s="11" t="n">
        <v>24</v>
      </c>
      <c r="H31" s="11" t="n">
        <v>24</v>
      </c>
      <c r="I31" s="12" t="n">
        <v>481</v>
      </c>
      <c r="J31" s="13" t="n">
        <v>53.4444444444444</v>
      </c>
      <c r="K31" s="12" t="n">
        <v>1.78148148148148</v>
      </c>
      <c r="L31" s="14" t="n">
        <v>0.720257903494176</v>
      </c>
      <c r="M31" s="11" t="n">
        <v>6.3</v>
      </c>
      <c r="N31" s="11" t="n">
        <v>21.8</v>
      </c>
      <c r="O31" s="11" t="n">
        <v>35.2</v>
      </c>
      <c r="P31" s="11" t="n">
        <v>19.8</v>
      </c>
      <c r="Q31" s="11" t="n">
        <v>1</v>
      </c>
      <c r="R31" s="11" t="n">
        <v>0</v>
      </c>
      <c r="S31" s="11" t="n">
        <f aca="false">32*40*60</f>
        <v>76800</v>
      </c>
      <c r="T31" s="12" t="n">
        <f aca="false">N31*O31*P31</f>
        <v>15193.728</v>
      </c>
      <c r="U31" s="11" t="n">
        <v>-61606.272</v>
      </c>
      <c r="V31" s="12" t="n">
        <f aca="false">ROUNDDOWN(S31/T31,0)</f>
        <v>5</v>
      </c>
      <c r="W31" s="8" t="n">
        <f aca="false">IF(M31*V31&gt;35,35/M31,V31)</f>
        <v>5</v>
      </c>
      <c r="X31" s="11" t="n">
        <v>2</v>
      </c>
      <c r="Y31" s="11" t="n">
        <v>16</v>
      </c>
      <c r="Z31" s="11"/>
    </row>
    <row r="32" customFormat="false" ht="14.25" hidden="false" customHeight="false" outlineLevel="0" collapsed="false">
      <c r="A32" s="7" t="s">
        <v>98</v>
      </c>
      <c r="B32" s="7" t="s">
        <v>31</v>
      </c>
      <c r="C32" s="7" t="n">
        <v>31</v>
      </c>
      <c r="D32" s="7" t="s">
        <v>99</v>
      </c>
      <c r="E32" s="7" t="s">
        <v>97</v>
      </c>
      <c r="F32" s="7" t="s">
        <v>29</v>
      </c>
      <c r="G32" s="7" t="n">
        <v>9</v>
      </c>
      <c r="H32" s="7" t="n">
        <v>9</v>
      </c>
      <c r="I32" s="8" t="n">
        <v>1284</v>
      </c>
      <c r="J32" s="9" t="n">
        <v>142.666666666667</v>
      </c>
      <c r="K32" s="8" t="n">
        <v>4.75555555555556</v>
      </c>
      <c r="L32" s="10" t="n">
        <v>0.71998058790904</v>
      </c>
      <c r="M32" s="7" t="n">
        <v>3.26</v>
      </c>
      <c r="N32" s="7" t="n">
        <v>24</v>
      </c>
      <c r="O32" s="7" t="n">
        <v>23</v>
      </c>
      <c r="P32" s="7" t="n">
        <v>11.4</v>
      </c>
      <c r="Q32" s="7" t="n">
        <v>1</v>
      </c>
      <c r="R32" s="7" t="n">
        <v>1</v>
      </c>
      <c r="S32" s="11" t="n">
        <f aca="false">32*40*60</f>
        <v>76800</v>
      </c>
      <c r="T32" s="12" t="n">
        <f aca="false">N32*O32*P32</f>
        <v>6292.8</v>
      </c>
      <c r="U32" s="7" t="n">
        <v>-70507.2</v>
      </c>
      <c r="V32" s="12" t="n">
        <f aca="false">ROUNDDOWN(S32/T32,0)</f>
        <v>12</v>
      </c>
      <c r="W32" s="8" t="n">
        <f aca="false">IF(M32*V32&gt;35,35/M32,V32)</f>
        <v>10.7361963190184</v>
      </c>
      <c r="X32" s="7" t="e">
        <f aca="false">#N/A</f>
        <v>#N/A</v>
      </c>
      <c r="Y32" s="7" t="e">
        <f aca="false">#N/A</f>
        <v>#N/A</v>
      </c>
      <c r="Z32" s="7"/>
    </row>
    <row r="33" customFormat="false" ht="14.25" hidden="false" customHeight="false" outlineLevel="0" collapsed="false">
      <c r="A33" s="7" t="s">
        <v>100</v>
      </c>
      <c r="B33" s="7" t="s">
        <v>31</v>
      </c>
      <c r="C33" s="7" t="n">
        <v>32</v>
      </c>
      <c r="D33" s="7" t="s">
        <v>101</v>
      </c>
      <c r="E33" s="7" t="s">
        <v>97</v>
      </c>
      <c r="F33" s="7" t="s">
        <v>29</v>
      </c>
      <c r="G33" s="7" t="n">
        <v>1</v>
      </c>
      <c r="H33" s="7" t="n">
        <v>1</v>
      </c>
      <c r="I33" s="8" t="n">
        <v>11522</v>
      </c>
      <c r="J33" s="9" t="n">
        <v>1280.22222222222</v>
      </c>
      <c r="K33" s="8" t="n">
        <v>42.6740740740741</v>
      </c>
      <c r="L33" s="10" t="n">
        <v>0.719356627842485</v>
      </c>
      <c r="M33" s="7" t="n">
        <v>1.86</v>
      </c>
      <c r="N33" s="7" t="n">
        <v>27.4</v>
      </c>
      <c r="O33" s="7" t="n">
        <v>34.4</v>
      </c>
      <c r="P33" s="7" t="n">
        <v>8.8</v>
      </c>
      <c r="Q33" s="7" t="n">
        <v>1</v>
      </c>
      <c r="R33" s="7" t="n">
        <v>0</v>
      </c>
      <c r="S33" s="11" t="n">
        <f aca="false">32*40*60</f>
        <v>76800</v>
      </c>
      <c r="T33" s="12" t="n">
        <f aca="false">N33*O33*P33</f>
        <v>8294.528</v>
      </c>
      <c r="U33" s="7" t="n">
        <v>-68505.472</v>
      </c>
      <c r="V33" s="12" t="n">
        <f aca="false">ROUNDDOWN(S33/T33,0)</f>
        <v>9</v>
      </c>
      <c r="W33" s="8" t="n">
        <f aca="false">IF(M33*V33&gt;35,35/M33,V33)</f>
        <v>9</v>
      </c>
      <c r="X33" s="7" t="n">
        <v>8</v>
      </c>
      <c r="Y33" s="7" t="n">
        <v>20</v>
      </c>
      <c r="Z33" s="7"/>
    </row>
    <row r="34" customFormat="false" ht="14.25" hidden="false" customHeight="false" outlineLevel="0" collapsed="false">
      <c r="A34" s="7" t="s">
        <v>102</v>
      </c>
      <c r="B34" s="7" t="s">
        <v>26</v>
      </c>
      <c r="C34" s="7" t="n">
        <v>33</v>
      </c>
      <c r="D34" s="7" t="s">
        <v>103</v>
      </c>
      <c r="E34" s="7" t="s">
        <v>97</v>
      </c>
      <c r="F34" s="7" t="s">
        <v>29</v>
      </c>
      <c r="G34" s="7" t="n">
        <v>4</v>
      </c>
      <c r="H34" s="7" t="n">
        <v>4</v>
      </c>
      <c r="I34" s="8" t="n">
        <v>2859</v>
      </c>
      <c r="J34" s="9" t="n">
        <v>317.666666666667</v>
      </c>
      <c r="K34" s="8" t="n">
        <v>10.5888888888889</v>
      </c>
      <c r="L34" s="10" t="n">
        <v>0.718455352190793</v>
      </c>
      <c r="M34" s="7" t="n">
        <v>3.16</v>
      </c>
      <c r="N34" s="7" t="n">
        <v>17.2</v>
      </c>
      <c r="O34" s="7" t="n">
        <v>34</v>
      </c>
      <c r="P34" s="7" t="n">
        <v>12.2</v>
      </c>
      <c r="Q34" s="7" t="n">
        <v>1</v>
      </c>
      <c r="R34" s="7" t="n">
        <v>1</v>
      </c>
      <c r="S34" s="11" t="n">
        <f aca="false">32*40*60</f>
        <v>76800</v>
      </c>
      <c r="T34" s="12" t="n">
        <f aca="false">N34*O34*P34</f>
        <v>7134.56</v>
      </c>
      <c r="U34" s="7" t="n">
        <v>-69665.44</v>
      </c>
      <c r="V34" s="12" t="n">
        <f aca="false">ROUNDDOWN(S34/T34,0)</f>
        <v>10</v>
      </c>
      <c r="W34" s="8" t="n">
        <f aca="false">IF(M34*V34&gt;35,35/M34,V34)</f>
        <v>10</v>
      </c>
      <c r="X34" s="7" t="n">
        <v>7</v>
      </c>
      <c r="Y34" s="7" t="n">
        <v>35</v>
      </c>
      <c r="Z34" s="7"/>
    </row>
    <row r="35" customFormat="false" ht="14.25" hidden="false" customHeight="false" outlineLevel="0" collapsed="false">
      <c r="A35" s="7" t="s">
        <v>104</v>
      </c>
      <c r="B35" s="7" t="s">
        <v>37</v>
      </c>
      <c r="C35" s="7" t="n">
        <v>34</v>
      </c>
      <c r="D35" s="7" t="s">
        <v>105</v>
      </c>
      <c r="E35" s="7" t="s">
        <v>97</v>
      </c>
      <c r="F35" s="7" t="s">
        <v>29</v>
      </c>
      <c r="G35" s="7" t="n">
        <v>9</v>
      </c>
      <c r="H35" s="7" t="n">
        <v>9</v>
      </c>
      <c r="I35" s="8" t="n">
        <v>1270</v>
      </c>
      <c r="J35" s="9" t="n">
        <v>141.111111111111</v>
      </c>
      <c r="K35" s="8" t="n">
        <v>4.7037037037037</v>
      </c>
      <c r="L35" s="10" t="n">
        <v>0.718316694398225</v>
      </c>
      <c r="M35" s="7" t="n">
        <v>5.25</v>
      </c>
      <c r="N35" s="7" t="n">
        <v>9.7</v>
      </c>
      <c r="O35" s="7" t="n">
        <v>15.9</v>
      </c>
      <c r="P35" s="7" t="n">
        <v>6.6</v>
      </c>
      <c r="Q35" s="7" t="n">
        <v>1</v>
      </c>
      <c r="R35" s="7" t="n">
        <v>1</v>
      </c>
      <c r="S35" s="11" t="n">
        <f aca="false">32*40*60</f>
        <v>76800</v>
      </c>
      <c r="T35" s="12" t="n">
        <f aca="false">N35*O35*P35</f>
        <v>1017.918</v>
      </c>
      <c r="U35" s="7" t="n">
        <v>-75782.082</v>
      </c>
      <c r="V35" s="12" t="n">
        <f aca="false">ROUNDDOWN(S35/T35,0)</f>
        <v>75</v>
      </c>
      <c r="W35" s="8" t="n">
        <f aca="false">IF(M35*V35&gt;35,35/M35,V35)</f>
        <v>6.66666666666667</v>
      </c>
      <c r="X35" s="7" t="n">
        <v>10</v>
      </c>
      <c r="Y35" s="7" t="n">
        <v>31</v>
      </c>
      <c r="Z35" s="7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4"/>
  <sheetViews>
    <sheetView showFormulas="false" showGridLines="true" showRowColHeaders="true" showZeros="true" rightToLeft="false" tabSelected="true" showOutlineSymbols="true" defaultGridColor="true" view="normal" topLeftCell="A1" colorId="64" zoomScale="180" zoomScaleNormal="180" zoomScalePageLayoutView="100" workbookViewId="0">
      <selection pane="topLeft" activeCell="D6" activeCellId="0" sqref="D6"/>
    </sheetView>
  </sheetViews>
  <sheetFormatPr defaultColWidth="8.54296875" defaultRowHeight="14.25" zeroHeight="false" outlineLevelRow="0" outlineLevelCol="0"/>
  <cols>
    <col collapsed="false" customWidth="true" hidden="false" outlineLevel="0" max="1" min="1" style="0" width="53.69"/>
  </cols>
  <sheetData>
    <row r="1" customFormat="false" ht="13.8" hidden="false" customHeight="false" outlineLevel="0" collapsed="false">
      <c r="A1" s="15" t="s">
        <v>106</v>
      </c>
      <c r="B1" s="15" t="s">
        <v>107</v>
      </c>
    </row>
    <row r="2" customFormat="false" ht="14.25" hidden="false" customHeight="false" outlineLevel="0" collapsed="false">
      <c r="A2" s="15" t="s">
        <v>108</v>
      </c>
      <c r="B2" s="0" t="n">
        <v>5</v>
      </c>
    </row>
    <row r="3" customFormat="false" ht="14.25" hidden="false" customHeight="false" outlineLevel="0" collapsed="false">
      <c r="A3" s="15" t="s">
        <v>109</v>
      </c>
      <c r="B3" s="0" t="n">
        <v>1</v>
      </c>
    </row>
    <row r="4" customFormat="false" ht="13.8" hidden="false" customHeight="false" outlineLevel="0" collapsed="false">
      <c r="A4" s="15" t="s">
        <v>110</v>
      </c>
      <c r="B4" s="0" t="n">
        <v>60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J36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T14" activeCellId="0" sqref="T14"/>
    </sheetView>
  </sheetViews>
  <sheetFormatPr defaultColWidth="3.4453125" defaultRowHeight="14.25" zeroHeight="false" outlineLevelRow="0" outlineLevelCol="0"/>
  <sheetData>
    <row r="1" customFormat="false" ht="14.25" hidden="false" customHeight="false" outlineLevel="0" collapsed="false">
      <c r="D1" s="16" t="s">
        <v>111</v>
      </c>
      <c r="E1" s="16"/>
      <c r="F1" s="16"/>
      <c r="G1" s="16" t="s">
        <v>112</v>
      </c>
      <c r="H1" s="16"/>
      <c r="I1" s="16"/>
      <c r="J1" s="16" t="s">
        <v>113</v>
      </c>
      <c r="K1" s="16"/>
      <c r="L1" s="16"/>
      <c r="M1" s="16" t="s">
        <v>114</v>
      </c>
      <c r="N1" s="16"/>
      <c r="O1" s="16"/>
      <c r="P1" s="16" t="s">
        <v>115</v>
      </c>
      <c r="Q1" s="16"/>
      <c r="R1" s="16"/>
      <c r="S1" s="16" t="s">
        <v>116</v>
      </c>
      <c r="T1" s="16"/>
      <c r="U1" s="16"/>
      <c r="V1" s="16" t="s">
        <v>117</v>
      </c>
      <c r="W1" s="16"/>
      <c r="X1" s="16"/>
      <c r="Y1" s="16" t="s">
        <v>118</v>
      </c>
      <c r="Z1" s="16"/>
      <c r="AA1" s="16"/>
      <c r="AB1" s="16" t="s">
        <v>119</v>
      </c>
      <c r="AC1" s="16"/>
      <c r="AD1" s="16"/>
      <c r="AE1" s="16" t="s">
        <v>120</v>
      </c>
      <c r="AF1" s="16"/>
      <c r="AG1" s="16"/>
      <c r="AH1" s="16" t="s">
        <v>121</v>
      </c>
    </row>
    <row r="2" customFormat="false" ht="14.25" hidden="false" customHeight="false" outlineLevel="0" collapsed="false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</row>
    <row r="3" customFormat="false" ht="14.25" hidden="false" customHeight="false" outlineLevel="0" collapsed="false">
      <c r="AJ3" s="17"/>
    </row>
    <row r="4" customFormat="false" ht="14.25" hidden="false" customHeight="false" outlineLevel="0" collapsed="false">
      <c r="A4" s="17"/>
      <c r="B4" s="17"/>
      <c r="C4" s="18" t="s">
        <v>122</v>
      </c>
      <c r="D4" s="19"/>
      <c r="E4" s="20" t="s">
        <v>123</v>
      </c>
      <c r="F4" s="21"/>
      <c r="G4" s="22"/>
      <c r="H4" s="23"/>
      <c r="I4" s="24"/>
      <c r="K4" s="23"/>
      <c r="L4" s="24"/>
      <c r="N4" s="23"/>
      <c r="O4" s="24"/>
      <c r="Q4" s="23"/>
      <c r="R4" s="24"/>
      <c r="T4" s="23"/>
      <c r="U4" s="24"/>
      <c r="W4" s="23"/>
      <c r="X4" s="24"/>
      <c r="Z4" s="23"/>
      <c r="AA4" s="24"/>
      <c r="AC4" s="23"/>
      <c r="AD4" s="24"/>
      <c r="AF4" s="23"/>
      <c r="AG4" s="24"/>
      <c r="AI4" s="24"/>
      <c r="AJ4" s="17"/>
    </row>
    <row r="5" customFormat="false" ht="14.25" hidden="false" customHeight="false" outlineLevel="0" collapsed="false">
      <c r="A5" s="17"/>
      <c r="B5" s="17"/>
      <c r="C5" s="18" t="s">
        <v>124</v>
      </c>
      <c r="D5" s="19"/>
      <c r="E5" s="20" t="s">
        <v>125</v>
      </c>
      <c r="F5" s="21"/>
      <c r="G5" s="22"/>
      <c r="H5" s="23"/>
      <c r="I5" s="24"/>
      <c r="K5" s="23"/>
      <c r="L5" s="24"/>
      <c r="N5" s="23"/>
      <c r="O5" s="24"/>
      <c r="Q5" s="23"/>
      <c r="R5" s="24"/>
      <c r="T5" s="23"/>
      <c r="U5" s="24"/>
      <c r="W5" s="23"/>
      <c r="X5" s="24"/>
      <c r="Z5" s="23"/>
      <c r="AA5" s="24"/>
      <c r="AC5" s="23"/>
      <c r="AD5" s="24"/>
      <c r="AF5" s="23"/>
      <c r="AG5" s="24"/>
      <c r="AI5" s="24"/>
      <c r="AJ5" s="17"/>
    </row>
    <row r="6" customFormat="false" ht="14.25" hidden="false" customHeight="false" outlineLevel="0" collapsed="false">
      <c r="A6" s="17"/>
      <c r="B6" s="17"/>
      <c r="C6" s="18" t="s">
        <v>126</v>
      </c>
      <c r="D6" s="19"/>
      <c r="E6" s="20" t="s">
        <v>127</v>
      </c>
      <c r="F6" s="21"/>
      <c r="G6" s="22"/>
      <c r="H6" s="23"/>
      <c r="I6" s="24"/>
      <c r="K6" s="23"/>
      <c r="L6" s="24"/>
      <c r="N6" s="23"/>
      <c r="O6" s="24"/>
      <c r="Q6" s="23"/>
      <c r="R6" s="24"/>
      <c r="T6" s="23"/>
      <c r="U6" s="24"/>
      <c r="W6" s="23"/>
      <c r="X6" s="24"/>
      <c r="Z6" s="23"/>
      <c r="AA6" s="24"/>
      <c r="AC6" s="23"/>
      <c r="AD6" s="24"/>
      <c r="AF6" s="23"/>
      <c r="AG6" s="24"/>
      <c r="AI6" s="24"/>
      <c r="AJ6" s="17"/>
    </row>
    <row r="7" customFormat="false" ht="14.25" hidden="false" customHeight="false" outlineLevel="0" collapsed="false">
      <c r="A7" s="17"/>
      <c r="B7" s="17"/>
      <c r="C7" s="18" t="s">
        <v>128</v>
      </c>
      <c r="D7" s="19"/>
      <c r="E7" s="20" t="s">
        <v>129</v>
      </c>
      <c r="F7" s="21"/>
      <c r="G7" s="22"/>
      <c r="H7" s="23"/>
      <c r="I7" s="24"/>
      <c r="K7" s="23"/>
      <c r="L7" s="24"/>
      <c r="N7" s="23"/>
      <c r="O7" s="24"/>
      <c r="Q7" s="23"/>
      <c r="R7" s="24"/>
      <c r="T7" s="23"/>
      <c r="U7" s="24"/>
      <c r="W7" s="23"/>
      <c r="X7" s="24"/>
      <c r="Z7" s="23"/>
      <c r="AA7" s="24"/>
      <c r="AC7" s="23"/>
      <c r="AD7" s="24"/>
      <c r="AF7" s="23"/>
      <c r="AG7" s="24"/>
      <c r="AI7" s="24"/>
      <c r="AJ7" s="17"/>
    </row>
    <row r="8" customFormat="false" ht="14.25" hidden="false" customHeight="false" outlineLevel="0" collapsed="false">
      <c r="A8" s="17"/>
      <c r="B8" s="17"/>
      <c r="C8" s="18" t="s">
        <v>130</v>
      </c>
      <c r="D8" s="19"/>
      <c r="E8" s="20" t="s">
        <v>131</v>
      </c>
      <c r="F8" s="21"/>
      <c r="G8" s="22"/>
      <c r="H8" s="23"/>
      <c r="I8" s="24"/>
      <c r="K8" s="23"/>
      <c r="L8" s="24"/>
      <c r="N8" s="23"/>
      <c r="O8" s="24"/>
      <c r="Q8" s="23"/>
      <c r="R8" s="24"/>
      <c r="T8" s="23"/>
      <c r="U8" s="24"/>
      <c r="W8" s="23"/>
      <c r="X8" s="24"/>
      <c r="Z8" s="23"/>
      <c r="AA8" s="24"/>
      <c r="AC8" s="23"/>
      <c r="AD8" s="24"/>
      <c r="AF8" s="23"/>
      <c r="AG8" s="24"/>
      <c r="AI8" s="24"/>
      <c r="AJ8" s="17"/>
    </row>
    <row r="9" customFormat="false" ht="14.25" hidden="false" customHeight="false" outlineLevel="0" collapsed="false">
      <c r="A9" s="17"/>
      <c r="B9" s="17"/>
      <c r="C9" s="18" t="s">
        <v>132</v>
      </c>
      <c r="D9" s="19"/>
      <c r="E9" s="20" t="s">
        <v>133</v>
      </c>
      <c r="F9" s="21"/>
      <c r="G9" s="22"/>
      <c r="H9" s="23"/>
      <c r="I9" s="24"/>
      <c r="K9" s="23"/>
      <c r="L9" s="24"/>
      <c r="N9" s="23"/>
      <c r="O9" s="24"/>
      <c r="Q9" s="23"/>
      <c r="R9" s="24"/>
      <c r="T9" s="23"/>
      <c r="U9" s="24"/>
      <c r="W9" s="23"/>
      <c r="X9" s="24"/>
      <c r="Z9" s="23"/>
      <c r="AA9" s="24"/>
      <c r="AC9" s="23"/>
      <c r="AD9" s="24"/>
      <c r="AF9" s="23"/>
      <c r="AG9" s="24"/>
      <c r="AI9" s="24"/>
      <c r="AJ9" s="17"/>
    </row>
    <row r="10" customFormat="false" ht="14.25" hidden="false" customHeight="false" outlineLevel="0" collapsed="false">
      <c r="A10" s="17"/>
      <c r="B10" s="17"/>
      <c r="C10" s="18" t="s">
        <v>134</v>
      </c>
      <c r="D10" s="19"/>
      <c r="E10" s="20" t="s">
        <v>135</v>
      </c>
      <c r="F10" s="21"/>
      <c r="G10" s="22"/>
      <c r="H10" s="23"/>
      <c r="I10" s="24"/>
      <c r="K10" s="23"/>
      <c r="L10" s="24"/>
      <c r="N10" s="23"/>
      <c r="O10" s="24"/>
      <c r="Q10" s="23"/>
      <c r="R10" s="24"/>
      <c r="T10" s="23"/>
      <c r="U10" s="24"/>
      <c r="W10" s="23"/>
      <c r="X10" s="24"/>
      <c r="Z10" s="23"/>
      <c r="AA10" s="24"/>
      <c r="AC10" s="23"/>
      <c r="AD10" s="24"/>
      <c r="AF10" s="23"/>
      <c r="AG10" s="24"/>
      <c r="AI10" s="24"/>
      <c r="AJ10" s="17"/>
    </row>
    <row r="11" customFormat="false" ht="14.25" hidden="false" customHeight="false" outlineLevel="0" collapsed="false">
      <c r="A11" s="17"/>
      <c r="B11" s="17"/>
      <c r="C11" s="18" t="s">
        <v>136</v>
      </c>
      <c r="D11" s="19"/>
      <c r="E11" s="20" t="s">
        <v>137</v>
      </c>
      <c r="F11" s="21"/>
      <c r="G11" s="22"/>
      <c r="H11" s="23"/>
      <c r="I11" s="24"/>
      <c r="K11" s="23"/>
      <c r="L11" s="24"/>
      <c r="N11" s="23"/>
      <c r="O11" s="24"/>
      <c r="Q11" s="23"/>
      <c r="R11" s="24"/>
      <c r="T11" s="23"/>
      <c r="U11" s="24"/>
      <c r="W11" s="23"/>
      <c r="X11" s="24"/>
      <c r="Z11" s="23"/>
      <c r="AA11" s="24"/>
      <c r="AC11" s="23"/>
      <c r="AD11" s="24"/>
      <c r="AF11" s="23"/>
      <c r="AG11" s="24"/>
      <c r="AI11" s="24"/>
      <c r="AJ11" s="17"/>
    </row>
    <row r="12" customFormat="false" ht="14.25" hidden="false" customHeight="false" outlineLevel="0" collapsed="false">
      <c r="A12" s="17"/>
      <c r="B12" s="17"/>
      <c r="C12" s="18" t="s">
        <v>138</v>
      </c>
      <c r="D12" s="19"/>
      <c r="E12" s="20" t="s">
        <v>139</v>
      </c>
      <c r="F12" s="21"/>
      <c r="G12" s="22"/>
      <c r="H12" s="23"/>
      <c r="I12" s="24"/>
      <c r="K12" s="23"/>
      <c r="L12" s="24"/>
      <c r="N12" s="23"/>
      <c r="O12" s="24"/>
      <c r="Q12" s="23"/>
      <c r="R12" s="24"/>
      <c r="T12" s="23"/>
      <c r="U12" s="24"/>
      <c r="W12" s="23"/>
      <c r="X12" s="24"/>
      <c r="Z12" s="23"/>
      <c r="AA12" s="24"/>
      <c r="AC12" s="23"/>
      <c r="AD12" s="24"/>
      <c r="AF12" s="23"/>
      <c r="AG12" s="24"/>
      <c r="AI12" s="24"/>
      <c r="AJ12" s="17"/>
    </row>
    <row r="13" customFormat="false" ht="14.25" hidden="false" customHeight="false" outlineLevel="0" collapsed="false">
      <c r="A13" s="17"/>
      <c r="B13" s="17"/>
      <c r="C13" s="18" t="s">
        <v>140</v>
      </c>
      <c r="D13" s="19"/>
      <c r="E13" s="20" t="s">
        <v>141</v>
      </c>
      <c r="F13" s="21"/>
      <c r="G13" s="22"/>
      <c r="H13" s="23"/>
      <c r="I13" s="24"/>
      <c r="K13" s="23"/>
      <c r="L13" s="24"/>
      <c r="N13" s="23"/>
      <c r="O13" s="24"/>
      <c r="Q13" s="23"/>
      <c r="R13" s="24"/>
      <c r="T13" s="23"/>
      <c r="U13" s="24"/>
      <c r="W13" s="23"/>
      <c r="X13" s="24"/>
      <c r="Z13" s="23"/>
      <c r="AA13" s="24"/>
      <c r="AC13" s="23"/>
      <c r="AD13" s="24"/>
      <c r="AF13" s="23"/>
      <c r="AG13" s="24"/>
      <c r="AI13" s="24"/>
      <c r="AJ13" s="17"/>
    </row>
    <row r="14" customFormat="false" ht="14.25" hidden="false" customHeight="false" outlineLevel="0" collapsed="false">
      <c r="A14" s="17"/>
      <c r="B14" s="17"/>
      <c r="C14" s="18" t="s">
        <v>142</v>
      </c>
      <c r="D14" s="19"/>
      <c r="E14" s="20" t="s">
        <v>143</v>
      </c>
      <c r="F14" s="21"/>
      <c r="G14" s="22"/>
      <c r="H14" s="23"/>
      <c r="I14" s="24"/>
      <c r="K14" s="23"/>
      <c r="L14" s="24"/>
      <c r="N14" s="23"/>
      <c r="O14" s="24"/>
      <c r="Q14" s="23"/>
      <c r="R14" s="24"/>
      <c r="T14" s="23"/>
      <c r="U14" s="24"/>
      <c r="W14" s="23"/>
      <c r="X14" s="24"/>
      <c r="Z14" s="23"/>
      <c r="AA14" s="24"/>
      <c r="AC14" s="23"/>
      <c r="AD14" s="24"/>
      <c r="AF14" s="23"/>
      <c r="AG14" s="24"/>
      <c r="AI14" s="24"/>
      <c r="AJ14" s="17"/>
    </row>
    <row r="15" customFormat="false" ht="14.25" hidden="false" customHeight="false" outlineLevel="0" collapsed="false">
      <c r="A15" s="17"/>
      <c r="B15" s="17"/>
      <c r="C15" s="18" t="s">
        <v>144</v>
      </c>
      <c r="D15" s="19"/>
      <c r="E15" s="20" t="s">
        <v>145</v>
      </c>
      <c r="F15" s="21"/>
      <c r="G15" s="22"/>
      <c r="H15" s="23"/>
      <c r="I15" s="24"/>
      <c r="K15" s="23"/>
      <c r="L15" s="24"/>
      <c r="N15" s="23"/>
      <c r="O15" s="24"/>
      <c r="Q15" s="23"/>
      <c r="R15" s="24"/>
      <c r="T15" s="23"/>
      <c r="U15" s="24"/>
      <c r="W15" s="23"/>
      <c r="X15" s="24"/>
      <c r="Z15" s="23"/>
      <c r="AA15" s="24"/>
      <c r="AC15" s="23"/>
      <c r="AD15" s="24"/>
      <c r="AF15" s="23"/>
      <c r="AG15" s="24"/>
      <c r="AI15" s="24"/>
      <c r="AJ15" s="17"/>
    </row>
    <row r="16" customFormat="false" ht="14.25" hidden="false" customHeight="false" outlineLevel="0" collapsed="false">
      <c r="A16" s="17"/>
      <c r="B16" s="17"/>
      <c r="C16" s="18" t="s">
        <v>146</v>
      </c>
      <c r="D16" s="19"/>
      <c r="E16" s="20" t="s">
        <v>147</v>
      </c>
      <c r="F16" s="21"/>
      <c r="G16" s="22"/>
      <c r="H16" s="23"/>
      <c r="I16" s="24"/>
      <c r="K16" s="23"/>
      <c r="L16" s="24"/>
      <c r="N16" s="23"/>
      <c r="O16" s="24"/>
      <c r="Q16" s="23"/>
      <c r="R16" s="24"/>
      <c r="T16" s="23"/>
      <c r="U16" s="24"/>
      <c r="W16" s="23"/>
      <c r="X16" s="24"/>
      <c r="Z16" s="23"/>
      <c r="AA16" s="24"/>
      <c r="AC16" s="23"/>
      <c r="AD16" s="24"/>
      <c r="AF16" s="23"/>
      <c r="AG16" s="24"/>
      <c r="AI16" s="24"/>
      <c r="AJ16" s="17"/>
    </row>
    <row r="17" customFormat="false" ht="14.25" hidden="false" customHeight="false" outlineLevel="0" collapsed="false">
      <c r="A17" s="17"/>
      <c r="B17" s="17"/>
      <c r="C17" s="18" t="s">
        <v>148</v>
      </c>
      <c r="D17" s="19"/>
      <c r="E17" s="20" t="s">
        <v>149</v>
      </c>
      <c r="F17" s="21"/>
      <c r="G17" s="22"/>
      <c r="H17" s="23"/>
      <c r="I17" s="24"/>
      <c r="K17" s="23"/>
      <c r="L17" s="24"/>
      <c r="N17" s="23"/>
      <c r="O17" s="24"/>
      <c r="Q17" s="23"/>
      <c r="R17" s="24"/>
      <c r="T17" s="23"/>
      <c r="U17" s="24"/>
      <c r="W17" s="23"/>
      <c r="X17" s="24"/>
      <c r="Z17" s="23"/>
      <c r="AA17" s="24"/>
      <c r="AC17" s="23"/>
      <c r="AD17" s="24"/>
      <c r="AF17" s="23"/>
      <c r="AG17" s="24"/>
      <c r="AI17" s="24"/>
      <c r="AJ17" s="17"/>
    </row>
    <row r="18" customFormat="false" ht="14.25" hidden="false" customHeight="false" outlineLevel="0" collapsed="false">
      <c r="A18" s="17"/>
      <c r="B18" s="17"/>
      <c r="C18" s="18" t="s">
        <v>150</v>
      </c>
      <c r="D18" s="19"/>
      <c r="E18" s="20" t="s">
        <v>151</v>
      </c>
      <c r="F18" s="21"/>
      <c r="G18" s="22"/>
      <c r="H18" s="23"/>
      <c r="I18" s="24"/>
      <c r="K18" s="23"/>
      <c r="L18" s="24"/>
      <c r="N18" s="23"/>
      <c r="O18" s="24"/>
      <c r="Q18" s="23"/>
      <c r="R18" s="24"/>
      <c r="T18" s="23"/>
      <c r="U18" s="24"/>
      <c r="W18" s="23"/>
      <c r="X18" s="24"/>
      <c r="Z18" s="23"/>
      <c r="AA18" s="24"/>
      <c r="AC18" s="23"/>
      <c r="AD18" s="24"/>
      <c r="AF18" s="23"/>
      <c r="AG18" s="24"/>
      <c r="AI18" s="24"/>
      <c r="AJ18" s="17"/>
    </row>
    <row r="19" customFormat="false" ht="14.25" hidden="false" customHeight="false" outlineLevel="0" collapsed="false">
      <c r="A19" s="17"/>
      <c r="B19" s="17"/>
      <c r="C19" s="25"/>
      <c r="D19" s="25" t="s">
        <v>152</v>
      </c>
      <c r="E19" s="25"/>
      <c r="F19" s="25"/>
      <c r="G19" s="25" t="s">
        <v>153</v>
      </c>
      <c r="H19" s="25"/>
      <c r="I19" s="25"/>
      <c r="J19" s="25" t="s">
        <v>154</v>
      </c>
      <c r="K19" s="25"/>
      <c r="L19" s="25"/>
      <c r="M19" s="25" t="s">
        <v>155</v>
      </c>
      <c r="N19" s="25"/>
      <c r="O19" s="25"/>
      <c r="P19" s="25" t="s">
        <v>156</v>
      </c>
      <c r="Q19" s="25"/>
      <c r="R19" s="25"/>
      <c r="S19" s="25" t="s">
        <v>157</v>
      </c>
      <c r="T19" s="25"/>
      <c r="U19" s="25"/>
      <c r="V19" s="25" t="s">
        <v>158</v>
      </c>
      <c r="W19" s="25"/>
      <c r="X19" s="25"/>
      <c r="Y19" s="25" t="s">
        <v>159</v>
      </c>
      <c r="Z19" s="25"/>
      <c r="AA19" s="25"/>
      <c r="AB19" s="25" t="s">
        <v>160</v>
      </c>
      <c r="AC19" s="26"/>
      <c r="AD19" s="25"/>
      <c r="AE19" s="25" t="s">
        <v>161</v>
      </c>
      <c r="AF19" s="25"/>
      <c r="AG19" s="25"/>
      <c r="AH19" s="25" t="s">
        <v>162</v>
      </c>
      <c r="AI19" s="25"/>
      <c r="AJ19" s="17"/>
    </row>
    <row r="20" customFormat="false" ht="14.25" hidden="false" customHeight="false" outlineLevel="0" collapsed="false">
      <c r="A20" s="17"/>
      <c r="B20" s="17"/>
      <c r="C20" s="18" t="s">
        <v>163</v>
      </c>
      <c r="D20" s="19"/>
      <c r="E20" s="20" t="s">
        <v>164</v>
      </c>
      <c r="F20" s="24"/>
      <c r="G20" s="22"/>
      <c r="H20" s="23"/>
      <c r="I20" s="24"/>
      <c r="K20" s="23"/>
      <c r="L20" s="24"/>
      <c r="N20" s="23"/>
      <c r="O20" s="24"/>
      <c r="Q20" s="23"/>
      <c r="R20" s="24"/>
      <c r="T20" s="23"/>
      <c r="U20" s="24"/>
      <c r="W20" s="23"/>
      <c r="X20" s="24"/>
      <c r="Z20" s="23"/>
      <c r="AA20" s="24"/>
      <c r="AC20" s="23"/>
      <c r="AD20" s="24"/>
      <c r="AF20" s="23"/>
      <c r="AG20" s="24"/>
      <c r="AI20" s="24"/>
      <c r="AJ20" s="17"/>
    </row>
    <row r="21" customFormat="false" ht="14.25" hidden="false" customHeight="false" outlineLevel="0" collapsed="false">
      <c r="A21" s="17"/>
      <c r="B21" s="17"/>
      <c r="C21" s="18" t="s">
        <v>165</v>
      </c>
      <c r="D21" s="19"/>
      <c r="E21" s="20" t="s">
        <v>166</v>
      </c>
      <c r="F21" s="24"/>
      <c r="G21" s="22"/>
      <c r="H21" s="23"/>
      <c r="I21" s="24"/>
      <c r="K21" s="23"/>
      <c r="L21" s="24"/>
      <c r="N21" s="23"/>
      <c r="O21" s="24"/>
      <c r="Q21" s="23"/>
      <c r="R21" s="24"/>
      <c r="T21" s="23"/>
      <c r="U21" s="24"/>
      <c r="W21" s="23"/>
      <c r="X21" s="24"/>
      <c r="Z21" s="23"/>
      <c r="AA21" s="24"/>
      <c r="AC21" s="23"/>
      <c r="AD21" s="24"/>
      <c r="AF21" s="23"/>
      <c r="AG21" s="24"/>
      <c r="AI21" s="24"/>
      <c r="AJ21" s="17"/>
    </row>
    <row r="22" customFormat="false" ht="14.25" hidden="false" customHeight="false" outlineLevel="0" collapsed="false">
      <c r="A22" s="17"/>
      <c r="B22" s="17"/>
      <c r="C22" s="18" t="s">
        <v>167</v>
      </c>
      <c r="D22" s="19"/>
      <c r="E22" s="20" t="s">
        <v>168</v>
      </c>
      <c r="F22" s="24"/>
      <c r="G22" s="22"/>
      <c r="H22" s="23"/>
      <c r="I22" s="24"/>
      <c r="K22" s="23"/>
      <c r="L22" s="24"/>
      <c r="N22" s="23"/>
      <c r="O22" s="24"/>
      <c r="Q22" s="23"/>
      <c r="R22" s="24"/>
      <c r="T22" s="23"/>
      <c r="U22" s="24"/>
      <c r="W22" s="23"/>
      <c r="X22" s="24"/>
      <c r="Z22" s="23"/>
      <c r="AA22" s="24"/>
      <c r="AC22" s="23"/>
      <c r="AD22" s="24"/>
      <c r="AF22" s="23"/>
      <c r="AG22" s="24"/>
      <c r="AI22" s="24"/>
      <c r="AJ22" s="17"/>
    </row>
    <row r="23" customFormat="false" ht="14.25" hidden="false" customHeight="false" outlineLevel="0" collapsed="false">
      <c r="A23" s="17"/>
      <c r="B23" s="17"/>
      <c r="C23" s="18" t="s">
        <v>169</v>
      </c>
      <c r="D23" s="19"/>
      <c r="E23" s="20" t="s">
        <v>170</v>
      </c>
      <c r="F23" s="24"/>
      <c r="G23" s="22"/>
      <c r="H23" s="23"/>
      <c r="I23" s="24"/>
      <c r="K23" s="23"/>
      <c r="L23" s="24"/>
      <c r="N23" s="23"/>
      <c r="O23" s="24"/>
      <c r="Q23" s="23"/>
      <c r="R23" s="24"/>
      <c r="T23" s="23"/>
      <c r="U23" s="24"/>
      <c r="W23" s="23"/>
      <c r="X23" s="24"/>
      <c r="Z23" s="23"/>
      <c r="AA23" s="24"/>
      <c r="AC23" s="23"/>
      <c r="AD23" s="24"/>
      <c r="AF23" s="23"/>
      <c r="AG23" s="24"/>
      <c r="AI23" s="24"/>
      <c r="AJ23" s="17"/>
    </row>
    <row r="24" customFormat="false" ht="14.25" hidden="false" customHeight="false" outlineLevel="0" collapsed="false">
      <c r="A24" s="17"/>
      <c r="B24" s="17"/>
      <c r="C24" s="18" t="s">
        <v>171</v>
      </c>
      <c r="D24" s="19"/>
      <c r="E24" s="20" t="s">
        <v>172</v>
      </c>
      <c r="F24" s="24"/>
      <c r="G24" s="22"/>
      <c r="H24" s="23"/>
      <c r="I24" s="24"/>
      <c r="K24" s="23"/>
      <c r="L24" s="24"/>
      <c r="N24" s="23"/>
      <c r="O24" s="24"/>
      <c r="Q24" s="23"/>
      <c r="R24" s="24"/>
      <c r="T24" s="23"/>
      <c r="U24" s="24"/>
      <c r="W24" s="23"/>
      <c r="X24" s="24"/>
      <c r="Z24" s="23"/>
      <c r="AA24" s="24"/>
      <c r="AC24" s="23"/>
      <c r="AD24" s="24"/>
      <c r="AF24" s="23"/>
      <c r="AG24" s="24"/>
      <c r="AI24" s="24"/>
      <c r="AJ24" s="17"/>
    </row>
    <row r="25" customFormat="false" ht="14.25" hidden="false" customHeight="false" outlineLevel="0" collapsed="false">
      <c r="A25" s="17"/>
      <c r="B25" s="17"/>
      <c r="C25" s="18" t="s">
        <v>173</v>
      </c>
      <c r="D25" s="19"/>
      <c r="E25" s="20" t="s">
        <v>174</v>
      </c>
      <c r="F25" s="24"/>
      <c r="G25" s="22"/>
      <c r="H25" s="23"/>
      <c r="I25" s="24"/>
      <c r="K25" s="23"/>
      <c r="L25" s="24"/>
      <c r="N25" s="23"/>
      <c r="O25" s="24"/>
      <c r="Q25" s="23"/>
      <c r="R25" s="24"/>
      <c r="T25" s="23"/>
      <c r="U25" s="24"/>
      <c r="W25" s="23"/>
      <c r="X25" s="24"/>
      <c r="Z25" s="23"/>
      <c r="AA25" s="24"/>
      <c r="AC25" s="23"/>
      <c r="AD25" s="24"/>
      <c r="AF25" s="23"/>
      <c r="AG25" s="24"/>
      <c r="AI25" s="24"/>
      <c r="AJ25" s="17"/>
    </row>
    <row r="26" customFormat="false" ht="14.25" hidden="false" customHeight="false" outlineLevel="0" collapsed="false">
      <c r="A26" s="17"/>
      <c r="B26" s="17"/>
      <c r="C26" s="18" t="s">
        <v>175</v>
      </c>
      <c r="D26" s="19"/>
      <c r="E26" s="20" t="s">
        <v>176</v>
      </c>
      <c r="F26" s="24"/>
      <c r="G26" s="22"/>
      <c r="H26" s="23"/>
      <c r="I26" s="24"/>
      <c r="K26" s="23"/>
      <c r="L26" s="24"/>
      <c r="N26" s="23"/>
      <c r="O26" s="24"/>
      <c r="Q26" s="23"/>
      <c r="R26" s="24"/>
      <c r="T26" s="23"/>
      <c r="U26" s="24"/>
      <c r="W26" s="23"/>
      <c r="X26" s="24"/>
      <c r="Z26" s="23"/>
      <c r="AA26" s="24"/>
      <c r="AC26" s="23"/>
      <c r="AD26" s="24"/>
      <c r="AF26" s="23"/>
      <c r="AG26" s="24"/>
      <c r="AI26" s="24"/>
      <c r="AJ26" s="17"/>
    </row>
    <row r="27" customFormat="false" ht="14.25" hidden="false" customHeight="false" outlineLevel="0" collapsed="false">
      <c r="A27" s="17"/>
      <c r="B27" s="17"/>
      <c r="C27" s="18" t="s">
        <v>177</v>
      </c>
      <c r="D27" s="19"/>
      <c r="E27" s="20" t="s">
        <v>178</v>
      </c>
      <c r="F27" s="24"/>
      <c r="G27" s="22"/>
      <c r="H27" s="23"/>
      <c r="I27" s="24"/>
      <c r="K27" s="23"/>
      <c r="L27" s="24"/>
      <c r="N27" s="23"/>
      <c r="O27" s="24"/>
      <c r="Q27" s="23"/>
      <c r="R27" s="24"/>
      <c r="T27" s="23"/>
      <c r="U27" s="24"/>
      <c r="W27" s="23"/>
      <c r="X27" s="24"/>
      <c r="Z27" s="23"/>
      <c r="AA27" s="24"/>
      <c r="AC27" s="23"/>
      <c r="AD27" s="24"/>
      <c r="AF27" s="23"/>
      <c r="AG27" s="24"/>
      <c r="AI27" s="24"/>
      <c r="AJ27" s="17"/>
    </row>
    <row r="28" customFormat="false" ht="14.25" hidden="false" customHeight="false" outlineLevel="0" collapsed="false">
      <c r="A28" s="17"/>
      <c r="B28" s="17"/>
      <c r="C28" s="18" t="s">
        <v>179</v>
      </c>
      <c r="D28" s="19"/>
      <c r="E28" s="20" t="s">
        <v>180</v>
      </c>
      <c r="F28" s="24"/>
      <c r="G28" s="22"/>
      <c r="H28" s="23"/>
      <c r="I28" s="24"/>
      <c r="K28" s="23"/>
      <c r="L28" s="24"/>
      <c r="N28" s="23"/>
      <c r="O28" s="24"/>
      <c r="Q28" s="23"/>
      <c r="R28" s="24"/>
      <c r="T28" s="23"/>
      <c r="U28" s="24"/>
      <c r="W28" s="23"/>
      <c r="X28" s="24"/>
      <c r="Z28" s="23"/>
      <c r="AA28" s="24"/>
      <c r="AC28" s="23"/>
      <c r="AD28" s="24"/>
      <c r="AF28" s="23"/>
      <c r="AG28" s="24"/>
      <c r="AI28" s="24"/>
      <c r="AJ28" s="17"/>
    </row>
    <row r="29" customFormat="false" ht="14.25" hidden="false" customHeight="false" outlineLevel="0" collapsed="false">
      <c r="A29" s="17"/>
      <c r="B29" s="17"/>
      <c r="C29" s="18" t="s">
        <v>181</v>
      </c>
      <c r="D29" s="19"/>
      <c r="E29" s="20" t="s">
        <v>182</v>
      </c>
      <c r="F29" s="24"/>
      <c r="G29" s="22"/>
      <c r="H29" s="23"/>
      <c r="I29" s="24"/>
      <c r="K29" s="23"/>
      <c r="L29" s="24"/>
      <c r="N29" s="23"/>
      <c r="O29" s="24"/>
      <c r="Q29" s="23"/>
      <c r="R29" s="24"/>
      <c r="T29" s="23"/>
      <c r="U29" s="24"/>
      <c r="W29" s="23"/>
      <c r="X29" s="24"/>
      <c r="Z29" s="23"/>
      <c r="AA29" s="24"/>
      <c r="AC29" s="23"/>
      <c r="AD29" s="24"/>
      <c r="AF29" s="23"/>
      <c r="AG29" s="24"/>
      <c r="AI29" s="24"/>
      <c r="AJ29" s="17"/>
    </row>
    <row r="30" customFormat="false" ht="14.25" hidden="false" customHeight="false" outlineLevel="0" collapsed="false">
      <c r="A30" s="17"/>
      <c r="B30" s="17"/>
      <c r="C30" s="18" t="s">
        <v>183</v>
      </c>
      <c r="D30" s="19"/>
      <c r="E30" s="20" t="s">
        <v>184</v>
      </c>
      <c r="F30" s="24"/>
      <c r="G30" s="22"/>
      <c r="H30" s="23"/>
      <c r="I30" s="24"/>
      <c r="K30" s="23"/>
      <c r="L30" s="24"/>
      <c r="N30" s="23"/>
      <c r="O30" s="24"/>
      <c r="Q30" s="23"/>
      <c r="R30" s="24"/>
      <c r="T30" s="23"/>
      <c r="U30" s="24"/>
      <c r="W30" s="23"/>
      <c r="X30" s="24"/>
      <c r="Z30" s="23"/>
      <c r="AA30" s="24"/>
      <c r="AC30" s="23"/>
      <c r="AD30" s="24"/>
      <c r="AF30" s="23"/>
      <c r="AG30" s="24"/>
      <c r="AI30" s="24"/>
      <c r="AJ30" s="17"/>
    </row>
    <row r="31" customFormat="false" ht="14.25" hidden="false" customHeight="false" outlineLevel="0" collapsed="false">
      <c r="A31" s="17"/>
      <c r="B31" s="17"/>
      <c r="C31" s="18" t="s">
        <v>185</v>
      </c>
      <c r="D31" s="19"/>
      <c r="E31" s="20" t="s">
        <v>186</v>
      </c>
      <c r="F31" s="24"/>
      <c r="G31" s="22"/>
      <c r="H31" s="23"/>
      <c r="I31" s="24"/>
      <c r="K31" s="23"/>
      <c r="L31" s="24"/>
      <c r="N31" s="23"/>
      <c r="O31" s="24"/>
      <c r="Q31" s="23"/>
      <c r="R31" s="24"/>
      <c r="T31" s="23"/>
      <c r="U31" s="24"/>
      <c r="W31" s="23"/>
      <c r="X31" s="24"/>
      <c r="Z31" s="23"/>
      <c r="AA31" s="24"/>
      <c r="AC31" s="23"/>
      <c r="AD31" s="24"/>
      <c r="AF31" s="23"/>
      <c r="AG31" s="24"/>
      <c r="AI31" s="24"/>
      <c r="AJ31" s="17"/>
    </row>
    <row r="32" customFormat="false" ht="14.25" hidden="false" customHeight="false" outlineLevel="0" collapsed="false">
      <c r="A32" s="17"/>
      <c r="B32" s="17"/>
      <c r="C32" s="18" t="s">
        <v>187</v>
      </c>
      <c r="D32" s="19"/>
      <c r="E32" s="20" t="s">
        <v>188</v>
      </c>
      <c r="F32" s="24"/>
      <c r="G32" s="22"/>
      <c r="H32" s="23"/>
      <c r="I32" s="24"/>
      <c r="K32" s="23"/>
      <c r="L32" s="24"/>
      <c r="N32" s="23"/>
      <c r="O32" s="24"/>
      <c r="Q32" s="23"/>
      <c r="R32" s="24"/>
      <c r="T32" s="23"/>
      <c r="U32" s="24"/>
      <c r="W32" s="23"/>
      <c r="X32" s="24"/>
      <c r="Z32" s="23"/>
      <c r="AA32" s="24"/>
      <c r="AC32" s="23"/>
      <c r="AD32" s="24"/>
      <c r="AF32" s="23"/>
      <c r="AG32" s="24"/>
      <c r="AI32" s="24"/>
      <c r="AJ32" s="17"/>
    </row>
    <row r="33" customFormat="false" ht="14.25" hidden="false" customHeight="false" outlineLevel="0" collapsed="false">
      <c r="A33" s="17"/>
      <c r="B33" s="17"/>
      <c r="C33" s="18" t="s">
        <v>189</v>
      </c>
      <c r="D33" s="19"/>
      <c r="E33" s="20" t="s">
        <v>190</v>
      </c>
      <c r="F33" s="24"/>
      <c r="G33" s="22"/>
      <c r="H33" s="23"/>
      <c r="I33" s="24"/>
      <c r="K33" s="23"/>
      <c r="L33" s="24"/>
      <c r="N33" s="23"/>
      <c r="O33" s="24"/>
      <c r="Q33" s="23"/>
      <c r="R33" s="24"/>
      <c r="T33" s="23"/>
      <c r="U33" s="24"/>
      <c r="W33" s="23"/>
      <c r="X33" s="24"/>
      <c r="Z33" s="23"/>
      <c r="AA33" s="24"/>
      <c r="AC33" s="23"/>
      <c r="AD33" s="24"/>
      <c r="AF33" s="23"/>
      <c r="AG33" s="24"/>
      <c r="AI33" s="24"/>
      <c r="AJ33" s="17"/>
    </row>
    <row r="34" customFormat="false" ht="14.25" hidden="false" customHeight="false" outlineLevel="0" collapsed="false">
      <c r="A34" s="17"/>
      <c r="B34" s="17"/>
      <c r="C34" s="18" t="s">
        <v>191</v>
      </c>
      <c r="D34" s="19"/>
      <c r="E34" s="20" t="s">
        <v>192</v>
      </c>
      <c r="F34" s="24"/>
      <c r="G34" s="22"/>
      <c r="H34" s="23"/>
      <c r="I34" s="24"/>
      <c r="K34" s="23"/>
      <c r="L34" s="24"/>
      <c r="N34" s="23"/>
      <c r="O34" s="24"/>
      <c r="Q34" s="23"/>
      <c r="R34" s="24"/>
      <c r="T34" s="23"/>
      <c r="U34" s="24"/>
      <c r="W34" s="23"/>
      <c r="X34" s="24"/>
      <c r="Z34" s="23"/>
      <c r="AA34" s="24"/>
      <c r="AC34" s="23"/>
      <c r="AD34" s="24"/>
      <c r="AF34" s="23"/>
      <c r="AG34" s="24"/>
      <c r="AI34" s="24"/>
      <c r="AJ34" s="17"/>
    </row>
    <row r="35" customFormat="false" ht="14.25" hidden="false" customHeight="false" outlineLevel="0" collapsed="false">
      <c r="A35" s="17"/>
      <c r="B35" s="17"/>
      <c r="E35" s="27"/>
      <c r="AJ35" s="17"/>
    </row>
    <row r="36" customFormat="false" ht="14.25" hidden="false" customHeight="false" outlineLevel="0" collapsed="false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2024-03-25T19:57:27Z</dcterms:created>
  <dc:creator>KARDELEN AKAR</dc:creator>
  <dc:description/>
  <dc:language>en-US</dc:language>
  <cp:lastModifiedBy/>
  <dcterms:modified xsi:type="dcterms:W3CDTF">2024-04-11T16:36:10Z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