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2"/>
  </bookViews>
  <sheets>
    <sheet name="Calculated DC" sheetId="1" r:id="rId1"/>
    <sheet name="Simulated DC" sheetId="2" r:id="rId2"/>
    <sheet name="A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4" i="3"/>
  <c r="C6" i="3" l="1"/>
  <c r="C8" i="3"/>
  <c r="C10" i="3"/>
  <c r="C4" i="3"/>
  <c r="B17" i="2" l="1"/>
  <c r="C17" i="2"/>
  <c r="D17" i="2"/>
  <c r="F17" i="2"/>
  <c r="E17" i="2"/>
  <c r="D6" i="2"/>
  <c r="B6" i="2"/>
  <c r="C11" i="2"/>
  <c r="C9" i="2" s="1"/>
  <c r="E11" i="2"/>
  <c r="E9" i="2" s="1"/>
  <c r="C12" i="2"/>
  <c r="C10" i="2" s="1"/>
  <c r="B12" i="2"/>
  <c r="B9" i="2"/>
  <c r="D9" i="2"/>
  <c r="B10" i="2"/>
  <c r="D10" i="2"/>
  <c r="E10" i="2"/>
  <c r="F9" i="2"/>
  <c r="F12" i="2"/>
  <c r="F10" i="2" s="1"/>
  <c r="C16" i="1"/>
  <c r="D16" i="1"/>
  <c r="E16" i="1"/>
  <c r="F16" i="1"/>
  <c r="B16" i="1"/>
  <c r="B12" i="1"/>
  <c r="B10" i="1" s="1"/>
  <c r="C12" i="1"/>
  <c r="C10" i="1" s="1"/>
  <c r="F12" i="1"/>
  <c r="F10" i="1" s="1"/>
  <c r="C11" i="1"/>
  <c r="C9" i="1" s="1"/>
  <c r="E11" i="1"/>
  <c r="D10" i="1"/>
  <c r="E10" i="1"/>
  <c r="D9" i="1"/>
  <c r="E9" i="1"/>
  <c r="F9" i="1"/>
  <c r="B9" i="1"/>
  <c r="C7" i="1"/>
  <c r="E7" i="1"/>
  <c r="E6" i="1"/>
  <c r="D6" i="1" s="1"/>
  <c r="C6" i="1"/>
  <c r="B6" i="1" s="1"/>
</calcChain>
</file>

<file path=xl/sharedStrings.xml><?xml version="1.0" encoding="utf-8"?>
<sst xmlns="http://schemas.openxmlformats.org/spreadsheetml/2006/main" count="75" uniqueCount="35">
  <si>
    <t>Final DC operating summary (calculated)</t>
  </si>
  <si>
    <t>Q1</t>
  </si>
  <si>
    <t>Q2</t>
  </si>
  <si>
    <t>Q3</t>
  </si>
  <si>
    <t>Q4</t>
  </si>
  <si>
    <t>Q5</t>
  </si>
  <si>
    <t>W</t>
  </si>
  <si>
    <t>µm</t>
  </si>
  <si>
    <t>W/L</t>
  </si>
  <si>
    <r>
      <t>I</t>
    </r>
    <r>
      <rPr>
        <i/>
        <vertAlign val="subscript"/>
        <sz val="12"/>
        <color theme="1"/>
        <rFont val="Times New Roman"/>
        <family val="1"/>
      </rPr>
      <t>D</t>
    </r>
  </si>
  <si>
    <t>µA</t>
  </si>
  <si>
    <r>
      <t>|V</t>
    </r>
    <r>
      <rPr>
        <i/>
        <vertAlign val="subscript"/>
        <sz val="12"/>
        <color theme="1"/>
        <rFont val="Times New Roman"/>
        <family val="1"/>
      </rPr>
      <t>OV</t>
    </r>
    <r>
      <rPr>
        <i/>
        <sz val="12"/>
        <color theme="1"/>
        <rFont val="Times New Roman"/>
        <family val="1"/>
      </rPr>
      <t>|</t>
    </r>
  </si>
  <si>
    <r>
      <t>V</t>
    </r>
    <r>
      <rPr>
        <i/>
        <vertAlign val="subscript"/>
        <sz val="12"/>
        <color theme="1"/>
        <rFont val="Times New Roman"/>
        <family val="1"/>
      </rPr>
      <t>GS</t>
    </r>
  </si>
  <si>
    <t>V</t>
  </si>
  <si>
    <r>
      <t>V</t>
    </r>
    <r>
      <rPr>
        <i/>
        <vertAlign val="subscript"/>
        <sz val="12"/>
        <color theme="1"/>
        <rFont val="Times New Roman"/>
        <family val="1"/>
      </rPr>
      <t>DS</t>
    </r>
  </si>
  <si>
    <r>
      <t>V</t>
    </r>
    <r>
      <rPr>
        <i/>
        <vertAlign val="subscript"/>
        <sz val="12"/>
        <color theme="1"/>
        <rFont val="Times New Roman"/>
        <family val="1"/>
      </rPr>
      <t>G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</si>
  <si>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</si>
  <si>
    <r>
      <t>V</t>
    </r>
    <r>
      <rPr>
        <i/>
        <vertAlign val="subscript"/>
        <sz val="12"/>
        <color theme="1"/>
        <rFont val="Times New Roman"/>
        <family val="1"/>
      </rPr>
      <t>S</t>
    </r>
  </si>
  <si>
    <r>
      <t>g</t>
    </r>
    <r>
      <rPr>
        <i/>
        <vertAlign val="subscript"/>
        <sz val="12"/>
        <color theme="1"/>
        <rFont val="Times New Roman"/>
        <family val="1"/>
      </rPr>
      <t>m</t>
    </r>
  </si>
  <si>
    <t>µA/V</t>
  </si>
  <si>
    <r>
      <t>g</t>
    </r>
    <r>
      <rPr>
        <i/>
        <vertAlign val="subscript"/>
        <sz val="12"/>
        <color theme="1"/>
        <rFont val="Times New Roman"/>
        <family val="1"/>
      </rPr>
      <t>o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</si>
  <si>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</si>
  <si>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t>kΩ</t>
  </si>
  <si>
    <t>Final DC operating summary (simulated)</t>
  </si>
  <si>
    <t>RL</t>
  </si>
  <si>
    <t>Simulated</t>
  </si>
  <si>
    <t>Ro</t>
  </si>
  <si>
    <t>Av(mid)</t>
  </si>
  <si>
    <t>10MΩ</t>
  </si>
  <si>
    <t>100kΩ</t>
  </si>
  <si>
    <t>10kΩ</t>
  </si>
  <si>
    <t>1kΩ</t>
  </si>
  <si>
    <t>dB</t>
  </si>
  <si>
    <t>Ω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</si>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</sst>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38" sqref="D38"/>
    </sheetView>
  </sheetViews>
  <sheetFormatPr defaultRowHeight="15" x14ac:dyDescent="0.25"/>
  <cols>
    <col min="2" max="3" width="9.5703125" bestFit="1" customWidth="1"/>
    <col min="4" max="4" width="10.42578125" customWidth="1"/>
    <col min="5" max="6" width="9.5703125" bestFit="1" customWidth="1"/>
  </cols>
  <sheetData>
    <row r="1" spans="1:7" ht="15.75" x14ac:dyDescent="0.25">
      <c r="A1" s="13" t="s">
        <v>0</v>
      </c>
      <c r="B1" s="13"/>
      <c r="C1" s="13"/>
      <c r="D1" s="13"/>
      <c r="E1" s="13"/>
      <c r="F1" s="13"/>
      <c r="G1" s="13"/>
    </row>
    <row r="2" spans="1:7" ht="15.75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 spans="1:7" ht="15.75" x14ac:dyDescent="0.25">
      <c r="A3" s="2" t="s">
        <v>6</v>
      </c>
      <c r="B3" s="1">
        <v>1</v>
      </c>
      <c r="C3" s="1">
        <v>1</v>
      </c>
      <c r="D3" s="1">
        <v>4</v>
      </c>
      <c r="E3" s="1">
        <v>2</v>
      </c>
      <c r="F3" s="1">
        <v>1</v>
      </c>
      <c r="G3" s="1" t="s">
        <v>7</v>
      </c>
    </row>
    <row r="4" spans="1:7" ht="15.75" x14ac:dyDescent="0.25">
      <c r="A4" s="2" t="s">
        <v>8</v>
      </c>
      <c r="B4" s="1">
        <v>1</v>
      </c>
      <c r="C4" s="1">
        <v>1</v>
      </c>
      <c r="D4" s="1">
        <v>4</v>
      </c>
      <c r="E4" s="1">
        <v>2</v>
      </c>
      <c r="F4" s="1">
        <v>1</v>
      </c>
      <c r="G4" s="1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ht="18.75" x14ac:dyDescent="0.25">
      <c r="A6" s="2" t="s">
        <v>9</v>
      </c>
      <c r="B6" s="3">
        <f>C6</f>
        <v>469.53949999999998</v>
      </c>
      <c r="C6" s="3">
        <f>F6</f>
        <v>469.53949999999998</v>
      </c>
      <c r="D6" s="3">
        <f>E6</f>
        <v>939.07899999999995</v>
      </c>
      <c r="E6" s="3">
        <f>2*F6</f>
        <v>939.07899999999995</v>
      </c>
      <c r="F6" s="3">
        <v>469.53949999999998</v>
      </c>
      <c r="G6" s="1" t="s">
        <v>10</v>
      </c>
    </row>
    <row r="7" spans="1:7" ht="18.75" x14ac:dyDescent="0.25">
      <c r="A7" s="2" t="s">
        <v>11</v>
      </c>
      <c r="B7" s="3">
        <v>1.3187</v>
      </c>
      <c r="C7" s="3">
        <f>F7</f>
        <v>2.3098999999999998</v>
      </c>
      <c r="D7" s="3">
        <v>1.6334</v>
      </c>
      <c r="E7" s="3">
        <f>F7</f>
        <v>2.3098999999999998</v>
      </c>
      <c r="F7" s="3">
        <v>2.3098999999999998</v>
      </c>
      <c r="G7" s="1" t="s">
        <v>13</v>
      </c>
    </row>
    <row r="8" spans="1:7" ht="15.75" x14ac:dyDescent="0.25">
      <c r="A8" s="1"/>
      <c r="B8" s="3"/>
      <c r="C8" s="3"/>
      <c r="D8" s="3"/>
      <c r="E8" s="3"/>
      <c r="F8" s="3"/>
      <c r="G8" s="1"/>
    </row>
    <row r="9" spans="1:7" ht="18.75" x14ac:dyDescent="0.25">
      <c r="A9" s="2" t="s">
        <v>12</v>
      </c>
      <c r="B9" s="3">
        <f>B11-B13</f>
        <v>1.8916999999999999</v>
      </c>
      <c r="C9" s="3">
        <f t="shared" ref="C9:F9" si="0">C11-C13</f>
        <v>-2.9569000000000001</v>
      </c>
      <c r="D9" s="3">
        <f t="shared" si="0"/>
        <v>-2.2804000000000002</v>
      </c>
      <c r="E9" s="3">
        <f t="shared" si="0"/>
        <v>-2.9569000000000001</v>
      </c>
      <c r="F9" s="3">
        <f t="shared" si="0"/>
        <v>-2.9569000000000001</v>
      </c>
      <c r="G9" s="1" t="s">
        <v>13</v>
      </c>
    </row>
    <row r="10" spans="1:7" ht="18.75" x14ac:dyDescent="0.25">
      <c r="A10" s="2" t="s">
        <v>14</v>
      </c>
      <c r="B10" s="3">
        <f>B12-B13</f>
        <v>2.7195999999999998</v>
      </c>
      <c r="C10" s="3">
        <f t="shared" ref="C10:F10" si="1">C12-C13</f>
        <v>-7.2804000000000002</v>
      </c>
      <c r="D10" s="6">
        <f t="shared" si="1"/>
        <v>-5</v>
      </c>
      <c r="E10" s="6">
        <f t="shared" si="1"/>
        <v>-5</v>
      </c>
      <c r="F10" s="3">
        <f t="shared" si="1"/>
        <v>-2.9569000000000001</v>
      </c>
      <c r="G10" s="1" t="s">
        <v>13</v>
      </c>
    </row>
    <row r="11" spans="1:7" ht="18.75" x14ac:dyDescent="0.25">
      <c r="A11" s="2" t="s">
        <v>15</v>
      </c>
      <c r="B11" s="3">
        <v>1.8916999999999999</v>
      </c>
      <c r="C11" s="3">
        <f>F11</f>
        <v>7.0430999999999999</v>
      </c>
      <c r="D11" s="3">
        <v>2.7195999999999998</v>
      </c>
      <c r="E11" s="3">
        <f>F11</f>
        <v>7.0430999999999999</v>
      </c>
      <c r="F11" s="3">
        <v>7.0430999999999999</v>
      </c>
      <c r="G11" s="1" t="s">
        <v>13</v>
      </c>
    </row>
    <row r="12" spans="1:7" ht="18.75" x14ac:dyDescent="0.25">
      <c r="A12" s="2" t="s">
        <v>16</v>
      </c>
      <c r="B12" s="3">
        <f>D11</f>
        <v>2.7195999999999998</v>
      </c>
      <c r="C12" s="3">
        <f>D11</f>
        <v>2.7195999999999998</v>
      </c>
      <c r="D12" s="6">
        <v>0</v>
      </c>
      <c r="E12" s="6">
        <v>5</v>
      </c>
      <c r="F12" s="7">
        <f>F11</f>
        <v>7.0430999999999999</v>
      </c>
      <c r="G12" s="1" t="s">
        <v>13</v>
      </c>
    </row>
    <row r="13" spans="1:7" ht="18.75" x14ac:dyDescent="0.25">
      <c r="A13" s="2" t="s">
        <v>17</v>
      </c>
      <c r="B13" s="6">
        <v>0</v>
      </c>
      <c r="C13" s="6">
        <v>10</v>
      </c>
      <c r="D13" s="6">
        <v>5</v>
      </c>
      <c r="E13" s="6">
        <v>10</v>
      </c>
      <c r="F13" s="6">
        <v>10</v>
      </c>
      <c r="G13" s="1" t="s">
        <v>13</v>
      </c>
    </row>
    <row r="14" spans="1:7" ht="15.75" x14ac:dyDescent="0.25">
      <c r="A14" s="1"/>
      <c r="B14" s="3"/>
      <c r="C14" s="3"/>
      <c r="D14" s="3"/>
      <c r="E14" s="3"/>
      <c r="F14" s="3"/>
      <c r="G14" s="1"/>
    </row>
    <row r="15" spans="1:7" ht="18.75" x14ac:dyDescent="0.25">
      <c r="A15" s="2" t="s">
        <v>18</v>
      </c>
      <c r="B15" s="3">
        <v>712.1114</v>
      </c>
      <c r="C15" s="3">
        <v>406.54379999999998</v>
      </c>
      <c r="D15" s="4">
        <v>1149.9000000000001</v>
      </c>
      <c r="E15" s="3">
        <v>813.08770000000004</v>
      </c>
      <c r="F15" s="3">
        <v>406.54379999999998</v>
      </c>
      <c r="G15" s="1" t="s">
        <v>19</v>
      </c>
    </row>
    <row r="16" spans="1:7" ht="18.75" x14ac:dyDescent="0.25">
      <c r="A16" s="2" t="s">
        <v>20</v>
      </c>
      <c r="B16" s="3">
        <f>1/B17*1000</f>
        <v>7.7474036513513411</v>
      </c>
      <c r="C16" s="3">
        <f t="shared" ref="C16:F16" si="2">1/C17*1000</f>
        <v>10.282913807588173</v>
      </c>
      <c r="D16" s="3">
        <f t="shared" si="2"/>
        <v>20.565848762861368</v>
      </c>
      <c r="E16" s="3">
        <f t="shared" si="2"/>
        <v>20.565848762861368</v>
      </c>
      <c r="F16" s="3">
        <f t="shared" si="2"/>
        <v>10.282913807588173</v>
      </c>
      <c r="G16" s="1" t="s">
        <v>19</v>
      </c>
    </row>
    <row r="17" spans="1:7" ht="18.75" x14ac:dyDescent="0.25">
      <c r="A17" s="2" t="s">
        <v>21</v>
      </c>
      <c r="B17" s="3">
        <v>129.07550000000001</v>
      </c>
      <c r="C17" s="3">
        <v>97.248699999999999</v>
      </c>
      <c r="D17" s="3">
        <v>48.624299999999998</v>
      </c>
      <c r="E17" s="3">
        <v>48.624299999999998</v>
      </c>
      <c r="F17" s="3">
        <v>97.248699999999999</v>
      </c>
      <c r="G17" s="1" t="s">
        <v>22</v>
      </c>
    </row>
  </sheetData>
  <mergeCells count="1">
    <mergeCell ref="A1:G1"/>
  </mergeCells>
  <pageMargins left="0.7" right="0.7" top="0.75" bottom="0.75" header="0.3" footer="0.3"/>
  <ignoredErrors>
    <ignoredError sqref="C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5" x14ac:dyDescent="0.25"/>
  <cols>
    <col min="2" max="2" width="9.85546875" customWidth="1"/>
  </cols>
  <sheetData>
    <row r="1" spans="1:7" ht="15.75" x14ac:dyDescent="0.25">
      <c r="A1" s="13" t="s">
        <v>23</v>
      </c>
      <c r="B1" s="13"/>
      <c r="C1" s="13"/>
      <c r="D1" s="13"/>
      <c r="E1" s="13"/>
      <c r="F1" s="13"/>
      <c r="G1" s="13"/>
    </row>
    <row r="2" spans="1:7" ht="15.75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 spans="1:7" ht="15.75" x14ac:dyDescent="0.25">
      <c r="A3" s="2" t="s">
        <v>6</v>
      </c>
      <c r="B3" s="1">
        <v>1</v>
      </c>
      <c r="C3" s="1">
        <v>1</v>
      </c>
      <c r="D3" s="1">
        <v>4</v>
      </c>
      <c r="E3" s="1">
        <v>2</v>
      </c>
      <c r="F3" s="1">
        <v>1</v>
      </c>
      <c r="G3" s="1" t="s">
        <v>7</v>
      </c>
    </row>
    <row r="4" spans="1:7" ht="15.75" x14ac:dyDescent="0.25">
      <c r="A4" s="2" t="s">
        <v>8</v>
      </c>
      <c r="B4" s="1">
        <v>1</v>
      </c>
      <c r="C4" s="1">
        <v>1</v>
      </c>
      <c r="D4" s="1">
        <v>4</v>
      </c>
      <c r="E4" s="1">
        <v>2</v>
      </c>
      <c r="F4" s="1">
        <v>1</v>
      </c>
      <c r="G4" s="1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ht="18.75" x14ac:dyDescent="0.25">
      <c r="A6" s="2" t="s">
        <v>9</v>
      </c>
      <c r="B6" s="4">
        <f>C6</f>
        <v>515.9</v>
      </c>
      <c r="C6" s="4">
        <v>515.9</v>
      </c>
      <c r="D6" s="4">
        <f>E6</f>
        <v>988.2</v>
      </c>
      <c r="E6" s="4">
        <v>988.2</v>
      </c>
      <c r="F6" s="4">
        <v>473.6</v>
      </c>
      <c r="G6" s="1" t="s">
        <v>10</v>
      </c>
    </row>
    <row r="7" spans="1:7" ht="18.75" x14ac:dyDescent="0.25">
      <c r="A7" s="2" t="s">
        <v>11</v>
      </c>
      <c r="B7" s="5">
        <v>1.3520000000000001</v>
      </c>
      <c r="C7" s="5">
        <v>2.25</v>
      </c>
      <c r="D7" s="5">
        <v>1.591</v>
      </c>
      <c r="E7" s="5">
        <v>2.25</v>
      </c>
      <c r="F7" s="5">
        <v>2.25</v>
      </c>
      <c r="G7" s="1" t="s">
        <v>13</v>
      </c>
    </row>
    <row r="8" spans="1:7" ht="15.75" x14ac:dyDescent="0.25">
      <c r="A8" s="1"/>
      <c r="B8" s="4"/>
      <c r="C8" s="4"/>
      <c r="D8" s="4"/>
      <c r="E8" s="4"/>
      <c r="F8" s="4"/>
      <c r="G8" s="1"/>
    </row>
    <row r="9" spans="1:7" ht="18.75" x14ac:dyDescent="0.25">
      <c r="A9" s="2" t="s">
        <v>12</v>
      </c>
      <c r="B9" s="5">
        <f t="shared" ref="B9:E9" si="0">B11-B13</f>
        <v>1.925</v>
      </c>
      <c r="C9" s="5">
        <f t="shared" si="0"/>
        <v>-2.8970000000000002</v>
      </c>
      <c r="D9" s="5">
        <f t="shared" si="0"/>
        <v>-2.238</v>
      </c>
      <c r="E9" s="5">
        <f t="shared" si="0"/>
        <v>-2.8970000000000002</v>
      </c>
      <c r="F9" s="5">
        <f>F11-F13</f>
        <v>-2.8970000000000002</v>
      </c>
      <c r="G9" s="1" t="s">
        <v>13</v>
      </c>
    </row>
    <row r="10" spans="1:7" ht="18.75" x14ac:dyDescent="0.25">
      <c r="A10" s="2" t="s">
        <v>14</v>
      </c>
      <c r="B10" s="5">
        <f t="shared" ref="B10:E10" si="1">B12-B13</f>
        <v>2.762</v>
      </c>
      <c r="C10" s="5">
        <f t="shared" si="1"/>
        <v>-7.2379999999999995</v>
      </c>
      <c r="D10" s="5">
        <f t="shared" si="1"/>
        <v>-5</v>
      </c>
      <c r="E10" s="5">
        <f t="shared" si="1"/>
        <v>-5</v>
      </c>
      <c r="F10" s="5">
        <f>F12-F13</f>
        <v>-2.8970000000000002</v>
      </c>
      <c r="G10" s="1" t="s">
        <v>13</v>
      </c>
    </row>
    <row r="11" spans="1:7" ht="18.75" x14ac:dyDescent="0.25">
      <c r="A11" s="2" t="s">
        <v>15</v>
      </c>
      <c r="B11" s="5">
        <v>1.925</v>
      </c>
      <c r="C11" s="5">
        <f>F11</f>
        <v>7.1029999999999998</v>
      </c>
      <c r="D11" s="5">
        <v>2.762</v>
      </c>
      <c r="E11" s="5">
        <f>F11</f>
        <v>7.1029999999999998</v>
      </c>
      <c r="F11" s="5">
        <v>7.1029999999999998</v>
      </c>
      <c r="G11" s="1" t="s">
        <v>13</v>
      </c>
    </row>
    <row r="12" spans="1:7" ht="18.75" x14ac:dyDescent="0.25">
      <c r="A12" s="2" t="s">
        <v>16</v>
      </c>
      <c r="B12" s="5">
        <f>D11</f>
        <v>2.762</v>
      </c>
      <c r="C12" s="5">
        <f>D11</f>
        <v>2.762</v>
      </c>
      <c r="D12" s="6">
        <v>0</v>
      </c>
      <c r="E12" s="6">
        <v>5</v>
      </c>
      <c r="F12" s="8">
        <f>F11</f>
        <v>7.1029999999999998</v>
      </c>
      <c r="G12" s="1" t="s">
        <v>13</v>
      </c>
    </row>
    <row r="13" spans="1:7" ht="18.75" x14ac:dyDescent="0.25">
      <c r="A13" s="2" t="s">
        <v>17</v>
      </c>
      <c r="B13" s="6">
        <v>0</v>
      </c>
      <c r="C13" s="6">
        <v>10</v>
      </c>
      <c r="D13" s="6">
        <v>5</v>
      </c>
      <c r="E13" s="6">
        <v>10</v>
      </c>
      <c r="F13" s="6">
        <v>10</v>
      </c>
      <c r="G13" s="1" t="s">
        <v>13</v>
      </c>
    </row>
    <row r="14" spans="1:7" ht="15.75" x14ac:dyDescent="0.25">
      <c r="A14" s="1"/>
      <c r="B14" s="4"/>
      <c r="C14" s="4"/>
      <c r="D14" s="4"/>
      <c r="E14" s="4"/>
      <c r="F14" s="4"/>
      <c r="G14" s="1"/>
    </row>
    <row r="15" spans="1:7" ht="18.75" x14ac:dyDescent="0.25">
      <c r="A15" s="2" t="s">
        <v>18</v>
      </c>
      <c r="B15" s="4">
        <v>763.3</v>
      </c>
      <c r="C15" s="4">
        <v>458.7</v>
      </c>
      <c r="D15" s="6">
        <v>1242</v>
      </c>
      <c r="E15" s="4">
        <v>878.5</v>
      </c>
      <c r="F15" s="4">
        <v>421</v>
      </c>
      <c r="G15" s="1" t="s">
        <v>19</v>
      </c>
    </row>
    <row r="16" spans="1:7" ht="18.75" x14ac:dyDescent="0.25">
      <c r="A16" s="2" t="s">
        <v>20</v>
      </c>
      <c r="B16" s="5">
        <v>8.141</v>
      </c>
      <c r="C16" s="5">
        <v>9.7530000000000001</v>
      </c>
      <c r="D16" s="5">
        <v>19.5</v>
      </c>
      <c r="E16" s="5">
        <v>19.510000000000002</v>
      </c>
      <c r="F16" s="5">
        <v>9.7530000000000001</v>
      </c>
      <c r="G16" s="1" t="s">
        <v>19</v>
      </c>
    </row>
    <row r="17" spans="1:7" ht="18.75" x14ac:dyDescent="0.25">
      <c r="A17" s="2" t="s">
        <v>21</v>
      </c>
      <c r="B17" s="5">
        <f t="shared" ref="B17:D17" si="2">1/B16*1000</f>
        <v>122.83503255128363</v>
      </c>
      <c r="C17" s="5">
        <f t="shared" si="2"/>
        <v>102.53255408592229</v>
      </c>
      <c r="D17" s="5">
        <f t="shared" si="2"/>
        <v>51.282051282051277</v>
      </c>
      <c r="E17" s="5">
        <f>1/E16*1000</f>
        <v>51.255766273705788</v>
      </c>
      <c r="F17" s="5">
        <f>1/F16*1000</f>
        <v>102.53255408592229</v>
      </c>
      <c r="G17" s="1" t="s">
        <v>22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J8" sqref="J8"/>
    </sheetView>
  </sheetViews>
  <sheetFormatPr defaultRowHeight="15.75" x14ac:dyDescent="0.25"/>
  <cols>
    <col min="1" max="1" width="12" style="9" customWidth="1"/>
    <col min="2" max="2" width="11.5703125" style="9" customWidth="1"/>
    <col min="3" max="3" width="10.42578125" style="9" customWidth="1"/>
    <col min="4" max="16384" width="9.140625" style="9"/>
  </cols>
  <sheetData>
    <row r="1" spans="1:9" x14ac:dyDescent="0.25">
      <c r="A1" s="1"/>
      <c r="B1" s="1" t="s">
        <v>34</v>
      </c>
      <c r="C1" s="1" t="s">
        <v>25</v>
      </c>
      <c r="D1" s="1"/>
      <c r="E1" s="2" t="s">
        <v>24</v>
      </c>
    </row>
    <row r="2" spans="1:9" x14ac:dyDescent="0.25">
      <c r="A2" s="2" t="s">
        <v>26</v>
      </c>
      <c r="B2" s="4">
        <v>839.62260000000003</v>
      </c>
      <c r="C2" s="1">
        <v>796.4</v>
      </c>
      <c r="D2" s="1" t="s">
        <v>33</v>
      </c>
      <c r="E2" s="1"/>
    </row>
    <row r="3" spans="1:9" ht="16.5" thickBot="1" x14ac:dyDescent="0.3">
      <c r="A3" s="2"/>
      <c r="B3" s="1"/>
      <c r="C3" s="1"/>
      <c r="D3" s="1"/>
      <c r="E3" s="1"/>
    </row>
    <row r="4" spans="1:9" ht="16.5" thickBot="1" x14ac:dyDescent="0.3">
      <c r="A4" s="2" t="s">
        <v>27</v>
      </c>
      <c r="B4" s="1">
        <v>31.6249</v>
      </c>
      <c r="C4" s="1">
        <f>20*LOG10(ABS(G4))</f>
        <v>32.329510277771313</v>
      </c>
      <c r="D4" s="1" t="s">
        <v>32</v>
      </c>
      <c r="E4" s="1" t="s">
        <v>28</v>
      </c>
      <c r="G4" s="10">
        <v>41.35</v>
      </c>
      <c r="I4" s="9">
        <f>10^(B4/20)</f>
        <v>38.12808559802739</v>
      </c>
    </row>
    <row r="5" spans="1:9" ht="16.5" thickBot="1" x14ac:dyDescent="0.3">
      <c r="A5" s="2"/>
      <c r="B5" s="1"/>
      <c r="C5" s="1"/>
      <c r="D5" s="1"/>
      <c r="E5" s="1"/>
      <c r="G5" s="11"/>
      <c r="I5" s="9">
        <f t="shared" ref="I5:I10" si="0">10^(B5/20)</f>
        <v>1</v>
      </c>
    </row>
    <row r="6" spans="1:9" ht="16.5" thickBot="1" x14ac:dyDescent="0.3">
      <c r="A6" s="2" t="s">
        <v>27</v>
      </c>
      <c r="B6" s="1">
        <v>31.553000000000001</v>
      </c>
      <c r="C6" s="1">
        <f t="shared" ref="C6:C10" si="1">20*LOG10(ABS(G6))</f>
        <v>32.264147042075194</v>
      </c>
      <c r="D6" s="1" t="s">
        <v>32</v>
      </c>
      <c r="E6" s="1" t="s">
        <v>29</v>
      </c>
      <c r="G6" s="12">
        <v>41.04</v>
      </c>
      <c r="I6" s="9">
        <f t="shared" si="0"/>
        <v>37.813771889106413</v>
      </c>
    </row>
    <row r="7" spans="1:9" ht="16.5" thickBot="1" x14ac:dyDescent="0.3">
      <c r="A7" s="2"/>
      <c r="B7" s="1"/>
      <c r="C7" s="1"/>
      <c r="D7" s="1"/>
      <c r="E7" s="1"/>
      <c r="G7" s="11"/>
      <c r="I7" s="9">
        <f t="shared" si="0"/>
        <v>1</v>
      </c>
    </row>
    <row r="8" spans="1:9" ht="16.5" thickBot="1" x14ac:dyDescent="0.3">
      <c r="A8" s="2" t="s">
        <v>27</v>
      </c>
      <c r="B8" s="1">
        <v>30.9253</v>
      </c>
      <c r="C8" s="1">
        <f t="shared" si="1"/>
        <v>31.677571969972519</v>
      </c>
      <c r="D8" s="1" t="s">
        <v>32</v>
      </c>
      <c r="E8" s="1" t="s">
        <v>30</v>
      </c>
      <c r="G8" s="12">
        <v>38.36</v>
      </c>
      <c r="I8" s="9">
        <f t="shared" si="0"/>
        <v>35.177502291397865</v>
      </c>
    </row>
    <row r="9" spans="1:9" ht="16.5" thickBot="1" x14ac:dyDescent="0.3">
      <c r="A9" s="2"/>
      <c r="B9" s="1"/>
      <c r="C9" s="1"/>
      <c r="D9" s="1"/>
      <c r="E9" s="1"/>
      <c r="G9" s="11"/>
      <c r="I9" s="9">
        <f t="shared" si="0"/>
        <v>1</v>
      </c>
    </row>
    <row r="10" spans="1:9" ht="16.5" thickBot="1" x14ac:dyDescent="0.3">
      <c r="A10" s="2" t="s">
        <v>27</v>
      </c>
      <c r="B10" s="1">
        <v>26.331</v>
      </c>
      <c r="C10" s="1">
        <f t="shared" si="1"/>
        <v>27.320984196004709</v>
      </c>
      <c r="D10" s="1" t="s">
        <v>32</v>
      </c>
      <c r="E10" s="1" t="s">
        <v>31</v>
      </c>
      <c r="G10" s="12">
        <v>23.23</v>
      </c>
      <c r="I10" s="9">
        <f t="shared" si="0"/>
        <v>20.727646816989861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Calculated DC</vt:lpstr>
      <vt:lpstr>Simulated DC</vt:lpstr>
      <vt:lpstr>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2018-03-09T18:13:51Z</dcterms:modified>
</cp:coreProperties>
</file>