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w Schoolwork\Spring 2018\Electronics2\Lab04\"/>
    </mc:Choice>
  </mc:AlternateContent>
  <bookViews>
    <workbookView minimized="1" xWindow="0" yWindow="0" windowWidth="24000" windowHeight="9600" activeTab="2"/>
  </bookViews>
  <sheets>
    <sheet name="dc data" sheetId="1" r:id="rId1"/>
    <sheet name="ac data" sheetId="2" r:id="rId2"/>
    <sheet name="bode plot" sheetId="3" r:id="rId3"/>
  </sheets>
  <calcPr calcId="162913"/>
</workbook>
</file>

<file path=xl/calcChain.xml><?xml version="1.0" encoding="utf-8"?>
<calcChain xmlns="http://schemas.openxmlformats.org/spreadsheetml/2006/main">
  <c r="D36" i="3" l="1"/>
  <c r="E36" i="3" s="1"/>
  <c r="D25" i="3"/>
  <c r="E25" i="3" s="1"/>
  <c r="D20" i="3"/>
  <c r="E20" i="3" s="1"/>
  <c r="D35" i="3"/>
  <c r="E35" i="3" s="1"/>
  <c r="D18" i="3"/>
  <c r="E18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4" i="3"/>
  <c r="E24" i="3" s="1"/>
  <c r="D23" i="3"/>
  <c r="E23" i="3" s="1"/>
  <c r="D22" i="3"/>
  <c r="E22" i="3" s="1"/>
  <c r="D21" i="3"/>
  <c r="E21" i="3" s="1"/>
  <c r="D19" i="3"/>
  <c r="E19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14" i="1"/>
  <c r="E13" i="1"/>
  <c r="E9" i="1"/>
  <c r="E8" i="1"/>
  <c r="E4" i="1"/>
  <c r="E3" i="1"/>
</calcChain>
</file>

<file path=xl/sharedStrings.xml><?xml version="1.0" encoding="utf-8"?>
<sst xmlns="http://schemas.openxmlformats.org/spreadsheetml/2006/main" count="66" uniqueCount="35">
  <si>
    <t>AC Circuit Properties</t>
  </si>
  <si>
    <t>DC Operating Point of Circuit</t>
  </si>
  <si>
    <t>Parameter</t>
  </si>
  <si>
    <t>Calculated</t>
  </si>
  <si>
    <t>Simualted</t>
  </si>
  <si>
    <t>Measured</t>
  </si>
  <si>
    <t>Gv(mid)</t>
  </si>
  <si>
    <t>V/V</t>
  </si>
  <si>
    <t>dB</t>
  </si>
  <si>
    <t>fL</t>
  </si>
  <si>
    <t>Hz</t>
  </si>
  <si>
    <t>fH</t>
  </si>
  <si>
    <t>kHz</t>
  </si>
  <si>
    <t>Simulated</t>
  </si>
  <si>
    <t>vtn</t>
  </si>
  <si>
    <t>ID</t>
  </si>
  <si>
    <t>uA</t>
  </si>
  <si>
    <t>V</t>
  </si>
  <si>
    <t>|VOV|</t>
  </si>
  <si>
    <t>Q1</t>
  </si>
  <si>
    <t>VG</t>
  </si>
  <si>
    <t>vtp</t>
  </si>
  <si>
    <t>VD</t>
  </si>
  <si>
    <t>VS</t>
  </si>
  <si>
    <t>vgg</t>
  </si>
  <si>
    <t>Q2</t>
  </si>
  <si>
    <t>itotal</t>
  </si>
  <si>
    <t>Q3</t>
  </si>
  <si>
    <t>frequency (Hz)</t>
  </si>
  <si>
    <t>vo</t>
  </si>
  <si>
    <t>vsig</t>
  </si>
  <si>
    <t>Gv (V/V)</t>
  </si>
  <si>
    <t>Gv (dB)</t>
  </si>
  <si>
    <t>FL</t>
  </si>
  <si>
    <t>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</si>
</sst>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0" fillId="0" borderId="4" xfId="0" applyFont="1" applyBorder="1" applyAlignment="1"/>
    <xf numFmtId="0" fontId="0" fillId="0" borderId="3" xfId="0" applyFont="1" applyBorder="1" applyAlignment="1"/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Voltage Gain of a Common-Source Amplifier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'bode plot'!$A$2:$A$36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33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175</c:v>
                </c:pt>
                <c:pt idx="17">
                  <c:v>250</c:v>
                </c:pt>
                <c:pt idx="18">
                  <c:v>375</c:v>
                </c:pt>
                <c:pt idx="19">
                  <c:v>500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1500</c:v>
                </c:pt>
                <c:pt idx="24">
                  <c:v>2000</c:v>
                </c:pt>
                <c:pt idx="25">
                  <c:v>3000</c:v>
                </c:pt>
                <c:pt idx="26">
                  <c:v>4000</c:v>
                </c:pt>
                <c:pt idx="27">
                  <c:v>5000</c:v>
                </c:pt>
                <c:pt idx="28">
                  <c:v>6000</c:v>
                </c:pt>
                <c:pt idx="29">
                  <c:v>7000</c:v>
                </c:pt>
                <c:pt idx="30">
                  <c:v>8000</c:v>
                </c:pt>
                <c:pt idx="31">
                  <c:v>9000</c:v>
                </c:pt>
                <c:pt idx="32">
                  <c:v>10000</c:v>
                </c:pt>
                <c:pt idx="33">
                  <c:v>50000</c:v>
                </c:pt>
                <c:pt idx="34">
                  <c:v>100000</c:v>
                </c:pt>
              </c:numCache>
            </c:numRef>
          </c:xVal>
          <c:yVal>
            <c:numRef>
              <c:f>'bode plot'!$E$2:$E$36</c:f>
              <c:numCache>
                <c:formatCode>General</c:formatCode>
                <c:ptCount val="35"/>
                <c:pt idx="0">
                  <c:v>17.501225267834002</c:v>
                </c:pt>
                <c:pt idx="1">
                  <c:v>22.154734130013555</c:v>
                </c:pt>
                <c:pt idx="2">
                  <c:v>23.265080687010183</c:v>
                </c:pt>
                <c:pt idx="3">
                  <c:v>23.521825181113627</c:v>
                </c:pt>
                <c:pt idx="4">
                  <c:v>23.771197992305588</c:v>
                </c:pt>
                <c:pt idx="5">
                  <c:v>23.933555796749175</c:v>
                </c:pt>
                <c:pt idx="6">
                  <c:v>24.061494974825493</c:v>
                </c:pt>
                <c:pt idx="7">
                  <c:v>24.453824444047534</c:v>
                </c:pt>
                <c:pt idx="8">
                  <c:v>24.653508862179553</c:v>
                </c:pt>
                <c:pt idx="9">
                  <c:v>25.133514390254881</c:v>
                </c:pt>
                <c:pt idx="10">
                  <c:v>25.592637019255019</c:v>
                </c:pt>
                <c:pt idx="11">
                  <c:v>25.936677621407462</c:v>
                </c:pt>
                <c:pt idx="12">
                  <c:v>26.10371910870278</c:v>
                </c:pt>
                <c:pt idx="13">
                  <c:v>26.267608681008209</c:v>
                </c:pt>
                <c:pt idx="14">
                  <c:v>26.388527890994983</c:v>
                </c:pt>
                <c:pt idx="15">
                  <c:v>26.468215510826759</c:v>
                </c:pt>
                <c:pt idx="16">
                  <c:v>26.786905868123803</c:v>
                </c:pt>
                <c:pt idx="17">
                  <c:v>26.86377264975901</c:v>
                </c:pt>
                <c:pt idx="18">
                  <c:v>26.86377264975901</c:v>
                </c:pt>
                <c:pt idx="19">
                  <c:v>26.901952445905629</c:v>
                </c:pt>
                <c:pt idx="20">
                  <c:v>26.901952445905629</c:v>
                </c:pt>
                <c:pt idx="21">
                  <c:v>26.818030154033469</c:v>
                </c:pt>
                <c:pt idx="22">
                  <c:v>26.939965152694313</c:v>
                </c:pt>
                <c:pt idx="23">
                  <c:v>26.786905868123803</c:v>
                </c:pt>
                <c:pt idx="24">
                  <c:v>26.62543047498761</c:v>
                </c:pt>
                <c:pt idx="25">
                  <c:v>26.305408695571831</c:v>
                </c:pt>
                <c:pt idx="26">
                  <c:v>25.895620927739593</c:v>
                </c:pt>
                <c:pt idx="27">
                  <c:v>25.679933127304015</c:v>
                </c:pt>
                <c:pt idx="28">
                  <c:v>25.023118778169476</c:v>
                </c:pt>
                <c:pt idx="29">
                  <c:v>24.550943314302458</c:v>
                </c:pt>
                <c:pt idx="30">
                  <c:v>23.948212117656261</c:v>
                </c:pt>
                <c:pt idx="31">
                  <c:v>23.521825181113627</c:v>
                </c:pt>
                <c:pt idx="32">
                  <c:v>23.181158395138016</c:v>
                </c:pt>
                <c:pt idx="33">
                  <c:v>10.827243019487014</c:v>
                </c:pt>
                <c:pt idx="34">
                  <c:v>4.4369749923271282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0-4209-87B5-6EDD1740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6507"/>
        <c:axId val="2143112185"/>
      </c:scatterChart>
      <c:valAx>
        <c:axId val="60376507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43112185"/>
        <c:crosses val="autoZero"/>
        <c:crossBetween val="midCat"/>
      </c:valAx>
      <c:valAx>
        <c:axId val="2143112185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Voltage Gain (dB)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037650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123825</xdr:rowOff>
    </xdr:from>
    <xdr:to>
      <xdr:col>14</xdr:col>
      <xdr:colOff>28575</xdr:colOff>
      <xdr:row>25</xdr:row>
      <xdr:rowOff>123825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ColWidth="14.42578125" defaultRowHeight="15.75" customHeight="1" x14ac:dyDescent="0.2"/>
  <sheetData>
    <row r="1" spans="1:10" ht="15.75" customHeight="1" x14ac:dyDescent="0.2">
      <c r="B1" s="1" t="s">
        <v>1</v>
      </c>
    </row>
    <row r="2" spans="1:10" ht="15.75" customHeight="1" x14ac:dyDescent="0.2">
      <c r="A2" s="2"/>
      <c r="B2" s="3" t="s">
        <v>2</v>
      </c>
      <c r="C2" s="3" t="s">
        <v>3</v>
      </c>
      <c r="D2" s="3" t="s">
        <v>13</v>
      </c>
      <c r="E2" s="3" t="s">
        <v>5</v>
      </c>
      <c r="F2" s="2"/>
      <c r="I2" s="1" t="s">
        <v>14</v>
      </c>
    </row>
    <row r="3" spans="1:10" ht="15.75" customHeight="1" x14ac:dyDescent="0.2">
      <c r="B3" s="1" t="s">
        <v>15</v>
      </c>
      <c r="C3" s="1">
        <v>469</v>
      </c>
      <c r="D3" s="1">
        <v>494</v>
      </c>
      <c r="E3">
        <f>I12/2</f>
        <v>481.95</v>
      </c>
      <c r="F3" s="1" t="s">
        <v>16</v>
      </c>
      <c r="I3" s="1">
        <v>0.57299999999999995</v>
      </c>
      <c r="J3" s="1" t="s">
        <v>17</v>
      </c>
    </row>
    <row r="4" spans="1:10" ht="15.75" customHeight="1" x14ac:dyDescent="0.2">
      <c r="B4" s="1" t="s">
        <v>18</v>
      </c>
      <c r="C4" s="1">
        <v>1.3</v>
      </c>
      <c r="D4" s="1">
        <v>1.3</v>
      </c>
      <c r="E4">
        <f>E5-E7-I3</f>
        <v>1.107</v>
      </c>
      <c r="F4" s="1" t="s">
        <v>17</v>
      </c>
    </row>
    <row r="5" spans="1:10" ht="15.75" customHeight="1" x14ac:dyDescent="0.2">
      <c r="A5" s="1" t="s">
        <v>19</v>
      </c>
      <c r="B5" s="1" t="s">
        <v>20</v>
      </c>
      <c r="C5" s="1">
        <v>1.89</v>
      </c>
      <c r="D5" s="1">
        <v>1.87</v>
      </c>
      <c r="E5" s="1">
        <v>1.68</v>
      </c>
      <c r="F5" s="1" t="s">
        <v>17</v>
      </c>
      <c r="I5" s="1" t="s">
        <v>21</v>
      </c>
      <c r="J5" s="1"/>
    </row>
    <row r="6" spans="1:10" ht="15.75" customHeight="1" x14ac:dyDescent="0.2">
      <c r="B6" s="1" t="s">
        <v>22</v>
      </c>
      <c r="C6" s="1">
        <v>5</v>
      </c>
      <c r="D6" s="1">
        <v>5</v>
      </c>
      <c r="E6" s="1">
        <v>5.05</v>
      </c>
      <c r="F6" s="1" t="s">
        <v>17</v>
      </c>
      <c r="I6" s="1">
        <v>0.64700000000000002</v>
      </c>
      <c r="J6" s="1" t="s">
        <v>17</v>
      </c>
    </row>
    <row r="7" spans="1:10" ht="15.75" customHeight="1" x14ac:dyDescent="0.2">
      <c r="A7" s="2"/>
      <c r="B7" s="3" t="s">
        <v>23</v>
      </c>
      <c r="C7" s="3">
        <v>0</v>
      </c>
      <c r="D7" s="3">
        <v>0</v>
      </c>
      <c r="E7" s="3">
        <v>0</v>
      </c>
      <c r="F7" s="3" t="s">
        <v>17</v>
      </c>
    </row>
    <row r="8" spans="1:10" ht="15.75" customHeight="1" x14ac:dyDescent="0.2">
      <c r="B8" s="1" t="s">
        <v>15</v>
      </c>
      <c r="C8" s="1">
        <v>469</v>
      </c>
      <c r="D8" s="1">
        <v>494</v>
      </c>
      <c r="E8">
        <f>I12/2</f>
        <v>481.95</v>
      </c>
      <c r="F8" s="1" t="s">
        <v>16</v>
      </c>
      <c r="I8" s="1" t="s">
        <v>24</v>
      </c>
    </row>
    <row r="9" spans="1:10" ht="15.75" customHeight="1" x14ac:dyDescent="0.2">
      <c r="B9" s="1" t="s">
        <v>18</v>
      </c>
      <c r="C9" s="1">
        <v>2.2999999999999998</v>
      </c>
      <c r="D9" s="1">
        <v>2.25</v>
      </c>
      <c r="E9">
        <f>E12-E10-I6</f>
        <v>2.2329999999999988</v>
      </c>
      <c r="F9" s="1" t="s">
        <v>17</v>
      </c>
      <c r="I9" s="1">
        <v>1.6830000000000001</v>
      </c>
      <c r="J9" s="1" t="s">
        <v>17</v>
      </c>
    </row>
    <row r="10" spans="1:10" ht="15.75" customHeight="1" x14ac:dyDescent="0.2">
      <c r="A10" s="1" t="s">
        <v>25</v>
      </c>
      <c r="B10" s="1" t="s">
        <v>20</v>
      </c>
      <c r="C10" s="1">
        <v>7.04</v>
      </c>
      <c r="D10" s="1">
        <v>7.1</v>
      </c>
      <c r="E10" s="1">
        <v>7.07</v>
      </c>
      <c r="F10" s="1" t="s">
        <v>17</v>
      </c>
    </row>
    <row r="11" spans="1:10" ht="15.75" customHeight="1" x14ac:dyDescent="0.2">
      <c r="B11" s="1" t="s">
        <v>22</v>
      </c>
      <c r="C11" s="1">
        <v>5</v>
      </c>
      <c r="D11" s="1">
        <v>5</v>
      </c>
      <c r="E11" s="1">
        <v>5.05</v>
      </c>
      <c r="F11" s="1" t="s">
        <v>17</v>
      </c>
      <c r="I11" s="1" t="s">
        <v>26</v>
      </c>
    </row>
    <row r="12" spans="1:10" ht="15.75" customHeight="1" x14ac:dyDescent="0.2">
      <c r="A12" s="2"/>
      <c r="B12" s="3" t="s">
        <v>23</v>
      </c>
      <c r="C12" s="3">
        <v>10</v>
      </c>
      <c r="D12" s="3">
        <v>10</v>
      </c>
      <c r="E12" s="3">
        <v>9.9499999999999993</v>
      </c>
      <c r="F12" s="3" t="s">
        <v>17</v>
      </c>
      <c r="I12" s="1">
        <v>963.9</v>
      </c>
      <c r="J12" s="1" t="s">
        <v>16</v>
      </c>
    </row>
    <row r="13" spans="1:10" ht="15.75" customHeight="1" x14ac:dyDescent="0.2">
      <c r="B13" s="1" t="s">
        <v>15</v>
      </c>
      <c r="C13" s="1">
        <v>469</v>
      </c>
      <c r="D13" s="1">
        <v>473</v>
      </c>
      <c r="E13">
        <f>I12/2</f>
        <v>481.95</v>
      </c>
      <c r="F13" s="1" t="s">
        <v>16</v>
      </c>
    </row>
    <row r="14" spans="1:10" ht="15.75" customHeight="1" x14ac:dyDescent="0.2">
      <c r="B14" s="1" t="s">
        <v>18</v>
      </c>
      <c r="C14" s="1">
        <v>2.2999999999999998</v>
      </c>
      <c r="D14" s="1">
        <v>2.25</v>
      </c>
      <c r="E14">
        <f>E17-E15-I6</f>
        <v>2.2329999999999988</v>
      </c>
      <c r="F14" s="1" t="s">
        <v>17</v>
      </c>
    </row>
    <row r="15" spans="1:10" ht="15.75" customHeight="1" x14ac:dyDescent="0.2">
      <c r="A15" s="1" t="s">
        <v>27</v>
      </c>
      <c r="B15" s="1" t="s">
        <v>20</v>
      </c>
      <c r="C15" s="1">
        <v>7</v>
      </c>
      <c r="D15" s="1">
        <v>7.1</v>
      </c>
      <c r="E15" s="1">
        <v>7.07</v>
      </c>
      <c r="F15" s="1" t="s">
        <v>17</v>
      </c>
    </row>
    <row r="16" spans="1:10" ht="15.75" customHeight="1" x14ac:dyDescent="0.2">
      <c r="B16" s="1" t="s">
        <v>22</v>
      </c>
      <c r="C16" s="1">
        <v>7</v>
      </c>
      <c r="D16" s="1">
        <v>7.1</v>
      </c>
      <c r="E16" s="1">
        <v>7.07</v>
      </c>
      <c r="F16" s="1" t="s">
        <v>17</v>
      </c>
    </row>
    <row r="17" spans="2:6" ht="15.75" customHeight="1" x14ac:dyDescent="0.2">
      <c r="B17" s="1" t="s">
        <v>23</v>
      </c>
      <c r="C17" s="1">
        <v>10</v>
      </c>
      <c r="D17" s="1">
        <v>10</v>
      </c>
      <c r="E17" s="1">
        <v>9.9499999999999993</v>
      </c>
      <c r="F17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ColWidth="14.42578125" defaultRowHeight="15.75" customHeight="1" x14ac:dyDescent="0.2"/>
  <sheetData>
    <row r="1" spans="1:5" ht="15.75" customHeight="1" thickBot="1" x14ac:dyDescent="0.25">
      <c r="A1" s="8"/>
      <c r="B1" s="9" t="s">
        <v>0</v>
      </c>
      <c r="C1" s="8"/>
      <c r="D1" s="8"/>
      <c r="E1" s="8"/>
    </row>
    <row r="2" spans="1:5" ht="15.7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7"/>
    </row>
    <row r="3" spans="1:5" ht="15.75" customHeight="1" x14ac:dyDescent="0.2">
      <c r="A3" s="5" t="s">
        <v>6</v>
      </c>
      <c r="B3" s="5">
        <v>-19.600000000000001</v>
      </c>
      <c r="C3" s="5">
        <v>-21.7</v>
      </c>
      <c r="D3" s="4"/>
      <c r="E3" s="5" t="s">
        <v>7</v>
      </c>
    </row>
    <row r="4" spans="1:5" ht="15.75" customHeight="1" x14ac:dyDescent="0.2">
      <c r="A4" s="5" t="s">
        <v>6</v>
      </c>
      <c r="B4" s="5">
        <v>25.7</v>
      </c>
      <c r="C4" s="5">
        <v>26.7</v>
      </c>
      <c r="D4" s="4"/>
      <c r="E4" s="5" t="s">
        <v>8</v>
      </c>
    </row>
    <row r="5" spans="1:5" ht="15.75" customHeight="1" x14ac:dyDescent="0.2">
      <c r="A5" s="4"/>
      <c r="B5" s="4"/>
      <c r="C5" s="4"/>
      <c r="D5" s="4"/>
      <c r="E5" s="4"/>
    </row>
    <row r="6" spans="1:5" ht="15.75" customHeight="1" x14ac:dyDescent="0.2">
      <c r="A6" s="5" t="s">
        <v>9</v>
      </c>
      <c r="B6" s="5">
        <v>36.799999999999997</v>
      </c>
      <c r="C6" s="5">
        <v>36</v>
      </c>
      <c r="D6" s="4"/>
      <c r="E6" s="5" t="s">
        <v>10</v>
      </c>
    </row>
    <row r="7" spans="1:5" ht="15.75" customHeight="1" x14ac:dyDescent="0.2">
      <c r="A7" s="5" t="s">
        <v>11</v>
      </c>
      <c r="B7" s="5">
        <v>16.3</v>
      </c>
      <c r="C7" s="5">
        <v>15.4</v>
      </c>
      <c r="D7" s="4"/>
      <c r="E7" s="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8" workbookViewId="0">
      <selection activeCell="E2" sqref="E2:E36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/>
      <c r="G1" s="1"/>
    </row>
    <row r="2" spans="1:7" ht="15.75" customHeight="1" x14ac:dyDescent="0.2">
      <c r="A2" s="1">
        <v>10</v>
      </c>
      <c r="B2" s="1">
        <v>0.78</v>
      </c>
      <c r="C2" s="1">
        <v>0.104</v>
      </c>
      <c r="D2">
        <f>B2/C2</f>
        <v>7.5000000000000009</v>
      </c>
      <c r="E2">
        <f>20*LOG10(ABS(D2))</f>
        <v>17.501225267834002</v>
      </c>
      <c r="G2" s="1"/>
    </row>
    <row r="3" spans="1:7" ht="15.75" customHeight="1" x14ac:dyDescent="0.2">
      <c r="A3" s="1">
        <v>20</v>
      </c>
      <c r="B3" s="1">
        <v>1.32</v>
      </c>
      <c r="C3" s="1">
        <v>0.10299999999999999</v>
      </c>
      <c r="D3">
        <f>B3/C3</f>
        <v>12.815533980582526</v>
      </c>
      <c r="E3">
        <f>20*LOG10(ABS(D3))</f>
        <v>22.154734130013555</v>
      </c>
      <c r="G3" s="1"/>
    </row>
    <row r="4" spans="1:7" ht="15.75" customHeight="1" x14ac:dyDescent="0.2">
      <c r="A4" s="1">
        <v>25</v>
      </c>
      <c r="B4" s="1">
        <v>1.5</v>
      </c>
      <c r="C4" s="1">
        <v>0.10299999999999999</v>
      </c>
      <c r="D4">
        <f>B4/C4</f>
        <v>14.563106796116505</v>
      </c>
      <c r="E4">
        <f>20*LOG10(ABS(D4))</f>
        <v>23.265080687010183</v>
      </c>
      <c r="G4" s="1"/>
    </row>
    <row r="5" spans="1:7" ht="15.75" customHeight="1" x14ac:dyDescent="0.2">
      <c r="A5" s="1">
        <v>27</v>
      </c>
      <c r="B5" s="1">
        <v>1.56</v>
      </c>
      <c r="C5" s="1">
        <v>0.104</v>
      </c>
      <c r="D5">
        <f>B5/C5</f>
        <v>15.000000000000002</v>
      </c>
      <c r="E5">
        <f>20*LOG10(ABS(D5))</f>
        <v>23.521825181113627</v>
      </c>
      <c r="G5" s="1"/>
    </row>
    <row r="6" spans="1:7" ht="15.75" customHeight="1" x14ac:dyDescent="0.2">
      <c r="A6" s="1">
        <v>28</v>
      </c>
      <c r="B6" s="1">
        <v>1.59</v>
      </c>
      <c r="C6" s="1">
        <v>0.10299999999999999</v>
      </c>
      <c r="D6">
        <f>B6/C6</f>
        <v>15.436893203883496</v>
      </c>
      <c r="E6">
        <f>20*LOG10(ABS(D6))</f>
        <v>23.771197992305588</v>
      </c>
      <c r="G6" s="1"/>
    </row>
    <row r="7" spans="1:7" ht="15.75" customHeight="1" x14ac:dyDescent="0.2">
      <c r="A7" s="1">
        <v>29</v>
      </c>
      <c r="B7" s="1">
        <v>1.62</v>
      </c>
      <c r="C7" s="1">
        <v>0.10299999999999999</v>
      </c>
      <c r="D7">
        <f>B7/C7</f>
        <v>15.728155339805827</v>
      </c>
      <c r="E7">
        <f>20*LOG10(ABS(D7))</f>
        <v>23.933555796749175</v>
      </c>
      <c r="G7" s="1"/>
    </row>
    <row r="8" spans="1:7" ht="15.75" customHeight="1" x14ac:dyDescent="0.2">
      <c r="A8" s="1">
        <v>30</v>
      </c>
      <c r="B8" s="1">
        <v>1.66</v>
      </c>
      <c r="C8" s="1">
        <v>0.104</v>
      </c>
      <c r="D8">
        <f>B8/C8</f>
        <v>15.961538461538462</v>
      </c>
      <c r="E8">
        <f>20*LOG10(ABS(D8))</f>
        <v>24.061494974825493</v>
      </c>
      <c r="G8" s="1"/>
    </row>
    <row r="9" spans="1:7" ht="15.75" customHeight="1" x14ac:dyDescent="0.2">
      <c r="A9" s="1">
        <v>33</v>
      </c>
      <c r="B9" s="1">
        <v>1.72</v>
      </c>
      <c r="C9" s="1">
        <v>0.10299999999999999</v>
      </c>
      <c r="D9">
        <f>B9/C9</f>
        <v>16.699029126213592</v>
      </c>
      <c r="E9">
        <f>20*LOG10(ABS(D9))</f>
        <v>24.453824444047534</v>
      </c>
      <c r="G9" s="1"/>
    </row>
    <row r="10" spans="1:7" ht="15.75" customHeight="1" x14ac:dyDescent="0.2">
      <c r="A10" s="1">
        <v>35</v>
      </c>
      <c r="B10" s="1">
        <v>1.76</v>
      </c>
      <c r="C10" s="1">
        <v>0.10299999999999999</v>
      </c>
      <c r="D10">
        <f>B10/C10</f>
        <v>17.087378640776699</v>
      </c>
      <c r="E10">
        <f>20*LOG10(ABS(D10))</f>
        <v>24.653508862179553</v>
      </c>
      <c r="G10" s="1"/>
    </row>
    <row r="11" spans="1:7" ht="15.75" customHeight="1" x14ac:dyDescent="0.2">
      <c r="A11" s="1">
        <v>40</v>
      </c>
      <c r="B11" s="1">
        <v>1.86</v>
      </c>
      <c r="C11" s="1">
        <v>0.10299999999999999</v>
      </c>
      <c r="D11">
        <f>B11/C11</f>
        <v>18.058252427184467</v>
      </c>
      <c r="E11">
        <f>20*LOG10(ABS(D11))</f>
        <v>25.133514390254881</v>
      </c>
      <c r="G11" s="1"/>
    </row>
    <row r="12" spans="1:7" ht="15.75" customHeight="1" x14ac:dyDescent="0.2">
      <c r="A12" s="1">
        <v>50</v>
      </c>
      <c r="B12" s="1">
        <v>1.98</v>
      </c>
      <c r="C12" s="1">
        <v>0.104</v>
      </c>
      <c r="D12">
        <f>B12/C12</f>
        <v>19.03846153846154</v>
      </c>
      <c r="E12">
        <f>20*LOG10(ABS(D12))</f>
        <v>25.592637019255019</v>
      </c>
      <c r="G12" s="1"/>
    </row>
    <row r="13" spans="1:7" ht="15.75" customHeight="1" x14ac:dyDescent="0.2">
      <c r="A13" s="1">
        <v>60</v>
      </c>
      <c r="B13" s="1">
        <v>2.06</v>
      </c>
      <c r="C13" s="1">
        <v>0.104</v>
      </c>
      <c r="D13">
        <f>B13/C13</f>
        <v>19.80769230769231</v>
      </c>
      <c r="E13">
        <f>20*LOG10(ABS(D13))</f>
        <v>25.936677621407462</v>
      </c>
      <c r="G13" s="1"/>
    </row>
    <row r="14" spans="1:7" ht="15.75" customHeight="1" x14ac:dyDescent="0.2">
      <c r="A14" s="1">
        <v>70</v>
      </c>
      <c r="B14" s="1">
        <v>2.1</v>
      </c>
      <c r="C14" s="1">
        <v>0.104</v>
      </c>
      <c r="D14">
        <f>B14/C14</f>
        <v>20.192307692307693</v>
      </c>
      <c r="E14">
        <f>20*LOG10(ABS(D14))</f>
        <v>26.10371910870278</v>
      </c>
      <c r="G14" s="1"/>
    </row>
    <row r="15" spans="1:7" ht="15.75" customHeight="1" x14ac:dyDescent="0.2">
      <c r="A15" s="1">
        <v>80</v>
      </c>
      <c r="B15" s="1">
        <v>2.14</v>
      </c>
      <c r="C15" s="1">
        <v>0.104</v>
      </c>
      <c r="D15">
        <f>B15/C15</f>
        <v>20.57692307692308</v>
      </c>
      <c r="E15">
        <f>20*LOG10(ABS(D15))</f>
        <v>26.267608681008209</v>
      </c>
      <c r="G15" s="1"/>
    </row>
    <row r="16" spans="1:7" ht="15.75" customHeight="1" x14ac:dyDescent="0.2">
      <c r="A16" s="1">
        <v>90</v>
      </c>
      <c r="B16" s="1">
        <v>2.17</v>
      </c>
      <c r="C16" s="1">
        <v>0.104</v>
      </c>
      <c r="D16">
        <f>B16/C16</f>
        <v>20.865384615384617</v>
      </c>
      <c r="E16">
        <f>20*LOG10(ABS(D16))</f>
        <v>26.388527890994983</v>
      </c>
      <c r="G16" s="1"/>
    </row>
    <row r="17" spans="1:7" ht="15.75" customHeight="1" x14ac:dyDescent="0.2">
      <c r="A17" s="1">
        <v>100</v>
      </c>
      <c r="B17" s="1">
        <v>2.19</v>
      </c>
      <c r="C17" s="1">
        <v>0.104</v>
      </c>
      <c r="D17">
        <f>B17/C17</f>
        <v>21.057692307692307</v>
      </c>
      <c r="E17">
        <f>20*LOG10(ABS(D17))</f>
        <v>26.468215510826759</v>
      </c>
      <c r="G17" s="1"/>
    </row>
    <row r="18" spans="1:7" ht="15.75" customHeight="1" x14ac:dyDescent="0.2">
      <c r="A18" s="1">
        <v>175</v>
      </c>
      <c r="B18" s="1">
        <v>2.25</v>
      </c>
      <c r="C18" s="1">
        <v>0.10299999999999999</v>
      </c>
      <c r="D18">
        <f>B18/C18</f>
        <v>21.844660194174757</v>
      </c>
      <c r="E18">
        <f>20*LOG10(ABS(D18))</f>
        <v>26.786905868123803</v>
      </c>
      <c r="G18" s="1"/>
    </row>
    <row r="19" spans="1:7" ht="15.75" customHeight="1" x14ac:dyDescent="0.2">
      <c r="A19" s="1">
        <v>250</v>
      </c>
      <c r="B19" s="1">
        <v>2.27</v>
      </c>
      <c r="C19" s="1">
        <v>0.10299999999999999</v>
      </c>
      <c r="D19">
        <f>B19/C19</f>
        <v>22.038834951456312</v>
      </c>
      <c r="E19">
        <f>20*LOG10(ABS(D19))</f>
        <v>26.86377264975901</v>
      </c>
      <c r="G19" s="1"/>
    </row>
    <row r="20" spans="1:7" ht="15.75" customHeight="1" x14ac:dyDescent="0.2">
      <c r="A20" s="1">
        <v>375</v>
      </c>
      <c r="B20" s="1">
        <v>2.27</v>
      </c>
      <c r="C20" s="1">
        <v>0.10299999999999999</v>
      </c>
      <c r="D20">
        <f>B20/C20</f>
        <v>22.038834951456312</v>
      </c>
      <c r="E20">
        <f>20*LOG10(ABS(D20))</f>
        <v>26.86377264975901</v>
      </c>
      <c r="G20" s="1"/>
    </row>
    <row r="21" spans="1:7" ht="15.75" customHeight="1" x14ac:dyDescent="0.2">
      <c r="A21" s="1">
        <v>500</v>
      </c>
      <c r="B21" s="1">
        <v>2.2799999999999998</v>
      </c>
      <c r="C21" s="1">
        <v>0.10299999999999999</v>
      </c>
      <c r="D21">
        <f>B21/C21</f>
        <v>22.135922330097088</v>
      </c>
      <c r="E21">
        <f>20*LOG10(ABS(D21))</f>
        <v>26.901952445905629</v>
      </c>
      <c r="G21" s="1"/>
    </row>
    <row r="22" spans="1:7" ht="15.75" customHeight="1" x14ac:dyDescent="0.2">
      <c r="A22" s="1">
        <v>800</v>
      </c>
      <c r="B22" s="1">
        <v>2.2799999999999998</v>
      </c>
      <c r="C22" s="1">
        <v>0.10299999999999999</v>
      </c>
      <c r="D22">
        <f>B22/C22</f>
        <v>22.135922330097088</v>
      </c>
      <c r="E22">
        <f>20*LOG10(ABS(D22))</f>
        <v>26.901952445905629</v>
      </c>
      <c r="G22" s="1"/>
    </row>
    <row r="23" spans="1:7" ht="15.75" customHeight="1" x14ac:dyDescent="0.2">
      <c r="A23" s="1">
        <v>900</v>
      </c>
      <c r="B23" s="1">
        <v>2.2799999999999998</v>
      </c>
      <c r="C23" s="1">
        <v>0.104</v>
      </c>
      <c r="D23">
        <f>B23/C23</f>
        <v>21.923076923076923</v>
      </c>
      <c r="E23">
        <f>20*LOG10(ABS(D23))</f>
        <v>26.818030154033469</v>
      </c>
      <c r="G23" s="1"/>
    </row>
    <row r="24" spans="1:7" ht="15.75" customHeight="1" x14ac:dyDescent="0.2">
      <c r="A24" s="1">
        <v>1000</v>
      </c>
      <c r="B24" s="1">
        <v>2.29</v>
      </c>
      <c r="C24" s="1">
        <v>0.10299999999999999</v>
      </c>
      <c r="D24">
        <f>B24/C24</f>
        <v>22.233009708737864</v>
      </c>
      <c r="E24">
        <f>20*LOG10(ABS(D24))</f>
        <v>26.939965152694313</v>
      </c>
      <c r="G24" s="1"/>
    </row>
    <row r="25" spans="1:7" ht="15.75" customHeight="1" x14ac:dyDescent="0.2">
      <c r="A25" s="1">
        <v>1500</v>
      </c>
      <c r="B25" s="1">
        <v>2.25</v>
      </c>
      <c r="C25" s="1">
        <v>0.10299999999999999</v>
      </c>
      <c r="D25">
        <f>B25/C25</f>
        <v>21.844660194174757</v>
      </c>
      <c r="E25">
        <f>20*LOG10(ABS(D25))</f>
        <v>26.786905868123803</v>
      </c>
      <c r="G25" s="1"/>
    </row>
    <row r="26" spans="1:7" ht="15.75" customHeight="1" x14ac:dyDescent="0.2">
      <c r="A26" s="1">
        <v>2000</v>
      </c>
      <c r="B26" s="1">
        <v>2.23</v>
      </c>
      <c r="C26" s="1">
        <v>0.104</v>
      </c>
      <c r="D26">
        <f>B26/C26</f>
        <v>21.442307692307693</v>
      </c>
      <c r="E26">
        <f>20*LOG10(ABS(D26))</f>
        <v>26.62543047498761</v>
      </c>
      <c r="G26" s="1"/>
    </row>
    <row r="27" spans="1:7" ht="15.75" customHeight="1" x14ac:dyDescent="0.2">
      <c r="A27" s="1">
        <v>3000</v>
      </c>
      <c r="B27" s="1">
        <v>2.17</v>
      </c>
      <c r="C27" s="1">
        <v>0.105</v>
      </c>
      <c r="D27">
        <f>B27/C27</f>
        <v>20.666666666666668</v>
      </c>
      <c r="E27">
        <f>20*LOG10(ABS(D27))</f>
        <v>26.305408695571831</v>
      </c>
      <c r="G27" s="1"/>
    </row>
    <row r="28" spans="1:7" ht="15.75" customHeight="1" x14ac:dyDescent="0.2">
      <c r="A28" s="1">
        <v>4000</v>
      </c>
      <c r="B28" s="1">
        <v>2.0699999999999998</v>
      </c>
      <c r="C28" s="1">
        <v>0.105</v>
      </c>
      <c r="D28">
        <f>B28/C28</f>
        <v>19.714285714285712</v>
      </c>
      <c r="E28">
        <f>20*LOG10(ABS(D28))</f>
        <v>25.895620927739593</v>
      </c>
      <c r="G28" s="1"/>
    </row>
    <row r="29" spans="1:7" ht="12.75" x14ac:dyDescent="0.2">
      <c r="A29" s="1">
        <v>5000</v>
      </c>
      <c r="B29" s="1">
        <v>2</v>
      </c>
      <c r="C29" s="1">
        <v>0.104</v>
      </c>
      <c r="D29">
        <f>B29/C29</f>
        <v>19.23076923076923</v>
      </c>
      <c r="E29">
        <f>20*LOG10(ABS(D29))</f>
        <v>25.679933127304015</v>
      </c>
      <c r="G29" s="1"/>
    </row>
    <row r="30" spans="1:7" ht="12.75" x14ac:dyDescent="0.2">
      <c r="A30" s="1">
        <v>6000</v>
      </c>
      <c r="B30" s="1">
        <v>1.89</v>
      </c>
      <c r="C30" s="1">
        <v>0.106</v>
      </c>
      <c r="D30">
        <f>B30/C30</f>
        <v>17.830188679245282</v>
      </c>
      <c r="E30">
        <f>20*LOG10(ABS(D30))</f>
        <v>25.023118778169476</v>
      </c>
      <c r="G30" s="1"/>
    </row>
    <row r="31" spans="1:7" ht="12.75" x14ac:dyDescent="0.2">
      <c r="A31" s="1">
        <v>7000</v>
      </c>
      <c r="B31" s="1">
        <v>1.79</v>
      </c>
      <c r="C31" s="1">
        <v>0.106</v>
      </c>
      <c r="D31">
        <f>B31/C31</f>
        <v>16.886792452830189</v>
      </c>
      <c r="E31">
        <f>20*LOG10(ABS(D31))</f>
        <v>24.550943314302458</v>
      </c>
      <c r="G31" s="1"/>
    </row>
    <row r="32" spans="1:7" ht="12.75" x14ac:dyDescent="0.2">
      <c r="A32" s="1">
        <v>8000</v>
      </c>
      <c r="B32" s="1">
        <v>1.67</v>
      </c>
      <c r="C32" s="1">
        <v>0.106</v>
      </c>
      <c r="D32">
        <f>B32/C32</f>
        <v>15.754716981132075</v>
      </c>
      <c r="E32">
        <f>20*LOG10(ABS(D32))</f>
        <v>23.948212117656261</v>
      </c>
      <c r="G32" s="1"/>
    </row>
    <row r="33" spans="1:9" ht="12.75" x14ac:dyDescent="0.2">
      <c r="A33" s="1">
        <v>9000</v>
      </c>
      <c r="B33" s="1">
        <v>1.59</v>
      </c>
      <c r="C33" s="1">
        <v>0.106</v>
      </c>
      <c r="D33">
        <f>B33/C33</f>
        <v>15.000000000000002</v>
      </c>
      <c r="E33">
        <f>20*LOG10(ABS(D33))</f>
        <v>23.521825181113627</v>
      </c>
      <c r="G33" s="1"/>
      <c r="H33" s="1" t="s">
        <v>33</v>
      </c>
      <c r="I33" s="1">
        <v>29</v>
      </c>
    </row>
    <row r="34" spans="1:9" ht="12.75" x14ac:dyDescent="0.2">
      <c r="A34" s="1">
        <v>10000</v>
      </c>
      <c r="B34" s="1">
        <v>1.5</v>
      </c>
      <c r="C34" s="1">
        <v>0.104</v>
      </c>
      <c r="D34">
        <f>B34/C34</f>
        <v>14.423076923076923</v>
      </c>
      <c r="E34">
        <f>20*LOG10(ABS(D34))</f>
        <v>23.181158395138016</v>
      </c>
      <c r="G34" s="1"/>
      <c r="H34" s="1" t="s">
        <v>34</v>
      </c>
      <c r="I34" s="1">
        <v>8000</v>
      </c>
    </row>
    <row r="35" spans="1:9" ht="12.75" x14ac:dyDescent="0.2">
      <c r="A35" s="1">
        <v>50000</v>
      </c>
      <c r="B35" s="1">
        <v>0.4</v>
      </c>
      <c r="C35" s="1">
        <v>0.115</v>
      </c>
      <c r="D35">
        <f>B35/C35</f>
        <v>3.4782608695652173</v>
      </c>
      <c r="E35">
        <f>20*LOG10(ABS(D35))</f>
        <v>10.827243019487014</v>
      </c>
      <c r="G35" s="1"/>
    </row>
    <row r="36" spans="1:9" ht="12.75" x14ac:dyDescent="0.2">
      <c r="A36" s="1">
        <v>100000</v>
      </c>
      <c r="B36" s="1">
        <v>0.25</v>
      </c>
      <c r="C36" s="1">
        <v>0.15</v>
      </c>
      <c r="D36">
        <f>B36/C36</f>
        <v>1.6666666666666667</v>
      </c>
      <c r="E36">
        <f>20*LOG10(ABS(D36))</f>
        <v>4.4369749923271282</v>
      </c>
      <c r="G36" s="1"/>
    </row>
    <row r="37" spans="1:9" ht="12.75" x14ac:dyDescent="0.2">
      <c r="A37" s="1"/>
    </row>
  </sheetData>
  <sortState ref="A2:F38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 data</vt:lpstr>
      <vt:lpstr>ac data</vt:lpstr>
      <vt:lpstr>bode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2018-04-04T17:08:58Z</dcterms:modified>
</cp:coreProperties>
</file>