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KYLE\School\3rd Year (Sem 1)\8. Intelligent Systems\Midterms\Assignments\"/>
    </mc:Choice>
  </mc:AlternateContent>
  <xr:revisionPtr revIDLastSave="0" documentId="13_ncr:1_{CA3CAB95-3E36-4023-87F8-795C6D6C56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logging_Income" sheetId="1" r:id="rId1"/>
    <sheet name="SHEET 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1" l="1"/>
  <c r="H37" i="1"/>
  <c r="E34" i="1"/>
  <c r="F34" i="1"/>
  <c r="H2" i="1" l="1"/>
  <c r="H3" i="1" l="1"/>
  <c r="K3" i="1" s="1"/>
  <c r="L3" i="1" s="1"/>
  <c r="H4" i="1"/>
  <c r="K4" i="1" s="1"/>
  <c r="L4" i="1" s="1"/>
  <c r="H5" i="1"/>
  <c r="K5" i="1" s="1"/>
  <c r="L5" i="1" s="1"/>
  <c r="H6" i="1"/>
  <c r="K6" i="1" s="1"/>
  <c r="L6" i="1" s="1"/>
  <c r="H7" i="1"/>
  <c r="K7" i="1" s="1"/>
  <c r="L7" i="1" s="1"/>
  <c r="H8" i="1"/>
  <c r="K8" i="1" s="1"/>
  <c r="L8" i="1" s="1"/>
  <c r="H9" i="1"/>
  <c r="K9" i="1" s="1"/>
  <c r="L9" i="1" s="1"/>
  <c r="H10" i="1"/>
  <c r="K10" i="1" s="1"/>
  <c r="L10" i="1" s="1"/>
  <c r="H11" i="1"/>
  <c r="K11" i="1" s="1"/>
  <c r="L11" i="1" s="1"/>
  <c r="H12" i="1"/>
  <c r="K12" i="1" s="1"/>
  <c r="L12" i="1" s="1"/>
  <c r="H13" i="1"/>
  <c r="K13" i="1" s="1"/>
  <c r="L13" i="1" s="1"/>
  <c r="H14" i="1"/>
  <c r="K14" i="1" s="1"/>
  <c r="L14" i="1" s="1"/>
  <c r="H15" i="1"/>
  <c r="K15" i="1" s="1"/>
  <c r="L15" i="1" s="1"/>
  <c r="H16" i="1"/>
  <c r="K16" i="1" s="1"/>
  <c r="L16" i="1" s="1"/>
  <c r="H17" i="1"/>
  <c r="K17" i="1" s="1"/>
  <c r="L17" i="1" s="1"/>
  <c r="H18" i="1"/>
  <c r="K18" i="1" s="1"/>
  <c r="L18" i="1" s="1"/>
  <c r="H19" i="1"/>
  <c r="K19" i="1" s="1"/>
  <c r="L19" i="1" s="1"/>
  <c r="H20" i="1"/>
  <c r="K20" i="1" s="1"/>
  <c r="L20" i="1" s="1"/>
  <c r="H21" i="1"/>
  <c r="K21" i="1" s="1"/>
  <c r="L21" i="1" s="1"/>
  <c r="H22" i="1"/>
  <c r="K22" i="1" s="1"/>
  <c r="L22" i="1" s="1"/>
  <c r="H23" i="1"/>
  <c r="K23" i="1" s="1"/>
  <c r="L23" i="1" s="1"/>
  <c r="H24" i="1"/>
  <c r="K24" i="1" s="1"/>
  <c r="L24" i="1" s="1"/>
  <c r="H25" i="1"/>
  <c r="K25" i="1" s="1"/>
  <c r="L25" i="1" s="1"/>
  <c r="H26" i="1"/>
  <c r="K26" i="1" s="1"/>
  <c r="L26" i="1" s="1"/>
  <c r="H27" i="1"/>
  <c r="K27" i="1" s="1"/>
  <c r="L27" i="1" s="1"/>
  <c r="H28" i="1"/>
  <c r="K28" i="1" s="1"/>
  <c r="L28" i="1" s="1"/>
  <c r="H29" i="1"/>
  <c r="K29" i="1" s="1"/>
  <c r="L29" i="1" s="1"/>
  <c r="H30" i="1"/>
  <c r="K30" i="1" s="1"/>
  <c r="L30" i="1" s="1"/>
  <c r="H31" i="1"/>
  <c r="K31" i="1" s="1"/>
  <c r="L31" i="1" s="1"/>
  <c r="K2" i="1"/>
  <c r="L2" i="1" s="1"/>
  <c r="B34" i="1"/>
  <c r="D4" i="1" s="1"/>
  <c r="G4" i="1" s="1"/>
  <c r="A34" i="1"/>
  <c r="C5" i="1" s="1"/>
  <c r="E5" i="1" l="1"/>
  <c r="L34" i="1"/>
  <c r="C28" i="1"/>
  <c r="C24" i="1"/>
  <c r="C20" i="1"/>
  <c r="C16" i="1"/>
  <c r="C12" i="1"/>
  <c r="C8" i="1"/>
  <c r="C4" i="1"/>
  <c r="D31" i="1"/>
  <c r="G31" i="1" s="1"/>
  <c r="D27" i="1"/>
  <c r="G27" i="1" s="1"/>
  <c r="D23" i="1"/>
  <c r="G23" i="1" s="1"/>
  <c r="D19" i="1"/>
  <c r="G19" i="1" s="1"/>
  <c r="D15" i="1"/>
  <c r="G15" i="1" s="1"/>
  <c r="D11" i="1"/>
  <c r="G11" i="1" s="1"/>
  <c r="D7" i="1"/>
  <c r="G7" i="1" s="1"/>
  <c r="D3" i="1"/>
  <c r="G3" i="1" s="1"/>
  <c r="I30" i="1"/>
  <c r="J30" i="1" s="1"/>
  <c r="I26" i="1"/>
  <c r="J26" i="1" s="1"/>
  <c r="I22" i="1"/>
  <c r="J22" i="1" s="1"/>
  <c r="I18" i="1"/>
  <c r="J18" i="1" s="1"/>
  <c r="I14" i="1"/>
  <c r="J14" i="1" s="1"/>
  <c r="I10" i="1"/>
  <c r="J10" i="1" s="1"/>
  <c r="I6" i="1"/>
  <c r="J6" i="1" s="1"/>
  <c r="C27" i="1"/>
  <c r="C19" i="1"/>
  <c r="C15" i="1"/>
  <c r="C7" i="1"/>
  <c r="C3" i="1"/>
  <c r="D30" i="1"/>
  <c r="G30" i="1" s="1"/>
  <c r="D26" i="1"/>
  <c r="G26" i="1" s="1"/>
  <c r="D22" i="1"/>
  <c r="G22" i="1" s="1"/>
  <c r="D18" i="1"/>
  <c r="G18" i="1" s="1"/>
  <c r="D14" i="1"/>
  <c r="G14" i="1" s="1"/>
  <c r="D10" i="1"/>
  <c r="G10" i="1" s="1"/>
  <c r="D6" i="1"/>
  <c r="G6" i="1" s="1"/>
  <c r="I29" i="1"/>
  <c r="J29" i="1" s="1"/>
  <c r="I25" i="1"/>
  <c r="J25" i="1" s="1"/>
  <c r="I21" i="1"/>
  <c r="J21" i="1" s="1"/>
  <c r="I17" i="1"/>
  <c r="J17" i="1" s="1"/>
  <c r="I13" i="1"/>
  <c r="J13" i="1" s="1"/>
  <c r="I9" i="1"/>
  <c r="J9" i="1" s="1"/>
  <c r="I5" i="1"/>
  <c r="J5" i="1" s="1"/>
  <c r="C31" i="1"/>
  <c r="C23" i="1"/>
  <c r="C11" i="1"/>
  <c r="C30" i="1"/>
  <c r="C26" i="1"/>
  <c r="C22" i="1"/>
  <c r="C18" i="1"/>
  <c r="C14" i="1"/>
  <c r="C10" i="1"/>
  <c r="C6" i="1"/>
  <c r="C2" i="1"/>
  <c r="D29" i="1"/>
  <c r="G29" i="1" s="1"/>
  <c r="D25" i="1"/>
  <c r="G25" i="1" s="1"/>
  <c r="D21" i="1"/>
  <c r="G21" i="1" s="1"/>
  <c r="D17" i="1"/>
  <c r="G17" i="1" s="1"/>
  <c r="D13" i="1"/>
  <c r="G13" i="1" s="1"/>
  <c r="D9" i="1"/>
  <c r="G9" i="1" s="1"/>
  <c r="D5" i="1"/>
  <c r="G5" i="1" s="1"/>
  <c r="I2" i="1"/>
  <c r="J2" i="1" s="1"/>
  <c r="I28" i="1"/>
  <c r="J28" i="1" s="1"/>
  <c r="I24" i="1"/>
  <c r="J24" i="1" s="1"/>
  <c r="I20" i="1"/>
  <c r="J20" i="1" s="1"/>
  <c r="I16" i="1"/>
  <c r="J16" i="1" s="1"/>
  <c r="I12" i="1"/>
  <c r="J12" i="1" s="1"/>
  <c r="I8" i="1"/>
  <c r="J8" i="1" s="1"/>
  <c r="I4" i="1"/>
  <c r="J4" i="1" s="1"/>
  <c r="C29" i="1"/>
  <c r="C25" i="1"/>
  <c r="C21" i="1"/>
  <c r="C17" i="1"/>
  <c r="C13" i="1"/>
  <c r="C9" i="1"/>
  <c r="D2" i="1"/>
  <c r="G2" i="1" s="1"/>
  <c r="D28" i="1"/>
  <c r="G28" i="1" s="1"/>
  <c r="D24" i="1"/>
  <c r="G24" i="1" s="1"/>
  <c r="D20" i="1"/>
  <c r="G20" i="1" s="1"/>
  <c r="D16" i="1"/>
  <c r="G16" i="1" s="1"/>
  <c r="D12" i="1"/>
  <c r="G12" i="1" s="1"/>
  <c r="D8" i="1"/>
  <c r="G8" i="1" s="1"/>
  <c r="I31" i="1"/>
  <c r="J31" i="1" s="1"/>
  <c r="I27" i="1"/>
  <c r="J27" i="1" s="1"/>
  <c r="I23" i="1"/>
  <c r="J23" i="1" s="1"/>
  <c r="I19" i="1"/>
  <c r="J19" i="1" s="1"/>
  <c r="I15" i="1"/>
  <c r="J15" i="1" s="1"/>
  <c r="I11" i="1"/>
  <c r="J11" i="1" s="1"/>
  <c r="I7" i="1"/>
  <c r="J7" i="1" s="1"/>
  <c r="I3" i="1"/>
  <c r="J3" i="1" s="1"/>
  <c r="F9" i="1" l="1"/>
  <c r="E9" i="1"/>
  <c r="F13" i="1"/>
  <c r="E13" i="1"/>
  <c r="F29" i="1"/>
  <c r="E29" i="1"/>
  <c r="J34" i="1"/>
  <c r="F2" i="1"/>
  <c r="E2" i="1"/>
  <c r="E18" i="1"/>
  <c r="F18" i="1"/>
  <c r="F11" i="1"/>
  <c r="E11" i="1"/>
  <c r="F19" i="1"/>
  <c r="E19" i="1"/>
  <c r="F16" i="1"/>
  <c r="E16" i="1"/>
  <c r="E14" i="1"/>
  <c r="F14" i="1"/>
  <c r="F15" i="1"/>
  <c r="E15" i="1"/>
  <c r="F28" i="1"/>
  <c r="E28" i="1"/>
  <c r="F17" i="1"/>
  <c r="E17" i="1"/>
  <c r="E6" i="1"/>
  <c r="F6" i="1"/>
  <c r="F22" i="1"/>
  <c r="E22" i="1"/>
  <c r="F23" i="1"/>
  <c r="E23" i="1"/>
  <c r="F3" i="1"/>
  <c r="E3" i="1"/>
  <c r="F27" i="1"/>
  <c r="E27" i="1"/>
  <c r="F4" i="1"/>
  <c r="E4" i="1"/>
  <c r="F20" i="1"/>
  <c r="E20" i="1"/>
  <c r="F25" i="1"/>
  <c r="E25" i="1"/>
  <c r="F30" i="1"/>
  <c r="E30" i="1"/>
  <c r="F12" i="1"/>
  <c r="E12" i="1"/>
  <c r="G34" i="1"/>
  <c r="F21" i="1"/>
  <c r="E21" i="1"/>
  <c r="E10" i="1"/>
  <c r="F10" i="1"/>
  <c r="F26" i="1"/>
  <c r="E26" i="1"/>
  <c r="F31" i="1"/>
  <c r="E31" i="1"/>
  <c r="F7" i="1"/>
  <c r="E7" i="1"/>
  <c r="F8" i="1"/>
  <c r="E8" i="1"/>
  <c r="F24" i="1"/>
  <c r="E24" i="1"/>
  <c r="F5" i="1"/>
</calcChain>
</file>

<file path=xl/sharedStrings.xml><?xml version="1.0" encoding="utf-8"?>
<sst xmlns="http://schemas.openxmlformats.org/spreadsheetml/2006/main" count="40" uniqueCount="38">
  <si>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</si>
  <si>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</si>
  <si>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</si>
  <si>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</si>
  <si>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</si>
  <si>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</si>
  <si>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</si>
  <si>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</si>
  <si>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</si>
  <si>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</si>
  <si>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</si>
  <si>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</si>
  <si>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</si>
  <si>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</si>
  <si>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</si>
  <si>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</si>
  <si>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</si>
  <si>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</si>
  <si>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</si>
  <si>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</si>
  <si>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</si>
  <si>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</si>
  <si>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</si>
  <si>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</si>
  <si>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MonthsExperience (x)</t>
  </si>
  <si>
    <t>Income (y)</t>
  </si>
  <si>
    <t>MEAN (Y)</t>
  </si>
  <si>
    <t>MEAN (X)</t>
  </si>
  <si>
    <t>SST</t>
  </si>
  <si>
    <t>SSE</t>
  </si>
  <si>
    <t>SSR</t>
  </si>
  <si>
    <t>RESIDUAL OUTPUT</t>
  </si>
  <si>
    <t>Observation</t>
  </si>
  <si>
    <t>Predicted Income (y)</t>
  </si>
  <si>
    <t>Residuals</t>
  </si>
  <si>
    <t>b1</t>
  </si>
  <si>
    <t>b0</t>
  </si>
  <si>
    <t>REGRESSION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</si>
</sst>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6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2" fontId="0" fillId="34" borderId="0" xfId="0" applyNumberFormat="1" applyFill="1" applyAlignment="1">
      <alignment horizontal="center"/>
    </xf>
    <xf numFmtId="0" fontId="0" fillId="35" borderId="0" xfId="0" applyFill="1"/>
    <xf numFmtId="2" fontId="0" fillId="35" borderId="0" xfId="0" applyNumberFormat="1" applyFill="1" applyAlignment="1">
      <alignment horizontal="center"/>
    </xf>
    <xf numFmtId="0" fontId="0" fillId="36" borderId="0" xfId="0" applyFill="1"/>
    <xf numFmtId="0" fontId="0" fillId="36" borderId="0" xfId="0" applyFill="1" applyAlignment="1">
      <alignment horizontal="center"/>
    </xf>
    <xf numFmtId="0" fontId="0" fillId="37" borderId="0" xfId="0" applyFill="1"/>
    <xf numFmtId="2" fontId="0" fillId="37" borderId="0" xfId="0" applyNumberFormat="1" applyFill="1" applyAlignment="1">
      <alignment horizontal="center"/>
    </xf>
    <xf numFmtId="0" fontId="0" fillId="38" borderId="0" xfId="0" applyFill="1"/>
    <xf numFmtId="2" fontId="0" fillId="38" borderId="0" xfId="0" applyNumberFormat="1" applyFill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/>
    </xf>
    <xf numFmtId="0" fontId="0" fillId="40" borderId="0" xfId="0" applyFill="1"/>
    <xf numFmtId="0" fontId="0" fillId="40" borderId="0" xfId="0" applyFill="1" applyAlignment="1">
      <alignment horizontal="center"/>
    </xf>
    <xf numFmtId="2" fontId="0" fillId="41" borderId="12" xfId="0" applyNumberFormat="1" applyFill="1" applyBorder="1" applyAlignment="1">
      <alignment horizontal="center"/>
    </xf>
    <xf numFmtId="0" fontId="0" fillId="0" borderId="12" xfId="0" applyBorder="1"/>
    <xf numFmtId="2" fontId="0" fillId="38" borderId="12" xfId="0" applyNumberFormat="1" applyFill="1" applyBorder="1" applyAlignment="1">
      <alignment horizontal="center"/>
    </xf>
    <xf numFmtId="0" fontId="0" fillId="39" borderId="12" xfId="0" applyFill="1" applyBorder="1" applyAlignment="1">
      <alignment horizontal="center"/>
    </xf>
    <xf numFmtId="0" fontId="0" fillId="40" borderId="12" xfId="0" applyFill="1" applyBorder="1" applyAlignment="1">
      <alignment horizontal="center"/>
    </xf>
    <xf numFmtId="0" fontId="16" fillId="41" borderId="13" xfId="0" applyFont="1" applyFill="1" applyBorder="1" applyAlignment="1">
      <alignment horizontal="center"/>
    </xf>
    <xf numFmtId="0" fontId="0" fillId="0" borderId="13" xfId="0" applyBorder="1"/>
    <xf numFmtId="0" fontId="16" fillId="38" borderId="13" xfId="0" applyFont="1" applyFill="1" applyBorder="1" applyAlignment="1">
      <alignment horizontal="center"/>
    </xf>
    <xf numFmtId="0" fontId="16" fillId="39" borderId="13" xfId="0" applyFont="1" applyFill="1" applyBorder="1" applyAlignment="1">
      <alignment horizontal="center"/>
    </xf>
    <xf numFmtId="0" fontId="16" fillId="40" borderId="13" xfId="0" applyFont="1" applyFill="1" applyBorder="1" applyAlignment="1">
      <alignment horizontal="center"/>
    </xf>
    <xf numFmtId="2" fontId="0" fillId="37" borderId="13" xfId="0" applyNumberFormat="1" applyFill="1" applyBorder="1"/>
    <xf numFmtId="2" fontId="0" fillId="37" borderId="12" xfId="0" applyNumberFormat="1" applyFill="1" applyBorder="1" applyAlignment="1">
      <alignment horizontal="center"/>
    </xf>
    <xf numFmtId="0" fontId="0" fillId="36" borderId="13" xfId="0" applyFill="1" applyBorder="1"/>
    <xf numFmtId="0" fontId="0" fillId="36" borderId="12" xfId="0" applyFill="1" applyBorder="1" applyAlignment="1">
      <alignment horizontal="center"/>
    </xf>
    <xf numFmtId="0" fontId="0" fillId="42" borderId="0" xfId="0" applyFill="1" applyAlignment="1">
      <alignment horizontal="center"/>
    </xf>
    <xf numFmtId="2" fontId="0" fillId="42" borderId="0" xfId="0" applyNumberFormat="1" applyFill="1" applyAlignment="1">
      <alignment horizontal="center"/>
    </xf>
    <xf numFmtId="0" fontId="0" fillId="43" borderId="0" xfId="0" applyFill="1"/>
    <xf numFmtId="0" fontId="16" fillId="4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014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BLOGGING</a:t>
            </a:r>
            <a:r>
              <a:rPr lang="en-PH" baseline="0"/>
              <a:t> INCOME</a:t>
            </a:r>
            <a:endParaRPr lang="en-PH"/>
          </a:p>
        </c:rich>
      </c:tx>
      <c:layout>
        <c:manualLayout>
          <c:xMode val="edge"/>
          <c:yMode val="edge"/>
          <c:x val="0.38716471328767471"/>
          <c:y val="2.36504634187261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Blogging_Income!$A$2:$A$31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</c:numCache>
            </c:numRef>
          </c:xVal>
          <c:yVal>
            <c:numRef>
              <c:f>Blogging_Income!$B$2:$B$31</c:f>
              <c:numCache>
                <c:formatCode>General</c:formatCode>
                <c:ptCount val="30"/>
                <c:pt idx="0">
                  <c:v>424</c:v>
                </c:pt>
                <c:pt idx="1">
                  <c:v>387</c:v>
                </c:pt>
                <c:pt idx="2">
                  <c:v>555</c:v>
                </c:pt>
                <c:pt idx="3">
                  <c:v>590</c:v>
                </c:pt>
                <c:pt idx="4">
                  <c:v>533</c:v>
                </c:pt>
                <c:pt idx="5">
                  <c:v>633</c:v>
                </c:pt>
                <c:pt idx="6">
                  <c:v>560</c:v>
                </c:pt>
                <c:pt idx="7">
                  <c:v>621</c:v>
                </c:pt>
                <c:pt idx="8">
                  <c:v>581</c:v>
                </c:pt>
                <c:pt idx="9">
                  <c:v>593</c:v>
                </c:pt>
                <c:pt idx="10">
                  <c:v>594</c:v>
                </c:pt>
                <c:pt idx="11">
                  <c:v>635</c:v>
                </c:pt>
                <c:pt idx="12">
                  <c:v>703</c:v>
                </c:pt>
                <c:pt idx="13">
                  <c:v>684</c:v>
                </c:pt>
                <c:pt idx="14">
                  <c:v>854</c:v>
                </c:pt>
                <c:pt idx="15">
                  <c:v>837</c:v>
                </c:pt>
                <c:pt idx="16">
                  <c:v>963</c:v>
                </c:pt>
                <c:pt idx="17">
                  <c:v>941</c:v>
                </c:pt>
                <c:pt idx="18">
                  <c:v>1006</c:v>
                </c:pt>
                <c:pt idx="19">
                  <c:v>1037</c:v>
                </c:pt>
                <c:pt idx="20">
                  <c:v>1162</c:v>
                </c:pt>
                <c:pt idx="21">
                  <c:v>1118</c:v>
                </c:pt>
                <c:pt idx="22">
                  <c:v>1079</c:v>
                </c:pt>
                <c:pt idx="23">
                  <c:v>1193</c:v>
                </c:pt>
                <c:pt idx="24">
                  <c:v>1240</c:v>
                </c:pt>
                <c:pt idx="25">
                  <c:v>1337</c:v>
                </c:pt>
                <c:pt idx="26">
                  <c:v>1332</c:v>
                </c:pt>
                <c:pt idx="27">
                  <c:v>1426</c:v>
                </c:pt>
                <c:pt idx="28">
                  <c:v>1690</c:v>
                </c:pt>
                <c:pt idx="29">
                  <c:v>1382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C-4127-A50C-A3D7AA3F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823584"/>
        <c:axId val="1209703824"/>
      </c:scatterChart>
      <c:valAx>
        <c:axId val="99582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703824"/>
        <c:crosses val="autoZero"/>
        <c:crossBetween val="midCat"/>
      </c:valAx>
      <c:valAx>
        <c:axId val="12097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2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PH"/>
              <a:t>MonthsExperience (x)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Blogging_Income!$A$2:$A$31</c:f>
              <c:numCache>
                <c:formatCode>General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</c:numCache>
            </c:numRef>
          </c:xVal>
          <c:yVal>
            <c:numRef>
              <c:f>'SHEET 1'!$C$25:$C$54</c:f>
              <c:numCache>
                <c:formatCode>General</c:formatCode>
                <c:ptCount val="30"/>
                <c:pt idx="0">
                  <c:v>47.677179016125763</c:v>
                </c:pt>
                <c:pt idx="1">
                  <c:v>10.677179016125763</c:v>
                </c:pt>
                <c:pt idx="2">
                  <c:v>178.67717901612576</c:v>
                </c:pt>
                <c:pt idx="3">
                  <c:v>144.30638905899167</c:v>
                </c:pt>
                <c:pt idx="4">
                  <c:v>87.30638905899167</c:v>
                </c:pt>
                <c:pt idx="5">
                  <c:v>117.93559910185763</c:v>
                </c:pt>
                <c:pt idx="6">
                  <c:v>-24.435190855276574</c:v>
                </c:pt>
                <c:pt idx="7">
                  <c:v>36.564809144723426</c:v>
                </c:pt>
                <c:pt idx="8">
                  <c:v>-72.805980812410667</c:v>
                </c:pt>
                <c:pt idx="9">
                  <c:v>-130.17677076954476</c:v>
                </c:pt>
                <c:pt idx="10">
                  <c:v>-129.17677076954476</c:v>
                </c:pt>
                <c:pt idx="11">
                  <c:v>-157.54756072667885</c:v>
                </c:pt>
                <c:pt idx="12">
                  <c:v>-89.547560726678853</c:v>
                </c:pt>
                <c:pt idx="13">
                  <c:v>-177.91835068381295</c:v>
                </c:pt>
                <c:pt idx="14">
                  <c:v>-77.289140640947039</c:v>
                </c:pt>
                <c:pt idx="15">
                  <c:v>-94.289140640947039</c:v>
                </c:pt>
                <c:pt idx="16">
                  <c:v>-37.659930598081246</c:v>
                </c:pt>
                <c:pt idx="17">
                  <c:v>-59.659930598081246</c:v>
                </c:pt>
                <c:pt idx="18">
                  <c:v>5.340069401918754</c:v>
                </c:pt>
                <c:pt idx="19">
                  <c:v>-33.030720555215339</c:v>
                </c:pt>
                <c:pt idx="20">
                  <c:v>91.969279444784661</c:v>
                </c:pt>
                <c:pt idx="21">
                  <c:v>-21.401510512349432</c:v>
                </c:pt>
                <c:pt idx="22">
                  <c:v>-60.401510512349432</c:v>
                </c:pt>
                <c:pt idx="23">
                  <c:v>-15.772300469483525</c:v>
                </c:pt>
                <c:pt idx="24">
                  <c:v>31.227699530516475</c:v>
                </c:pt>
                <c:pt idx="25">
                  <c:v>58.856909573382381</c:v>
                </c:pt>
                <c:pt idx="26">
                  <c:v>53.856909573382381</c:v>
                </c:pt>
                <c:pt idx="27">
                  <c:v>78.486119616248288</c:v>
                </c:pt>
                <c:pt idx="28">
                  <c:v>273.1153296591142</c:v>
                </c:pt>
                <c:pt idx="29">
                  <c:v>-34.884670340885805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A4-4F21-B477-952ECB46B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204896"/>
        <c:axId val="1209702992"/>
      </c:scatterChart>
      <c:valAx>
        <c:axId val="121220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MonthsExperience (x)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9702992"/>
        <c:crosses val="autoZero"/>
        <c:crossBetween val="midCat"/>
      </c:valAx>
      <c:valAx>
        <c:axId val="1209702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PH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22048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104775</xdr:colOff>
      <xdr:row>0</xdr:row>
      <xdr:rowOff>19050</xdr:rowOff>
    </xdr:from>
    <xdr:ext cx="647700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588027F-4B46-4ABC-A6E0-029682EB2CE2}"/>
                </a:ext>
              </a:extLst>
            </xdr:cNvPr>
            <xdr:cNvSpPr txBox="1"/>
          </xdr:nvSpPr>
          <xdr:spPr>
            <a:xfrm>
              <a:off x="2971800" y="19050"/>
              <a:ext cx="64770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𝑿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 −</m:t>
                    </m:r>
                    <m:acc>
                      <m:accPr>
                        <m:chr m:val="̅"/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</m:acc>
                  </m:oMath>
                </m:oMathPara>
              </a14:m>
              <a:endParaRPr lang="en-PH" sz="1100" b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588027F-4B46-4ABC-A6E0-029682EB2CE2}"/>
                </a:ext>
              </a:extLst>
            </xdr:cNvPr>
            <xdr:cNvSpPr txBox="1"/>
          </xdr:nvSpPr>
          <xdr:spPr>
            <a:xfrm>
              <a:off x="2971800" y="19050"/>
              <a:ext cx="64770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𝑿 −𝑿 ̅</a:t>
              </a:r>
              <a:endParaRPr lang="en-PH" sz="1100" b="1"/>
            </a:p>
          </xdr:txBody>
        </xdr:sp>
      </mc:Fallback>
    </mc:AlternateContent>
    <xdr:clientData/>
  </xdr:oneCellAnchor>
  <xdr:oneCellAnchor>
    <xdr:from>
      <xdr:col>3</xdr:col>
      <xdr:colOff>123825</xdr:colOff>
      <xdr:row>0</xdr:row>
      <xdr:rowOff>19050</xdr:rowOff>
    </xdr:from>
    <xdr:ext cx="647700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F8630780-4D05-4634-AB54-5B4EC2EDD235}"/>
                </a:ext>
              </a:extLst>
            </xdr:cNvPr>
            <xdr:cNvSpPr txBox="1"/>
          </xdr:nvSpPr>
          <xdr:spPr>
            <a:xfrm>
              <a:off x="3829050" y="19050"/>
              <a:ext cx="64770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𝒀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 −</m:t>
                    </m:r>
                    <m:acc>
                      <m:accPr>
                        <m:chr m:val="̅"/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𝒀</m:t>
                        </m:r>
                      </m:e>
                    </m:acc>
                  </m:oMath>
                </m:oMathPara>
              </a14:m>
              <a:endParaRPr lang="en-PH" sz="1100" b="1"/>
            </a:p>
          </xdr:txBody>
        </xdr:sp>
      </mc:Choice>
      <mc:Fallback xmlns=""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F8630780-4D05-4634-AB54-5B4EC2EDD235}"/>
                </a:ext>
              </a:extLst>
            </xdr:cNvPr>
            <xdr:cNvSpPr txBox="1"/>
          </xdr:nvSpPr>
          <xdr:spPr>
            <a:xfrm>
              <a:off x="3829050" y="19050"/>
              <a:ext cx="647700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𝒀 −𝒀 ̅</a:t>
              </a:r>
              <a:endParaRPr lang="en-PH" sz="1100" b="1"/>
            </a:p>
          </xdr:txBody>
        </xdr:sp>
      </mc:Fallback>
    </mc:AlternateContent>
    <xdr:clientData/>
  </xdr:oneCellAnchor>
  <xdr:oneCellAnchor>
    <xdr:from>
      <xdr:col>4</xdr:col>
      <xdr:colOff>230859</xdr:colOff>
      <xdr:row>0</xdr:row>
      <xdr:rowOff>9525</xdr:rowOff>
    </xdr:from>
    <xdr:ext cx="647700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EBB5C4C5-B1FA-421E-B3B3-AC1F382B7E0A}"/>
                </a:ext>
              </a:extLst>
            </xdr:cNvPr>
            <xdr:cNvSpPr txBox="1"/>
          </xdr:nvSpPr>
          <xdr:spPr>
            <a:xfrm>
              <a:off x="4774284" y="9525"/>
              <a:ext cx="647700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acc>
                          <m:accPr>
                            <m:chr m:val="̅"/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𝑿</m:t>
                            </m:r>
                          </m:e>
                        </m:acc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PH" sz="1100" b="1"/>
            </a:p>
          </xdr:txBody>
        </xdr:sp>
      </mc:Choice>
      <mc:Fallback xmlns=""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EBB5C4C5-B1FA-421E-B3B3-AC1F382B7E0A}"/>
                </a:ext>
              </a:extLst>
            </xdr:cNvPr>
            <xdr:cNvSpPr txBox="1"/>
          </xdr:nvSpPr>
          <xdr:spPr>
            <a:xfrm>
              <a:off x="4774284" y="9525"/>
              <a:ext cx="647700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〖(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𝑿 −𝑿 ̅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</a:t>
              </a:r>
              <a:r>
                <a:rPr lang="en-US" sz="1100" b="1" i="0">
                  <a:latin typeface="Cambria Math" panose="02040503050406030204" pitchFamily="18" charset="0"/>
                </a:rPr>
                <a:t>𝟐</a:t>
              </a:r>
              <a:endParaRPr lang="en-PH" sz="1100" b="1"/>
            </a:p>
          </xdr:txBody>
        </xdr:sp>
      </mc:Fallback>
    </mc:AlternateContent>
    <xdr:clientData/>
  </xdr:oneCellAnchor>
  <xdr:oneCellAnchor>
    <xdr:from>
      <xdr:col>4</xdr:col>
      <xdr:colOff>229498</xdr:colOff>
      <xdr:row>0</xdr:row>
      <xdr:rowOff>9525</xdr:rowOff>
    </xdr:from>
    <xdr:ext cx="647700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4EF37631-EF20-42FC-8D70-60E1A2373536}"/>
                </a:ext>
              </a:extLst>
            </xdr:cNvPr>
            <xdr:cNvSpPr txBox="1"/>
          </xdr:nvSpPr>
          <xdr:spPr>
            <a:xfrm>
              <a:off x="4774284" y="9525"/>
              <a:ext cx="647700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acc>
                          <m:accPr>
                            <m:chr m:val="̅"/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𝑿</m:t>
                            </m:r>
                          </m:e>
                        </m:acc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PH" sz="1100" b="1"/>
            </a:p>
          </xdr:txBody>
        </xdr:sp>
      </mc:Choice>
      <mc:Fallback xmlns=""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4EF37631-EF20-42FC-8D70-60E1A2373536}"/>
                </a:ext>
              </a:extLst>
            </xdr:cNvPr>
            <xdr:cNvSpPr txBox="1"/>
          </xdr:nvSpPr>
          <xdr:spPr>
            <a:xfrm>
              <a:off x="4774284" y="9525"/>
              <a:ext cx="647700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〖(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𝑿 −𝑿 ̅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</a:t>
              </a:r>
              <a:r>
                <a:rPr lang="en-US" sz="1100" b="1" i="0">
                  <a:latin typeface="Cambria Math" panose="02040503050406030204" pitchFamily="18" charset="0"/>
                </a:rPr>
                <a:t>𝟐</a:t>
              </a:r>
              <a:endParaRPr lang="en-PH" sz="1100" b="1"/>
            </a:p>
          </xdr:txBody>
        </xdr:sp>
      </mc:Fallback>
    </mc:AlternateContent>
    <xdr:clientData/>
  </xdr:oneCellAnchor>
  <xdr:oneCellAnchor>
    <xdr:from>
      <xdr:col>5</xdr:col>
      <xdr:colOff>137947</xdr:colOff>
      <xdr:row>0</xdr:row>
      <xdr:rowOff>6569</xdr:rowOff>
    </xdr:from>
    <xdr:ext cx="1208691" cy="175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74EDA827-8F1C-4186-9905-D9222463168D}"/>
                </a:ext>
              </a:extLst>
            </xdr:cNvPr>
            <xdr:cNvSpPr txBox="1"/>
          </xdr:nvSpPr>
          <xdr:spPr>
            <a:xfrm>
              <a:off x="5767550" y="6569"/>
              <a:ext cx="120869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𝑿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 −</m:t>
                    </m:r>
                    <m:acc>
                      <m:accPr>
                        <m:chr m:val="̅"/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</m:acc>
                    <m:r>
                      <a:rPr lang="en-US" sz="1100" b="1" i="1">
                        <a:latin typeface="Cambria Math" panose="02040503050406030204" pitchFamily="18" charset="0"/>
                      </a:rPr>
                      <m:t>)(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𝒀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</m:t>
                    </m:r>
                    <m:acc>
                      <m:accPr>
                        <m:chr m:val="̅"/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𝒀</m:t>
                        </m:r>
                      </m:e>
                    </m:acc>
                    <m:r>
                      <a:rPr lang="en-US" sz="1100" b="1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PH" sz="1100" b="1"/>
            </a:p>
          </xdr:txBody>
        </xdr:sp>
      </mc:Choice>
      <mc:Fallback xmlns=""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74EDA827-8F1C-4186-9905-D9222463168D}"/>
                </a:ext>
              </a:extLst>
            </xdr:cNvPr>
            <xdr:cNvSpPr txBox="1"/>
          </xdr:nvSpPr>
          <xdr:spPr>
            <a:xfrm>
              <a:off x="5767550" y="6569"/>
              <a:ext cx="1208691" cy="175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 i="0">
                  <a:latin typeface="Cambria Math" panose="02040503050406030204" pitchFamily="18" charset="0"/>
                </a:rPr>
                <a:t>(𝑿 −𝑿 ̅)(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𝒀 −𝒀 ̅</a:t>
              </a:r>
              <a:r>
                <a:rPr lang="en-US" sz="1100" b="1" i="0">
                  <a:latin typeface="Cambria Math" panose="02040503050406030204" pitchFamily="18" charset="0"/>
                </a:rPr>
                <a:t>)</a:t>
              </a:r>
              <a:endParaRPr lang="en-PH" sz="1100" b="1"/>
            </a:p>
          </xdr:txBody>
        </xdr:sp>
      </mc:Fallback>
    </mc:AlternateContent>
    <xdr:clientData/>
  </xdr:oneCellAnchor>
  <xdr:oneCellAnchor>
    <xdr:from>
      <xdr:col>6</xdr:col>
      <xdr:colOff>300818</xdr:colOff>
      <xdr:row>0</xdr:row>
      <xdr:rowOff>0</xdr:rowOff>
    </xdr:from>
    <xdr:ext cx="647700" cy="17966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919328D0-A584-4E00-95DF-8A4B7C4538A4}"/>
                </a:ext>
              </a:extLst>
            </xdr:cNvPr>
            <xdr:cNvSpPr txBox="1"/>
          </xdr:nvSpPr>
          <xdr:spPr>
            <a:xfrm>
              <a:off x="7428146" y="0"/>
              <a:ext cx="647700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𝒀</m:t>
                        </m:r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acc>
                          <m:accPr>
                            <m:chr m:val="̅"/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𝒀</m:t>
                            </m:r>
                          </m:e>
                        </m:acc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PH" sz="1100" b="1"/>
            </a:p>
          </xdr:txBody>
        </xdr:sp>
      </mc:Choice>
      <mc:Fallback xmlns=""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919328D0-A584-4E00-95DF-8A4B7C4538A4}"/>
                </a:ext>
              </a:extLst>
            </xdr:cNvPr>
            <xdr:cNvSpPr txBox="1"/>
          </xdr:nvSpPr>
          <xdr:spPr>
            <a:xfrm>
              <a:off x="7428146" y="0"/>
              <a:ext cx="647700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〖(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𝒀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−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𝒀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̅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</a:t>
              </a:r>
              <a:r>
                <a:rPr lang="en-US" sz="1100" b="1" i="0">
                  <a:latin typeface="Cambria Math" panose="02040503050406030204" pitchFamily="18" charset="0"/>
                </a:rPr>
                <a:t>𝟐</a:t>
              </a:r>
              <a:endParaRPr lang="en-PH" sz="1100" b="1"/>
            </a:p>
          </xdr:txBody>
        </xdr:sp>
      </mc:Fallback>
    </mc:AlternateContent>
    <xdr:clientData/>
  </xdr:oneCellAnchor>
  <xdr:oneCellAnchor>
    <xdr:from>
      <xdr:col>7</xdr:col>
      <xdr:colOff>149005</xdr:colOff>
      <xdr:row>0</xdr:row>
      <xdr:rowOff>0</xdr:rowOff>
    </xdr:from>
    <xdr:ext cx="647700" cy="1632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30D7BAF5-550D-464D-9CFE-61A79394D097}"/>
                </a:ext>
              </a:extLst>
            </xdr:cNvPr>
            <xdr:cNvSpPr txBox="1"/>
          </xdr:nvSpPr>
          <xdr:spPr>
            <a:xfrm>
              <a:off x="8433034" y="0"/>
              <a:ext cx="647700" cy="163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PH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𝒀</m:t>
                        </m:r>
                      </m:e>
                    </m:acc>
                  </m:oMath>
                </m:oMathPara>
              </a14:m>
              <a:endParaRPr lang="en-PH" sz="1100" b="1"/>
            </a:p>
          </xdr:txBody>
        </xdr:sp>
      </mc:Choice>
      <mc:Fallback xmlns=""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30D7BAF5-550D-464D-9CFE-61A79394D097}"/>
                </a:ext>
              </a:extLst>
            </xdr:cNvPr>
            <xdr:cNvSpPr txBox="1"/>
          </xdr:nvSpPr>
          <xdr:spPr>
            <a:xfrm>
              <a:off x="8433034" y="0"/>
              <a:ext cx="647700" cy="163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𝒀</a:t>
              </a:r>
              <a:r>
                <a:rPr lang="en-PH" sz="1100" b="1" i="0">
                  <a:latin typeface="Cambria Math" panose="02040503050406030204" pitchFamily="18" charset="0"/>
                </a:rPr>
                <a:t> ̂</a:t>
              </a:r>
              <a:endParaRPr lang="en-PH" sz="1100" b="1"/>
            </a:p>
          </xdr:txBody>
        </xdr:sp>
      </mc:Fallback>
    </mc:AlternateContent>
    <xdr:clientData/>
  </xdr:oneCellAnchor>
  <xdr:oneCellAnchor>
    <xdr:from>
      <xdr:col>8</xdr:col>
      <xdr:colOff>137099</xdr:colOff>
      <xdr:row>0</xdr:row>
      <xdr:rowOff>0</xdr:rowOff>
    </xdr:from>
    <xdr:ext cx="647700" cy="1632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2FAFC8DF-A520-4D4C-B8A0-02EB3130E427}"/>
                </a:ext>
              </a:extLst>
            </xdr:cNvPr>
            <xdr:cNvSpPr txBox="1"/>
          </xdr:nvSpPr>
          <xdr:spPr>
            <a:xfrm>
              <a:off x="9356296" y="0"/>
              <a:ext cx="647700" cy="163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𝒀</m:t>
                    </m:r>
                    <m:r>
                      <a:rPr lang="en-US" sz="1100" b="1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̂"/>
                        <m:ctrlPr>
                          <a:rPr lang="en-PH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𝒀</m:t>
                        </m:r>
                      </m:e>
                    </m:acc>
                  </m:oMath>
                </m:oMathPara>
              </a14:m>
              <a:endParaRPr lang="en-PH" sz="1100" b="1"/>
            </a:p>
          </xdr:txBody>
        </xdr:sp>
      </mc:Choice>
      <mc:Fallback xmlns=""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2FAFC8DF-A520-4D4C-B8A0-02EB3130E427}"/>
                </a:ext>
              </a:extLst>
            </xdr:cNvPr>
            <xdr:cNvSpPr txBox="1"/>
          </xdr:nvSpPr>
          <xdr:spPr>
            <a:xfrm>
              <a:off x="9356296" y="0"/>
              <a:ext cx="647700" cy="163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𝒀−𝒀</a:t>
              </a:r>
              <a:r>
                <a:rPr lang="en-PH" sz="1100" b="1" i="0">
                  <a:latin typeface="Cambria Math" panose="02040503050406030204" pitchFamily="18" charset="0"/>
                </a:rPr>
                <a:t> ̂</a:t>
              </a:r>
              <a:endParaRPr lang="en-PH" sz="1100" b="1"/>
            </a:p>
          </xdr:txBody>
        </xdr:sp>
      </mc:Fallback>
    </mc:AlternateContent>
    <xdr:clientData/>
  </xdr:oneCellAnchor>
  <xdr:oneCellAnchor>
    <xdr:from>
      <xdr:col>9</xdr:col>
      <xdr:colOff>354724</xdr:colOff>
      <xdr:row>0</xdr:row>
      <xdr:rowOff>6569</xdr:rowOff>
    </xdr:from>
    <xdr:ext cx="647700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D6C77F0F-47A3-4DF5-A16A-ED29CA849E59}"/>
                </a:ext>
              </a:extLst>
            </xdr:cNvPr>
            <xdr:cNvSpPr txBox="1"/>
          </xdr:nvSpPr>
          <xdr:spPr>
            <a:xfrm>
              <a:off x="10477500" y="6569"/>
              <a:ext cx="647700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𝒀</m:t>
                        </m:r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acc>
                          <m:accPr>
                            <m:chr m:val="̂"/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𝒀</m:t>
                            </m:r>
                          </m:e>
                        </m:acc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PH" sz="1100" b="1"/>
            </a:p>
          </xdr:txBody>
        </xdr:sp>
      </mc:Choice>
      <mc:Fallback xmlns=""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D6C77F0F-47A3-4DF5-A16A-ED29CA849E59}"/>
                </a:ext>
              </a:extLst>
            </xdr:cNvPr>
            <xdr:cNvSpPr txBox="1"/>
          </xdr:nvSpPr>
          <xdr:spPr>
            <a:xfrm>
              <a:off x="10477500" y="6569"/>
              <a:ext cx="647700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〖(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𝒀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−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𝒀 ̂)〗^</a:t>
              </a:r>
              <a:r>
                <a:rPr lang="en-US" sz="1100" b="1" i="0">
                  <a:latin typeface="Cambria Math" panose="02040503050406030204" pitchFamily="18" charset="0"/>
                </a:rPr>
                <a:t>𝟐</a:t>
              </a:r>
              <a:endParaRPr lang="en-PH" sz="1100" b="1"/>
            </a:p>
          </xdr:txBody>
        </xdr:sp>
      </mc:Fallback>
    </mc:AlternateContent>
    <xdr:clientData/>
  </xdr:oneCellAnchor>
  <xdr:oneCellAnchor>
    <xdr:from>
      <xdr:col>10</xdr:col>
      <xdr:colOff>228600</xdr:colOff>
      <xdr:row>0</xdr:row>
      <xdr:rowOff>6569</xdr:rowOff>
    </xdr:from>
    <xdr:ext cx="647700" cy="172227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7F06D7B-7564-4068-8490-77932CD71073}"/>
            </a:ext>
          </a:extLst>
        </xdr:cNvPr>
        <xdr:cNvSpPr txBox="1"/>
      </xdr:nvSpPr>
      <xdr:spPr>
        <a:xfrm>
          <a:off x="11638547" y="6569"/>
          <a:ext cx="647700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PH" sz="1100" b="1"/>
        </a:p>
      </xdr:txBody>
    </xdr:sp>
    <xdr:clientData/>
  </xdr:oneCellAnchor>
  <xdr:oneCellAnchor>
    <xdr:from>
      <xdr:col>10</xdr:col>
      <xdr:colOff>234354</xdr:colOff>
      <xdr:row>0</xdr:row>
      <xdr:rowOff>0</xdr:rowOff>
    </xdr:from>
    <xdr:ext cx="647700" cy="1632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FA281F81-2394-4B4D-99BA-E31E7410E848}"/>
                </a:ext>
              </a:extLst>
            </xdr:cNvPr>
            <xdr:cNvSpPr txBox="1"/>
          </xdr:nvSpPr>
          <xdr:spPr>
            <a:xfrm>
              <a:off x="11644301" y="0"/>
              <a:ext cx="647700" cy="163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PH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𝒀</m:t>
                        </m:r>
                      </m:e>
                    </m:acc>
                    <m:r>
                      <a:rPr lang="en-US" sz="1100" b="1" i="1">
                        <a:latin typeface="Cambria Math" panose="02040503050406030204" pitchFamily="18" charset="0"/>
                      </a:rPr>
                      <m:t>−</m:t>
                    </m:r>
                    <m:acc>
                      <m:accPr>
                        <m:chr m:val="̅"/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𝒀</m:t>
                        </m:r>
                      </m:e>
                    </m:acc>
                  </m:oMath>
                </m:oMathPara>
              </a14:m>
              <a:endParaRPr lang="en-PH" sz="1100" b="1"/>
            </a:p>
          </xdr:txBody>
        </xdr:sp>
      </mc:Choice>
      <mc:Fallback xmlns=""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FA281F81-2394-4B4D-99BA-E31E7410E848}"/>
                </a:ext>
              </a:extLst>
            </xdr:cNvPr>
            <xdr:cNvSpPr txBox="1"/>
          </xdr:nvSpPr>
          <xdr:spPr>
            <a:xfrm>
              <a:off x="11644301" y="0"/>
              <a:ext cx="647700" cy="163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𝒀</a:t>
              </a:r>
              <a:r>
                <a:rPr lang="en-PH" sz="1100" b="1" i="0">
                  <a:latin typeface="Cambria Math" panose="02040503050406030204" pitchFamily="18" charset="0"/>
                </a:rPr>
                <a:t> ̂</a:t>
              </a:r>
              <a:r>
                <a:rPr lang="en-US" sz="1100" b="1" i="0">
                  <a:latin typeface="Cambria Math" panose="02040503050406030204" pitchFamily="18" charset="0"/>
                </a:rPr>
                <a:t>−𝒀 ̅</a:t>
              </a:r>
              <a:endParaRPr lang="en-PH" sz="1100" b="1"/>
            </a:p>
          </xdr:txBody>
        </xdr:sp>
      </mc:Fallback>
    </mc:AlternateContent>
    <xdr:clientData/>
  </xdr:oneCellAnchor>
  <xdr:oneCellAnchor>
    <xdr:from>
      <xdr:col>11</xdr:col>
      <xdr:colOff>114299</xdr:colOff>
      <xdr:row>0</xdr:row>
      <xdr:rowOff>9525</xdr:rowOff>
    </xdr:from>
    <xdr:ext cx="1200151" cy="180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122125B9-19DE-4BE3-8356-9006206B96AE}"/>
                </a:ext>
              </a:extLst>
            </xdr:cNvPr>
            <xdr:cNvSpPr txBox="1"/>
          </xdr:nvSpPr>
          <xdr:spPr>
            <a:xfrm>
              <a:off x="12639674" y="9525"/>
              <a:ext cx="1200151" cy="180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(</m:t>
                        </m:r>
                        <m:acc>
                          <m:accPr>
                            <m:chr m:val="̂"/>
                            <m:ctrlPr>
                              <a:rPr lang="en-PH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𝒀</m:t>
                            </m:r>
                          </m:e>
                        </m:acc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𝒀</m:t>
                            </m:r>
                          </m:e>
                        </m:acc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</m:oMath>
                </m:oMathPara>
              </a14:m>
              <a:endParaRPr lang="en-PH" sz="1100" b="1"/>
            </a:p>
          </xdr:txBody>
        </xdr:sp>
      </mc:Choice>
      <mc:Fallback xmlns=""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122125B9-19DE-4BE3-8356-9006206B96AE}"/>
                </a:ext>
              </a:extLst>
            </xdr:cNvPr>
            <xdr:cNvSpPr txBox="1"/>
          </xdr:nvSpPr>
          <xdr:spPr>
            <a:xfrm>
              <a:off x="12639674" y="9525"/>
              <a:ext cx="1200151" cy="1809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〖(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𝒀</a:t>
              </a:r>
              <a:r>
                <a:rPr lang="en-PH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−𝒀 ̅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)〗^</a:t>
              </a:r>
              <a:r>
                <a:rPr lang="en-US" sz="1100" b="1" i="0">
                  <a:latin typeface="Cambria Math" panose="02040503050406030204" pitchFamily="18" charset="0"/>
                </a:rPr>
                <a:t>𝟐</a:t>
              </a:r>
              <a:endParaRPr lang="en-PH" sz="1100" b="1"/>
            </a:p>
          </xdr:txBody>
        </xdr:sp>
      </mc:Fallback>
    </mc:AlternateContent>
    <xdr:clientData/>
  </xdr:oneCellAnchor>
  <xdr:twoCellAnchor>
    <xdr:from>
      <xdr:col>12</xdr:col>
      <xdr:colOff>153775</xdr:colOff>
      <xdr:row>1</xdr:row>
      <xdr:rowOff>17904</xdr:rowOff>
    </xdr:from>
    <xdr:to>
      <xdr:col>21</xdr:col>
      <xdr:colOff>239982</xdr:colOff>
      <xdr:row>28</xdr:row>
      <xdr:rowOff>8059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4E0ABA2F-08DD-4995-9447-ADEDC11D0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24850</xdr:colOff>
      <xdr:row>34</xdr:row>
      <xdr:rowOff>187072</xdr:rowOff>
    </xdr:from>
    <xdr:to>
      <xdr:col>5</xdr:col>
      <xdr:colOff>182217</xdr:colOff>
      <xdr:row>40</xdr:row>
      <xdr:rowOff>179294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5E2D05ED-EE23-4692-97B6-B1AF8F3FE7A6}"/>
            </a:ext>
          </a:extLst>
        </xdr:cNvPr>
        <xdr:cNvSpPr txBox="1"/>
      </xdr:nvSpPr>
      <xdr:spPr>
        <a:xfrm>
          <a:off x="1537644" y="6664072"/>
          <a:ext cx="4269926" cy="1135222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b="1"/>
            <a:t>RESULTS OF ANALYSIS:</a:t>
          </a:r>
        </a:p>
        <a:p>
          <a:r>
            <a:rPr lang="en-PH"/>
            <a:t>	Among the four values of the correlation coefficient, the given set of data shows a positive correlation. Also, with the data being a positive coefficient, it is shown that the predictor (x) or the independent variable is increasing, causing the dependent variable (y) to also increase.</a:t>
          </a:r>
        </a:p>
        <a:p>
          <a:endParaRPr lang="en-PH"/>
        </a:p>
        <a:p>
          <a:endParaRPr lang="en-PH" sz="1100"/>
        </a:p>
      </xdr:txBody>
    </xdr:sp>
    <xdr:clientData/>
  </xdr:twoCellAnchor>
  <xdr:oneCellAnchor>
    <xdr:from>
      <xdr:col>5</xdr:col>
      <xdr:colOff>214573</xdr:colOff>
      <xdr:row>32</xdr:row>
      <xdr:rowOff>7844</xdr:rowOff>
    </xdr:from>
    <xdr:ext cx="1115947" cy="2023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A24B834-C4EF-4C6B-8A6B-7D6B7B634554}"/>
                </a:ext>
              </a:extLst>
            </xdr:cNvPr>
            <xdr:cNvSpPr txBox="1"/>
          </xdr:nvSpPr>
          <xdr:spPr>
            <a:xfrm>
              <a:off x="5844176" y="6103844"/>
              <a:ext cx="1115947" cy="202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Σ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𝑿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</m:t>
                    </m:r>
                    <m:acc>
                      <m:accPr>
                        <m:chr m:val="̅"/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</m:e>
                    </m:acc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)(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𝒀</m:t>
                    </m:r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−</m:t>
                    </m:r>
                    <m:acc>
                      <m:accPr>
                        <m:chr m:val="̅"/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𝒀</m:t>
                        </m:r>
                      </m:e>
                    </m:acc>
                    <m:r>
                      <a:rPr lang="en-US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</m:oMath>
                </m:oMathPara>
              </a14:m>
              <a:endParaRPr lang="en-PH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A24B834-C4EF-4C6B-8A6B-7D6B7B634554}"/>
                </a:ext>
              </a:extLst>
            </xdr:cNvPr>
            <xdr:cNvSpPr txBox="1"/>
          </xdr:nvSpPr>
          <xdr:spPr>
            <a:xfrm>
              <a:off x="5844176" y="6103844"/>
              <a:ext cx="1115947" cy="202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Σ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(𝑿 −𝑿 ̅)(𝒀 −𝒀 ̅)</a:t>
              </a:r>
              <a:endParaRPr lang="en-PH">
                <a:effectLst/>
              </a:endParaRPr>
            </a:p>
            <a:p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4</xdr:col>
      <xdr:colOff>212180</xdr:colOff>
      <xdr:row>32</xdr:row>
      <xdr:rowOff>1891</xdr:rowOff>
    </xdr:from>
    <xdr:ext cx="734109" cy="2023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2439E669-B154-4A44-A0DC-21B86D13A91B}"/>
                </a:ext>
              </a:extLst>
            </xdr:cNvPr>
            <xdr:cNvSpPr txBox="1"/>
          </xdr:nvSpPr>
          <xdr:spPr>
            <a:xfrm>
              <a:off x="4754414" y="6097891"/>
              <a:ext cx="734109" cy="202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Σ</m:t>
                    </m:r>
                    <m:sSup>
                      <m:sSupPr>
                        <m:ctrlP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𝑿</m:t>
                        </m:r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</m:t>
                        </m:r>
                        <m:acc>
                          <m:accPr>
                            <m:chr m:val="̅"/>
                            <m:ctrlP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𝑿</m:t>
                            </m:r>
                          </m:e>
                        </m:acc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PH" sz="1100"/>
            </a:p>
          </xdr:txBody>
        </xdr:sp>
      </mc:Choice>
      <mc:Fallback xmlns=""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2439E669-B154-4A44-A0DC-21B86D13A91B}"/>
                </a:ext>
              </a:extLst>
            </xdr:cNvPr>
            <xdr:cNvSpPr txBox="1"/>
          </xdr:nvSpPr>
          <xdr:spPr>
            <a:xfrm>
              <a:off x="4754414" y="6097891"/>
              <a:ext cx="734109" cy="2023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l-G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Σ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〖(𝑿 −𝑿 ̅)〗^𝟐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endParaRPr lang="en-PH" sz="1100"/>
            </a:p>
          </xdr:txBody>
        </xdr:sp>
      </mc:Fallback>
    </mc:AlternateContent>
    <xdr:clientData/>
  </xdr:oneCellAnchor>
  <xdr:oneCellAnchor>
    <xdr:from>
      <xdr:col>6</xdr:col>
      <xdr:colOff>35719</xdr:colOff>
      <xdr:row>40</xdr:row>
      <xdr:rowOff>0</xdr:rowOff>
    </xdr:from>
    <xdr:ext cx="1172766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EDD5614F-651B-492A-9227-AE7E7B19BB4F}"/>
                </a:ext>
              </a:extLst>
            </xdr:cNvPr>
            <xdr:cNvSpPr txBox="1"/>
          </xdr:nvSpPr>
          <xdr:spPr>
            <a:xfrm>
              <a:off x="7149703" y="7620000"/>
              <a:ext cx="1172766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̂"/>
                      <m:ctrlPr>
                        <a:rPr lang="en-PH" sz="1100" b="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𝑌</m:t>
                      </m:r>
                    </m:e>
                  </m:acc>
                </m:oMath>
              </a14:m>
              <a:r>
                <a:rPr lang="en-PH" sz="1100" b="0"/>
                <a:t> = 168.21</a:t>
              </a:r>
              <a:r>
                <a:rPr lang="en-PH" sz="1100" b="0" baseline="0"/>
                <a:t> + 69.37 X</a:t>
              </a:r>
              <a:endParaRPr lang="en-PH" sz="1100" b="0"/>
            </a:p>
          </xdr:txBody>
        </xdr:sp>
      </mc:Choice>
      <mc:Fallback xmlns=""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EDD5614F-651B-492A-9227-AE7E7B19BB4F}"/>
                </a:ext>
              </a:extLst>
            </xdr:cNvPr>
            <xdr:cNvSpPr txBox="1"/>
          </xdr:nvSpPr>
          <xdr:spPr>
            <a:xfrm>
              <a:off x="7149703" y="7620000"/>
              <a:ext cx="1172766" cy="190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𝑌</a:t>
              </a:r>
              <a:r>
                <a:rPr lang="en-PH" sz="1100" b="0" i="0">
                  <a:latin typeface="Cambria Math" panose="02040503050406030204" pitchFamily="18" charset="0"/>
                </a:rPr>
                <a:t> ̂</a:t>
              </a:r>
              <a:r>
                <a:rPr lang="en-PH" sz="1100" b="0"/>
                <a:t> = 168.21</a:t>
              </a:r>
              <a:r>
                <a:rPr lang="en-PH" sz="1100" b="0" baseline="0"/>
                <a:t> + 69.37 X</a:t>
              </a:r>
              <a:endParaRPr lang="en-PH" sz="1100" b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1276349</xdr:colOff>
      <xdr:row>1</xdr:row>
      <xdr:rowOff>0</xdr:rowOff>
    </xdr:from>
    <xdr:to>
      <xdr:col>11</xdr:col>
      <xdr:colOff>200024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19C44-8193-4F6C-A251-B3A31D78B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"/>
  <sheetViews>
    <sheetView tabSelected="1" zoomScale="89" zoomScaleNormal="89" workbookViewId="0">
      <selection activeCell="H41" sqref="H41"/>
    </sheetView>
  </sheetViews>
  <sheetFormatPr defaultRowHeight="15" x14ac:dyDescent="0.25"/>
  <cols>
    <col min="1" max="1" width="22.7109375" customWidth="1"/>
    <col min="2" max="2" width="20.28515625" customWidth="1"/>
    <col min="3" max="4" width="12.5703125" customWidth="1"/>
    <col min="5" max="5" width="16.140625" customWidth="1"/>
    <col min="6" max="6" width="22.42578125" customWidth="1"/>
    <col min="7" max="7" width="18.5703125" customWidth="1"/>
    <col min="8" max="8" width="14.140625" customWidth="1"/>
    <col min="9" max="9" width="13.28515625" customWidth="1"/>
    <col min="10" max="10" width="19.5703125" customWidth="1"/>
    <col min="11" max="11" width="16.7109375" customWidth="1"/>
    <col min="12" max="12" width="20.7109375" customWidth="1"/>
    <col min="14" max="14" width="11" customWidth="1"/>
  </cols>
  <sheetData>
    <row r="1" spans="1:14" x14ac:dyDescent="0.25">
      <c r="A1" s="8" t="s">
        <v>24</v>
      </c>
      <c r="B1" s="8" t="s">
        <v>25</v>
      </c>
      <c r="C1" s="9"/>
      <c r="D1" s="11"/>
      <c r="E1" s="13"/>
      <c r="F1" s="15"/>
      <c r="G1" s="17"/>
      <c r="J1" s="19"/>
      <c r="L1" s="21"/>
      <c r="N1" s="6"/>
    </row>
    <row r="2" spans="1:14" x14ac:dyDescent="0.25">
      <c r="A2" s="5">
        <v>3</v>
      </c>
      <c r="B2" s="5">
        <v>424</v>
      </c>
      <c r="C2" s="10">
        <f xml:space="preserve"> A2-$A$34</f>
        <v>-7.4</v>
      </c>
      <c r="D2" s="12">
        <f>B2-$B$34</f>
        <v>-465.66666666666663</v>
      </c>
      <c r="E2" s="14">
        <f>POWER(C2,2)</f>
        <v>54.760000000000005</v>
      </c>
      <c r="F2" s="16">
        <f>PRODUCT(C2,D2)</f>
        <v>3445.9333333333334</v>
      </c>
      <c r="G2" s="18">
        <f>POWER(D2,2)</f>
        <v>216845.44444444441</v>
      </c>
      <c r="H2" s="7">
        <f>SUM(PRODUCT(A2,1.25),2)</f>
        <v>5.75</v>
      </c>
      <c r="I2" s="5">
        <f>B2-H2</f>
        <v>418.25</v>
      </c>
      <c r="J2" s="20">
        <f>POWER(I2,2)</f>
        <v>174933.0625</v>
      </c>
      <c r="K2" s="7">
        <f>H2-$B$34</f>
        <v>-883.91666666666663</v>
      </c>
      <c r="L2" s="22">
        <f>POWER(K2,2)</f>
        <v>781308.67361111101</v>
      </c>
    </row>
    <row r="3" spans="1:14" x14ac:dyDescent="0.25">
      <c r="A3" s="5">
        <v>3</v>
      </c>
      <c r="B3" s="5">
        <v>387</v>
      </c>
      <c r="C3" s="10">
        <f t="shared" ref="C3:C31" si="0" xml:space="preserve"> A3-$A$34</f>
        <v>-7.4</v>
      </c>
      <c r="D3" s="12">
        <f t="shared" ref="D3:D31" si="1">B3-$B$34</f>
        <v>-502.66666666666663</v>
      </c>
      <c r="E3" s="14">
        <f t="shared" ref="E3:E31" si="2">POWER(C3,2)</f>
        <v>54.760000000000005</v>
      </c>
      <c r="F3" s="16">
        <f t="shared" ref="F3:F31" si="3">PRODUCT(C3,D3)</f>
        <v>3719.7333333333331</v>
      </c>
      <c r="G3" s="18">
        <f t="shared" ref="G3:G31" si="4">POWER(D3,2)</f>
        <v>252673.77777777775</v>
      </c>
      <c r="H3" s="5">
        <f t="shared" ref="H3:H31" si="5">SUM(PRODUCT(A3,1.25),2)</f>
        <v>5.75</v>
      </c>
      <c r="I3" s="5">
        <f t="shared" ref="I3:I31" si="6">B3-H3</f>
        <v>381.25</v>
      </c>
      <c r="J3" s="20">
        <f t="shared" ref="J3:J31" si="7">POWER(I3,2)</f>
        <v>145351.5625</v>
      </c>
      <c r="K3" s="7">
        <f t="shared" ref="K3:K31" si="8">H3-$B$34</f>
        <v>-883.91666666666663</v>
      </c>
      <c r="L3" s="22">
        <f t="shared" ref="L3:L31" si="9">POWER(K3,2)</f>
        <v>781308.67361111101</v>
      </c>
    </row>
    <row r="4" spans="1:14" x14ac:dyDescent="0.25">
      <c r="A4" s="5">
        <v>3</v>
      </c>
      <c r="B4" s="5">
        <v>555</v>
      </c>
      <c r="C4" s="10">
        <f t="shared" si="0"/>
        <v>-7.4</v>
      </c>
      <c r="D4" s="12">
        <f t="shared" si="1"/>
        <v>-334.66666666666663</v>
      </c>
      <c r="E4" s="14">
        <f t="shared" si="2"/>
        <v>54.760000000000005</v>
      </c>
      <c r="F4" s="16">
        <f t="shared" si="3"/>
        <v>2476.5333333333333</v>
      </c>
      <c r="G4" s="18">
        <f t="shared" si="4"/>
        <v>112001.77777777775</v>
      </c>
      <c r="H4" s="5">
        <f t="shared" si="5"/>
        <v>5.75</v>
      </c>
      <c r="I4" s="5">
        <f t="shared" si="6"/>
        <v>549.25</v>
      </c>
      <c r="J4" s="20">
        <f t="shared" si="7"/>
        <v>301675.5625</v>
      </c>
      <c r="K4" s="7">
        <f t="shared" si="8"/>
        <v>-883.91666666666663</v>
      </c>
      <c r="L4" s="22">
        <f t="shared" si="9"/>
        <v>781308.67361111101</v>
      </c>
    </row>
    <row r="5" spans="1:14" x14ac:dyDescent="0.25">
      <c r="A5" s="5">
        <v>4</v>
      </c>
      <c r="B5" s="5">
        <v>590</v>
      </c>
      <c r="C5" s="10">
        <f t="shared" si="0"/>
        <v>-6.4</v>
      </c>
      <c r="D5" s="12">
        <f t="shared" si="1"/>
        <v>-299.66666666666663</v>
      </c>
      <c r="E5" s="14">
        <f t="shared" si="2"/>
        <v>40.960000000000008</v>
      </c>
      <c r="F5" s="16">
        <f t="shared" si="3"/>
        <v>1917.8666666666666</v>
      </c>
      <c r="G5" s="18">
        <f t="shared" si="4"/>
        <v>89800.111111111095</v>
      </c>
      <c r="H5" s="5">
        <f t="shared" si="5"/>
        <v>7</v>
      </c>
      <c r="I5" s="5">
        <f t="shared" si="6"/>
        <v>583</v>
      </c>
      <c r="J5" s="20">
        <f t="shared" si="7"/>
        <v>339889</v>
      </c>
      <c r="K5" s="7">
        <f t="shared" si="8"/>
        <v>-882.66666666666663</v>
      </c>
      <c r="L5" s="22">
        <f t="shared" si="9"/>
        <v>779100.44444444438</v>
      </c>
    </row>
    <row r="6" spans="1:14" x14ac:dyDescent="0.25">
      <c r="A6" s="5">
        <v>4</v>
      </c>
      <c r="B6" s="5">
        <v>533</v>
      </c>
      <c r="C6" s="10">
        <f t="shared" si="0"/>
        <v>-6.4</v>
      </c>
      <c r="D6" s="12">
        <f t="shared" si="1"/>
        <v>-356.66666666666663</v>
      </c>
      <c r="E6" s="14">
        <f t="shared" si="2"/>
        <v>40.960000000000008</v>
      </c>
      <c r="F6" s="16">
        <f t="shared" si="3"/>
        <v>2282.6666666666665</v>
      </c>
      <c r="G6" s="18">
        <f t="shared" si="4"/>
        <v>127211.11111111108</v>
      </c>
      <c r="H6" s="5">
        <f t="shared" si="5"/>
        <v>7</v>
      </c>
      <c r="I6" s="5">
        <f t="shared" si="6"/>
        <v>526</v>
      </c>
      <c r="J6" s="20">
        <f t="shared" si="7"/>
        <v>276676</v>
      </c>
      <c r="K6" s="7">
        <f t="shared" si="8"/>
        <v>-882.66666666666663</v>
      </c>
      <c r="L6" s="22">
        <f t="shared" si="9"/>
        <v>779100.44444444438</v>
      </c>
    </row>
    <row r="7" spans="1:14" x14ac:dyDescent="0.25">
      <c r="A7" s="5">
        <v>5</v>
      </c>
      <c r="B7" s="5">
        <v>633</v>
      </c>
      <c r="C7" s="10">
        <f t="shared" si="0"/>
        <v>-5.4</v>
      </c>
      <c r="D7" s="12">
        <f t="shared" si="1"/>
        <v>-256.66666666666663</v>
      </c>
      <c r="E7" s="14">
        <f t="shared" si="2"/>
        <v>29.160000000000004</v>
      </c>
      <c r="F7" s="16">
        <f t="shared" si="3"/>
        <v>1386</v>
      </c>
      <c r="G7" s="18">
        <f t="shared" si="4"/>
        <v>65877.777777777752</v>
      </c>
      <c r="H7" s="5">
        <f t="shared" si="5"/>
        <v>8.25</v>
      </c>
      <c r="I7" s="5">
        <f t="shared" si="6"/>
        <v>624.75</v>
      </c>
      <c r="J7" s="20">
        <f t="shared" si="7"/>
        <v>390312.5625</v>
      </c>
      <c r="K7" s="7">
        <f t="shared" si="8"/>
        <v>-881.41666666666663</v>
      </c>
      <c r="L7" s="22">
        <f t="shared" si="9"/>
        <v>776895.34027777775</v>
      </c>
    </row>
    <row r="8" spans="1:14" x14ac:dyDescent="0.25">
      <c r="A8" s="5">
        <v>6</v>
      </c>
      <c r="B8" s="5">
        <v>560</v>
      </c>
      <c r="C8" s="10">
        <f t="shared" si="0"/>
        <v>-4.4000000000000004</v>
      </c>
      <c r="D8" s="12">
        <f t="shared" si="1"/>
        <v>-329.66666666666663</v>
      </c>
      <c r="E8" s="14">
        <f t="shared" si="2"/>
        <v>19.360000000000003</v>
      </c>
      <c r="F8" s="16">
        <f t="shared" si="3"/>
        <v>1450.5333333333333</v>
      </c>
      <c r="G8" s="18">
        <f t="shared" si="4"/>
        <v>108680.11111111108</v>
      </c>
      <c r="H8" s="5">
        <f t="shared" si="5"/>
        <v>9.5</v>
      </c>
      <c r="I8" s="5">
        <f t="shared" si="6"/>
        <v>550.5</v>
      </c>
      <c r="J8" s="20">
        <f t="shared" si="7"/>
        <v>303050.25</v>
      </c>
      <c r="K8" s="7">
        <f t="shared" si="8"/>
        <v>-880.16666666666663</v>
      </c>
      <c r="L8" s="22">
        <f t="shared" si="9"/>
        <v>774693.36111111101</v>
      </c>
    </row>
    <row r="9" spans="1:14" x14ac:dyDescent="0.25">
      <c r="A9" s="5">
        <v>6</v>
      </c>
      <c r="B9" s="5">
        <v>621</v>
      </c>
      <c r="C9" s="10">
        <f t="shared" si="0"/>
        <v>-4.4000000000000004</v>
      </c>
      <c r="D9" s="12">
        <f t="shared" si="1"/>
        <v>-268.66666666666663</v>
      </c>
      <c r="E9" s="14">
        <f t="shared" si="2"/>
        <v>19.360000000000003</v>
      </c>
      <c r="F9" s="16">
        <f t="shared" si="3"/>
        <v>1182.1333333333332</v>
      </c>
      <c r="G9" s="18">
        <f t="shared" si="4"/>
        <v>72181.777777777752</v>
      </c>
      <c r="H9" s="5">
        <f t="shared" si="5"/>
        <v>9.5</v>
      </c>
      <c r="I9" s="5">
        <f t="shared" si="6"/>
        <v>611.5</v>
      </c>
      <c r="J9" s="20">
        <f t="shared" si="7"/>
        <v>373932.25</v>
      </c>
      <c r="K9" s="7">
        <f t="shared" si="8"/>
        <v>-880.16666666666663</v>
      </c>
      <c r="L9" s="22">
        <f t="shared" si="9"/>
        <v>774693.36111111101</v>
      </c>
    </row>
    <row r="10" spans="1:14" x14ac:dyDescent="0.25">
      <c r="A10" s="5">
        <v>7</v>
      </c>
      <c r="B10" s="5">
        <v>581</v>
      </c>
      <c r="C10" s="10">
        <f t="shared" si="0"/>
        <v>-3.4000000000000004</v>
      </c>
      <c r="D10" s="12">
        <f t="shared" si="1"/>
        <v>-308.66666666666663</v>
      </c>
      <c r="E10" s="14">
        <f t="shared" si="2"/>
        <v>11.560000000000002</v>
      </c>
      <c r="F10" s="16">
        <f t="shared" si="3"/>
        <v>1049.4666666666667</v>
      </c>
      <c r="G10" s="18">
        <f t="shared" si="4"/>
        <v>95275.111111111095</v>
      </c>
      <c r="H10" s="5">
        <f t="shared" si="5"/>
        <v>10.75</v>
      </c>
      <c r="I10" s="5">
        <f t="shared" si="6"/>
        <v>570.25</v>
      </c>
      <c r="J10" s="20">
        <f t="shared" si="7"/>
        <v>325185.0625</v>
      </c>
      <c r="K10" s="7">
        <f t="shared" si="8"/>
        <v>-878.91666666666663</v>
      </c>
      <c r="L10" s="22">
        <f t="shared" si="9"/>
        <v>772494.50694444438</v>
      </c>
    </row>
    <row r="11" spans="1:14" x14ac:dyDescent="0.25">
      <c r="A11" s="5">
        <v>8</v>
      </c>
      <c r="B11" s="5">
        <v>593</v>
      </c>
      <c r="C11" s="10">
        <f t="shared" si="0"/>
        <v>-2.4000000000000004</v>
      </c>
      <c r="D11" s="12">
        <f t="shared" si="1"/>
        <v>-296.66666666666663</v>
      </c>
      <c r="E11" s="14">
        <f t="shared" si="2"/>
        <v>5.7600000000000016</v>
      </c>
      <c r="F11" s="16">
        <f t="shared" si="3"/>
        <v>712</v>
      </c>
      <c r="G11" s="18">
        <f t="shared" si="4"/>
        <v>88011.111111111095</v>
      </c>
      <c r="H11" s="5">
        <f t="shared" si="5"/>
        <v>12</v>
      </c>
      <c r="I11" s="5">
        <f t="shared" si="6"/>
        <v>581</v>
      </c>
      <c r="J11" s="20">
        <f t="shared" si="7"/>
        <v>337561</v>
      </c>
      <c r="K11" s="7">
        <f t="shared" si="8"/>
        <v>-877.66666666666663</v>
      </c>
      <c r="L11" s="22">
        <f t="shared" si="9"/>
        <v>770298.77777777775</v>
      </c>
    </row>
    <row r="12" spans="1:14" x14ac:dyDescent="0.25">
      <c r="A12" s="5">
        <v>8</v>
      </c>
      <c r="B12" s="5">
        <v>594</v>
      </c>
      <c r="C12" s="10">
        <f t="shared" si="0"/>
        <v>-2.4000000000000004</v>
      </c>
      <c r="D12" s="12">
        <f t="shared" si="1"/>
        <v>-295.66666666666663</v>
      </c>
      <c r="E12" s="14">
        <f t="shared" si="2"/>
        <v>5.7600000000000016</v>
      </c>
      <c r="F12" s="16">
        <f t="shared" si="3"/>
        <v>709.6</v>
      </c>
      <c r="G12" s="18">
        <f t="shared" si="4"/>
        <v>87418.777777777752</v>
      </c>
      <c r="H12" s="5">
        <f t="shared" si="5"/>
        <v>12</v>
      </c>
      <c r="I12" s="5">
        <f t="shared" si="6"/>
        <v>582</v>
      </c>
      <c r="J12" s="20">
        <f t="shared" si="7"/>
        <v>338724</v>
      </c>
      <c r="K12" s="7">
        <f t="shared" si="8"/>
        <v>-877.66666666666663</v>
      </c>
      <c r="L12" s="22">
        <f t="shared" si="9"/>
        <v>770298.77777777775</v>
      </c>
    </row>
    <row r="13" spans="1:14" x14ac:dyDescent="0.25">
      <c r="A13" s="5">
        <v>9</v>
      </c>
      <c r="B13" s="5">
        <v>635</v>
      </c>
      <c r="C13" s="10">
        <f t="shared" si="0"/>
        <v>-1.4000000000000004</v>
      </c>
      <c r="D13" s="12">
        <f t="shared" si="1"/>
        <v>-254.66666666666663</v>
      </c>
      <c r="E13" s="14">
        <f t="shared" si="2"/>
        <v>1.9600000000000011</v>
      </c>
      <c r="F13" s="16">
        <f t="shared" si="3"/>
        <v>356.53333333333336</v>
      </c>
      <c r="G13" s="18">
        <f t="shared" si="4"/>
        <v>64855.111111111095</v>
      </c>
      <c r="H13" s="5">
        <f t="shared" si="5"/>
        <v>13.25</v>
      </c>
      <c r="I13" s="5">
        <f t="shared" si="6"/>
        <v>621.75</v>
      </c>
      <c r="J13" s="20">
        <f t="shared" si="7"/>
        <v>386573.0625</v>
      </c>
      <c r="K13" s="7">
        <f t="shared" si="8"/>
        <v>-876.41666666666663</v>
      </c>
      <c r="L13" s="22">
        <f t="shared" si="9"/>
        <v>768106.17361111101</v>
      </c>
    </row>
    <row r="14" spans="1:14" x14ac:dyDescent="0.25">
      <c r="A14" s="5">
        <v>9</v>
      </c>
      <c r="B14" s="5">
        <v>703</v>
      </c>
      <c r="C14" s="10">
        <f t="shared" si="0"/>
        <v>-1.4000000000000004</v>
      </c>
      <c r="D14" s="12">
        <f t="shared" si="1"/>
        <v>-186.66666666666663</v>
      </c>
      <c r="E14" s="14">
        <f t="shared" si="2"/>
        <v>1.9600000000000011</v>
      </c>
      <c r="F14" s="16">
        <f t="shared" si="3"/>
        <v>261.33333333333337</v>
      </c>
      <c r="G14" s="18">
        <f t="shared" si="4"/>
        <v>34844.444444444431</v>
      </c>
      <c r="H14" s="5">
        <f t="shared" si="5"/>
        <v>13.25</v>
      </c>
      <c r="I14" s="5">
        <f t="shared" si="6"/>
        <v>689.75</v>
      </c>
      <c r="J14" s="20">
        <f t="shared" si="7"/>
        <v>475755.0625</v>
      </c>
      <c r="K14" s="7">
        <f t="shared" si="8"/>
        <v>-876.41666666666663</v>
      </c>
      <c r="L14" s="22">
        <f t="shared" si="9"/>
        <v>768106.17361111101</v>
      </c>
    </row>
    <row r="15" spans="1:14" x14ac:dyDescent="0.25">
      <c r="A15" s="5">
        <v>10</v>
      </c>
      <c r="B15" s="5">
        <v>684</v>
      </c>
      <c r="C15" s="10">
        <f t="shared" si="0"/>
        <v>-0.40000000000000036</v>
      </c>
      <c r="D15" s="12">
        <f t="shared" si="1"/>
        <v>-205.66666666666663</v>
      </c>
      <c r="E15" s="14">
        <f t="shared" si="2"/>
        <v>0.16000000000000028</v>
      </c>
      <c r="F15" s="16">
        <f t="shared" si="3"/>
        <v>82.266666666666723</v>
      </c>
      <c r="G15" s="18">
        <f t="shared" si="4"/>
        <v>42298.777777777759</v>
      </c>
      <c r="H15" s="5">
        <f t="shared" si="5"/>
        <v>14.5</v>
      </c>
      <c r="I15" s="5">
        <f t="shared" si="6"/>
        <v>669.5</v>
      </c>
      <c r="J15" s="20">
        <f t="shared" si="7"/>
        <v>448230.25</v>
      </c>
      <c r="K15" s="7">
        <f t="shared" si="8"/>
        <v>-875.16666666666663</v>
      </c>
      <c r="L15" s="22">
        <f t="shared" si="9"/>
        <v>765916.69444444438</v>
      </c>
    </row>
    <row r="16" spans="1:14" x14ac:dyDescent="0.25">
      <c r="A16" s="5">
        <v>11</v>
      </c>
      <c r="B16" s="5">
        <v>854</v>
      </c>
      <c r="C16" s="10">
        <f t="shared" si="0"/>
        <v>0.59999999999999964</v>
      </c>
      <c r="D16" s="12">
        <f t="shared" si="1"/>
        <v>-35.666666666666629</v>
      </c>
      <c r="E16" s="14">
        <f t="shared" si="2"/>
        <v>0.3599999999999996</v>
      </c>
      <c r="F16" s="16">
        <f t="shared" si="3"/>
        <v>-21.399999999999963</v>
      </c>
      <c r="G16" s="18">
        <f t="shared" si="4"/>
        <v>1272.1111111111084</v>
      </c>
      <c r="H16" s="5">
        <f t="shared" si="5"/>
        <v>15.75</v>
      </c>
      <c r="I16" s="5">
        <f t="shared" si="6"/>
        <v>838.25</v>
      </c>
      <c r="J16" s="20">
        <f t="shared" si="7"/>
        <v>702663.0625</v>
      </c>
      <c r="K16" s="7">
        <f t="shared" si="8"/>
        <v>-873.91666666666663</v>
      </c>
      <c r="L16" s="22">
        <f t="shared" si="9"/>
        <v>763730.34027777775</v>
      </c>
    </row>
    <row r="17" spans="1:12" x14ac:dyDescent="0.25">
      <c r="A17" s="5">
        <v>11</v>
      </c>
      <c r="B17" s="5">
        <v>837</v>
      </c>
      <c r="C17" s="10">
        <f t="shared" si="0"/>
        <v>0.59999999999999964</v>
      </c>
      <c r="D17" s="12">
        <f t="shared" si="1"/>
        <v>-52.666666666666629</v>
      </c>
      <c r="E17" s="14">
        <f t="shared" si="2"/>
        <v>0.3599999999999996</v>
      </c>
      <c r="F17" s="16">
        <f t="shared" si="3"/>
        <v>-31.599999999999959</v>
      </c>
      <c r="G17" s="18">
        <f t="shared" si="4"/>
        <v>2773.7777777777737</v>
      </c>
      <c r="H17" s="5">
        <f t="shared" si="5"/>
        <v>15.75</v>
      </c>
      <c r="I17" s="5">
        <f t="shared" si="6"/>
        <v>821.25</v>
      </c>
      <c r="J17" s="20">
        <f t="shared" si="7"/>
        <v>674451.5625</v>
      </c>
      <c r="K17" s="7">
        <f t="shared" si="8"/>
        <v>-873.91666666666663</v>
      </c>
      <c r="L17" s="22">
        <f t="shared" si="9"/>
        <v>763730.34027777775</v>
      </c>
    </row>
    <row r="18" spans="1:12" x14ac:dyDescent="0.25">
      <c r="A18" s="5">
        <v>12</v>
      </c>
      <c r="B18" s="5">
        <v>963</v>
      </c>
      <c r="C18" s="10">
        <f t="shared" si="0"/>
        <v>1.5999999999999996</v>
      </c>
      <c r="D18" s="12">
        <f t="shared" si="1"/>
        <v>73.333333333333371</v>
      </c>
      <c r="E18" s="14">
        <f t="shared" si="2"/>
        <v>2.5599999999999987</v>
      </c>
      <c r="F18" s="16">
        <f t="shared" si="3"/>
        <v>117.33333333333337</v>
      </c>
      <c r="G18" s="18">
        <f t="shared" si="4"/>
        <v>5377.7777777777837</v>
      </c>
      <c r="H18" s="5">
        <f t="shared" si="5"/>
        <v>17</v>
      </c>
      <c r="I18" s="5">
        <f t="shared" si="6"/>
        <v>946</v>
      </c>
      <c r="J18" s="20">
        <f t="shared" si="7"/>
        <v>894916</v>
      </c>
      <c r="K18" s="7">
        <f t="shared" si="8"/>
        <v>-872.66666666666663</v>
      </c>
      <c r="L18" s="22">
        <f t="shared" si="9"/>
        <v>761547.11111111101</v>
      </c>
    </row>
    <row r="19" spans="1:12" x14ac:dyDescent="0.25">
      <c r="A19" s="5">
        <v>12</v>
      </c>
      <c r="B19" s="5">
        <v>941</v>
      </c>
      <c r="C19" s="10">
        <f t="shared" si="0"/>
        <v>1.5999999999999996</v>
      </c>
      <c r="D19" s="12">
        <f t="shared" si="1"/>
        <v>51.333333333333371</v>
      </c>
      <c r="E19" s="14">
        <f t="shared" si="2"/>
        <v>2.5599999999999987</v>
      </c>
      <c r="F19" s="16">
        <f t="shared" si="3"/>
        <v>82.133333333333383</v>
      </c>
      <c r="G19" s="18">
        <f t="shared" si="4"/>
        <v>2635.111111111115</v>
      </c>
      <c r="H19" s="5">
        <f t="shared" si="5"/>
        <v>17</v>
      </c>
      <c r="I19" s="5">
        <f t="shared" si="6"/>
        <v>924</v>
      </c>
      <c r="J19" s="20">
        <f t="shared" si="7"/>
        <v>853776</v>
      </c>
      <c r="K19" s="7">
        <f t="shared" si="8"/>
        <v>-872.66666666666663</v>
      </c>
      <c r="L19" s="22">
        <f t="shared" si="9"/>
        <v>761547.11111111101</v>
      </c>
    </row>
    <row r="20" spans="1:12" x14ac:dyDescent="0.25">
      <c r="A20" s="5">
        <v>12</v>
      </c>
      <c r="B20" s="5">
        <v>1006</v>
      </c>
      <c r="C20" s="10">
        <f t="shared" si="0"/>
        <v>1.5999999999999996</v>
      </c>
      <c r="D20" s="12">
        <f t="shared" si="1"/>
        <v>116.33333333333337</v>
      </c>
      <c r="E20" s="14">
        <f>POWER(C20,2)</f>
        <v>2.5599999999999987</v>
      </c>
      <c r="F20" s="16">
        <f t="shared" si="3"/>
        <v>186.13333333333335</v>
      </c>
      <c r="G20" s="18">
        <f t="shared" si="4"/>
        <v>13533.444444444453</v>
      </c>
      <c r="H20" s="5">
        <f t="shared" si="5"/>
        <v>17</v>
      </c>
      <c r="I20" s="5">
        <f t="shared" si="6"/>
        <v>989</v>
      </c>
      <c r="J20" s="20">
        <f t="shared" si="7"/>
        <v>978121</v>
      </c>
      <c r="K20" s="7">
        <f t="shared" si="8"/>
        <v>-872.66666666666663</v>
      </c>
      <c r="L20" s="22">
        <f t="shared" si="9"/>
        <v>761547.11111111101</v>
      </c>
    </row>
    <row r="21" spans="1:12" x14ac:dyDescent="0.25">
      <c r="A21" s="5">
        <v>13</v>
      </c>
      <c r="B21" s="5">
        <v>1037</v>
      </c>
      <c r="C21" s="10">
        <f t="shared" si="0"/>
        <v>2.5999999999999996</v>
      </c>
      <c r="D21" s="12">
        <f t="shared" si="1"/>
        <v>147.33333333333337</v>
      </c>
      <c r="E21" s="14">
        <f t="shared" si="2"/>
        <v>6.759999999999998</v>
      </c>
      <c r="F21" s="16">
        <f t="shared" si="3"/>
        <v>383.06666666666672</v>
      </c>
      <c r="G21" s="18">
        <f t="shared" si="4"/>
        <v>21707.111111111124</v>
      </c>
      <c r="H21" s="5">
        <f t="shared" si="5"/>
        <v>18.25</v>
      </c>
      <c r="I21" s="5">
        <f t="shared" si="6"/>
        <v>1018.75</v>
      </c>
      <c r="J21" s="20">
        <f t="shared" si="7"/>
        <v>1037851.5625</v>
      </c>
      <c r="K21" s="7">
        <f t="shared" si="8"/>
        <v>-871.41666666666663</v>
      </c>
      <c r="L21" s="22">
        <f t="shared" si="9"/>
        <v>759367.00694444438</v>
      </c>
    </row>
    <row r="22" spans="1:12" x14ac:dyDescent="0.25">
      <c r="A22" s="5">
        <v>13</v>
      </c>
      <c r="B22" s="5">
        <v>1162</v>
      </c>
      <c r="C22" s="10">
        <f t="shared" si="0"/>
        <v>2.5999999999999996</v>
      </c>
      <c r="D22" s="12">
        <f t="shared" si="1"/>
        <v>272.33333333333337</v>
      </c>
      <c r="E22" s="14">
        <f t="shared" si="2"/>
        <v>6.759999999999998</v>
      </c>
      <c r="F22" s="16">
        <f t="shared" si="3"/>
        <v>708.06666666666672</v>
      </c>
      <c r="G22" s="18">
        <f t="shared" si="4"/>
        <v>74165.444444444467</v>
      </c>
      <c r="H22" s="5">
        <f t="shared" si="5"/>
        <v>18.25</v>
      </c>
      <c r="I22" s="5">
        <f t="shared" si="6"/>
        <v>1143.75</v>
      </c>
      <c r="J22" s="20">
        <f t="shared" si="7"/>
        <v>1308164.0625</v>
      </c>
      <c r="K22" s="7">
        <f t="shared" si="8"/>
        <v>-871.41666666666663</v>
      </c>
      <c r="L22" s="22">
        <f t="shared" si="9"/>
        <v>759367.00694444438</v>
      </c>
    </row>
    <row r="23" spans="1:12" x14ac:dyDescent="0.25">
      <c r="A23" s="5">
        <v>14</v>
      </c>
      <c r="B23" s="5">
        <v>1118</v>
      </c>
      <c r="C23" s="10">
        <f t="shared" si="0"/>
        <v>3.5999999999999996</v>
      </c>
      <c r="D23" s="12">
        <f t="shared" si="1"/>
        <v>228.33333333333337</v>
      </c>
      <c r="E23" s="14">
        <f t="shared" si="2"/>
        <v>12.959999999999997</v>
      </c>
      <c r="F23" s="16">
        <f t="shared" si="3"/>
        <v>822</v>
      </c>
      <c r="G23" s="18">
        <f t="shared" si="4"/>
        <v>52136.111111111131</v>
      </c>
      <c r="H23" s="5">
        <f t="shared" si="5"/>
        <v>19.5</v>
      </c>
      <c r="I23" s="5">
        <f t="shared" si="6"/>
        <v>1098.5</v>
      </c>
      <c r="J23" s="20">
        <f t="shared" si="7"/>
        <v>1206702.25</v>
      </c>
      <c r="K23" s="7">
        <f t="shared" si="8"/>
        <v>-870.16666666666663</v>
      </c>
      <c r="L23" s="22">
        <f t="shared" si="9"/>
        <v>757190.02777777775</v>
      </c>
    </row>
    <row r="24" spans="1:12" x14ac:dyDescent="0.25">
      <c r="A24" s="5">
        <v>14</v>
      </c>
      <c r="B24" s="5">
        <v>1079</v>
      </c>
      <c r="C24" s="10">
        <f t="shared" si="0"/>
        <v>3.5999999999999996</v>
      </c>
      <c r="D24" s="12">
        <f t="shared" si="1"/>
        <v>189.33333333333337</v>
      </c>
      <c r="E24" s="14">
        <f t="shared" si="2"/>
        <v>12.959999999999997</v>
      </c>
      <c r="F24" s="16">
        <f t="shared" si="3"/>
        <v>681.6</v>
      </c>
      <c r="G24" s="18">
        <f t="shared" si="4"/>
        <v>35847.111111111124</v>
      </c>
      <c r="H24" s="5">
        <f t="shared" si="5"/>
        <v>19.5</v>
      </c>
      <c r="I24" s="5">
        <f t="shared" si="6"/>
        <v>1059.5</v>
      </c>
      <c r="J24" s="20">
        <f t="shared" si="7"/>
        <v>1122540.25</v>
      </c>
      <c r="K24" s="7">
        <f t="shared" si="8"/>
        <v>-870.16666666666663</v>
      </c>
      <c r="L24" s="22">
        <f t="shared" si="9"/>
        <v>757190.02777777775</v>
      </c>
    </row>
    <row r="25" spans="1:12" x14ac:dyDescent="0.25">
      <c r="A25" s="5">
        <v>15</v>
      </c>
      <c r="B25" s="5">
        <v>1193</v>
      </c>
      <c r="C25" s="10">
        <f t="shared" si="0"/>
        <v>4.5999999999999996</v>
      </c>
      <c r="D25" s="12">
        <f t="shared" si="1"/>
        <v>303.33333333333337</v>
      </c>
      <c r="E25" s="14">
        <f t="shared" si="2"/>
        <v>21.159999999999997</v>
      </c>
      <c r="F25" s="16">
        <f t="shared" si="3"/>
        <v>1395.3333333333335</v>
      </c>
      <c r="G25" s="18">
        <f t="shared" si="4"/>
        <v>92011.111111111139</v>
      </c>
      <c r="H25" s="5">
        <f t="shared" si="5"/>
        <v>20.75</v>
      </c>
      <c r="I25" s="5">
        <f t="shared" si="6"/>
        <v>1172.25</v>
      </c>
      <c r="J25" s="20">
        <f t="shared" si="7"/>
        <v>1374170.0625</v>
      </c>
      <c r="K25" s="7">
        <f t="shared" si="8"/>
        <v>-868.91666666666663</v>
      </c>
      <c r="L25" s="22">
        <f t="shared" si="9"/>
        <v>755016.17361111101</v>
      </c>
    </row>
    <row r="26" spans="1:12" x14ac:dyDescent="0.25">
      <c r="A26" s="5">
        <v>15</v>
      </c>
      <c r="B26" s="5">
        <v>1240</v>
      </c>
      <c r="C26" s="10">
        <f t="shared" si="0"/>
        <v>4.5999999999999996</v>
      </c>
      <c r="D26" s="12">
        <f t="shared" si="1"/>
        <v>350.33333333333337</v>
      </c>
      <c r="E26" s="14">
        <f t="shared" si="2"/>
        <v>21.159999999999997</v>
      </c>
      <c r="F26" s="16">
        <f t="shared" si="3"/>
        <v>1611.5333333333333</v>
      </c>
      <c r="G26" s="18">
        <f t="shared" si="4"/>
        <v>122733.44444444447</v>
      </c>
      <c r="H26" s="5">
        <f t="shared" si="5"/>
        <v>20.75</v>
      </c>
      <c r="I26" s="5">
        <f t="shared" si="6"/>
        <v>1219.25</v>
      </c>
      <c r="J26" s="20">
        <f t="shared" si="7"/>
        <v>1486570.5625</v>
      </c>
      <c r="K26" s="7">
        <f t="shared" si="8"/>
        <v>-868.91666666666663</v>
      </c>
      <c r="L26" s="22">
        <f t="shared" si="9"/>
        <v>755016.17361111101</v>
      </c>
    </row>
    <row r="27" spans="1:12" x14ac:dyDescent="0.25">
      <c r="A27" s="5">
        <v>16</v>
      </c>
      <c r="B27" s="5">
        <v>1337</v>
      </c>
      <c r="C27" s="10">
        <f t="shared" si="0"/>
        <v>5.6</v>
      </c>
      <c r="D27" s="12">
        <f t="shared" si="1"/>
        <v>447.33333333333337</v>
      </c>
      <c r="E27" s="14">
        <f t="shared" si="2"/>
        <v>31.359999999999996</v>
      </c>
      <c r="F27" s="16">
        <f t="shared" si="3"/>
        <v>2505.0666666666666</v>
      </c>
      <c r="G27" s="18">
        <f t="shared" si="4"/>
        <v>200107.11111111115</v>
      </c>
      <c r="H27" s="5">
        <f t="shared" si="5"/>
        <v>22</v>
      </c>
      <c r="I27" s="5">
        <f t="shared" si="6"/>
        <v>1315</v>
      </c>
      <c r="J27" s="20">
        <f t="shared" si="7"/>
        <v>1729225</v>
      </c>
      <c r="K27" s="7">
        <f t="shared" si="8"/>
        <v>-867.66666666666663</v>
      </c>
      <c r="L27" s="22">
        <f t="shared" si="9"/>
        <v>752845.44444444438</v>
      </c>
    </row>
    <row r="28" spans="1:12" x14ac:dyDescent="0.25">
      <c r="A28" s="5">
        <v>16</v>
      </c>
      <c r="B28" s="5">
        <v>1332</v>
      </c>
      <c r="C28" s="10">
        <f t="shared" si="0"/>
        <v>5.6</v>
      </c>
      <c r="D28" s="12">
        <f t="shared" si="1"/>
        <v>442.33333333333337</v>
      </c>
      <c r="E28" s="14">
        <f t="shared" si="2"/>
        <v>31.359999999999996</v>
      </c>
      <c r="F28" s="16">
        <f t="shared" si="3"/>
        <v>2477.0666666666666</v>
      </c>
      <c r="G28" s="18">
        <f t="shared" si="4"/>
        <v>195658.77777777781</v>
      </c>
      <c r="H28" s="5">
        <f t="shared" si="5"/>
        <v>22</v>
      </c>
      <c r="I28" s="5">
        <f t="shared" si="6"/>
        <v>1310</v>
      </c>
      <c r="J28" s="20">
        <f t="shared" si="7"/>
        <v>1716100</v>
      </c>
      <c r="K28" s="7">
        <f t="shared" si="8"/>
        <v>-867.66666666666663</v>
      </c>
      <c r="L28" s="22">
        <f t="shared" si="9"/>
        <v>752845.44444444438</v>
      </c>
    </row>
    <row r="29" spans="1:12" x14ac:dyDescent="0.25">
      <c r="A29" s="5">
        <v>17</v>
      </c>
      <c r="B29" s="5">
        <v>1426</v>
      </c>
      <c r="C29" s="10">
        <f t="shared" si="0"/>
        <v>6.6</v>
      </c>
      <c r="D29" s="12">
        <f t="shared" si="1"/>
        <v>536.33333333333337</v>
      </c>
      <c r="E29" s="14">
        <f t="shared" si="2"/>
        <v>43.559999999999995</v>
      </c>
      <c r="F29" s="16">
        <f t="shared" si="3"/>
        <v>3539.8</v>
      </c>
      <c r="G29" s="18">
        <f t="shared" si="4"/>
        <v>287653.4444444445</v>
      </c>
      <c r="H29" s="5">
        <f t="shared" si="5"/>
        <v>23.25</v>
      </c>
      <c r="I29" s="5">
        <f t="shared" si="6"/>
        <v>1402.75</v>
      </c>
      <c r="J29" s="20">
        <f t="shared" si="7"/>
        <v>1967707.5625</v>
      </c>
      <c r="K29" s="7">
        <f t="shared" si="8"/>
        <v>-866.41666666666663</v>
      </c>
      <c r="L29" s="22">
        <f t="shared" si="9"/>
        <v>750677.84027777775</v>
      </c>
    </row>
    <row r="30" spans="1:12" x14ac:dyDescent="0.25">
      <c r="A30" s="5">
        <v>18</v>
      </c>
      <c r="B30" s="5">
        <v>1690</v>
      </c>
      <c r="C30" s="10">
        <f t="shared" si="0"/>
        <v>7.6</v>
      </c>
      <c r="D30" s="12">
        <f t="shared" si="1"/>
        <v>800.33333333333337</v>
      </c>
      <c r="E30" s="14">
        <f t="shared" si="2"/>
        <v>57.76</v>
      </c>
      <c r="F30" s="16">
        <f t="shared" si="3"/>
        <v>6082.5333333333338</v>
      </c>
      <c r="G30" s="18">
        <f t="shared" si="4"/>
        <v>640533.4444444445</v>
      </c>
      <c r="H30" s="5">
        <f t="shared" si="5"/>
        <v>24.5</v>
      </c>
      <c r="I30" s="5">
        <f t="shared" si="6"/>
        <v>1665.5</v>
      </c>
      <c r="J30" s="20">
        <f t="shared" si="7"/>
        <v>2773890.25</v>
      </c>
      <c r="K30" s="7">
        <f t="shared" si="8"/>
        <v>-865.16666666666663</v>
      </c>
      <c r="L30" s="22">
        <f t="shared" si="9"/>
        <v>748513.36111111101</v>
      </c>
    </row>
    <row r="31" spans="1:12" x14ac:dyDescent="0.25">
      <c r="A31" s="5">
        <v>18</v>
      </c>
      <c r="B31" s="5">
        <v>1382</v>
      </c>
      <c r="C31" s="10">
        <f t="shared" si="0"/>
        <v>7.6</v>
      </c>
      <c r="D31" s="12">
        <f t="shared" si="1"/>
        <v>492.33333333333337</v>
      </c>
      <c r="E31" s="14">
        <f t="shared" si="2"/>
        <v>57.76</v>
      </c>
      <c r="F31" s="16">
        <f t="shared" si="3"/>
        <v>3741.7333333333336</v>
      </c>
      <c r="G31" s="18">
        <f t="shared" si="4"/>
        <v>242392.11111111115</v>
      </c>
      <c r="H31" s="5">
        <f t="shared" si="5"/>
        <v>24.5</v>
      </c>
      <c r="I31" s="5">
        <f t="shared" si="6"/>
        <v>1357.5</v>
      </c>
      <c r="J31" s="20">
        <f t="shared" si="7"/>
        <v>1842806.25</v>
      </c>
      <c r="K31" s="7">
        <f t="shared" si="8"/>
        <v>-865.16666666666663</v>
      </c>
      <c r="L31" s="22">
        <f t="shared" si="9"/>
        <v>748513.36111111101</v>
      </c>
    </row>
    <row r="33" spans="1:12" x14ac:dyDescent="0.25">
      <c r="A33" s="28" t="s">
        <v>27</v>
      </c>
      <c r="B33" s="28" t="s">
        <v>26</v>
      </c>
      <c r="C33" s="29"/>
      <c r="D33" s="29"/>
      <c r="E33" s="35"/>
      <c r="F33" s="33"/>
      <c r="G33" s="30" t="s">
        <v>28</v>
      </c>
      <c r="H33" s="29"/>
      <c r="I33" s="29"/>
      <c r="J33" s="31" t="s">
        <v>29</v>
      </c>
      <c r="K33" s="29"/>
      <c r="L33" s="32" t="s">
        <v>30</v>
      </c>
    </row>
    <row r="34" spans="1:12" x14ac:dyDescent="0.25">
      <c r="A34" s="23">
        <f>AVERAGE(A2:A31)</f>
        <v>10.4</v>
      </c>
      <c r="B34" s="23">
        <f>AVERAGE(B2:B31)</f>
        <v>889.66666666666663</v>
      </c>
      <c r="C34" s="24"/>
      <c r="D34" s="24"/>
      <c r="E34" s="36">
        <f>SUM(E2:E31)</f>
        <v>653.19999999999993</v>
      </c>
      <c r="F34" s="34">
        <f xml:space="preserve"> SUM(F2:F31)</f>
        <v>45313</v>
      </c>
      <c r="G34" s="25">
        <f>SUM(G2:G31)</f>
        <v>3448512.666666667</v>
      </c>
      <c r="H34" s="24"/>
      <c r="I34" s="24"/>
      <c r="J34" s="26">
        <f>SUM(J2:J31)</f>
        <v>26287504.125</v>
      </c>
      <c r="K34" s="24"/>
      <c r="L34" s="27">
        <f>SUM(L2:L31)</f>
        <v>22952273.958333332</v>
      </c>
    </row>
    <row r="37" spans="1:12" x14ac:dyDescent="0.25">
      <c r="G37" s="37" t="s">
        <v>35</v>
      </c>
      <c r="H37" s="38">
        <f>F34/E34</f>
        <v>69.370789957134122</v>
      </c>
    </row>
    <row r="38" spans="1:12" x14ac:dyDescent="0.25">
      <c r="G38" s="37" t="s">
        <v>36</v>
      </c>
      <c r="H38" s="38">
        <f>B34-PRODUCT(H37,A34)</f>
        <v>168.21045111247179</v>
      </c>
    </row>
    <row r="40" spans="1:12" x14ac:dyDescent="0.25">
      <c r="G40" s="40" t="s">
        <v>37</v>
      </c>
    </row>
    <row r="41" spans="1:12" x14ac:dyDescent="0.25">
      <c r="G41" s="39"/>
    </row>
  </sheetData>
  <pageMargins left="0.7" right="0.7" top="0.75" bottom="0.75" header="0.3" footer="0.3"/>
  <ignoredErrors>
    <ignoredError sqref="F34 K2:K31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opLeftCell="A7" zoomScale="115" zoomScaleNormal="115" workbookViewId="0">
      <selection activeCell="M13" sqref="M13"/>
    </sheetView>
  </sheetViews>
  <sheetFormatPr defaultRowHeight="15" x14ac:dyDescent="0.25"/>
  <cols>
    <col min="1" max="1" width="21.85546875" customWidth="1"/>
    <col min="2" max="2" width="27" customWidth="1"/>
    <col min="3" max="3" width="27.42578125" customWidth="1"/>
    <col min="4" max="5" width="14.7109375" customWidth="1"/>
    <col min="6" max="6" width="17.5703125" customWidth="1"/>
    <col min="7" max="7" width="19.140625" customWidth="1"/>
    <col min="8" max="8" width="23.7109375" customWidth="1"/>
    <col min="9" max="9" width="18.85546875" customWidth="1"/>
  </cols>
  <sheetData>
    <row r="1" spans="1:9" x14ac:dyDescent="0.25">
      <c r="A1" t="s">
        <v>0</v>
      </c>
    </row>
    <row r="2" spans="1:9" ht="15.75" thickBot="1" x14ac:dyDescent="0.3"/>
    <row r="3" spans="1:9" x14ac:dyDescent="0.25">
      <c r="A3" s="4" t="s">
        <v>1</v>
      </c>
      <c r="B3" s="4"/>
    </row>
    <row r="4" spans="1:9" x14ac:dyDescent="0.25">
      <c r="A4" s="1" t="s">
        <v>2</v>
      </c>
      <c r="B4" s="1">
        <v>0.95473713566735807</v>
      </c>
    </row>
    <row r="5" spans="1:9" x14ac:dyDescent="0.25">
      <c r="A5" s="1" t="s">
        <v>3</v>
      </c>
      <c r="B5" s="1">
        <v>0.91152299822231131</v>
      </c>
    </row>
    <row r="6" spans="1:9" x14ac:dyDescent="0.25">
      <c r="A6" s="1" t="s">
        <v>4</v>
      </c>
      <c r="B6" s="1">
        <v>0.90836310530167963</v>
      </c>
    </row>
    <row r="7" spans="1:9" x14ac:dyDescent="0.25">
      <c r="A7" s="1" t="s">
        <v>5</v>
      </c>
      <c r="B7" s="1">
        <v>104.38836507058093</v>
      </c>
    </row>
    <row r="8" spans="1:9" ht="15.75" thickBot="1" x14ac:dyDescent="0.3">
      <c r="A8" s="2" t="s">
        <v>6</v>
      </c>
      <c r="B8" s="2">
        <v>30</v>
      </c>
    </row>
    <row r="10" spans="1:9" ht="15.75" thickBot="1" x14ac:dyDescent="0.3">
      <c r="A10" t="s">
        <v>7</v>
      </c>
    </row>
    <row r="11" spans="1:9" x14ac:dyDescent="0.25">
      <c r="A11" s="3"/>
      <c r="B11" s="3" t="s">
        <v>12</v>
      </c>
      <c r="C11" s="3" t="s">
        <v>13</v>
      </c>
      <c r="D11" s="3" t="s">
        <v>14</v>
      </c>
      <c r="E11" s="3" t="s">
        <v>15</v>
      </c>
      <c r="F11" s="3" t="s">
        <v>16</v>
      </c>
    </row>
    <row r="12" spans="1:9" x14ac:dyDescent="0.25">
      <c r="A12" s="1" t="s">
        <v>8</v>
      </c>
      <c r="B12" s="1">
        <v>1</v>
      </c>
      <c r="C12" s="1">
        <v>3143398.6053276183</v>
      </c>
      <c r="D12" s="1">
        <v>3143398.6053276183</v>
      </c>
      <c r="E12" s="1">
        <v>288.46641994440614</v>
      </c>
      <c r="F12" s="1">
        <v>2.8108080975756852E-16</v>
      </c>
    </row>
    <row r="13" spans="1:9" x14ac:dyDescent="0.25">
      <c r="A13" s="1" t="s">
        <v>9</v>
      </c>
      <c r="B13" s="1">
        <v>28</v>
      </c>
      <c r="C13" s="1">
        <v>305114.06133904867</v>
      </c>
      <c r="D13" s="1">
        <v>10896.930762108881</v>
      </c>
      <c r="E13" s="1"/>
      <c r="F13" s="1"/>
    </row>
    <row r="14" spans="1:9" ht="15.75" thickBot="1" x14ac:dyDescent="0.3">
      <c r="A14" s="2" t="s">
        <v>10</v>
      </c>
      <c r="B14" s="2">
        <v>29</v>
      </c>
      <c r="C14" s="2">
        <v>3448512.666666667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17</v>
      </c>
      <c r="C16" s="3" t="s">
        <v>5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</row>
    <row r="17" spans="1:9" x14ac:dyDescent="0.25">
      <c r="A17" s="1" t="s">
        <v>11</v>
      </c>
      <c r="B17" s="1">
        <v>168.2104511124719</v>
      </c>
      <c r="C17" s="1">
        <v>46.55746202701603</v>
      </c>
      <c r="D17" s="1">
        <v>3.6129643625089347</v>
      </c>
      <c r="E17" s="1">
        <v>1.1736961603563494E-3</v>
      </c>
      <c r="F17" s="1">
        <v>72.841813392471366</v>
      </c>
      <c r="G17" s="1">
        <v>263.57908883247245</v>
      </c>
      <c r="H17" s="1">
        <v>72.841813392471366</v>
      </c>
      <c r="I17" s="1">
        <v>263.57908883247245</v>
      </c>
    </row>
    <row r="18" spans="1:9" ht="15.75" thickBot="1" x14ac:dyDescent="0.3">
      <c r="A18" s="2" t="s">
        <v>24</v>
      </c>
      <c r="B18" s="2">
        <v>69.370789957134107</v>
      </c>
      <c r="C18" s="2">
        <v>4.0844069610754614</v>
      </c>
      <c r="D18" s="2">
        <v>16.984299218525507</v>
      </c>
      <c r="E18" s="2">
        <v>2.8108080975756852E-16</v>
      </c>
      <c r="F18" s="2">
        <v>61.00426156806892</v>
      </c>
      <c r="G18" s="2">
        <v>77.737318346199288</v>
      </c>
      <c r="H18" s="2">
        <v>61.00426156806892</v>
      </c>
      <c r="I18" s="2">
        <v>77.737318346199288</v>
      </c>
    </row>
    <row r="22" spans="1:9" x14ac:dyDescent="0.25">
      <c r="A22" t="s">
        <v>31</v>
      </c>
    </row>
    <row r="23" spans="1:9" ht="15.75" thickBot="1" x14ac:dyDescent="0.3"/>
    <row r="24" spans="1:9" x14ac:dyDescent="0.25">
      <c r="A24" s="3" t="s">
        <v>32</v>
      </c>
      <c r="B24" s="3" t="s">
        <v>33</v>
      </c>
      <c r="C24" s="3" t="s">
        <v>34</v>
      </c>
    </row>
    <row r="25" spans="1:9" x14ac:dyDescent="0.25">
      <c r="A25" s="1">
        <v>1</v>
      </c>
      <c r="B25" s="1">
        <v>376.32282098387424</v>
      </c>
      <c r="C25" s="1">
        <v>47.677179016125763</v>
      </c>
    </row>
    <row r="26" spans="1:9" x14ac:dyDescent="0.25">
      <c r="A26" s="1">
        <v>2</v>
      </c>
      <c r="B26" s="1">
        <v>376.32282098387424</v>
      </c>
      <c r="C26" s="1">
        <v>10.677179016125763</v>
      </c>
    </row>
    <row r="27" spans="1:9" x14ac:dyDescent="0.25">
      <c r="A27" s="1">
        <v>3</v>
      </c>
      <c r="B27" s="1">
        <v>376.32282098387424</v>
      </c>
      <c r="C27" s="1">
        <v>178.67717901612576</v>
      </c>
    </row>
    <row r="28" spans="1:9" x14ac:dyDescent="0.25">
      <c r="A28" s="1">
        <v>4</v>
      </c>
      <c r="B28" s="1">
        <v>445.69361094100833</v>
      </c>
      <c r="C28" s="1">
        <v>144.30638905899167</v>
      </c>
    </row>
    <row r="29" spans="1:9" x14ac:dyDescent="0.25">
      <c r="A29" s="1">
        <v>5</v>
      </c>
      <c r="B29" s="1">
        <v>445.69361094100833</v>
      </c>
      <c r="C29" s="1">
        <v>87.30638905899167</v>
      </c>
    </row>
    <row r="30" spans="1:9" x14ac:dyDescent="0.25">
      <c r="A30" s="1">
        <v>6</v>
      </c>
      <c r="B30" s="1">
        <v>515.06440089814237</v>
      </c>
      <c r="C30" s="1">
        <v>117.93559910185763</v>
      </c>
    </row>
    <row r="31" spans="1:9" x14ac:dyDescent="0.25">
      <c r="A31" s="1">
        <v>7</v>
      </c>
      <c r="B31" s="1">
        <v>584.43519085527657</v>
      </c>
      <c r="C31" s="1">
        <v>-24.435190855276574</v>
      </c>
    </row>
    <row r="32" spans="1:9" x14ac:dyDescent="0.25">
      <c r="A32" s="1">
        <v>8</v>
      </c>
      <c r="B32" s="1">
        <v>584.43519085527657</v>
      </c>
      <c r="C32" s="1">
        <v>36.564809144723426</v>
      </c>
    </row>
    <row r="33" spans="1:3" x14ac:dyDescent="0.25">
      <c r="A33" s="1">
        <v>9</v>
      </c>
      <c r="B33" s="1">
        <v>653.80598081241067</v>
      </c>
      <c r="C33" s="1">
        <v>-72.805980812410667</v>
      </c>
    </row>
    <row r="34" spans="1:3" x14ac:dyDescent="0.25">
      <c r="A34" s="1">
        <v>10</v>
      </c>
      <c r="B34" s="1">
        <v>723.17677076954476</v>
      </c>
      <c r="C34" s="1">
        <v>-130.17677076954476</v>
      </c>
    </row>
    <row r="35" spans="1:3" x14ac:dyDescent="0.25">
      <c r="A35" s="1">
        <v>11</v>
      </c>
      <c r="B35" s="1">
        <v>723.17677076954476</v>
      </c>
      <c r="C35" s="1">
        <v>-129.17677076954476</v>
      </c>
    </row>
    <row r="36" spans="1:3" x14ac:dyDescent="0.25">
      <c r="A36" s="1">
        <v>12</v>
      </c>
      <c r="B36" s="1">
        <v>792.54756072667885</v>
      </c>
      <c r="C36" s="1">
        <v>-157.54756072667885</v>
      </c>
    </row>
    <row r="37" spans="1:3" x14ac:dyDescent="0.25">
      <c r="A37" s="1">
        <v>13</v>
      </c>
      <c r="B37" s="1">
        <v>792.54756072667885</v>
      </c>
      <c r="C37" s="1">
        <v>-89.547560726678853</v>
      </c>
    </row>
    <row r="38" spans="1:3" x14ac:dyDescent="0.25">
      <c r="A38" s="1">
        <v>14</v>
      </c>
      <c r="B38" s="1">
        <v>861.91835068381295</v>
      </c>
      <c r="C38" s="1">
        <v>-177.91835068381295</v>
      </c>
    </row>
    <row r="39" spans="1:3" x14ac:dyDescent="0.25">
      <c r="A39" s="1">
        <v>15</v>
      </c>
      <c r="B39" s="1">
        <v>931.28914064094704</v>
      </c>
      <c r="C39" s="1">
        <v>-77.289140640947039</v>
      </c>
    </row>
    <row r="40" spans="1:3" x14ac:dyDescent="0.25">
      <c r="A40" s="1">
        <v>16</v>
      </c>
      <c r="B40" s="1">
        <v>931.28914064094704</v>
      </c>
      <c r="C40" s="1">
        <v>-94.289140640947039</v>
      </c>
    </row>
    <row r="41" spans="1:3" x14ac:dyDescent="0.25">
      <c r="A41" s="1">
        <v>17</v>
      </c>
      <c r="B41" s="1">
        <v>1000.6599305980812</v>
      </c>
      <c r="C41" s="1">
        <v>-37.659930598081246</v>
      </c>
    </row>
    <row r="42" spans="1:3" x14ac:dyDescent="0.25">
      <c r="A42" s="1">
        <v>18</v>
      </c>
      <c r="B42" s="1">
        <v>1000.6599305980812</v>
      </c>
      <c r="C42" s="1">
        <v>-59.659930598081246</v>
      </c>
    </row>
    <row r="43" spans="1:3" x14ac:dyDescent="0.25">
      <c r="A43" s="1">
        <v>19</v>
      </c>
      <c r="B43" s="1">
        <v>1000.6599305980812</v>
      </c>
      <c r="C43" s="1">
        <v>5.340069401918754</v>
      </c>
    </row>
    <row r="44" spans="1:3" x14ac:dyDescent="0.25">
      <c r="A44" s="1">
        <v>20</v>
      </c>
      <c r="B44" s="1">
        <v>1070.0307205552153</v>
      </c>
      <c r="C44" s="1">
        <v>-33.030720555215339</v>
      </c>
    </row>
    <row r="45" spans="1:3" x14ac:dyDescent="0.25">
      <c r="A45" s="1">
        <v>21</v>
      </c>
      <c r="B45" s="1">
        <v>1070.0307205552153</v>
      </c>
      <c r="C45" s="1">
        <v>91.969279444784661</v>
      </c>
    </row>
    <row r="46" spans="1:3" x14ac:dyDescent="0.25">
      <c r="A46" s="1">
        <v>22</v>
      </c>
      <c r="B46" s="1">
        <v>1139.4015105123494</v>
      </c>
      <c r="C46" s="1">
        <v>-21.401510512349432</v>
      </c>
    </row>
    <row r="47" spans="1:3" x14ac:dyDescent="0.25">
      <c r="A47" s="1">
        <v>23</v>
      </c>
      <c r="B47" s="1">
        <v>1139.4015105123494</v>
      </c>
      <c r="C47" s="1">
        <v>-60.401510512349432</v>
      </c>
    </row>
    <row r="48" spans="1:3" x14ac:dyDescent="0.25">
      <c r="A48" s="1">
        <v>24</v>
      </c>
      <c r="B48" s="1">
        <v>1208.7723004694835</v>
      </c>
      <c r="C48" s="1">
        <v>-15.772300469483525</v>
      </c>
    </row>
    <row r="49" spans="1:3" x14ac:dyDescent="0.25">
      <c r="A49" s="1">
        <v>25</v>
      </c>
      <c r="B49" s="1">
        <v>1208.7723004694835</v>
      </c>
      <c r="C49" s="1">
        <v>31.227699530516475</v>
      </c>
    </row>
    <row r="50" spans="1:3" x14ac:dyDescent="0.25">
      <c r="A50" s="1">
        <v>26</v>
      </c>
      <c r="B50" s="1">
        <v>1278.1430904266176</v>
      </c>
      <c r="C50" s="1">
        <v>58.856909573382381</v>
      </c>
    </row>
    <row r="51" spans="1:3" x14ac:dyDescent="0.25">
      <c r="A51" s="1">
        <v>27</v>
      </c>
      <c r="B51" s="1">
        <v>1278.1430904266176</v>
      </c>
      <c r="C51" s="1">
        <v>53.856909573382381</v>
      </c>
    </row>
    <row r="52" spans="1:3" x14ac:dyDescent="0.25">
      <c r="A52" s="1">
        <v>28</v>
      </c>
      <c r="B52" s="1">
        <v>1347.5138803837517</v>
      </c>
      <c r="C52" s="1">
        <v>78.486119616248288</v>
      </c>
    </row>
    <row r="53" spans="1:3" x14ac:dyDescent="0.25">
      <c r="A53" s="1">
        <v>29</v>
      </c>
      <c r="B53" s="1">
        <v>1416.8846703408858</v>
      </c>
      <c r="C53" s="1">
        <v>273.1153296591142</v>
      </c>
    </row>
    <row r="54" spans="1:3" ht="15.75" thickBot="1" x14ac:dyDescent="0.3">
      <c r="A54" s="2">
        <v>30</v>
      </c>
      <c r="B54" s="2">
        <v>1416.8846703408858</v>
      </c>
      <c r="C54" s="2">
        <v>-34.884670340885805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Blogging_Income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2021-10-26T13:46:25Z</dcterms:created>
  <dcterms:modified xsi:type="dcterms:W3CDTF">2021-12-30T14:28:59Z</dcterms:modified>
</cp:coreProperties>
</file>