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sedu-my.sharepoint.com/personal/2224028_ed_tus_ac_jp/Documents/レポート/慣性の法則/"/>
    </mc:Choice>
  </mc:AlternateContent>
  <xr:revisionPtr revIDLastSave="26" documentId="8_{973E1AC7-A5BC-D047-86A5-46968C959E40}" xr6:coauthVersionLast="47" xr6:coauthVersionMax="47" xr10:uidLastSave="{7AB84A9B-2B9F-4B55-AEF3-1FD780F15303}"/>
  <bookViews>
    <workbookView xWindow="-120" yWindow="-120" windowWidth="29040" windowHeight="15720" xr2:uid="{32532C68-0D67-427C-9044-CC2C58CFD172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1" l="1"/>
  <c r="X28" i="1" s="1"/>
  <c r="R26" i="1"/>
  <c r="R15" i="1"/>
  <c r="R27" i="1"/>
  <c r="X27" i="1"/>
  <c r="X17" i="1"/>
  <c r="X5" i="1"/>
  <c r="X6" i="1"/>
  <c r="X7" i="1"/>
  <c r="X8" i="1"/>
  <c r="X9" i="1"/>
  <c r="X10" i="1"/>
  <c r="X11" i="1"/>
  <c r="X12" i="1"/>
  <c r="X13" i="1"/>
  <c r="X14" i="1"/>
  <c r="X15" i="1"/>
  <c r="X16" i="1"/>
  <c r="X18" i="1"/>
  <c r="X19" i="1"/>
  <c r="X20" i="1"/>
  <c r="X21" i="1"/>
  <c r="X22" i="1"/>
  <c r="X23" i="1"/>
  <c r="X24" i="1"/>
  <c r="X25" i="1"/>
  <c r="X26" i="1"/>
  <c r="Y23" i="1"/>
  <c r="Y24" i="1"/>
  <c r="Y25" i="1"/>
  <c r="Y26" i="1"/>
  <c r="Y27" i="1"/>
  <c r="Y28" i="1"/>
  <c r="R8" i="1"/>
  <c r="S22" i="1"/>
  <c r="S23" i="1"/>
  <c r="S24" i="1"/>
  <c r="S25" i="1"/>
  <c r="S26" i="1"/>
  <c r="S27" i="1"/>
  <c r="S28" i="1"/>
  <c r="R24" i="1"/>
  <c r="R25" i="1"/>
  <c r="R2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4" i="1"/>
  <c r="R4" i="1"/>
  <c r="X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4" i="1"/>
  <c r="R5" i="1"/>
  <c r="R6" i="1"/>
  <c r="R7" i="1"/>
  <c r="R9" i="1"/>
  <c r="R10" i="1"/>
  <c r="R11" i="1"/>
  <c r="R12" i="1"/>
  <c r="R13" i="1"/>
  <c r="R14" i="1"/>
  <c r="R16" i="1"/>
  <c r="R17" i="1"/>
  <c r="R18" i="1"/>
  <c r="R19" i="1"/>
  <c r="R20" i="1"/>
  <c r="R21" i="1"/>
  <c r="R22" i="1"/>
</calcChain>
</file>

<file path=xl/sharedStrings.xml><?xml version="1.0" encoding="utf-8"?>
<sst xmlns="http://schemas.openxmlformats.org/spreadsheetml/2006/main" count="35" uniqueCount="17">
  <si>
    <t>錘の質量(kg)</t>
    <rPh sb="0" eb="1">
      <t>オモリ</t>
    </rPh>
    <rPh sb="2" eb="4">
      <t>シツリョウ</t>
    </rPh>
    <phoneticPr fontId="1"/>
  </si>
  <si>
    <t>台車の速度(km/h)</t>
    <rPh sb="0" eb="2">
      <t>ダイシャ</t>
    </rPh>
    <rPh sb="3" eb="5">
      <t>ソクド</t>
    </rPh>
    <phoneticPr fontId="1"/>
  </si>
  <si>
    <t>試走車の速度(km/h)</t>
    <rPh sb="0" eb="3">
      <t>シソウシャ</t>
    </rPh>
    <rPh sb="4" eb="6">
      <t>ソクド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</si>
  <si>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</si>
  <si>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</si>
  <si>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</si>
  <si>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平均値</t>
    <rPh sb="0" eb="3">
      <t>ヘイキンチ</t>
    </rPh>
    <phoneticPr fontId="1"/>
  </si>
  <si>
    <t>M=台車の総質量</t>
    <rPh sb="2" eb="4">
      <t>ダイシャ</t>
    </rPh>
    <rPh sb="5" eb="8">
      <t>ソウシツリョウ</t>
    </rPh>
    <phoneticPr fontId="1"/>
  </si>
  <si>
    <t>V^2</t>
    <phoneticPr fontId="1"/>
  </si>
  <si>
    <t>走行距離L=0.3m</t>
    <rPh sb="0" eb="4">
      <t>ソウコウキョリ</t>
    </rPh>
    <phoneticPr fontId="1"/>
  </si>
  <si>
    <t>台車の速度理論式V^2</t>
    <rPh sb="0" eb="2">
      <t>ダイシャ</t>
    </rPh>
    <rPh sb="3" eb="5">
      <t>ソクド</t>
    </rPh>
    <rPh sb="5" eb="8">
      <t>リロンシキ</t>
    </rPh>
    <phoneticPr fontId="1"/>
  </si>
  <si>
    <t>傾き2gL/M×3600^2/1000^2</t>
    <rPh sb="0" eb="1">
      <t>カタム</t>
    </rPh>
    <phoneticPr fontId="1"/>
  </si>
  <si>
    <t>理論式の傾き72.576</t>
    <rPh sb="0" eb="3">
      <t>リロンシキ</t>
    </rPh>
    <rPh sb="4" eb="5">
      <t>カタム</t>
    </rPh>
    <phoneticPr fontId="1"/>
  </si>
  <si>
    <t>台車の速度V傾き√(2gL/M)×3600/1000</t>
    <rPh sb="0" eb="2">
      <t>ダイシャ</t>
    </rPh>
    <rPh sb="3" eb="5">
      <t>ソクド</t>
    </rPh>
    <rPh sb="6" eb="7">
      <t>カタム</t>
    </rPh>
    <phoneticPr fontId="1"/>
  </si>
  <si>
    <t>試走車のｖの傾き√(M＋m/m)=1.05/0.09</t>
    <rPh sb="0" eb="3">
      <t>シソウシャ</t>
    </rPh>
    <rPh sb="6" eb="7">
      <t>カタム</t>
    </rPh>
    <phoneticPr fontId="1"/>
  </si>
  <si>
    <t>試走車の速度理論値(km/h)</t>
    <rPh sb="0" eb="3">
      <t>シソウシャ</t>
    </rPh>
    <rPh sb="4" eb="6">
      <t>ソクド</t>
    </rPh>
    <rPh sb="6" eb="8">
      <t>リロン</t>
    </rPh>
    <rPh sb="8" eb="9">
      <t>アタイ</t>
    </rPh>
    <phoneticPr fontId="1"/>
  </si>
  <si>
    <t>台車の速度理論式(km/h)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</si>
</sst>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図４　速度二乗と理論式との比較</a:t>
            </a:r>
          </a:p>
        </c:rich>
      </c:tx>
      <c:layout>
        <c:manualLayout>
          <c:xMode val="edge"/>
          <c:yMode val="edge"/>
          <c:x val="0.34560411198600177"/>
          <c:y val="0.86574074074074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2999759405074365"/>
          <c:y val="8.532407407407408E-2"/>
          <c:w val="0.82640529308836397"/>
          <c:h val="0.5856324730242052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Sheet1!$X$3</c:f>
              <c:strCache>
                <c:ptCount val="1"/>
                <c:pt idx="0">
                  <c:v>V^2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Sheet1!$W$4:$W$28</c:f>
              <c:numCache>
                <c:formatCode>General</c:formatCode>
                <c:ptCount val="2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</c:numCache>
            </c:numRef>
          </c:xVal>
          <c:yVal>
            <c:numRef>
              <c:f>Sheet1!$X$4:$X$28</c:f>
              <c:numCache>
                <c:formatCode>General</c:formatCode>
                <c:ptCount val="25"/>
                <c:pt idx="0">
                  <c:v>6.5877777777777771E-2</c:v>
                </c:pt>
                <c:pt idx="1">
                  <c:v>0.67239999999999989</c:v>
                </c:pt>
                <c:pt idx="2">
                  <c:v>1.2844444444444438</c:v>
                </c:pt>
                <c:pt idx="3">
                  <c:v>1.8496000000000004</c:v>
                </c:pt>
                <c:pt idx="4">
                  <c:v>2.4440111111111116</c:v>
                </c:pt>
                <c:pt idx="5">
                  <c:v>3.0625</c:v>
                </c:pt>
                <c:pt idx="6">
                  <c:v>3.5595111111111106</c:v>
                </c:pt>
                <c:pt idx="7">
                  <c:v>4.2024999999999997</c:v>
                </c:pt>
                <c:pt idx="8">
                  <c:v>4.6224999999999996</c:v>
                </c:pt>
                <c:pt idx="9">
                  <c:v>5.1983999999999995</c:v>
                </c:pt>
                <c:pt idx="10">
                  <c:v>5.7760111111111128</c:v>
                </c:pt>
                <c:pt idx="11">
                  <c:v>6.3000999999999987</c:v>
                </c:pt>
                <c:pt idx="12">
                  <c:v>6.7947111111111127</c:v>
                </c:pt>
                <c:pt idx="13">
                  <c:v>7.0756000000000006</c:v>
                </c:pt>
                <c:pt idx="14">
                  <c:v>7.6175999999999986</c:v>
                </c:pt>
                <c:pt idx="15">
                  <c:v>8.2368999999999986</c:v>
                </c:pt>
                <c:pt idx="16">
                  <c:v>8.9002777777777755</c:v>
                </c:pt>
                <c:pt idx="17">
                  <c:v>9.2416000000000036</c:v>
                </c:pt>
                <c:pt idx="18">
                  <c:v>9.6513777777777801</c:v>
                </c:pt>
                <c:pt idx="19">
                  <c:v>10.133611111111113</c:v>
                </c:pt>
                <c:pt idx="20">
                  <c:v>10.432900000000004</c:v>
                </c:pt>
                <c:pt idx="21">
                  <c:v>11.2225</c:v>
                </c:pt>
                <c:pt idx="22">
                  <c:v>11.267211111111113</c:v>
                </c:pt>
                <c:pt idx="23">
                  <c:v>11.696399999999999</c:v>
                </c:pt>
                <c:pt idx="24">
                  <c:v>13.0321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A-45BC-9AA5-C16D3D9552E8}"/>
            </c:ext>
          </c:extLst>
        </c:ser>
        <c:ser>
          <c:idx val="1"/>
          <c:order val="1"/>
          <c:tx>
            <c:strRef>
              <c:f>Sheet1!$Y$3</c:f>
              <c:strCache>
                <c:ptCount val="1"/>
                <c:pt idx="0">
                  <c:v>台車の速度理論式V^2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Sheet1!$W$4:$W$28</c:f>
              <c:numCache>
                <c:formatCode>General</c:formatCode>
                <c:ptCount val="2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</c:numCache>
            </c:numRef>
          </c:xVal>
          <c:yVal>
            <c:numRef>
              <c:f>Sheet1!$Y$4:$Y$28</c:f>
              <c:numCache>
                <c:formatCode>General</c:formatCode>
                <c:ptCount val="25"/>
                <c:pt idx="0">
                  <c:v>0.72575999999999996</c:v>
                </c:pt>
                <c:pt idx="1">
                  <c:v>1.4515199999999999</c:v>
                </c:pt>
                <c:pt idx="2">
                  <c:v>2.1772799999999997</c:v>
                </c:pt>
                <c:pt idx="3">
                  <c:v>2.9030399999999998</c:v>
                </c:pt>
                <c:pt idx="4">
                  <c:v>3.6288</c:v>
                </c:pt>
                <c:pt idx="5">
                  <c:v>4.3545599999999993</c:v>
                </c:pt>
                <c:pt idx="6">
                  <c:v>5.0803200000000004</c:v>
                </c:pt>
                <c:pt idx="7">
                  <c:v>5.8060799999999997</c:v>
                </c:pt>
                <c:pt idx="8">
                  <c:v>6.531839999999999</c:v>
                </c:pt>
                <c:pt idx="9">
                  <c:v>7.2576000000000001</c:v>
                </c:pt>
                <c:pt idx="10">
                  <c:v>7.9833599999999993</c:v>
                </c:pt>
                <c:pt idx="11">
                  <c:v>8.7091199999999986</c:v>
                </c:pt>
                <c:pt idx="12">
                  <c:v>9.4348799999999997</c:v>
                </c:pt>
                <c:pt idx="13">
                  <c:v>10.160640000000001</c:v>
                </c:pt>
                <c:pt idx="14">
                  <c:v>10.886399999999998</c:v>
                </c:pt>
                <c:pt idx="15">
                  <c:v>11.612159999999999</c:v>
                </c:pt>
                <c:pt idx="16">
                  <c:v>12.33792</c:v>
                </c:pt>
                <c:pt idx="17">
                  <c:v>13.063679999999998</c:v>
                </c:pt>
                <c:pt idx="18">
                  <c:v>13.789439999999999</c:v>
                </c:pt>
                <c:pt idx="19">
                  <c:v>14.5152</c:v>
                </c:pt>
                <c:pt idx="20">
                  <c:v>15.240959999999998</c:v>
                </c:pt>
                <c:pt idx="21">
                  <c:v>15.966719999999999</c:v>
                </c:pt>
                <c:pt idx="22">
                  <c:v>16.69248</c:v>
                </c:pt>
                <c:pt idx="23">
                  <c:v>17.418239999999997</c:v>
                </c:pt>
                <c:pt idx="24">
                  <c:v>18.143999999999998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3A-45BC-9AA5-C16D3D955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13520"/>
        <c:axId val="35714480"/>
      </c:scatterChart>
      <c:valAx>
        <c:axId val="3571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錘の質量</a:t>
                </a:r>
                <a:r>
                  <a:rPr lang="en-US" altLang="ja-JP"/>
                  <a:t>(kg)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61958902012248473"/>
              <c:y val="0.74594852726742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714480"/>
        <c:crosses val="autoZero"/>
        <c:crossBetween val="midCat"/>
      </c:valAx>
      <c:valAx>
        <c:axId val="357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台車の速度二乗</a:t>
                </a:r>
                <a:r>
                  <a:rPr lang="en-US" altLang="ja-JP"/>
                  <a:t>(km^2/h^2)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3.4708884781183245E-2"/>
              <c:y val="0.298316424389259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71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822812773403323"/>
          <c:y val="0.76909667541557303"/>
          <c:w val="0.22179322678374017"/>
          <c:h val="5.40869170199878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/>
              <a:t>錘に対する台車と試走車の速度と摩擦を考慮しない理論値の比較</a:t>
            </a:r>
          </a:p>
        </c:rich>
      </c:tx>
      <c:layout>
        <c:manualLayout>
          <c:xMode val="edge"/>
          <c:yMode val="edge"/>
          <c:x val="4.5530612481173419E-2"/>
          <c:y val="3.2540173021480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台車の速度(km/h)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Sheet1!$Q$4:$Q$22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</c:numCache>
            </c:numRef>
          </c:xVal>
          <c:yVal>
            <c:numRef>
              <c:f>Sheet1!$R$4:$R$22</c:f>
              <c:numCache>
                <c:formatCode>General</c:formatCode>
                <c:ptCount val="19"/>
                <c:pt idx="0">
                  <c:v>0.25666666666666665</c:v>
                </c:pt>
                <c:pt idx="1">
                  <c:v>0.82</c:v>
                </c:pt>
                <c:pt idx="2">
                  <c:v>1.1333333333333331</c:v>
                </c:pt>
                <c:pt idx="3">
                  <c:v>1.36</c:v>
                </c:pt>
                <c:pt idx="4">
                  <c:v>1.5633333333333335</c:v>
                </c:pt>
                <c:pt idx="5">
                  <c:v>1.75</c:v>
                </c:pt>
                <c:pt idx="6">
                  <c:v>1.8866666666666665</c:v>
                </c:pt>
                <c:pt idx="7">
                  <c:v>2.0499999999999998</c:v>
                </c:pt>
                <c:pt idx="8">
                  <c:v>2.15</c:v>
                </c:pt>
                <c:pt idx="9">
                  <c:v>2.2799999999999998</c:v>
                </c:pt>
                <c:pt idx="10">
                  <c:v>2.4033333333333338</c:v>
                </c:pt>
                <c:pt idx="11">
                  <c:v>2.5099999999999998</c:v>
                </c:pt>
                <c:pt idx="12">
                  <c:v>2.6066666666666669</c:v>
                </c:pt>
                <c:pt idx="13">
                  <c:v>2.66</c:v>
                </c:pt>
                <c:pt idx="14">
                  <c:v>2.76</c:v>
                </c:pt>
                <c:pt idx="15">
                  <c:v>2.8699999999999997</c:v>
                </c:pt>
                <c:pt idx="16">
                  <c:v>2.9833333333333329</c:v>
                </c:pt>
                <c:pt idx="17">
                  <c:v>3.0400000000000005</c:v>
                </c:pt>
                <c:pt idx="18">
                  <c:v>3.1066666666666669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E-4F86-A02F-7838BA86864A}"/>
            </c:ext>
          </c:extLst>
        </c:ser>
        <c:ser>
          <c:idx val="2"/>
          <c:order val="2"/>
          <c:tx>
            <c:strRef>
              <c:f>Sheet1!$T$3</c:f>
              <c:strCache>
                <c:ptCount val="1"/>
                <c:pt idx="0">
                  <c:v>台車の速度理論式(km/h)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Sheet1!$Q$4:$Q$22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</c:numCache>
            </c:numRef>
          </c:xVal>
          <c:yVal>
            <c:numRef>
              <c:f>Sheet1!$T$4:$T$22</c:f>
              <c:numCache>
                <c:formatCode>General</c:formatCode>
                <c:ptCount val="19"/>
                <c:pt idx="0">
                  <c:v>0.85191548876634471</c:v>
                </c:pt>
                <c:pt idx="1">
                  <c:v>1.2047904382090688</c:v>
                </c:pt>
                <c:pt idx="2">
                  <c:v>1.4755609102981821</c:v>
                </c:pt>
                <c:pt idx="3">
                  <c:v>1.7038309775326894</c:v>
                </c:pt>
                <c:pt idx="4">
                  <c:v>1.9049409439665053</c:v>
                </c:pt>
                <c:pt idx="5">
                  <c:v>2.086758251451279</c:v>
                </c:pt>
                <c:pt idx="6">
                  <c:v>2.2539565213197883</c:v>
                </c:pt>
                <c:pt idx="7">
                  <c:v>2.4095808764181377</c:v>
                </c:pt>
                <c:pt idx="8">
                  <c:v>2.5557464662990341</c:v>
                </c:pt>
                <c:pt idx="9">
                  <c:v>2.6939933184772378</c:v>
                </c:pt>
                <c:pt idx="10">
                  <c:v>2.8254840293301959</c:v>
                </c:pt>
                <c:pt idx="11">
                  <c:v>2.9511218205963643</c:v>
                </c:pt>
                <c:pt idx="12">
                  <c:v>3.071624977109022</c:v>
                </c:pt>
                <c:pt idx="13">
                  <c:v>3.1875758814497264</c:v>
                </c:pt>
                <c:pt idx="14">
                  <c:v>3.2994545003682045</c:v>
                </c:pt>
                <c:pt idx="15">
                  <c:v>3.4076619550653788</c:v>
                </c:pt>
                <c:pt idx="16">
                  <c:v>3.5125375442833349</c:v>
                </c:pt>
                <c:pt idx="17">
                  <c:v>3.6143713146272063</c:v>
                </c:pt>
                <c:pt idx="18">
                  <c:v>3.7134135239695563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EE-4F86-A02F-7838BA868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735264"/>
        <c:axId val="664706944"/>
      </c:scatterChart>
      <c:scatterChart>
        <c:scatterStyle val="lineMarker"/>
        <c:varyColors val="0"/>
        <c:ser>
          <c:idx val="1"/>
          <c:order val="1"/>
          <c:tx>
            <c:strRef>
              <c:f>Sheet1!$S$3</c:f>
              <c:strCache>
                <c:ptCount val="1"/>
                <c:pt idx="0">
                  <c:v>試走車の速度(km/h)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Sheet1!$Q$4:$Q$22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</c:numCache>
            </c:numRef>
          </c:xVal>
          <c:yVal>
            <c:numRef>
              <c:f>Sheet1!$S$4:$S$22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1.2466666666666668</c:v>
                </c:pt>
                <c:pt idx="3">
                  <c:v>1.5533333333333335</c:v>
                </c:pt>
                <c:pt idx="4">
                  <c:v>1.8466666666666667</c:v>
                </c:pt>
                <c:pt idx="5">
                  <c:v>2.38</c:v>
                </c:pt>
                <c:pt idx="6">
                  <c:v>2.4900000000000002</c:v>
                </c:pt>
                <c:pt idx="7">
                  <c:v>2.73</c:v>
                </c:pt>
                <c:pt idx="8">
                  <c:v>2.8166666666666664</c:v>
                </c:pt>
                <c:pt idx="9">
                  <c:v>2.72</c:v>
                </c:pt>
                <c:pt idx="10">
                  <c:v>3.0199999999999996</c:v>
                </c:pt>
                <c:pt idx="11">
                  <c:v>3.22</c:v>
                </c:pt>
                <c:pt idx="12">
                  <c:v>3.2766666666666668</c:v>
                </c:pt>
                <c:pt idx="13">
                  <c:v>3.2866666666666666</c:v>
                </c:pt>
                <c:pt idx="14">
                  <c:v>3.2633333333333332</c:v>
                </c:pt>
                <c:pt idx="15">
                  <c:v>3.59</c:v>
                </c:pt>
                <c:pt idx="16">
                  <c:v>3.6433333333333331</c:v>
                </c:pt>
                <c:pt idx="17">
                  <c:v>3.7000000000000006</c:v>
                </c:pt>
                <c:pt idx="18">
                  <c:v>3.706666666666667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EE-4F86-A02F-7838BA86864A}"/>
            </c:ext>
          </c:extLst>
        </c:ser>
        <c:ser>
          <c:idx val="3"/>
          <c:order val="3"/>
          <c:tx>
            <c:strRef>
              <c:f>Sheet1!$U$3</c:f>
              <c:strCache>
                <c:ptCount val="1"/>
                <c:pt idx="0">
                  <c:v>試走車の速度理論値(km/h)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Sheet1!$Q$4:$Q$22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</c:numCache>
            </c:numRef>
          </c:xVal>
          <c:yVal>
            <c:numRef>
              <c:f>Sheet1!$U$4:$U$22</c:f>
              <c:numCache>
                <c:formatCode>General</c:formatCode>
                <c:ptCount val="19"/>
                <c:pt idx="0">
                  <c:v>2.9092913941370671</c:v>
                </c:pt>
                <c:pt idx="1">
                  <c:v>4.1143593464839698</c:v>
                </c:pt>
                <c:pt idx="2">
                  <c:v>5.0390405086682923</c:v>
                </c:pt>
                <c:pt idx="3">
                  <c:v>5.8185827882741341</c:v>
                </c:pt>
                <c:pt idx="4">
                  <c:v>6.5053733236456157</c:v>
                </c:pt>
                <c:pt idx="5">
                  <c:v>7.126279428706118</c:v>
                </c:pt>
                <c:pt idx="6">
                  <c:v>7.6972615203070776</c:v>
                </c:pt>
                <c:pt idx="7">
                  <c:v>8.2287186929679397</c:v>
                </c:pt>
                <c:pt idx="8">
                  <c:v>8.7278741824112025</c:v>
                </c:pt>
                <c:pt idx="9">
                  <c:v>9.1999871825997666</c:v>
                </c:pt>
                <c:pt idx="10">
                  <c:v>9.6490279601626199</c:v>
                </c:pt>
                <c:pt idx="11">
                  <c:v>10.078081017336585</c:v>
                </c:pt>
                <c:pt idx="12">
                  <c:v>10.48959929682731</c:v>
                </c:pt>
                <c:pt idx="13">
                  <c:v>10.885571635150816</c:v>
                </c:pt>
                <c:pt idx="14">
                  <c:v>11.267637118757419</c:v>
                </c:pt>
                <c:pt idx="15">
                  <c:v>11.637165576548268</c:v>
                </c:pt>
                <c:pt idx="16">
                  <c:v>11.995315713727589</c:v>
                </c:pt>
                <c:pt idx="17">
                  <c:v>12.34307803945191</c:v>
                </c:pt>
                <c:pt idx="18">
                  <c:v>12.681307184356035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EE-4F86-A02F-7838BA868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24864"/>
        <c:axId val="664630144"/>
      </c:scatterChart>
      <c:valAx>
        <c:axId val="66473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錘の質量</a:t>
                </a:r>
                <a:r>
                  <a:rPr lang="en-US" altLang="ja-JP"/>
                  <a:t>m(kg)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706944"/>
        <c:crosses val="autoZero"/>
        <c:crossBetween val="midCat"/>
      </c:valAx>
      <c:valAx>
        <c:axId val="6647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台車の速度</a:t>
                </a:r>
                <a:r>
                  <a:rPr lang="en-US" altLang="ja-JP"/>
                  <a:t>(km/h)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735264"/>
        <c:crosses val="autoZero"/>
        <c:crossBetween val="midCat"/>
      </c:valAx>
      <c:valAx>
        <c:axId val="664630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試走車の速度</a:t>
                </a:r>
                <a:r>
                  <a:rPr lang="en-US" altLang="ja-JP"/>
                  <a:t>(km/h)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624864"/>
        <c:crosses val="max"/>
        <c:crossBetween val="midCat"/>
      </c:valAx>
      <c:valAx>
        <c:axId val="664624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463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Sheet1!$U$3</c:f>
              <c:strCache>
                <c:ptCount val="1"/>
                <c:pt idx="0">
                  <c:v>試走車の速度理論値(km/h)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Sheet1!$T$4:$T$22</c:f>
              <c:numCache>
                <c:formatCode>General</c:formatCode>
                <c:ptCount val="19"/>
                <c:pt idx="0">
                  <c:v>0.85191548876634471</c:v>
                </c:pt>
                <c:pt idx="1">
                  <c:v>1.2047904382090688</c:v>
                </c:pt>
                <c:pt idx="2">
                  <c:v>1.4755609102981821</c:v>
                </c:pt>
                <c:pt idx="3">
                  <c:v>1.7038309775326894</c:v>
                </c:pt>
                <c:pt idx="4">
                  <c:v>1.9049409439665053</c:v>
                </c:pt>
                <c:pt idx="5">
                  <c:v>2.086758251451279</c:v>
                </c:pt>
                <c:pt idx="6">
                  <c:v>2.2539565213197883</c:v>
                </c:pt>
                <c:pt idx="7">
                  <c:v>2.4095808764181377</c:v>
                </c:pt>
                <c:pt idx="8">
                  <c:v>2.5557464662990341</c:v>
                </c:pt>
                <c:pt idx="9">
                  <c:v>2.6939933184772378</c:v>
                </c:pt>
                <c:pt idx="10">
                  <c:v>2.8254840293301959</c:v>
                </c:pt>
                <c:pt idx="11">
                  <c:v>2.9511218205963643</c:v>
                </c:pt>
                <c:pt idx="12">
                  <c:v>3.071624977109022</c:v>
                </c:pt>
                <c:pt idx="13">
                  <c:v>3.1875758814497264</c:v>
                </c:pt>
                <c:pt idx="14">
                  <c:v>3.2994545003682045</c:v>
                </c:pt>
                <c:pt idx="15">
                  <c:v>3.4076619550653788</c:v>
                </c:pt>
                <c:pt idx="16">
                  <c:v>3.5125375442833349</c:v>
                </c:pt>
                <c:pt idx="17">
                  <c:v>3.6143713146272063</c:v>
                </c:pt>
                <c:pt idx="18">
                  <c:v>3.7134135239695563</c:v>
                </c:pt>
              </c:numCache>
            </c:numRef>
          </c:xVal>
          <c:yVal>
            <c:numRef>
              <c:f>Sheet1!$U$4:$U$22</c:f>
              <c:numCache>
                <c:formatCode>General</c:formatCode>
                <c:ptCount val="19"/>
                <c:pt idx="0">
                  <c:v>2.9092913941370671</c:v>
                </c:pt>
                <c:pt idx="1">
                  <c:v>4.1143593464839698</c:v>
                </c:pt>
                <c:pt idx="2">
                  <c:v>5.0390405086682923</c:v>
                </c:pt>
                <c:pt idx="3">
                  <c:v>5.8185827882741341</c:v>
                </c:pt>
                <c:pt idx="4">
                  <c:v>6.5053733236456157</c:v>
                </c:pt>
                <c:pt idx="5">
                  <c:v>7.126279428706118</c:v>
                </c:pt>
                <c:pt idx="6">
                  <c:v>7.6972615203070776</c:v>
                </c:pt>
                <c:pt idx="7">
                  <c:v>8.2287186929679397</c:v>
                </c:pt>
                <c:pt idx="8">
                  <c:v>8.7278741824112025</c:v>
                </c:pt>
                <c:pt idx="9">
                  <c:v>9.1999871825997666</c:v>
                </c:pt>
                <c:pt idx="10">
                  <c:v>9.6490279601626199</c:v>
                </c:pt>
                <c:pt idx="11">
                  <c:v>10.078081017336585</c:v>
                </c:pt>
                <c:pt idx="12">
                  <c:v>10.48959929682731</c:v>
                </c:pt>
                <c:pt idx="13">
                  <c:v>10.885571635150816</c:v>
                </c:pt>
                <c:pt idx="14">
                  <c:v>11.267637118757419</c:v>
                </c:pt>
                <c:pt idx="15">
                  <c:v>11.637165576548268</c:v>
                </c:pt>
                <c:pt idx="16">
                  <c:v>11.995315713727589</c:v>
                </c:pt>
                <c:pt idx="17">
                  <c:v>12.34307803945191</c:v>
                </c:pt>
                <c:pt idx="18">
                  <c:v>12.681307184356035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9E-4E9A-8F14-1DAEE6690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56064"/>
        <c:axId val="664656544"/>
      </c:scatterChart>
      <c:valAx>
        <c:axId val="664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台車の速度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656544"/>
        <c:crosses val="autoZero"/>
        <c:crossBetween val="midCat"/>
      </c:valAx>
      <c:valAx>
        <c:axId val="6646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試走車の速度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6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錘に対する速度</a:t>
            </a:r>
          </a:p>
        </c:rich>
      </c:tx>
      <c:layout>
        <c:manualLayout>
          <c:xMode val="edge"/>
          <c:yMode val="edge"/>
          <c:x val="0.32338188976377952"/>
          <c:y val="0.847222222222222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2538648293963256"/>
          <c:y val="2.5428331875182269E-2"/>
          <c:w val="0.82823862642169732"/>
          <c:h val="0.647067658209390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台車の速度(km/h)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Sheet1!$Q$4:$Q$28</c:f>
              <c:numCache>
                <c:formatCode>General</c:formatCode>
                <c:ptCount val="2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</c:numCache>
            </c:numRef>
          </c:xVal>
          <c:yVal>
            <c:numRef>
              <c:f>Sheet1!$R$4:$R$28</c:f>
              <c:numCache>
                <c:formatCode>General</c:formatCode>
                <c:ptCount val="25"/>
                <c:pt idx="0">
                  <c:v>0.25666666666666665</c:v>
                </c:pt>
                <c:pt idx="1">
                  <c:v>0.82</c:v>
                </c:pt>
                <c:pt idx="2">
                  <c:v>1.1333333333333331</c:v>
                </c:pt>
                <c:pt idx="3">
                  <c:v>1.36</c:v>
                </c:pt>
                <c:pt idx="4">
                  <c:v>1.5633333333333335</c:v>
                </c:pt>
                <c:pt idx="5">
                  <c:v>1.75</c:v>
                </c:pt>
                <c:pt idx="6">
                  <c:v>1.8866666666666665</c:v>
                </c:pt>
                <c:pt idx="7">
                  <c:v>2.0499999999999998</c:v>
                </c:pt>
                <c:pt idx="8">
                  <c:v>2.15</c:v>
                </c:pt>
                <c:pt idx="9">
                  <c:v>2.2799999999999998</c:v>
                </c:pt>
                <c:pt idx="10">
                  <c:v>2.4033333333333338</c:v>
                </c:pt>
                <c:pt idx="11">
                  <c:v>2.5099999999999998</c:v>
                </c:pt>
                <c:pt idx="12">
                  <c:v>2.6066666666666669</c:v>
                </c:pt>
                <c:pt idx="13">
                  <c:v>2.66</c:v>
                </c:pt>
                <c:pt idx="14">
                  <c:v>2.76</c:v>
                </c:pt>
                <c:pt idx="15">
                  <c:v>2.8699999999999997</c:v>
                </c:pt>
                <c:pt idx="16">
                  <c:v>2.9833333333333329</c:v>
                </c:pt>
                <c:pt idx="17">
                  <c:v>3.0400000000000005</c:v>
                </c:pt>
                <c:pt idx="18">
                  <c:v>3.1066666666666669</c:v>
                </c:pt>
                <c:pt idx="19">
                  <c:v>3.1833333333333336</c:v>
                </c:pt>
                <c:pt idx="20">
                  <c:v>3.2300000000000004</c:v>
                </c:pt>
                <c:pt idx="21">
                  <c:v>3.35</c:v>
                </c:pt>
                <c:pt idx="22">
                  <c:v>3.3566666666666669</c:v>
                </c:pt>
                <c:pt idx="23">
                  <c:v>3.42</c:v>
                </c:pt>
                <c:pt idx="24">
                  <c:v>3.61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4-4C4E-97EE-6E04DD927265}"/>
            </c:ext>
          </c:extLst>
        </c:ser>
        <c:ser>
          <c:idx val="1"/>
          <c:order val="1"/>
          <c:tx>
            <c:strRef>
              <c:f>Sheet1!$S$3</c:f>
              <c:strCache>
                <c:ptCount val="1"/>
                <c:pt idx="0">
                  <c:v>試走車の速度(km/h)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Sheet1!$Q$4:$Q$28</c:f>
              <c:numCache>
                <c:formatCode>General</c:formatCode>
                <c:ptCount val="2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</c:numCache>
            </c:numRef>
          </c:xVal>
          <c:yVal>
            <c:numRef>
              <c:f>Sheet1!$S$4:$S$28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1.2466666666666668</c:v>
                </c:pt>
                <c:pt idx="3">
                  <c:v>1.5533333333333335</c:v>
                </c:pt>
                <c:pt idx="4">
                  <c:v>1.8466666666666667</c:v>
                </c:pt>
                <c:pt idx="5">
                  <c:v>2.38</c:v>
                </c:pt>
                <c:pt idx="6">
                  <c:v>2.4900000000000002</c:v>
                </c:pt>
                <c:pt idx="7">
                  <c:v>2.73</c:v>
                </c:pt>
                <c:pt idx="8">
                  <c:v>2.8166666666666664</c:v>
                </c:pt>
                <c:pt idx="9">
                  <c:v>2.72</c:v>
                </c:pt>
                <c:pt idx="10">
                  <c:v>3.0199999999999996</c:v>
                </c:pt>
                <c:pt idx="11">
                  <c:v>3.22</c:v>
                </c:pt>
                <c:pt idx="12">
                  <c:v>3.2766666666666668</c:v>
                </c:pt>
                <c:pt idx="13">
                  <c:v>3.2866666666666666</c:v>
                </c:pt>
                <c:pt idx="14">
                  <c:v>3.2633333333333332</c:v>
                </c:pt>
                <c:pt idx="15">
                  <c:v>3.59</c:v>
                </c:pt>
                <c:pt idx="16">
                  <c:v>3.6433333333333331</c:v>
                </c:pt>
                <c:pt idx="17">
                  <c:v>3.7000000000000006</c:v>
                </c:pt>
                <c:pt idx="18">
                  <c:v>3.706666666666667</c:v>
                </c:pt>
                <c:pt idx="19">
                  <c:v>3.5033333333333334</c:v>
                </c:pt>
                <c:pt idx="20">
                  <c:v>3.7366666666666668</c:v>
                </c:pt>
                <c:pt idx="21">
                  <c:v>3.93</c:v>
                </c:pt>
                <c:pt idx="22">
                  <c:v>3.9766666666666666</c:v>
                </c:pt>
                <c:pt idx="23">
                  <c:v>4.0999999999999996</c:v>
                </c:pt>
                <c:pt idx="24">
                  <c:v>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B4-4C4E-97EE-6E04DD927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186896"/>
        <c:axId val="1246187376"/>
      </c:scatterChart>
      <c:valAx>
        <c:axId val="124618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錘</a:t>
                </a:r>
                <a:r>
                  <a:rPr lang="en-US" altLang="ja-JP"/>
                  <a:t>m(kg)</a:t>
                </a:r>
              </a:p>
            </c:rich>
          </c:tx>
          <c:layout>
            <c:manualLayout>
              <c:xMode val="edge"/>
              <c:yMode val="edge"/>
              <c:x val="0.8265890201224847"/>
              <c:y val="0.72896945173519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6187376"/>
        <c:crosses val="autoZero"/>
        <c:crossBetween val="midCat"/>
      </c:valAx>
      <c:valAx>
        <c:axId val="124618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速度</a:t>
                </a:r>
                <a:r>
                  <a:rPr lang="en-US" altLang="ja-JP"/>
                  <a:t>(km/h)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618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056146106736662"/>
          <c:y val="0.77372630504520268"/>
          <c:w val="0.5622104111986001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/>
              <a:t>台車の速度二乗に対する試走車の速度二乗の関係</a:t>
            </a:r>
          </a:p>
        </c:rich>
      </c:tx>
      <c:layout>
        <c:manualLayout>
          <c:xMode val="edge"/>
          <c:yMode val="edge"/>
          <c:x val="0.20115966754155734"/>
          <c:y val="0.851851851851851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805314960629922"/>
          <c:y val="4.3657407407407402E-2"/>
          <c:w val="0.81872462817147862"/>
          <c:h val="0.6140820939049285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Sheet1!$X$4:$X$28</c:f>
              <c:numCache>
                <c:formatCode>General</c:formatCode>
                <c:ptCount val="25"/>
                <c:pt idx="0">
                  <c:v>6.5877777777777771E-2</c:v>
                </c:pt>
                <c:pt idx="1">
                  <c:v>0.67239999999999989</c:v>
                </c:pt>
                <c:pt idx="2">
                  <c:v>1.2844444444444438</c:v>
                </c:pt>
                <c:pt idx="3">
                  <c:v>1.8496000000000004</c:v>
                </c:pt>
                <c:pt idx="4">
                  <c:v>2.4440111111111116</c:v>
                </c:pt>
                <c:pt idx="5">
                  <c:v>3.0625</c:v>
                </c:pt>
                <c:pt idx="6">
                  <c:v>3.5595111111111106</c:v>
                </c:pt>
                <c:pt idx="7">
                  <c:v>4.2024999999999997</c:v>
                </c:pt>
                <c:pt idx="8">
                  <c:v>4.6224999999999996</c:v>
                </c:pt>
                <c:pt idx="9">
                  <c:v>5.1983999999999995</c:v>
                </c:pt>
                <c:pt idx="10">
                  <c:v>5.7760111111111128</c:v>
                </c:pt>
                <c:pt idx="11">
                  <c:v>6.3000999999999987</c:v>
                </c:pt>
                <c:pt idx="12">
                  <c:v>6.7947111111111127</c:v>
                </c:pt>
                <c:pt idx="13">
                  <c:v>7.0756000000000006</c:v>
                </c:pt>
                <c:pt idx="14">
                  <c:v>7.6175999999999986</c:v>
                </c:pt>
                <c:pt idx="15">
                  <c:v>8.2368999999999986</c:v>
                </c:pt>
                <c:pt idx="16">
                  <c:v>8.9002777777777755</c:v>
                </c:pt>
                <c:pt idx="17">
                  <c:v>9.2416000000000036</c:v>
                </c:pt>
                <c:pt idx="18">
                  <c:v>9.6513777777777801</c:v>
                </c:pt>
                <c:pt idx="19">
                  <c:v>10.133611111111113</c:v>
                </c:pt>
                <c:pt idx="20">
                  <c:v>10.432900000000004</c:v>
                </c:pt>
                <c:pt idx="21">
                  <c:v>11.2225</c:v>
                </c:pt>
                <c:pt idx="22">
                  <c:v>11.267211111111113</c:v>
                </c:pt>
                <c:pt idx="23">
                  <c:v>11.696399999999999</c:v>
                </c:pt>
                <c:pt idx="24">
                  <c:v>13.0321</c:v>
                </c:pt>
              </c:numCache>
            </c:numRef>
          </c:xVal>
          <c:yVal>
            <c:numRef>
              <c:f>Sheet1!$Y$4:$Y$28</c:f>
              <c:numCache>
                <c:formatCode>General</c:formatCode>
                <c:ptCount val="25"/>
                <c:pt idx="0">
                  <c:v>0.72575999999999996</c:v>
                </c:pt>
                <c:pt idx="1">
                  <c:v>1.4515199999999999</c:v>
                </c:pt>
                <c:pt idx="2">
                  <c:v>2.1772799999999997</c:v>
                </c:pt>
                <c:pt idx="3">
                  <c:v>2.9030399999999998</c:v>
                </c:pt>
                <c:pt idx="4">
                  <c:v>3.6288</c:v>
                </c:pt>
                <c:pt idx="5">
                  <c:v>4.3545599999999993</c:v>
                </c:pt>
                <c:pt idx="6">
                  <c:v>5.0803200000000004</c:v>
                </c:pt>
                <c:pt idx="7">
                  <c:v>5.8060799999999997</c:v>
                </c:pt>
                <c:pt idx="8">
                  <c:v>6.531839999999999</c:v>
                </c:pt>
                <c:pt idx="9">
                  <c:v>7.2576000000000001</c:v>
                </c:pt>
                <c:pt idx="10">
                  <c:v>7.9833599999999993</c:v>
                </c:pt>
                <c:pt idx="11">
                  <c:v>8.7091199999999986</c:v>
                </c:pt>
                <c:pt idx="12">
                  <c:v>9.4348799999999997</c:v>
                </c:pt>
                <c:pt idx="13">
                  <c:v>10.160640000000001</c:v>
                </c:pt>
                <c:pt idx="14">
                  <c:v>10.886399999999998</c:v>
                </c:pt>
                <c:pt idx="15">
                  <c:v>11.612159999999999</c:v>
                </c:pt>
                <c:pt idx="16">
                  <c:v>12.33792</c:v>
                </c:pt>
                <c:pt idx="17">
                  <c:v>13.063679999999998</c:v>
                </c:pt>
                <c:pt idx="18">
                  <c:v>13.789439999999999</c:v>
                </c:pt>
                <c:pt idx="19">
                  <c:v>14.5152</c:v>
                </c:pt>
                <c:pt idx="20">
                  <c:v>15.240959999999998</c:v>
                </c:pt>
                <c:pt idx="21">
                  <c:v>15.966719999999999</c:v>
                </c:pt>
                <c:pt idx="22">
                  <c:v>16.69248</c:v>
                </c:pt>
                <c:pt idx="23">
                  <c:v>17.418239999999997</c:v>
                </c:pt>
                <c:pt idx="24">
                  <c:v>18.143999999999998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6F-467A-9709-6652376F0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285296"/>
        <c:axId val="1246275696"/>
      </c:scatterChart>
      <c:valAx>
        <c:axId val="124628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台車の速度速度二乗</a:t>
                </a:r>
                <a:r>
                  <a:rPr lang="en-US" altLang="ja-JP"/>
                  <a:t>((km/h)^2)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52544313210848637"/>
              <c:y val="0.74199074074074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6275696"/>
        <c:crosses val="autoZero"/>
        <c:crossBetween val="midCat"/>
      </c:valAx>
      <c:valAx>
        <c:axId val="124627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試走車の速度二乗</a:t>
                </a:r>
                <a:r>
                  <a:rPr lang="en-US" altLang="ja-JP"/>
                  <a:t>((km/h)^2)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4628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1023939</xdr:colOff>
      <xdr:row>28</xdr:row>
      <xdr:rowOff>157162</xdr:rowOff>
    </xdr:from>
    <xdr:to>
      <xdr:col>30</xdr:col>
      <xdr:colOff>276225</xdr:colOff>
      <xdr:row>46</xdr:row>
      <xdr:rowOff>76200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C3763FC-E5DF-CB20-44E7-0C41B3BF4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80960</xdr:colOff>
      <xdr:row>63</xdr:row>
      <xdr:rowOff>123825</xdr:rowOff>
    </xdr:from>
    <xdr:to>
      <xdr:col>19</xdr:col>
      <xdr:colOff>976312</xdr:colOff>
      <xdr:row>80</xdr:row>
      <xdr:rowOff>221456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9009184F-BDC4-DB71-A4FE-A31167B00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333375</xdr:colOff>
      <xdr:row>48</xdr:row>
      <xdr:rowOff>121445</xdr:rowOff>
    </xdr:from>
    <xdr:to>
      <xdr:col>30</xdr:col>
      <xdr:colOff>104775</xdr:colOff>
      <xdr:row>60</xdr:row>
      <xdr:rowOff>178595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9A7EA1DD-CEAC-6944-800A-5A7F01D94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1228723</xdr:colOff>
      <xdr:row>32</xdr:row>
      <xdr:rowOff>30957</xdr:rowOff>
    </xdr:from>
    <xdr:to>
      <xdr:col>18</xdr:col>
      <xdr:colOff>981073</xdr:colOff>
      <xdr:row>44</xdr:row>
      <xdr:rowOff>88107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D56EA1F-4D4F-FD00-5C13-1BF3F90C6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14286</xdr:colOff>
      <xdr:row>31</xdr:row>
      <xdr:rowOff>178592</xdr:rowOff>
    </xdr:from>
    <xdr:to>
      <xdr:col>23</xdr:col>
      <xdr:colOff>19048</xdr:colOff>
      <xdr:row>44</xdr:row>
      <xdr:rowOff>11905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F8C2143-FB90-3977-3C25-01CD26C57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0E0F-D287-4A95-A6DC-960FDD1D9918}">
  <dimension ref="D1:Z28"/>
  <sheetViews>
    <sheetView tabSelected="1" topLeftCell="C10" workbookViewId="0">
      <selection activeCell="P24" sqref="P24"/>
    </sheetView>
  </sheetViews>
  <sheetFormatPr defaultRowHeight="18.75" x14ac:dyDescent="0.4"/>
  <cols>
    <col min="4" max="4" width="11.875" customWidth="1"/>
    <col min="5" max="5" width="16.625" customWidth="1"/>
    <col min="6" max="6" width="17.75" customWidth="1"/>
    <col min="8" max="8" width="11.375" customWidth="1"/>
    <col min="9" max="9" width="15.5" customWidth="1"/>
    <col min="10" max="10" width="17.125" customWidth="1"/>
    <col min="12" max="12" width="12.625" customWidth="1"/>
    <col min="13" max="13" width="15.375" customWidth="1"/>
    <col min="14" max="14" width="17.5" customWidth="1"/>
    <col min="17" max="17" width="12.375" customWidth="1"/>
    <col min="18" max="18" width="15.375" customWidth="1"/>
    <col min="19" max="19" width="17.25" customWidth="1"/>
    <col min="20" max="20" width="21" customWidth="1"/>
    <col min="21" max="21" width="15.5" customWidth="1"/>
    <col min="23" max="23" width="14.5" customWidth="1"/>
  </cols>
  <sheetData>
    <row r="1" spans="4:26" x14ac:dyDescent="0.4">
      <c r="D1" t="s">
        <v>3</v>
      </c>
      <c r="E1" t="s">
        <v>9</v>
      </c>
      <c r="H1" t="s">
        <v>4</v>
      </c>
      <c r="I1" t="s">
        <v>9</v>
      </c>
      <c r="L1" t="s">
        <v>5</v>
      </c>
      <c r="M1" t="s">
        <v>9</v>
      </c>
      <c r="Q1" t="s">
        <v>6</v>
      </c>
      <c r="R1" t="s">
        <v>9</v>
      </c>
      <c r="S1" t="s">
        <v>14</v>
      </c>
      <c r="W1" t="s">
        <v>6</v>
      </c>
      <c r="X1" t="s">
        <v>9</v>
      </c>
      <c r="Z1" t="s">
        <v>11</v>
      </c>
    </row>
    <row r="2" spans="4:26" x14ac:dyDescent="0.4">
      <c r="S2" t="s">
        <v>13</v>
      </c>
      <c r="X2" t="s">
        <v>7</v>
      </c>
      <c r="Z2" t="s">
        <v>12</v>
      </c>
    </row>
    <row r="3" spans="4:26" x14ac:dyDescent="0.4">
      <c r="D3" t="s">
        <v>0</v>
      </c>
      <c r="E3" t="s">
        <v>1</v>
      </c>
      <c r="F3" t="s">
        <v>2</v>
      </c>
      <c r="H3" t="s">
        <v>0</v>
      </c>
      <c r="I3" t="s">
        <v>1</v>
      </c>
      <c r="J3" t="s">
        <v>2</v>
      </c>
      <c r="L3" t="s">
        <v>0</v>
      </c>
      <c r="M3" t="s">
        <v>1</v>
      </c>
      <c r="N3" t="s">
        <v>2</v>
      </c>
      <c r="Q3" t="s">
        <v>0</v>
      </c>
      <c r="R3" t="s">
        <v>1</v>
      </c>
      <c r="S3" t="s">
        <v>2</v>
      </c>
      <c r="T3" t="s">
        <v>16</v>
      </c>
      <c r="U3" t="s">
        <v>15</v>
      </c>
      <c r="W3" t="s">
        <v>0</v>
      </c>
      <c r="X3" t="s">
        <v>8</v>
      </c>
      <c r="Y3" t="s">
        <v>10</v>
      </c>
    </row>
    <row r="4" spans="4:26" x14ac:dyDescent="0.4">
      <c r="D4">
        <v>0.01</v>
      </c>
      <c r="E4">
        <v>0.24</v>
      </c>
      <c r="F4">
        <v>0</v>
      </c>
      <c r="H4">
        <v>0.01</v>
      </c>
      <c r="I4">
        <v>0.28000000000000003</v>
      </c>
      <c r="J4">
        <v>0</v>
      </c>
      <c r="L4">
        <v>0.01</v>
      </c>
      <c r="M4">
        <v>0.25</v>
      </c>
      <c r="N4">
        <v>0</v>
      </c>
      <c r="Q4">
        <v>0.01</v>
      </c>
      <c r="R4">
        <f>AVERAGE(E4,I4,M4)</f>
        <v>0.25666666666666665</v>
      </c>
      <c r="S4">
        <f>AVERAGE(F4,J4,N4)</f>
        <v>0</v>
      </c>
      <c r="T4">
        <f>POWER(72.576*Q4,1/2)</f>
        <v>0.85191548876634471</v>
      </c>
      <c r="U4">
        <f>(3.415*T4)</f>
        <v>2.9092913941370671</v>
      </c>
      <c r="W4">
        <v>0.01</v>
      </c>
      <c r="X4">
        <f>POWER(R4,2)</f>
        <v>6.5877777777777771E-2</v>
      </c>
      <c r="Y4">
        <f>(72.576*W4)</f>
        <v>0.72575999999999996</v>
      </c>
    </row>
    <row r="5" spans="4:26" x14ac:dyDescent="0.4">
      <c r="D5">
        <v>0.02</v>
      </c>
      <c r="E5">
        <v>0.81</v>
      </c>
      <c r="F5">
        <v>0</v>
      </c>
      <c r="H5">
        <v>0.02</v>
      </c>
      <c r="I5">
        <v>0.82</v>
      </c>
      <c r="J5">
        <v>0</v>
      </c>
      <c r="L5">
        <v>0.02</v>
      </c>
      <c r="M5">
        <v>0.83</v>
      </c>
      <c r="N5">
        <v>0</v>
      </c>
      <c r="Q5">
        <v>0.02</v>
      </c>
      <c r="R5">
        <f>AVERAGE(E5,I5,M5)</f>
        <v>0.82</v>
      </c>
      <c r="S5">
        <f t="shared" ref="S5:S28" si="0">AVERAGE(F5,J5,N5)</f>
        <v>0</v>
      </c>
      <c r="T5">
        <f t="shared" ref="T5:T22" si="1">POWER(72.576*Q5,1/2)</f>
        <v>1.2047904382090688</v>
      </c>
      <c r="U5">
        <f t="shared" ref="U5:U22" si="2">(3.415*T5)</f>
        <v>4.1143593464839698</v>
      </c>
      <c r="W5">
        <v>0.02</v>
      </c>
      <c r="X5">
        <f t="shared" ref="X5:X28" si="3">POWER(R5,2)</f>
        <v>0.67239999999999989</v>
      </c>
      <c r="Y5">
        <f t="shared" ref="Y5:Y28" si="4">(72.576*W5)</f>
        <v>1.4515199999999999</v>
      </c>
    </row>
    <row r="6" spans="4:26" x14ac:dyDescent="0.4">
      <c r="D6">
        <v>0.03</v>
      </c>
      <c r="E6">
        <v>1.1399999999999999</v>
      </c>
      <c r="F6">
        <v>1.28</v>
      </c>
      <c r="H6">
        <v>0.03</v>
      </c>
      <c r="I6">
        <v>1.1299999999999999</v>
      </c>
      <c r="J6">
        <v>1.22</v>
      </c>
      <c r="L6">
        <v>0.03</v>
      </c>
      <c r="M6">
        <v>1.1299999999999999</v>
      </c>
      <c r="N6">
        <v>1.24</v>
      </c>
      <c r="Q6">
        <v>0.03</v>
      </c>
      <c r="R6">
        <f>AVERAGE(E6,I6,M6)</f>
        <v>1.1333333333333331</v>
      </c>
      <c r="S6">
        <f t="shared" si="0"/>
        <v>1.2466666666666668</v>
      </c>
      <c r="T6">
        <f t="shared" si="1"/>
        <v>1.4755609102981821</v>
      </c>
      <c r="U6">
        <f t="shared" si="2"/>
        <v>5.0390405086682923</v>
      </c>
      <c r="W6">
        <v>0.03</v>
      </c>
      <c r="X6">
        <f t="shared" si="3"/>
        <v>1.2844444444444438</v>
      </c>
      <c r="Y6">
        <f t="shared" si="4"/>
        <v>2.1772799999999997</v>
      </c>
    </row>
    <row r="7" spans="4:26" x14ac:dyDescent="0.4">
      <c r="D7">
        <v>0.04</v>
      </c>
      <c r="E7">
        <v>1.36</v>
      </c>
      <c r="F7">
        <v>1.55</v>
      </c>
      <c r="H7">
        <v>0.04</v>
      </c>
      <c r="I7">
        <v>1.35</v>
      </c>
      <c r="J7">
        <v>1.56</v>
      </c>
      <c r="L7">
        <v>0.04</v>
      </c>
      <c r="M7">
        <v>1.37</v>
      </c>
      <c r="N7">
        <v>1.55</v>
      </c>
      <c r="Q7">
        <v>0.04</v>
      </c>
      <c r="R7">
        <f>AVERAGE(E7,I7,M7)</f>
        <v>1.36</v>
      </c>
      <c r="S7">
        <f t="shared" si="0"/>
        <v>1.5533333333333335</v>
      </c>
      <c r="T7">
        <f t="shared" si="1"/>
        <v>1.7038309775326894</v>
      </c>
      <c r="U7">
        <f t="shared" si="2"/>
        <v>5.8185827882741341</v>
      </c>
      <c r="W7">
        <v>0.04</v>
      </c>
      <c r="X7">
        <f t="shared" si="3"/>
        <v>1.8496000000000004</v>
      </c>
      <c r="Y7">
        <f t="shared" si="4"/>
        <v>2.9030399999999998</v>
      </c>
    </row>
    <row r="8" spans="4:26" x14ac:dyDescent="0.4">
      <c r="D8">
        <v>0.05</v>
      </c>
      <c r="E8">
        <v>1.57</v>
      </c>
      <c r="F8">
        <v>1.83</v>
      </c>
      <c r="H8">
        <v>0.05</v>
      </c>
      <c r="I8">
        <v>1.53</v>
      </c>
      <c r="J8">
        <v>1.84</v>
      </c>
      <c r="L8">
        <v>0.05</v>
      </c>
      <c r="M8">
        <v>1.59</v>
      </c>
      <c r="N8">
        <v>1.87</v>
      </c>
      <c r="Q8">
        <v>0.05</v>
      </c>
      <c r="R8">
        <f>AVERAGE(E8,I8,M8)</f>
        <v>1.5633333333333335</v>
      </c>
      <c r="S8">
        <f t="shared" si="0"/>
        <v>1.8466666666666667</v>
      </c>
      <c r="T8">
        <f t="shared" si="1"/>
        <v>1.9049409439665053</v>
      </c>
      <c r="U8">
        <f t="shared" si="2"/>
        <v>6.5053733236456157</v>
      </c>
      <c r="W8">
        <v>0.05</v>
      </c>
      <c r="X8">
        <f t="shared" si="3"/>
        <v>2.4440111111111116</v>
      </c>
      <c r="Y8">
        <f t="shared" si="4"/>
        <v>3.6288</v>
      </c>
    </row>
    <row r="9" spans="4:26" x14ac:dyDescent="0.4">
      <c r="D9">
        <v>0.06</v>
      </c>
      <c r="E9">
        <v>1.75</v>
      </c>
      <c r="F9">
        <v>2.38</v>
      </c>
      <c r="H9">
        <v>0.06</v>
      </c>
      <c r="I9">
        <v>1.75</v>
      </c>
      <c r="J9">
        <v>2.38</v>
      </c>
      <c r="L9">
        <v>0.06</v>
      </c>
      <c r="M9">
        <v>1.75</v>
      </c>
      <c r="N9">
        <v>2.38</v>
      </c>
      <c r="Q9">
        <v>0.06</v>
      </c>
      <c r="R9">
        <f t="shared" ref="R9:R28" si="5">AVERAGE(E9,I9,M9)</f>
        <v>1.75</v>
      </c>
      <c r="S9">
        <f t="shared" si="0"/>
        <v>2.38</v>
      </c>
      <c r="T9">
        <f t="shared" si="1"/>
        <v>2.086758251451279</v>
      </c>
      <c r="U9">
        <f t="shared" si="2"/>
        <v>7.126279428706118</v>
      </c>
      <c r="W9">
        <v>0.06</v>
      </c>
      <c r="X9">
        <f t="shared" si="3"/>
        <v>3.0625</v>
      </c>
      <c r="Y9">
        <f t="shared" si="4"/>
        <v>4.3545599999999993</v>
      </c>
    </row>
    <row r="10" spans="4:26" x14ac:dyDescent="0.4">
      <c r="D10">
        <v>7.0000000000000007E-2</v>
      </c>
      <c r="E10">
        <v>1.89</v>
      </c>
      <c r="F10">
        <v>2.4300000000000002</v>
      </c>
      <c r="H10">
        <v>7.0000000000000007E-2</v>
      </c>
      <c r="I10">
        <v>1.88</v>
      </c>
      <c r="J10">
        <v>2.52</v>
      </c>
      <c r="L10">
        <v>7.0000000000000007E-2</v>
      </c>
      <c r="M10">
        <v>1.89</v>
      </c>
      <c r="N10">
        <v>2.52</v>
      </c>
      <c r="Q10">
        <v>7.0000000000000007E-2</v>
      </c>
      <c r="R10">
        <f t="shared" si="5"/>
        <v>1.8866666666666665</v>
      </c>
      <c r="S10">
        <f t="shared" si="0"/>
        <v>2.4900000000000002</v>
      </c>
      <c r="T10">
        <f t="shared" si="1"/>
        <v>2.2539565213197883</v>
      </c>
      <c r="U10">
        <f t="shared" si="2"/>
        <v>7.6972615203070776</v>
      </c>
      <c r="W10">
        <v>7.0000000000000007E-2</v>
      </c>
      <c r="X10">
        <f t="shared" si="3"/>
        <v>3.5595111111111106</v>
      </c>
      <c r="Y10">
        <f t="shared" si="4"/>
        <v>5.0803200000000004</v>
      </c>
    </row>
    <row r="11" spans="4:26" x14ac:dyDescent="0.4">
      <c r="D11">
        <v>0.08</v>
      </c>
      <c r="E11">
        <v>2.0499999999999998</v>
      </c>
      <c r="F11">
        <v>2.73</v>
      </c>
      <c r="H11">
        <v>0.08</v>
      </c>
      <c r="I11">
        <v>2.0499999999999998</v>
      </c>
      <c r="J11">
        <v>2.73</v>
      </c>
      <c r="L11">
        <v>0.08</v>
      </c>
      <c r="M11">
        <v>2.0499999999999998</v>
      </c>
      <c r="N11">
        <v>2.73</v>
      </c>
      <c r="Q11">
        <v>0.08</v>
      </c>
      <c r="R11">
        <f t="shared" si="5"/>
        <v>2.0499999999999998</v>
      </c>
      <c r="S11">
        <f t="shared" si="0"/>
        <v>2.73</v>
      </c>
      <c r="T11">
        <f t="shared" si="1"/>
        <v>2.4095808764181377</v>
      </c>
      <c r="U11">
        <f t="shared" si="2"/>
        <v>8.2287186929679397</v>
      </c>
      <c r="W11">
        <v>0.08</v>
      </c>
      <c r="X11">
        <f t="shared" si="3"/>
        <v>4.2024999999999997</v>
      </c>
      <c r="Y11">
        <f t="shared" si="4"/>
        <v>5.8060799999999997</v>
      </c>
    </row>
    <row r="12" spans="4:26" x14ac:dyDescent="0.4">
      <c r="D12">
        <v>0.09</v>
      </c>
      <c r="E12">
        <v>2.17</v>
      </c>
      <c r="F12">
        <v>2.81</v>
      </c>
      <c r="H12">
        <v>0.09</v>
      </c>
      <c r="I12">
        <v>2.12</v>
      </c>
      <c r="J12">
        <v>2.79</v>
      </c>
      <c r="L12">
        <v>0.09</v>
      </c>
      <c r="M12">
        <v>2.16</v>
      </c>
      <c r="N12">
        <v>2.85</v>
      </c>
      <c r="Q12">
        <v>0.09</v>
      </c>
      <c r="R12">
        <f t="shared" si="5"/>
        <v>2.15</v>
      </c>
      <c r="S12">
        <f t="shared" si="0"/>
        <v>2.8166666666666664</v>
      </c>
      <c r="T12">
        <f t="shared" si="1"/>
        <v>2.5557464662990341</v>
      </c>
      <c r="U12">
        <f t="shared" si="2"/>
        <v>8.7278741824112025</v>
      </c>
      <c r="W12">
        <v>0.09</v>
      </c>
      <c r="X12">
        <f t="shared" si="3"/>
        <v>4.6224999999999996</v>
      </c>
      <c r="Y12">
        <f t="shared" si="4"/>
        <v>6.531839999999999</v>
      </c>
    </row>
    <row r="13" spans="4:26" x14ac:dyDescent="0.4">
      <c r="D13">
        <v>0.1</v>
      </c>
      <c r="E13">
        <v>2.29</v>
      </c>
      <c r="F13">
        <v>2.65</v>
      </c>
      <c r="H13">
        <v>0.1</v>
      </c>
      <c r="I13">
        <v>2.25</v>
      </c>
      <c r="J13">
        <v>2.69</v>
      </c>
      <c r="L13">
        <v>0.1</v>
      </c>
      <c r="M13">
        <v>2.2999999999999998</v>
      </c>
      <c r="N13">
        <v>2.82</v>
      </c>
      <c r="Q13">
        <v>0.1</v>
      </c>
      <c r="R13">
        <f t="shared" si="5"/>
        <v>2.2799999999999998</v>
      </c>
      <c r="S13">
        <f t="shared" si="0"/>
        <v>2.72</v>
      </c>
      <c r="T13">
        <f t="shared" si="1"/>
        <v>2.6939933184772378</v>
      </c>
      <c r="U13">
        <f t="shared" si="2"/>
        <v>9.1999871825997666</v>
      </c>
      <c r="W13">
        <v>0.1</v>
      </c>
      <c r="X13">
        <f t="shared" si="3"/>
        <v>5.1983999999999995</v>
      </c>
      <c r="Y13">
        <f t="shared" si="4"/>
        <v>7.2576000000000001</v>
      </c>
    </row>
    <row r="14" spans="4:26" x14ac:dyDescent="0.4">
      <c r="D14">
        <v>0.11</v>
      </c>
      <c r="E14">
        <v>2.41</v>
      </c>
      <c r="F14">
        <v>3.02</v>
      </c>
      <c r="H14">
        <v>0.11</v>
      </c>
      <c r="I14">
        <v>2.39</v>
      </c>
      <c r="J14">
        <v>3.03</v>
      </c>
      <c r="L14">
        <v>0.11</v>
      </c>
      <c r="M14">
        <v>2.41</v>
      </c>
      <c r="N14">
        <v>3.01</v>
      </c>
      <c r="Q14">
        <v>0.11</v>
      </c>
      <c r="R14">
        <f t="shared" si="5"/>
        <v>2.4033333333333338</v>
      </c>
      <c r="S14">
        <f t="shared" si="0"/>
        <v>3.0199999999999996</v>
      </c>
      <c r="T14">
        <f t="shared" si="1"/>
        <v>2.8254840293301959</v>
      </c>
      <c r="U14">
        <f t="shared" si="2"/>
        <v>9.6490279601626199</v>
      </c>
      <c r="W14">
        <v>0.11</v>
      </c>
      <c r="X14">
        <f t="shared" si="3"/>
        <v>5.7760111111111128</v>
      </c>
      <c r="Y14">
        <f t="shared" si="4"/>
        <v>7.9833599999999993</v>
      </c>
    </row>
    <row r="15" spans="4:26" x14ac:dyDescent="0.4">
      <c r="D15">
        <v>0.12</v>
      </c>
      <c r="E15">
        <v>2.5099999999999998</v>
      </c>
      <c r="F15">
        <v>3.22</v>
      </c>
      <c r="H15">
        <v>0.12</v>
      </c>
      <c r="I15">
        <v>2.5099999999999998</v>
      </c>
      <c r="J15">
        <v>3.22</v>
      </c>
      <c r="L15">
        <v>0.12</v>
      </c>
      <c r="M15">
        <v>2.5099999999999998</v>
      </c>
      <c r="N15">
        <v>3.22</v>
      </c>
      <c r="Q15">
        <v>0.12</v>
      </c>
      <c r="R15">
        <f>AVERAGE(E15,I15,M15)</f>
        <v>2.5099999999999998</v>
      </c>
      <c r="S15">
        <f t="shared" si="0"/>
        <v>3.22</v>
      </c>
      <c r="T15">
        <f t="shared" si="1"/>
        <v>2.9511218205963643</v>
      </c>
      <c r="U15">
        <f t="shared" si="2"/>
        <v>10.078081017336585</v>
      </c>
      <c r="W15">
        <v>0.12</v>
      </c>
      <c r="X15">
        <f t="shared" si="3"/>
        <v>6.3000999999999987</v>
      </c>
      <c r="Y15">
        <f t="shared" si="4"/>
        <v>8.7091199999999986</v>
      </c>
    </row>
    <row r="16" spans="4:26" x14ac:dyDescent="0.4">
      <c r="D16">
        <v>0.13</v>
      </c>
      <c r="E16">
        <v>2.61</v>
      </c>
      <c r="F16">
        <v>3.3</v>
      </c>
      <c r="H16">
        <v>0.13</v>
      </c>
      <c r="I16">
        <v>2.6</v>
      </c>
      <c r="J16">
        <v>3.21</v>
      </c>
      <c r="L16">
        <v>0.13</v>
      </c>
      <c r="M16">
        <v>2.61</v>
      </c>
      <c r="N16">
        <v>3.32</v>
      </c>
      <c r="Q16">
        <v>0.13</v>
      </c>
      <c r="R16">
        <f t="shared" si="5"/>
        <v>2.6066666666666669</v>
      </c>
      <c r="S16">
        <f t="shared" si="0"/>
        <v>3.2766666666666668</v>
      </c>
      <c r="T16">
        <f t="shared" si="1"/>
        <v>3.071624977109022</v>
      </c>
      <c r="U16">
        <f t="shared" si="2"/>
        <v>10.48959929682731</v>
      </c>
      <c r="W16">
        <v>0.13</v>
      </c>
      <c r="X16">
        <f t="shared" si="3"/>
        <v>6.7947111111111127</v>
      </c>
      <c r="Y16">
        <f t="shared" si="4"/>
        <v>9.4348799999999997</v>
      </c>
    </row>
    <row r="17" spans="4:25" x14ac:dyDescent="0.4">
      <c r="D17">
        <v>0.14000000000000001</v>
      </c>
      <c r="E17">
        <v>2.66</v>
      </c>
      <c r="F17">
        <v>3.32</v>
      </c>
      <c r="H17">
        <v>0.14000000000000001</v>
      </c>
      <c r="I17">
        <v>2.66</v>
      </c>
      <c r="J17">
        <v>3.32</v>
      </c>
      <c r="L17">
        <v>0.14000000000000001</v>
      </c>
      <c r="M17">
        <v>2.66</v>
      </c>
      <c r="N17">
        <v>3.22</v>
      </c>
      <c r="Q17">
        <v>0.14000000000000001</v>
      </c>
      <c r="R17">
        <f t="shared" si="5"/>
        <v>2.66</v>
      </c>
      <c r="S17">
        <f t="shared" si="0"/>
        <v>3.2866666666666666</v>
      </c>
      <c r="T17">
        <f t="shared" si="1"/>
        <v>3.1875758814497264</v>
      </c>
      <c r="U17">
        <f t="shared" si="2"/>
        <v>10.885571635150816</v>
      </c>
      <c r="W17">
        <v>0.14000000000000001</v>
      </c>
      <c r="X17">
        <f>POWER(R17,2)</f>
        <v>7.0756000000000006</v>
      </c>
      <c r="Y17">
        <f t="shared" si="4"/>
        <v>10.160640000000001</v>
      </c>
    </row>
    <row r="18" spans="4:25" x14ac:dyDescent="0.4">
      <c r="D18">
        <v>0.15</v>
      </c>
      <c r="E18">
        <v>2.79</v>
      </c>
      <c r="F18">
        <v>3.44</v>
      </c>
      <c r="H18">
        <v>0.15</v>
      </c>
      <c r="I18">
        <v>2.71</v>
      </c>
      <c r="J18">
        <v>3.24</v>
      </c>
      <c r="L18">
        <v>0.15</v>
      </c>
      <c r="M18">
        <v>2.78</v>
      </c>
      <c r="N18">
        <v>3.11</v>
      </c>
      <c r="Q18">
        <v>0.15</v>
      </c>
      <c r="R18">
        <f t="shared" si="5"/>
        <v>2.76</v>
      </c>
      <c r="S18">
        <f t="shared" si="0"/>
        <v>3.2633333333333332</v>
      </c>
      <c r="T18">
        <f t="shared" si="1"/>
        <v>3.2994545003682045</v>
      </c>
      <c r="U18">
        <f t="shared" si="2"/>
        <v>11.267637118757419</v>
      </c>
      <c r="W18">
        <v>0.15</v>
      </c>
      <c r="X18">
        <f t="shared" si="3"/>
        <v>7.6175999999999986</v>
      </c>
      <c r="Y18">
        <f t="shared" si="4"/>
        <v>10.886399999999998</v>
      </c>
    </row>
    <row r="19" spans="4:25" x14ac:dyDescent="0.4">
      <c r="D19">
        <v>0.16</v>
      </c>
      <c r="E19">
        <v>2.87</v>
      </c>
      <c r="F19">
        <v>3.59</v>
      </c>
      <c r="H19">
        <v>0.16</v>
      </c>
      <c r="I19">
        <v>2.87</v>
      </c>
      <c r="J19">
        <v>3.59</v>
      </c>
      <c r="L19">
        <v>0.16</v>
      </c>
      <c r="M19">
        <v>2.87</v>
      </c>
      <c r="N19">
        <v>3.59</v>
      </c>
      <c r="Q19">
        <v>0.16</v>
      </c>
      <c r="R19">
        <f t="shared" si="5"/>
        <v>2.8699999999999997</v>
      </c>
      <c r="S19">
        <f t="shared" si="0"/>
        <v>3.59</v>
      </c>
      <c r="T19">
        <f t="shared" si="1"/>
        <v>3.4076619550653788</v>
      </c>
      <c r="U19">
        <f t="shared" si="2"/>
        <v>11.637165576548268</v>
      </c>
      <c r="W19">
        <v>0.16</v>
      </c>
      <c r="X19">
        <f t="shared" si="3"/>
        <v>8.2368999999999986</v>
      </c>
      <c r="Y19">
        <f t="shared" si="4"/>
        <v>11.612159999999999</v>
      </c>
    </row>
    <row r="20" spans="4:25" x14ac:dyDescent="0.4">
      <c r="D20">
        <v>0.17</v>
      </c>
      <c r="E20">
        <v>2.98</v>
      </c>
      <c r="F20">
        <v>3.69</v>
      </c>
      <c r="H20">
        <v>0.17</v>
      </c>
      <c r="I20">
        <v>2.98</v>
      </c>
      <c r="J20">
        <v>3.66</v>
      </c>
      <c r="L20">
        <v>0.17</v>
      </c>
      <c r="M20">
        <v>2.99</v>
      </c>
      <c r="N20">
        <v>3.58</v>
      </c>
      <c r="Q20">
        <v>0.17</v>
      </c>
      <c r="R20">
        <f t="shared" si="5"/>
        <v>2.9833333333333329</v>
      </c>
      <c r="S20">
        <f t="shared" si="0"/>
        <v>3.6433333333333331</v>
      </c>
      <c r="T20">
        <f t="shared" si="1"/>
        <v>3.5125375442833349</v>
      </c>
      <c r="U20">
        <f t="shared" si="2"/>
        <v>11.995315713727589</v>
      </c>
      <c r="W20">
        <v>0.17</v>
      </c>
      <c r="X20">
        <f t="shared" si="3"/>
        <v>8.9002777777777755</v>
      </c>
      <c r="Y20">
        <f t="shared" si="4"/>
        <v>12.33792</v>
      </c>
    </row>
    <row r="21" spans="4:25" x14ac:dyDescent="0.4">
      <c r="D21">
        <v>0.18</v>
      </c>
      <c r="E21">
        <v>3.04</v>
      </c>
      <c r="F21">
        <v>3.7</v>
      </c>
      <c r="H21">
        <v>0.18</v>
      </c>
      <c r="I21">
        <v>3.04</v>
      </c>
      <c r="J21">
        <v>3.7</v>
      </c>
      <c r="L21">
        <v>0.18</v>
      </c>
      <c r="M21">
        <v>3.04</v>
      </c>
      <c r="N21">
        <v>3.7</v>
      </c>
      <c r="Q21">
        <v>0.18</v>
      </c>
      <c r="R21">
        <f t="shared" si="5"/>
        <v>3.0400000000000005</v>
      </c>
      <c r="S21">
        <f t="shared" si="0"/>
        <v>3.7000000000000006</v>
      </c>
      <c r="T21">
        <f t="shared" si="1"/>
        <v>3.6143713146272063</v>
      </c>
      <c r="U21">
        <f t="shared" si="2"/>
        <v>12.34307803945191</v>
      </c>
      <c r="W21">
        <v>0.18</v>
      </c>
      <c r="X21">
        <f t="shared" si="3"/>
        <v>9.2416000000000036</v>
      </c>
      <c r="Y21">
        <f t="shared" si="4"/>
        <v>13.063679999999998</v>
      </c>
    </row>
    <row r="22" spans="4:25" x14ac:dyDescent="0.4">
      <c r="D22">
        <v>0.19</v>
      </c>
      <c r="E22">
        <v>3.11</v>
      </c>
      <c r="F22">
        <v>3.75</v>
      </c>
      <c r="H22">
        <v>0.19</v>
      </c>
      <c r="I22">
        <v>3.11</v>
      </c>
      <c r="J22">
        <v>3.72</v>
      </c>
      <c r="L22">
        <v>0.19</v>
      </c>
      <c r="M22">
        <v>3.1</v>
      </c>
      <c r="N22">
        <v>3.65</v>
      </c>
      <c r="Q22">
        <v>0.19</v>
      </c>
      <c r="R22">
        <f t="shared" si="5"/>
        <v>3.1066666666666669</v>
      </c>
      <c r="S22">
        <f t="shared" si="0"/>
        <v>3.706666666666667</v>
      </c>
      <c r="T22">
        <f t="shared" si="1"/>
        <v>3.7134135239695563</v>
      </c>
      <c r="U22">
        <f t="shared" si="2"/>
        <v>12.681307184356035</v>
      </c>
      <c r="W22">
        <v>0.19</v>
      </c>
      <c r="X22">
        <f t="shared" si="3"/>
        <v>9.6513777777777801</v>
      </c>
      <c r="Y22">
        <f t="shared" si="4"/>
        <v>13.789439999999999</v>
      </c>
    </row>
    <row r="23" spans="4:25" x14ac:dyDescent="0.4">
      <c r="D23">
        <v>0.2</v>
      </c>
      <c r="E23">
        <v>3.17</v>
      </c>
      <c r="F23">
        <v>3.46</v>
      </c>
      <c r="H23">
        <v>0.2</v>
      </c>
      <c r="I23">
        <v>3.2</v>
      </c>
      <c r="J23">
        <v>3.46</v>
      </c>
      <c r="L23">
        <v>0.2</v>
      </c>
      <c r="M23">
        <v>3.18</v>
      </c>
      <c r="N23">
        <v>3.59</v>
      </c>
      <c r="Q23">
        <v>0.2</v>
      </c>
      <c r="R23">
        <f t="shared" si="5"/>
        <v>3.1833333333333336</v>
      </c>
      <c r="S23">
        <f t="shared" si="0"/>
        <v>3.5033333333333334</v>
      </c>
      <c r="W23">
        <v>0.2</v>
      </c>
      <c r="X23">
        <f t="shared" si="3"/>
        <v>10.133611111111113</v>
      </c>
      <c r="Y23">
        <f t="shared" si="4"/>
        <v>14.5152</v>
      </c>
    </row>
    <row r="24" spans="4:25" x14ac:dyDescent="0.4">
      <c r="D24">
        <v>0.21</v>
      </c>
      <c r="E24">
        <v>3.22</v>
      </c>
      <c r="F24">
        <v>3.85</v>
      </c>
      <c r="H24">
        <v>0.21</v>
      </c>
      <c r="I24">
        <v>3.22</v>
      </c>
      <c r="J24">
        <v>3.65</v>
      </c>
      <c r="L24">
        <v>0.21</v>
      </c>
      <c r="M24">
        <v>3.25</v>
      </c>
      <c r="N24">
        <v>3.71</v>
      </c>
      <c r="Q24">
        <v>0.21</v>
      </c>
      <c r="R24">
        <f t="shared" si="5"/>
        <v>3.2300000000000004</v>
      </c>
      <c r="S24">
        <f t="shared" si="0"/>
        <v>3.7366666666666668</v>
      </c>
      <c r="W24">
        <v>0.21</v>
      </c>
      <c r="X24">
        <f t="shared" si="3"/>
        <v>10.432900000000004</v>
      </c>
      <c r="Y24">
        <f t="shared" si="4"/>
        <v>15.240959999999998</v>
      </c>
    </row>
    <row r="25" spans="4:25" x14ac:dyDescent="0.4">
      <c r="D25">
        <v>0.22</v>
      </c>
      <c r="E25">
        <v>3.35</v>
      </c>
      <c r="F25">
        <v>3.93</v>
      </c>
      <c r="H25">
        <v>0.22</v>
      </c>
      <c r="I25">
        <v>3.35</v>
      </c>
      <c r="J25">
        <v>3.93</v>
      </c>
      <c r="L25">
        <v>0.22</v>
      </c>
      <c r="M25">
        <v>3.35</v>
      </c>
      <c r="N25">
        <v>3.93</v>
      </c>
      <c r="Q25">
        <v>0.22</v>
      </c>
      <c r="R25">
        <f t="shared" si="5"/>
        <v>3.35</v>
      </c>
      <c r="S25">
        <f t="shared" si="0"/>
        <v>3.93</v>
      </c>
      <c r="W25">
        <v>0.22</v>
      </c>
      <c r="X25">
        <f t="shared" si="3"/>
        <v>11.2225</v>
      </c>
      <c r="Y25">
        <f t="shared" si="4"/>
        <v>15.966719999999999</v>
      </c>
    </row>
    <row r="26" spans="4:25" x14ac:dyDescent="0.4">
      <c r="D26">
        <v>0.23</v>
      </c>
      <c r="E26">
        <v>3.33</v>
      </c>
      <c r="F26">
        <v>3.94</v>
      </c>
      <c r="H26">
        <v>0.23</v>
      </c>
      <c r="I26">
        <v>3.36</v>
      </c>
      <c r="J26">
        <v>4.0199999999999996</v>
      </c>
      <c r="L26">
        <v>0.23</v>
      </c>
      <c r="M26">
        <v>3.38</v>
      </c>
      <c r="N26">
        <v>3.97</v>
      </c>
      <c r="Q26">
        <v>0.23</v>
      </c>
      <c r="R26">
        <f>AVERAGE(E26,I26,M26)</f>
        <v>3.3566666666666669</v>
      </c>
      <c r="S26">
        <f t="shared" si="0"/>
        <v>3.9766666666666666</v>
      </c>
      <c r="W26">
        <v>0.23</v>
      </c>
      <c r="X26">
        <f t="shared" si="3"/>
        <v>11.267211111111113</v>
      </c>
      <c r="Y26">
        <f t="shared" si="4"/>
        <v>16.69248</v>
      </c>
    </row>
    <row r="27" spans="4:25" x14ac:dyDescent="0.4">
      <c r="D27">
        <v>0.24</v>
      </c>
      <c r="E27">
        <v>3.42</v>
      </c>
      <c r="F27">
        <v>4.0999999999999996</v>
      </c>
      <c r="H27">
        <v>0.24</v>
      </c>
      <c r="I27">
        <v>3.42</v>
      </c>
      <c r="J27">
        <v>4.0999999999999996</v>
      </c>
      <c r="L27">
        <v>0.24</v>
      </c>
      <c r="M27">
        <v>3.42</v>
      </c>
      <c r="N27">
        <v>4.0999999999999996</v>
      </c>
      <c r="Q27">
        <v>0.24</v>
      </c>
      <c r="R27">
        <f>AVERAGE(E27,I27,M27)</f>
        <v>3.42</v>
      </c>
      <c r="S27">
        <f t="shared" si="0"/>
        <v>4.0999999999999996</v>
      </c>
      <c r="W27">
        <v>0.24</v>
      </c>
      <c r="X27">
        <f>POWER(R27,2)</f>
        <v>11.696399999999999</v>
      </c>
      <c r="Y27">
        <f t="shared" si="4"/>
        <v>17.418239999999997</v>
      </c>
    </row>
    <row r="28" spans="4:25" x14ac:dyDescent="0.4">
      <c r="D28">
        <v>0.25</v>
      </c>
      <c r="E28">
        <v>3.48</v>
      </c>
      <c r="F28">
        <v>3.54</v>
      </c>
      <c r="H28">
        <v>0.25</v>
      </c>
      <c r="I28">
        <v>3.46</v>
      </c>
      <c r="J28">
        <v>3.65</v>
      </c>
      <c r="L28">
        <v>0.25</v>
      </c>
      <c r="M28">
        <v>3.89</v>
      </c>
      <c r="N28">
        <v>3.52</v>
      </c>
      <c r="Q28">
        <v>0.25</v>
      </c>
      <c r="R28">
        <f>AVERAGE(E28,I28,M28)</f>
        <v>3.61</v>
      </c>
      <c r="S28">
        <f t="shared" si="0"/>
        <v>3.57</v>
      </c>
      <c r="W28">
        <v>0.25</v>
      </c>
      <c r="X28">
        <f t="shared" si="3"/>
        <v>13.0321</v>
      </c>
      <c r="Y28">
        <f t="shared" si="4"/>
        <v>18.143999999999998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7EC0-9075-49E8-9ED5-2EAC17F8B554}">
  <dimension ref="D3:F28"/>
  <sheetViews>
    <sheetView topLeftCell="A16" workbookViewId="0">
      <selection activeCell="H5" sqref="H5"/>
    </sheetView>
  </sheetViews>
  <sheetFormatPr defaultRowHeight="18.75" x14ac:dyDescent="0.4"/>
  <sheetData>
    <row r="3" spans="4:6" x14ac:dyDescent="0.4">
      <c r="D3" t="s">
        <v>0</v>
      </c>
      <c r="E3" t="s">
        <v>1</v>
      </c>
      <c r="F3" t="s">
        <v>2</v>
      </c>
    </row>
    <row r="4" spans="4:6" x14ac:dyDescent="0.4">
      <c r="D4">
        <v>0.01</v>
      </c>
      <c r="E4">
        <v>0.25666666666666665</v>
      </c>
      <c r="F4">
        <v>0</v>
      </c>
    </row>
    <row r="5" spans="4:6" x14ac:dyDescent="0.4">
      <c r="D5">
        <v>0.02</v>
      </c>
      <c r="E5">
        <v>0.82</v>
      </c>
      <c r="F5">
        <v>0</v>
      </c>
    </row>
    <row r="6" spans="4:6" x14ac:dyDescent="0.4">
      <c r="D6">
        <v>0.03</v>
      </c>
      <c r="E6">
        <v>1.1333333333333331</v>
      </c>
      <c r="F6">
        <v>1.2466666666666668</v>
      </c>
    </row>
    <row r="7" spans="4:6" x14ac:dyDescent="0.4">
      <c r="D7">
        <v>0.04</v>
      </c>
      <c r="E7">
        <v>1.36</v>
      </c>
      <c r="F7">
        <v>1.5533333333333335</v>
      </c>
    </row>
    <row r="8" spans="4:6" x14ac:dyDescent="0.4">
      <c r="D8">
        <v>0.05</v>
      </c>
      <c r="E8">
        <v>1.5633333333333335</v>
      </c>
      <c r="F8">
        <v>1.8466666666666667</v>
      </c>
    </row>
    <row r="9" spans="4:6" x14ac:dyDescent="0.4">
      <c r="D9">
        <v>0.06</v>
      </c>
      <c r="E9">
        <v>1.75</v>
      </c>
      <c r="F9">
        <v>2.38</v>
      </c>
    </row>
    <row r="10" spans="4:6" x14ac:dyDescent="0.4">
      <c r="D10">
        <v>7.0000000000000007E-2</v>
      </c>
      <c r="E10">
        <v>1.8866666666666665</v>
      </c>
      <c r="F10">
        <v>2.4900000000000002</v>
      </c>
    </row>
    <row r="11" spans="4:6" x14ac:dyDescent="0.4">
      <c r="D11">
        <v>0.08</v>
      </c>
      <c r="E11">
        <v>2.0499999999999998</v>
      </c>
      <c r="F11">
        <v>2.73</v>
      </c>
    </row>
    <row r="12" spans="4:6" x14ac:dyDescent="0.4">
      <c r="D12">
        <v>0.09</v>
      </c>
      <c r="E12">
        <v>2.15</v>
      </c>
      <c r="F12">
        <v>2.8166666666666664</v>
      </c>
    </row>
    <row r="13" spans="4:6" x14ac:dyDescent="0.4">
      <c r="D13">
        <v>0.1</v>
      </c>
      <c r="E13">
        <v>2.2799999999999998</v>
      </c>
      <c r="F13">
        <v>2.72</v>
      </c>
    </row>
    <row r="14" spans="4:6" x14ac:dyDescent="0.4">
      <c r="D14">
        <v>0.11</v>
      </c>
      <c r="E14">
        <v>2.4033333333333338</v>
      </c>
      <c r="F14">
        <v>3.0199999999999996</v>
      </c>
    </row>
    <row r="15" spans="4:6" x14ac:dyDescent="0.4">
      <c r="D15">
        <v>0.12</v>
      </c>
      <c r="E15">
        <v>2.5099999999999998</v>
      </c>
      <c r="F15">
        <v>3.22</v>
      </c>
    </row>
    <row r="16" spans="4:6" x14ac:dyDescent="0.4">
      <c r="D16">
        <v>0.13</v>
      </c>
      <c r="E16">
        <v>2.6066666666666669</v>
      </c>
      <c r="F16">
        <v>3.2766666666666668</v>
      </c>
    </row>
    <row r="17" spans="4:6" x14ac:dyDescent="0.4">
      <c r="D17">
        <v>0.14000000000000001</v>
      </c>
      <c r="E17">
        <v>2.66</v>
      </c>
      <c r="F17">
        <v>3.2866666666666666</v>
      </c>
    </row>
    <row r="18" spans="4:6" x14ac:dyDescent="0.4">
      <c r="D18">
        <v>0.15</v>
      </c>
      <c r="E18">
        <v>2.76</v>
      </c>
      <c r="F18">
        <v>3.2633333333333332</v>
      </c>
    </row>
    <row r="19" spans="4:6" x14ac:dyDescent="0.4">
      <c r="D19">
        <v>0.16</v>
      </c>
      <c r="E19">
        <v>2.8699999999999997</v>
      </c>
      <c r="F19">
        <v>3.59</v>
      </c>
    </row>
    <row r="20" spans="4:6" x14ac:dyDescent="0.4">
      <c r="D20">
        <v>0.17</v>
      </c>
      <c r="E20">
        <v>2.9833333333333329</v>
      </c>
      <c r="F20">
        <v>3.6433333333333331</v>
      </c>
    </row>
    <row r="21" spans="4:6" x14ac:dyDescent="0.4">
      <c r="D21">
        <v>0.18</v>
      </c>
      <c r="E21">
        <v>3.0400000000000005</v>
      </c>
      <c r="F21">
        <v>3.7000000000000006</v>
      </c>
    </row>
    <row r="22" spans="4:6" x14ac:dyDescent="0.4">
      <c r="D22">
        <v>0.19</v>
      </c>
      <c r="E22">
        <v>3.1066666666666669</v>
      </c>
      <c r="F22">
        <v>3.706666666666667</v>
      </c>
    </row>
    <row r="23" spans="4:6" x14ac:dyDescent="0.4">
      <c r="D23">
        <v>0.2</v>
      </c>
      <c r="E23">
        <v>3.1833333333333336</v>
      </c>
      <c r="F23">
        <v>3.5033333333333334</v>
      </c>
    </row>
    <row r="24" spans="4:6" x14ac:dyDescent="0.4">
      <c r="D24">
        <v>0.21</v>
      </c>
      <c r="E24">
        <v>3.2300000000000004</v>
      </c>
      <c r="F24">
        <v>3.7366666666666668</v>
      </c>
    </row>
    <row r="25" spans="4:6" x14ac:dyDescent="0.4">
      <c r="D25">
        <v>0.22</v>
      </c>
      <c r="E25">
        <v>3.35</v>
      </c>
      <c r="F25">
        <v>3.93</v>
      </c>
    </row>
    <row r="26" spans="4:6" x14ac:dyDescent="0.4">
      <c r="D26">
        <v>0.23</v>
      </c>
      <c r="E26">
        <v>3.3566666666666669</v>
      </c>
      <c r="F26">
        <v>3.9766666666666666</v>
      </c>
    </row>
    <row r="27" spans="4:6" x14ac:dyDescent="0.4">
      <c r="D27">
        <v>0.24</v>
      </c>
      <c r="E27">
        <v>3.42</v>
      </c>
      <c r="F27">
        <v>4.0999999999999996</v>
      </c>
    </row>
    <row r="28" spans="4:6" x14ac:dyDescent="0.4">
      <c r="D28">
        <v>0.25</v>
      </c>
      <c r="E28">
        <v>3.61</v>
      </c>
      <c r="F28">
        <v>3.57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755C-2D51-6343-B90A-1F1D119DD162}">
  <dimension ref="A1"/>
  <sheetViews>
    <sheetView topLeftCell="A4" zoomScaleNormal="60" zoomScaleSheetLayoutView="100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けい子 富井</dc:creator>
  <cp:lastModifiedBy>加賀美　渉太</cp:lastModifiedBy>
  <dcterms:created xsi:type="dcterms:W3CDTF">2024-05-23T06:28:32Z</dcterms:created>
  <dcterms:modified xsi:type="dcterms:W3CDTF">2024-06-01T09:06:52Z</dcterms:modified>
</cp:coreProperties>
</file>