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CETINK\AppData\Local\Microsoft\Windows\INetCache\Content.Outlook\17XWD146\"/>
    </mc:Choice>
  </mc:AlternateContent>
  <xr:revisionPtr revIDLastSave="0" documentId="8_{43AB4703-E222-4CAE-86D8-C44DD93878C1}" xr6:coauthVersionLast="47" xr6:coauthVersionMax="47" xr10:uidLastSave="{00000000-0000-0000-0000-000000000000}"/>
  <bookViews>
    <workbookView xWindow="-108" yWindow="-108" windowWidth="23256" windowHeight="14016" tabRatio="500" activeTab="3" xr2:uid="{00000000-000D-0000-FFFF-FFFF00000000}"/>
  </bookViews>
  <sheets>
    <sheet name="Sheet1" sheetId="1" r:id="rId1"/>
    <sheet name="Blockchain" sheetId="3" r:id="rId2"/>
    <sheet name="Altın" sheetId="2" r:id="rId3"/>
    <sheet name="Örnek Model" sheetId="4" r:id="rId4"/>
  </sheets>
  <externalReferences>
    <externalReference r:id="rId5"/>
  </externalReferences>
  <definedNames>
    <definedName name="_xlnm._FilterDatabase" localSheetId="1" hidden="1">Blockchain!$A$1:$L$40</definedName>
    <definedName name="_xlnm._FilterDatabase" localSheetId="3" hidden="1">'Örnek Model'!$A$1:$G$27</definedName>
    <definedName name="_xlnm._FilterDatabase" localSheetId="0" hidden="1">Sheet1!$A$1:$L$421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B24" i="4"/>
  <c r="B23" i="4"/>
  <c r="B19" i="4"/>
  <c r="B18" i="4"/>
  <c r="B16" i="4"/>
  <c r="B15" i="4"/>
  <c r="B14" i="4"/>
  <c r="B12" i="4"/>
  <c r="B11" i="4"/>
  <c r="B10" i="4"/>
  <c r="B9" i="4"/>
  <c r="B8" i="4"/>
  <c r="B7" i="4"/>
  <c r="B4" i="4"/>
  <c r="B5" i="4"/>
  <c r="B3" i="4"/>
  <c r="C25" i="4"/>
  <c r="B25" i="4" s="1"/>
  <c r="B26" i="4"/>
  <c r="B365" i="1"/>
  <c r="B382" i="1"/>
  <c r="B320" i="1"/>
  <c r="B6" i="1"/>
  <c r="B394" i="1"/>
  <c r="B387" i="1"/>
  <c r="B415" i="1"/>
  <c r="B313" i="1"/>
  <c r="B354" i="1"/>
  <c r="B364" i="1"/>
  <c r="B56" i="1"/>
  <c r="B14" i="1"/>
  <c r="B61" i="1"/>
  <c r="B404" i="1"/>
  <c r="B17" i="1"/>
  <c r="B112" i="1"/>
  <c r="B3" i="1"/>
  <c r="B63" i="1"/>
  <c r="B21" i="1"/>
  <c r="B160" i="1"/>
  <c r="B216" i="1"/>
  <c r="B360" i="1"/>
  <c r="B78" i="1"/>
  <c r="B146" i="1"/>
  <c r="B130" i="1"/>
  <c r="B310" i="1"/>
  <c r="B374" i="1"/>
  <c r="B337" i="1"/>
  <c r="B174" i="1"/>
  <c r="B109" i="1"/>
  <c r="B386" i="1"/>
  <c r="B34" i="1"/>
  <c r="B35" i="1"/>
  <c r="B104" i="1"/>
  <c r="B121" i="1"/>
  <c r="B339" i="1"/>
  <c r="B367" i="1"/>
  <c r="B31" i="1"/>
  <c r="B2" i="1"/>
  <c r="B76" i="1"/>
  <c r="B239" i="1"/>
  <c r="B13" i="1"/>
  <c r="B171" i="1"/>
  <c r="B406" i="1"/>
  <c r="B42" i="1"/>
  <c r="B371" i="1"/>
  <c r="B309" i="1"/>
  <c r="B70" i="1"/>
  <c r="B298" i="1"/>
  <c r="B336" i="1"/>
  <c r="B11" i="1"/>
  <c r="B407" i="1"/>
  <c r="B99" i="1"/>
  <c r="B291" i="1"/>
  <c r="B316" i="1"/>
  <c r="B391" i="1"/>
  <c r="B149" i="1"/>
  <c r="B96" i="1"/>
  <c r="B15" i="1"/>
  <c r="B101" i="1"/>
  <c r="B356" i="1"/>
  <c r="B410" i="1"/>
  <c r="B396" i="1"/>
  <c r="B324" i="1"/>
  <c r="B362" i="1"/>
  <c r="B413" i="1"/>
  <c r="B378" i="1"/>
  <c r="B293" i="1"/>
  <c r="B358" i="1"/>
  <c r="B292" i="1"/>
  <c r="B357" i="1"/>
  <c r="B5" i="1"/>
  <c r="B350" i="1"/>
  <c r="B135" i="1"/>
  <c r="B22" i="1"/>
  <c r="B127" i="1"/>
  <c r="B295" i="1"/>
  <c r="B317" i="1"/>
  <c r="B305" i="1"/>
  <c r="B247" i="1"/>
  <c r="B105" i="1"/>
  <c r="B173" i="1"/>
  <c r="B133" i="1"/>
  <c r="B198" i="1"/>
  <c r="B383" i="1"/>
  <c r="B349" i="1"/>
  <c r="B299" i="1"/>
  <c r="B185" i="1"/>
  <c r="B188" i="1"/>
  <c r="B140" i="1"/>
  <c r="B389" i="1"/>
  <c r="B330" i="1"/>
  <c r="B89" i="1"/>
  <c r="B18" i="1"/>
  <c r="B363" i="1"/>
  <c r="B84" i="1"/>
  <c r="B128" i="1"/>
  <c r="B235" i="1"/>
  <c r="B237" i="1"/>
  <c r="B200" i="1"/>
  <c r="B400" i="1"/>
  <c r="B190" i="1"/>
  <c r="B183" i="1"/>
  <c r="B252" i="1"/>
  <c r="B208" i="1"/>
  <c r="B182" i="1"/>
  <c r="B416" i="1"/>
  <c r="B322" i="1"/>
  <c r="B161" i="1"/>
  <c r="B154" i="1"/>
  <c r="B274" i="1"/>
  <c r="B103" i="1"/>
  <c r="B57" i="1"/>
  <c r="B266" i="1"/>
  <c r="B98" i="1"/>
  <c r="B344" i="1"/>
  <c r="B308" i="1"/>
  <c r="B288" i="1"/>
  <c r="B294" i="1"/>
  <c r="B113" i="1"/>
  <c r="B124" i="1"/>
  <c r="B219" i="1"/>
  <c r="B97" i="1"/>
  <c r="B228" i="1"/>
  <c r="B170" i="1"/>
  <c r="B159" i="1"/>
  <c r="B129" i="1"/>
  <c r="B335" i="1"/>
  <c r="B230" i="1"/>
  <c r="B195" i="1"/>
  <c r="B168" i="1"/>
  <c r="B165" i="1"/>
  <c r="B41" i="1"/>
  <c r="B164" i="1"/>
  <c r="B203" i="1"/>
  <c r="B180" i="1"/>
  <c r="B196" i="1"/>
  <c r="B202" i="1"/>
  <c r="B380" i="1"/>
  <c r="B186" i="1"/>
  <c r="B162" i="1"/>
  <c r="B169" i="1"/>
  <c r="B201" i="1"/>
  <c r="B153" i="1"/>
  <c r="B209" i="1"/>
  <c r="B204" i="1"/>
  <c r="B417" i="1"/>
  <c r="B179" i="1"/>
  <c r="B95" i="1"/>
  <c r="B418" i="1"/>
  <c r="B213" i="1"/>
  <c r="B163" i="1"/>
  <c r="B187" i="1"/>
  <c r="B207" i="1"/>
  <c r="B211" i="1"/>
  <c r="B205" i="1"/>
  <c r="B206" i="1"/>
  <c r="B178" i="1"/>
  <c r="B405" i="1"/>
  <c r="B218" i="1"/>
  <c r="B227" i="1"/>
  <c r="B210" i="1"/>
  <c r="B177" i="1"/>
  <c r="B284" i="1"/>
  <c r="B199" i="1"/>
  <c r="B220" i="1"/>
  <c r="B232" i="1"/>
  <c r="B138" i="1"/>
  <c r="B231" i="1"/>
  <c r="B175" i="1"/>
  <c r="B222" i="1"/>
  <c r="B141" i="1"/>
  <c r="B249" i="1"/>
  <c r="B151" i="1"/>
  <c r="B72" i="1"/>
  <c r="B257" i="1"/>
  <c r="B373" i="1"/>
  <c r="B280" i="1"/>
  <c r="B246" i="1"/>
  <c r="B139" i="1"/>
  <c r="B55" i="1"/>
  <c r="B253" i="1"/>
  <c r="B408" i="1"/>
  <c r="B212" i="1"/>
  <c r="B93" i="1"/>
  <c r="B229" i="1"/>
  <c r="B260" i="1"/>
  <c r="B261" i="1"/>
  <c r="B259" i="1"/>
  <c r="B271" i="1"/>
  <c r="B92" i="1"/>
  <c r="B419" i="1"/>
  <c r="B191" i="1"/>
  <c r="B150" i="1"/>
  <c r="B258" i="1"/>
  <c r="B9" i="1"/>
  <c r="B27" i="1"/>
  <c r="B137" i="1"/>
  <c r="B233" i="1"/>
  <c r="B192" i="1"/>
  <c r="B285" i="1"/>
  <c r="B267" i="1"/>
  <c r="B340" i="1"/>
  <c r="B273" i="1"/>
  <c r="B248" i="1"/>
  <c r="B269" i="1"/>
  <c r="B254" i="1"/>
  <c r="B268" i="1"/>
  <c r="B265" i="1"/>
  <c r="B275" i="1"/>
  <c r="B297" i="1"/>
  <c r="B132" i="1"/>
  <c r="B326" i="1"/>
  <c r="B270" i="1"/>
  <c r="B214" i="1"/>
  <c r="B312" i="1"/>
  <c r="B255" i="1"/>
  <c r="B234" i="1"/>
  <c r="B281" i="1"/>
  <c r="B353" i="1"/>
  <c r="B119" i="1"/>
  <c r="B117" i="1"/>
  <c r="B414" i="1"/>
  <c r="B300" i="1"/>
  <c r="B329" i="1"/>
  <c r="B325" i="1"/>
  <c r="B277" i="1"/>
  <c r="B251" i="1"/>
  <c r="B352" i="1"/>
  <c r="B71" i="1"/>
  <c r="B272" i="1"/>
  <c r="B7" i="1"/>
  <c r="B411" i="1"/>
  <c r="B62" i="1"/>
  <c r="B114" i="1"/>
  <c r="B155" i="1"/>
  <c r="B40" i="1"/>
  <c r="B244" i="1"/>
  <c r="B403" i="1"/>
  <c r="B290" i="1"/>
  <c r="B217" i="1"/>
  <c r="B152" i="1"/>
  <c r="B120" i="1"/>
  <c r="B263" i="1"/>
  <c r="B10" i="1"/>
  <c r="B286" i="1"/>
  <c r="B19" i="1"/>
  <c r="B409" i="1"/>
  <c r="B390" i="1"/>
  <c r="B136" i="1"/>
  <c r="B30" i="1"/>
  <c r="B377" i="1"/>
  <c r="B341" i="1"/>
  <c r="B131" i="1"/>
  <c r="B197" i="1"/>
  <c r="B176" i="1"/>
  <c r="B245" i="1"/>
  <c r="B107" i="1"/>
  <c r="B82" i="1"/>
  <c r="B242" i="1"/>
  <c r="B333" i="1"/>
  <c r="B60" i="1"/>
  <c r="B355" i="1"/>
  <c r="B224" i="1"/>
  <c r="B83" i="1"/>
  <c r="B307" i="1"/>
  <c r="B66" i="1"/>
  <c r="B193" i="1"/>
  <c r="B369" i="1"/>
  <c r="B106" i="1"/>
  <c r="B262" i="1"/>
  <c r="B4" i="1"/>
  <c r="B278" i="1"/>
  <c r="B276" i="1"/>
  <c r="B142" i="1"/>
  <c r="B250" i="1"/>
  <c r="B111" i="1"/>
  <c r="B172" i="1"/>
  <c r="B412" i="1"/>
  <c r="B283" i="1"/>
  <c r="B147" i="1"/>
  <c r="B156" i="1"/>
  <c r="B184" i="1"/>
  <c r="B144" i="1"/>
  <c r="B346" i="1"/>
  <c r="B32" i="1"/>
  <c r="B384" i="1"/>
  <c r="B256" i="1"/>
  <c r="B368" i="1"/>
  <c r="B304" i="1"/>
  <c r="B158" i="1"/>
  <c r="B319" i="1"/>
  <c r="B327" i="1"/>
  <c r="B303" i="1"/>
  <c r="B311" i="1"/>
  <c r="B282" i="1"/>
  <c r="B381" i="1"/>
  <c r="B238" i="1"/>
  <c r="B243" i="1"/>
  <c r="B302" i="1"/>
  <c r="B122" i="1"/>
  <c r="B94" i="1"/>
  <c r="B100" i="1"/>
  <c r="B68" i="1"/>
  <c r="B49" i="1"/>
  <c r="B226" i="1"/>
  <c r="B123" i="1"/>
  <c r="B189" i="1"/>
  <c r="B145" i="1"/>
  <c r="B241" i="1"/>
  <c r="B379" i="1"/>
  <c r="B25" i="1"/>
  <c r="B359" i="1"/>
  <c r="B236" i="1"/>
  <c r="B126" i="1"/>
  <c r="B74" i="1"/>
  <c r="B86" i="1"/>
  <c r="B166" i="1"/>
  <c r="B318" i="1"/>
  <c r="B306" i="1"/>
  <c r="B67" i="1"/>
  <c r="B372" i="1"/>
  <c r="B118" i="1"/>
  <c r="B328" i="1"/>
  <c r="B395" i="1"/>
  <c r="B181" i="1"/>
  <c r="B73" i="1"/>
  <c r="B87" i="1"/>
  <c r="B331" i="1"/>
  <c r="B420" i="1"/>
  <c r="B65" i="1"/>
  <c r="B77" i="1"/>
  <c r="B80" i="1"/>
  <c r="B296" i="1"/>
  <c r="B221" i="1"/>
  <c r="B116" i="1"/>
  <c r="B23" i="1"/>
  <c r="B264" i="1"/>
  <c r="B58" i="1"/>
  <c r="B108" i="1"/>
  <c r="B287" i="1"/>
  <c r="B115" i="1"/>
  <c r="B85" i="1"/>
  <c r="B90" i="1"/>
  <c r="B48" i="1"/>
  <c r="B125" i="1"/>
  <c r="B343" i="1"/>
  <c r="B69" i="1"/>
  <c r="B342" i="1"/>
  <c r="B315" i="1"/>
  <c r="B323" i="1"/>
  <c r="B50" i="1"/>
  <c r="B102" i="1"/>
  <c r="B338" i="1"/>
  <c r="B223" i="1"/>
  <c r="B12" i="1"/>
  <c r="B43" i="1"/>
  <c r="B375" i="1"/>
  <c r="B29" i="1"/>
  <c r="B81" i="1"/>
  <c r="B134" i="1"/>
  <c r="B240" i="1"/>
  <c r="B345" i="1"/>
  <c r="B401" i="1"/>
  <c r="B289" i="1"/>
  <c r="B143" i="1"/>
  <c r="B314" i="1"/>
  <c r="B421" i="1"/>
  <c r="B194" i="1"/>
  <c r="B110" i="1"/>
  <c r="B59" i="1"/>
  <c r="B54" i="1"/>
  <c r="B8" i="1"/>
  <c r="B351" i="1"/>
  <c r="B167" i="1"/>
  <c r="B33" i="1"/>
  <c r="B348" i="1"/>
  <c r="B334" i="1"/>
  <c r="B332" i="1"/>
  <c r="B301" i="1"/>
  <c r="B20" i="1"/>
  <c r="B36" i="1"/>
  <c r="B79" i="1"/>
  <c r="B44" i="1"/>
  <c r="B215" i="1"/>
  <c r="B16" i="1"/>
  <c r="B402" i="1"/>
  <c r="B46" i="1"/>
  <c r="B385" i="1"/>
  <c r="B24" i="1"/>
  <c r="B64" i="1"/>
  <c r="B370" i="1"/>
  <c r="B26" i="1"/>
  <c r="B47" i="1"/>
  <c r="B28" i="1"/>
  <c r="B38" i="1"/>
  <c r="B45" i="1"/>
  <c r="B51" i="1"/>
  <c r="B52" i="1"/>
  <c r="B361" i="1"/>
  <c r="B53" i="1"/>
  <c r="B347" i="1"/>
  <c r="B75" i="1"/>
  <c r="B88" i="1"/>
  <c r="B91" i="1"/>
  <c r="B148" i="1"/>
  <c r="B39" i="1"/>
  <c r="B157" i="1"/>
  <c r="B366" i="1"/>
  <c r="B225" i="1"/>
  <c r="B279" i="1"/>
  <c r="B37" i="1"/>
  <c r="B393" i="1"/>
  <c r="B388" i="1"/>
  <c r="B321" i="1"/>
  <c r="B399" i="1"/>
  <c r="B398" i="1"/>
  <c r="B392" i="1"/>
  <c r="B397" i="1"/>
  <c r="B376" i="1"/>
  <c r="C22" i="4"/>
  <c r="C6" i="4"/>
  <c r="B6" i="4" s="1"/>
  <c r="C20" i="4"/>
  <c r="B20" i="4" s="1"/>
  <c r="C17" i="4"/>
  <c r="B17" i="4" s="1"/>
  <c r="C1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C2" i="4"/>
  <c r="B2" i="4" s="1"/>
  <c r="C1" i="4" l="1"/>
  <c r="B22" i="4"/>
  <c r="B13" i="4"/>
  <c r="D1" i="4" l="1"/>
</calcChain>
</file>

<file path=xl/sharedStrings.xml><?xml version="1.0" encoding="utf-8"?>
<sst xmlns="http://schemas.openxmlformats.org/spreadsheetml/2006/main" count="1533" uniqueCount="884">
  <si>
    <t>Fon Kodu</t>
  </si>
  <si>
    <t>Fon Adı</t>
  </si>
  <si>
    <t>Şemsiye Fon Türü</t>
  </si>
  <si>
    <t>1 Ay (%)</t>
  </si>
  <si>
    <t>3 Ay (%)</t>
  </si>
  <si>
    <t>6 Ay (%)</t>
  </si>
  <si>
    <t>Yılbaşı (%)</t>
  </si>
  <si>
    <t>1 Yıl (%)</t>
  </si>
  <si>
    <t>3 Yıl (%)</t>
  </si>
  <si>
    <t>5 Yıl (%)</t>
  </si>
  <si>
    <t>DVT</t>
  </si>
  <si>
    <t>DENİZ PORTFÖY METAVERSE VE DİJİTAL YAŞAM TEKNOLOJİLERİ DEĞİŞKEN FON</t>
  </si>
  <si>
    <t>Değişken Şemsiye Fonu</t>
  </si>
  <si>
    <t>EC2</t>
  </si>
  <si>
    <t>GLOBAL MD PORTFÖY BİRİNCİ HİSSE SENEDİ FONU(HİSSE SENEDİ YOĞUN FON)</t>
  </si>
  <si>
    <t>Hisse Senedi Şemsiye Fonu</t>
  </si>
  <si>
    <t>IIH</t>
  </si>
  <si>
    <t>İSTANBUL PORTFÖY ÜÇÜNCÜ HİSSE SENEDİ FONU (HİSSE SENEDİ YOĞUN FON)</t>
  </si>
  <si>
    <t>IPB</t>
  </si>
  <si>
    <t>İSTANBUL PORTFÖY BİRİNCİ DEĞİŞKEN FON</t>
  </si>
  <si>
    <t>IJZ</t>
  </si>
  <si>
    <t>İŞ PORTFÖY SİBER GÜVENLİK TEKNOLOJİLERİ DEĞİŞKEN FON</t>
  </si>
  <si>
    <t>ADP</t>
  </si>
  <si>
    <t>AK PORTFÖY BIST BANKA ENDEKSİ HİSSE SENEDİ (TL) FONU (HİSSE SENEDİ YOĞUN FON)</t>
  </si>
  <si>
    <t>NRC</t>
  </si>
  <si>
    <t>NEO PORTFÖY BİRİNCİ DEĞİŞKEN FON</t>
  </si>
  <si>
    <t>TAU</t>
  </si>
  <si>
    <t>İŞ PORTFÖY BIST BANKA ENDEKSİ HİSSE SENEDİ (TL) FONU (HİSSE SENEDİ YOĞUN FON)</t>
  </si>
  <si>
    <t>YZH</t>
  </si>
  <si>
    <t>TEB PORTFÖY BIST BANKA ENDEKSİ HİSSE SENEDİ FONU (HİSSE SENEDİ YOĞUN)</t>
  </si>
  <si>
    <t>YAY</t>
  </si>
  <si>
    <t>YAPI KREDİ PORTFÖY YABANCI TEKNOLOJİ SEKTÖRÜ HİSSE SENEDİ FONU</t>
  </si>
  <si>
    <t>NHY</t>
  </si>
  <si>
    <t>NEO PORTFÖY BİRİNCİ HİSSE SENEDİ (TL) FONU (HİSSE SENEDİ YOĞUN FON)</t>
  </si>
  <si>
    <t>IRT</t>
  </si>
  <si>
    <t>INVEO PORTFÖY TEKNOLOJİ DEĞİŞKEN FON</t>
  </si>
  <si>
    <t>OJT</t>
  </si>
  <si>
    <t>QNB FİNANS PORTFÖY TEKNOLOJİ FON SEPETİ FONU</t>
  </si>
  <si>
    <t>Fon Sepeti Şemsiye Fonu</t>
  </si>
  <si>
    <t>RHS</t>
  </si>
  <si>
    <t>ROTA PORTFÖY HİSSE SENEDİ (TL) FON (HİSSE SENEDİ YOĞUN FON)</t>
  </si>
  <si>
    <t>TFF</t>
  </si>
  <si>
    <t>TEB PORTFÖY AMERİKA TEKNOLOJİ YABANCI BYF FON SEPETİ FONU</t>
  </si>
  <si>
    <t>IHK</t>
  </si>
  <si>
    <t>İŞ PORTFÖY İŞ'TE KADIN HİSSE SENEDİ (TL) FONU (HİSSE SENEDİ YOĞUN FON)</t>
  </si>
  <si>
    <t>AK3</t>
  </si>
  <si>
    <t>AK PORTFÖY HİSSE SENEDİ (TL) FONU (HİSSE SENEDİ YOĞUN FON)</t>
  </si>
  <si>
    <t>IRF</t>
  </si>
  <si>
    <t>İSTANBUL PORTFÖY BİRİNCİ FON SEPETİ FONU</t>
  </si>
  <si>
    <t>ZMY</t>
  </si>
  <si>
    <t>ZİRAAT PORTFÖY METAVERSE VE YENİ TEKNOLOJİLER DEĞİŞKEN FON</t>
  </si>
  <si>
    <t>ZFB</t>
  </si>
  <si>
    <t>AK PORTFÖY FİNTEK VE BLOKZİNCİRİ TEKNOLOJİLERİ DEĞİŞKEN FON</t>
  </si>
  <si>
    <t>EID</t>
  </si>
  <si>
    <t>QİNVEST PORTFÖY HİSSE SENEDİ FONU (HİSSE YOĞUN FON)</t>
  </si>
  <si>
    <t>TI2</t>
  </si>
  <si>
    <t>İŞ PORTFÖY HİSSE SENEDİ (TL) FONU (HİSSE SENEDİ YOĞUN FON)</t>
  </si>
  <si>
    <t>HKH</t>
  </si>
  <si>
    <t>HEDEF PORTFÖY KATILIM HİSSE SENEDİ (TL) FONU (HİSSE SENEDİ YOĞUN FON)</t>
  </si>
  <si>
    <t>SUB</t>
  </si>
  <si>
    <t>ÜNLÜ PORTFÖY İKİNCİ DEĞİŞKEN FON</t>
  </si>
  <si>
    <t>AFT</t>
  </si>
  <si>
    <t>AK PORTFÖY YENİ TEKNOLOJİLER YABANCI HİSSE SENEDİ FONU</t>
  </si>
  <si>
    <t>MTX</t>
  </si>
  <si>
    <t>TEB PORTFÖY METAVERSE VE DİJİTAL TEKNOLOJİLER DEĞİŞKEN FON</t>
  </si>
  <si>
    <t>TYH</t>
  </si>
  <si>
    <t>TEB PORTFÖY HİSSE SENEDİ FONU (HİSSE SENEDİ YOĞUN FON)</t>
  </si>
  <si>
    <t>IVY</t>
  </si>
  <si>
    <t>İSTANBUL PORTFÖY BLOCKCHAİN TEKNOLOJİLERİ KARMA FON</t>
  </si>
  <si>
    <t>Karma Şemsiye Fonu</t>
  </si>
  <si>
    <t>MET</t>
  </si>
  <si>
    <t>GARANTİ PORTFÖY METAVERSE VE YENİ TEKNOLOJİLER DEĞİŞKEN FON</t>
  </si>
  <si>
    <t>HVZ</t>
  </si>
  <si>
    <t>ALLBATROSS PORTFÖY BİRİNCİ HİSSE SENEDİ (TL) FONU (HİSSE SENEDİ YOĞUN FON)</t>
  </si>
  <si>
    <t>ITP</t>
  </si>
  <si>
    <t>İŞ PORTFÖY TEKNOLOJİ KARMA FON</t>
  </si>
  <si>
    <t>TI3</t>
  </si>
  <si>
    <t>İŞ PORTFÖY İŞ BANKASI İŞTİRAKLERİ ENDEKSİ HİSSE SENEDİ (TL) FONU (HİSSE SENEDİ YOĞUN FON)</t>
  </si>
  <si>
    <t>AAV</t>
  </si>
  <si>
    <t>ATA PORTFÖY İKİNCİ HİSSE SENEDİ (TL) FONU (HİSSE SENEDİ YOĞUN FON)</t>
  </si>
  <si>
    <t>IDH</t>
  </si>
  <si>
    <t>İŞ PORTFÖY BIST 100 DIŞI ŞİRKETLER HİSSE SENEDİ (TL) FONU (HİSSE SENEDİ YOĞUN FON)</t>
  </si>
  <si>
    <t>HOA</t>
  </si>
  <si>
    <t>HSBC PORTFÖY TEKNOLOJİ DEĞİŞKEN FON</t>
  </si>
  <si>
    <t>GAF</t>
  </si>
  <si>
    <t>INVEO PORTFÖY BİRİNCİ HİSSE SENEDİ FONU (HİSSE SENEDİ YOĞUN FON)</t>
  </si>
  <si>
    <t>RTG</t>
  </si>
  <si>
    <t>ATA PORTFÖY ROBOTİK TEKNOLOJİLERİ DEĞİŞKEN FON</t>
  </si>
  <si>
    <t>YHS</t>
  </si>
  <si>
    <t>YAPI KREDİ PORTFÖY BİRİNCİ HİSSE SENEDİ FONU (HİSSE SENEDİ YOĞUN FON)</t>
  </si>
  <si>
    <t>GUH</t>
  </si>
  <si>
    <t>GARANTI PORTFÖY YABANCI TEKNOLOJİ BYF FON SEPETİ FONU</t>
  </si>
  <si>
    <t>NNF</t>
  </si>
  <si>
    <t>HEDEF PORTFÖY BİRİNCİ HİSSE SENEDİ (TL) FONU (HİSSE SENEDİ YOĞUN FON)</t>
  </si>
  <si>
    <t>GKF</t>
  </si>
  <si>
    <t>GLOBAL MD PORTFÖY KATILIM FONU</t>
  </si>
  <si>
    <t>Katılım Şemsiye Fonu</t>
  </si>
  <si>
    <t>RPD</t>
  </si>
  <si>
    <t>RE-PIE PORTFÖY BİRİNCİ DEĞİŞKEN FON</t>
  </si>
  <si>
    <t>PPB</t>
  </si>
  <si>
    <t>PHİLLİP PORTFÖY BİRİNCİ HİSSE SENEDİ FONU (HİSSE SENEDİ YOĞUN FON)</t>
  </si>
  <si>
    <t>KIB</t>
  </si>
  <si>
    <t>TRIVE PORTFÖY ROBOTİK TEKNOLOJİLERİ DEĞİŞKEN FON</t>
  </si>
  <si>
    <t>GTM</t>
  </si>
  <si>
    <t>GARANTİ PORTFÖY TEMETTÜ ÖDEYEN ŞİRKETLER HİSSE SENEDİ (TL) FONU (HİSSE SENEDİ YOĞUN FON)</t>
  </si>
  <si>
    <t>AFA</t>
  </si>
  <si>
    <t>AK PORTFÖY AMERİKA YABANCI HİSSE SENEDİ FONU</t>
  </si>
  <si>
    <t>HVU</t>
  </si>
  <si>
    <t>ALLBATROSS PORTFÖY BİRİNCİ DEĞİŞKEN FON</t>
  </si>
  <si>
    <t>ACC</t>
  </si>
  <si>
    <t>İSTANBUL PORTFÖY DÖRDÜNCÜ HİSSE SENEDİ FONU (HİSSE SENEDİ YOĞUN)</t>
  </si>
  <si>
    <t>ICZ</t>
  </si>
  <si>
    <t>AK PORTFÖY TEKNOLOJİ ŞİRKETLERİ HİSSE SENEDİ (TL) FONU (HİSSE SENEDİ YOĞUN FON)</t>
  </si>
  <si>
    <t>IJA</t>
  </si>
  <si>
    <t>INVEO PORTFÖY ATAK DEĞİŞKEN FON</t>
  </si>
  <si>
    <t>ACD</t>
  </si>
  <si>
    <t>İSTANBUL PORTFÖY İKİNCİ DEĞİŞKEN FON</t>
  </si>
  <si>
    <t>GAK</t>
  </si>
  <si>
    <t>INVEO PORTFÖY KARMA FON</t>
  </si>
  <si>
    <t>GSP</t>
  </si>
  <si>
    <t>AZİMUT PYŞ KAR PAYI ÖDEYEN HİSSE SENEDİ FONU (HİSSE SENEDİ YOĞUN FON)</t>
  </si>
  <si>
    <t>ECA</t>
  </si>
  <si>
    <t>GLOBAL MD PORTFÖY BİRİNCİ DEĞİŞKEN FON</t>
  </si>
  <si>
    <t>GBV</t>
  </si>
  <si>
    <t>GARANTİ PORTFÖY BLOCKCHAİN TEKNOLOJİLERİ DEĞİŞKEN FON</t>
  </si>
  <si>
    <t>DBH</t>
  </si>
  <si>
    <t>DENİZ PORTFÖY EUROBOND (DÖVİZ) BORÇLANMA ARAÇLARI FONU</t>
  </si>
  <si>
    <t>Borçlanma Araçları Şemsiye Fonu</t>
  </si>
  <si>
    <t>UPH</t>
  </si>
  <si>
    <t>ÜNLÜ PORTFÖY HİSSE SENEDİ (TL) FONU(HİSSE SENEDİ YOĞUN FON)</t>
  </si>
  <si>
    <t>TLE</t>
  </si>
  <si>
    <t>AURA PORTFÖY YABANCI BORÇLANMA ARAÇLARI FONU</t>
  </si>
  <si>
    <t>YLE</t>
  </si>
  <si>
    <t>YAPI KREDİ PORTFÖY BIST SÜRDÜRÜLEBİLİRLİK ENDEKSİ HİSSE SENEDİ FONU (HİSSE SENEDİ YOĞUN FON)</t>
  </si>
  <si>
    <t>GMR</t>
  </si>
  <si>
    <t>INVEO PORTFÖY İKİNCİ HİSSE SENEDİ FONU (HİSSE SENEDİ YOĞUN FON)</t>
  </si>
  <si>
    <t>HMS</t>
  </si>
  <si>
    <t>HSBC PORTFÖY SÜRDÜRÜLEBİLİRLİK HİSSE SENEDİ (TL) FONU (HİSSE SENEDİ YOĞUN FON)</t>
  </si>
  <si>
    <t>KPC</t>
  </si>
  <si>
    <t>KUVEYT TÜRK PORTFÖY KATILIM HİSSE SENEDİ (TL) FONU (HİSSE SENEDİ YOĞUN FON)</t>
  </si>
  <si>
    <t>IFN</t>
  </si>
  <si>
    <t>ICBC TURKEY PORTFÖY SÜRDÜRÜLEBİLİRLİK HİSSE SENEDİ FONU(HİSSE SENEDİ YOĞUN FON)</t>
  </si>
  <si>
    <t>TTE</t>
  </si>
  <si>
    <t>İŞ PORTFÖY BIST TEKNOLOJİ AĞIRLIK SINIRLAMALI ENDEKSİ HİSSE SENEDİ (TL) FONU (HİSSE SENEDİ YOĞUN FON)</t>
  </si>
  <si>
    <t>FYD</t>
  </si>
  <si>
    <t>QNB FİNANS PORTFÖY BİRİNCİ HİSSE SENEDİ FONU (HİSSE SENEDİ YOĞUN FON)</t>
  </si>
  <si>
    <t>AED</t>
  </si>
  <si>
    <t>ATA PORTFÖY BİRİNCİ DEĞİŞKEN FON</t>
  </si>
  <si>
    <t>ICF</t>
  </si>
  <si>
    <t>ICBC TURKEY PORTFÖY HİSSE SENEDİ FONU(HİSSE SENEDİ YOĞUN FON)</t>
  </si>
  <si>
    <t>TMG</t>
  </si>
  <si>
    <t>İŞ PORTFÖY YABANCI HİSSE SENEDİ FONU</t>
  </si>
  <si>
    <t>GO4</t>
  </si>
  <si>
    <t>FONERİA PORTFÖY DÖRDÜNCÜ FON SEPETİ FONU</t>
  </si>
  <si>
    <t>HVS</t>
  </si>
  <si>
    <t>HSBC PORTFÖY HİSSE SENEDİ (TL) FONU (HİSSE SENEDİ YOĞUN FON)</t>
  </si>
  <si>
    <t>GHS</t>
  </si>
  <si>
    <t>GARANTİ PORTFÖY HİSSE SENEDİ (TL) FONU (HİSSE SENEDİ YOĞUN FON)</t>
  </si>
  <si>
    <t>YPC</t>
  </si>
  <si>
    <t>YAPI KREDİ PORTFÖY İKLİM DEĞİŞİKLİĞİ ÇÖZÜMLERİ DEĞİŞKEN FON</t>
  </si>
  <si>
    <t>GL1</t>
  </si>
  <si>
    <t>AZİMUT PYŞ BİRİNCİ HİSSE SENEDİ FONU (HİSSE SENEDİ YOĞUN FON)</t>
  </si>
  <si>
    <t>MTV</t>
  </si>
  <si>
    <t>AK PORTFÖY METAVERSE VE DİJİTAL YAŞAM TEKNOLOJİLERİ DEĞİŞKEN FON</t>
  </si>
  <si>
    <t>DAH</t>
  </si>
  <si>
    <t>DENİZ PORTFÖY HİSSE SENEDİ FONU (HİSSE SENEDİ YOĞUN FON)</t>
  </si>
  <si>
    <t>FPE</t>
  </si>
  <si>
    <t>FİBA PORTFÖY EUROBOND BORÇLANMA ARAÇLARI (DÖVİZ)FONU</t>
  </si>
  <si>
    <t>YHZ</t>
  </si>
  <si>
    <t>YAPI KREDİ PORTFÖY BIST TEKNOLOJİ AĞIRLIK SINIRLAMALI ENDEKSİ HİSSE SENEDİ FONU ( HİSSE SENEDİ YOĞUN FON)</t>
  </si>
  <si>
    <t>IBB</t>
  </si>
  <si>
    <t>İŞ PORTFÖY ATAK DEĞİŞKEN FON</t>
  </si>
  <si>
    <t>DHJ</t>
  </si>
  <si>
    <t>DENİZ PORTFÖY TEKNOLOJİ ŞİRKETLERİ HİSSE SENEDİ FONU (HİSSE SENEDİ YOĞUN FON)</t>
  </si>
  <si>
    <t>IJC</t>
  </si>
  <si>
    <t>İŞ PORTFÖY YARI İLETKEN TEKNOLOJİLERİ DEĞİŞKEN FON</t>
  </si>
  <si>
    <t>KYA</t>
  </si>
  <si>
    <t>KARE PORTFÖY HİSSE SENEDİ FONU(HİSSE SENEDİ YOĞUN FON)</t>
  </si>
  <si>
    <t>YAS</t>
  </si>
  <si>
    <t>YAPI KREDİ PORTFÖY KOÇ HOLDİNG İŞTİRAK VE HİSSE SENEDİ FONU(HİSSE SENEDİ YOĞUN FON)</t>
  </si>
  <si>
    <t>GZZ</t>
  </si>
  <si>
    <t>GARANTİ PORTFÖY FİNANS SEKTÖRÜ DEĞİŞKEN FON</t>
  </si>
  <si>
    <t>YDI</t>
  </si>
  <si>
    <t>YAPI KREDİ PORTFÖY İKİNCİ HİSSE SENEDİ FONU (HİSSE SENEDİ YOĞUN FON)</t>
  </si>
  <si>
    <t>GVI</t>
  </si>
  <si>
    <t>GARANTİ PORTFÖY ÜÇÜNCÜ FON SEPETİ FONU</t>
  </si>
  <si>
    <t>YBE</t>
  </si>
  <si>
    <t>YAPI KREDİ PORTFÖY EUROBOND (DOLAR) BORÇLANMA ARAÇLARI FONU</t>
  </si>
  <si>
    <t>GGK</t>
  </si>
  <si>
    <t>INVEO PORTFÖY  ALTIN FON</t>
  </si>
  <si>
    <t>Kıymetli Madenler Şemsiye Fonu</t>
  </si>
  <si>
    <t>YZC</t>
  </si>
  <si>
    <t>YAPI KREDİ PORTFÖY FİNTECH VE BLOCKCHAİN TEKNOLOJİLERİ DEĞİŞKEN FON</t>
  </si>
  <si>
    <t>DBP</t>
  </si>
  <si>
    <t>DENİZ PORTFÖY BİRİNCİ DEĞİŞKEN FON</t>
  </si>
  <si>
    <t>GZR</t>
  </si>
  <si>
    <t>GARANTİ PORTFÖY SÜRDÜRÜLEBİLİRLİK HİSSE SENEDİ (TL) FONU (HİSSE SENEDİ YOĞUN FON)</t>
  </si>
  <si>
    <t>OHB</t>
  </si>
  <si>
    <t>OYAK PORTFÖY BİRİNCİ HİSSE SENEDİ (TL) FONU (HİSSE SENEDİ YOĞUN FON)</t>
  </si>
  <si>
    <t>AKE</t>
  </si>
  <si>
    <t>AK PORTFÖY EUROBOND (AMERİKAN DOLARI) BORÇLANMA ARAÇLARI FONU</t>
  </si>
  <si>
    <t>TPZ</t>
  </si>
  <si>
    <t>TEB PORTFÖY KİRA SERTİFİKALARI (DÖVİZ) KATILIM FONU</t>
  </si>
  <si>
    <t>OBP</t>
  </si>
  <si>
    <t>OYAK PORTFÖY İKİNCİ DEĞİŞKEN FON</t>
  </si>
  <si>
    <t>OKD</t>
  </si>
  <si>
    <t>OYAK PORTFÖY BİRİNCİ DEĞİŞKEN FON</t>
  </si>
  <si>
    <t>ZSG</t>
  </si>
  <si>
    <t>ZİRAAT PORTFÖY ESG SÜRDÜRÜLEBİLİRLİK FON SEPETİ FONU</t>
  </si>
  <si>
    <t>GJB</t>
  </si>
  <si>
    <t>INVEO PORTFÖY BİRİNCİ FON SEPETİ FONU</t>
  </si>
  <si>
    <t>KUB</t>
  </si>
  <si>
    <t>KARE PORTFÖY DEĞİŞKEN  (DÖVİZ) FONU</t>
  </si>
  <si>
    <t>KZL</t>
  </si>
  <si>
    <t>KUVEYT TÜRK PORTFÖY ALTIN KATILIM FONU</t>
  </si>
  <si>
    <t>DYN</t>
  </si>
  <si>
    <t>DENİZ PORTFÖY ELEKTRİKLİ VE OTONOM ARAÇ TEKNOLOJİLERİ DEĞİŞKEN FON</t>
  </si>
  <si>
    <t>GOH</t>
  </si>
  <si>
    <t>GARANTİ PORTFÖY BIST 100 DIŞI ŞİRKETLER HİSSE SENEDİ (TL) FONU (HİSSE SENEDİ YOĞUN FON)</t>
  </si>
  <si>
    <t>MKG</t>
  </si>
  <si>
    <t>AKTİF PORTFÖY ALTIN KATILIM FONU</t>
  </si>
  <si>
    <t>IPV</t>
  </si>
  <si>
    <t>İŞ PORTFÖY EUROBOND BORÇLANMA ARAÇLARI (DÖVİZ) FONU</t>
  </si>
  <si>
    <t>GPA</t>
  </si>
  <si>
    <t>GARANTİ PORTFÖY EUROBOND BORÇLANMA ARAÇLARI (DÖVİZ) FONU</t>
  </si>
  <si>
    <t>HPD</t>
  </si>
  <si>
    <t>HSBC PORTFÖY ÇOKLU VARLIK İKİNCİ DEĞİŞKEN FON</t>
  </si>
  <si>
    <t>FUB</t>
  </si>
  <si>
    <t>QNB FİNANS PORTFÖY EUROBOND (DÖVİZ) BORÇLANMA ARAÇLARI FONU</t>
  </si>
  <si>
    <t>IJH</t>
  </si>
  <si>
    <t>ICBC TURKEY PORTFÖY BİRİNCİ FON SEPETİ FONU</t>
  </si>
  <si>
    <t>IJP</t>
  </si>
  <si>
    <t>İŞ PORTFÖY BLOCKCHAİN TEKNOLOJİLERİ KARMA FON</t>
  </si>
  <si>
    <t>KIA</t>
  </si>
  <si>
    <t>TRIVE PORTFÖY MUTLAK GETİRİ HEDEFLİ DEĞİŞKEN FON</t>
  </si>
  <si>
    <t>DHM</t>
  </si>
  <si>
    <t>DENİZ PORTFÖY ESG-SÜRDÜRÜLEBİLİRLİK FON SEPETİ FONU</t>
  </si>
  <si>
    <t>TI7</t>
  </si>
  <si>
    <t>İŞ PORTFÖY DENGELİ DEĞİŞKEN FON</t>
  </si>
  <si>
    <t>KCV</t>
  </si>
  <si>
    <t>KUVEYT TÜRK PORTFÖY ÇOKLU VARLIK KATILIM FONU</t>
  </si>
  <si>
    <t>RBA</t>
  </si>
  <si>
    <t>ALBARAKA PORTFÖY ALTIN KATILIM FONU</t>
  </si>
  <si>
    <t>TGA</t>
  </si>
  <si>
    <t>GARANTİ PORTFÖY AGRESİF DEĞİŞKEN FON</t>
  </si>
  <si>
    <t>EIC</t>
  </si>
  <si>
    <t>QİNVEST PORTFÖY İKİNCİ DEĞİŞKEN FONU</t>
  </si>
  <si>
    <t>IEV</t>
  </si>
  <si>
    <t>İŞ PORTFÖY TAŞIMACILIK DEĞİŞKEN FON</t>
  </si>
  <si>
    <t>RPG</t>
  </si>
  <si>
    <t>ROTA PORTFÖY ALTIN FONU</t>
  </si>
  <si>
    <t>AAK</t>
  </si>
  <si>
    <t>ATA PORTFÖY ÇOKLU VARLIK DEĞİŞKEN FON</t>
  </si>
  <si>
    <t>TTA</t>
  </si>
  <si>
    <t>İŞ PORTFÖY ALTIN FONU</t>
  </si>
  <si>
    <t>YKT</t>
  </si>
  <si>
    <t>YAPI KREDİ PORTFÖY ALTIN FONU</t>
  </si>
  <si>
    <t>DPT</t>
  </si>
  <si>
    <t>DENİZ PORTFÖY BİST TEMETTÜ 25 ENDEKSİ HİSSE SENEDİ FONU ( HİSSE SENEDİ YOĞUN FON )</t>
  </si>
  <si>
    <t>SVB</t>
  </si>
  <si>
    <t>STRATEJİ PORTFÖY AGRESİF DEĞİŞKEN FON</t>
  </si>
  <si>
    <t>TPL</t>
  </si>
  <si>
    <t>TEB PORTFÖY EUROBOND (DÖVİZ) BORÇLANMA ARAÇLARI FONU</t>
  </si>
  <si>
    <t>FPH</t>
  </si>
  <si>
    <t>FİBA PORTFÖY HİSSE SENEDİ (TL) FONU (HİSSE SENEDİ YOĞUN FON)</t>
  </si>
  <si>
    <t>GMA</t>
  </si>
  <si>
    <t>AZİMUT PORTFÖY ÇOKLU VARLIK DEĞİŞKEN FON</t>
  </si>
  <si>
    <t>IUH</t>
  </si>
  <si>
    <t>INVEO PORTFÖY DÖNÜŞTÜRÜCÜ TEKNOLOJİLER FON SEPETİ FONU</t>
  </si>
  <si>
    <t>AHI</t>
  </si>
  <si>
    <t>ATLAS PORTFÖY BİRİNCİ HİSSE SENEDİ FONU(HİSSE SENEDİ YOĞUN)</t>
  </si>
  <si>
    <t>EIB</t>
  </si>
  <si>
    <t>QİNVEST PORTFÖY DEĞİŞKEN FON</t>
  </si>
  <si>
    <t>TCA</t>
  </si>
  <si>
    <t>ZİRAAT PORTFÖY ALTIN KATILIM FONU</t>
  </si>
  <si>
    <t>TUA</t>
  </si>
  <si>
    <t>TEB PORTFÖY ALTIN FONU</t>
  </si>
  <si>
    <t>FID</t>
  </si>
  <si>
    <t>FİBA PORTFÖY ÇOKLU VARLIK İKİNCİ DEĞİŞKEN FON</t>
  </si>
  <si>
    <t>NJF</t>
  </si>
  <si>
    <t>NUROL PORTFÖY ALTIN FONU</t>
  </si>
  <si>
    <t>KSR</t>
  </si>
  <si>
    <t>KUVEYT TÜRK PORTFÖY SÜRDÜRÜLEBİLİRLİK KATILIM FONU</t>
  </si>
  <si>
    <t>ICA</t>
  </si>
  <si>
    <t>ICBC TURKEY PORTFÖY ALTIN FONU</t>
  </si>
  <si>
    <t>ZSF</t>
  </si>
  <si>
    <t>ZİRAAT PORTFÖY S&amp;amp;P/OIC COMCEC (İSEDAK) 50 SHARİAH ŞİRKETLERİ YABANCI HİSSE SENEDİ FONU</t>
  </si>
  <si>
    <t>FIB</t>
  </si>
  <si>
    <t>FİBA PORTFÖY ALTIN FONU</t>
  </si>
  <si>
    <t>DLD</t>
  </si>
  <si>
    <t>DENİZ PORTFÖY SÜRDÜRÜLEBİLİRLİK HİSSE SENEDİ FONU (HİSSE SENEDİ YOĞUN FON)</t>
  </si>
  <si>
    <t>OGD</t>
  </si>
  <si>
    <t>OYAK PORTFÖY ALTIN KATILIM FONU</t>
  </si>
  <si>
    <t>GTA</t>
  </si>
  <si>
    <t>GARANTİ PORTFÖY ALTIN FONU</t>
  </si>
  <si>
    <t>HBN</t>
  </si>
  <si>
    <t>HSBC PORTFÖY BİRİNCİ FON SEPETİ FONU</t>
  </si>
  <si>
    <t>GO3</t>
  </si>
  <si>
    <t>FONERİA PORTFÖY ÜÇÜNCÜ FON SEPETİ FONU</t>
  </si>
  <si>
    <t>ZPF</t>
  </si>
  <si>
    <t>ZİRAAT PORTFÖY KATILIM FONU (DÖVİZ)</t>
  </si>
  <si>
    <t>TLH</t>
  </si>
  <si>
    <t>AURA PORTFÖY HİSSE SENEDİ FONU (HİSSE SENEDİ YOĞUN FON)</t>
  </si>
  <si>
    <t>IKL</t>
  </si>
  <si>
    <t>İŞ PORTFÖY SAĞLIK ŞİRKETLERİ KARMA FON</t>
  </si>
  <si>
    <t>HSA</t>
  </si>
  <si>
    <t>HSBC PORTFÖY DEĞİŞKEN (TL) FON</t>
  </si>
  <si>
    <t>MMH</t>
  </si>
  <si>
    <t>AKTİF PORTFÖY BIST 30 ENDEKSİ HİSSE SENEDİ (TL) FONU (HİSSE SENEDİ YOĞUN FON)</t>
  </si>
  <si>
    <t>KRF</t>
  </si>
  <si>
    <t>KARE PORTFÖY BİRİNCİ DEĞİŞKEN FON</t>
  </si>
  <si>
    <t>GZV</t>
  </si>
  <si>
    <t>GARANTİ PORTFÖY ESG SÜRDÜRÜLEBİLİRLİK FON SEPETİ FONU</t>
  </si>
  <si>
    <t>IHT</t>
  </si>
  <si>
    <t>İŞ PORTFÖY İHRACATÇI ŞİRKETLER HİSSE SENEDİ (TL) FONU (HİSSE SENEDİ YOĞUN FON)</t>
  </si>
  <si>
    <t>IYB</t>
  </si>
  <si>
    <t>AURA PORTFÖY DEĞİŞKEN FONU</t>
  </si>
  <si>
    <t>OPH</t>
  </si>
  <si>
    <t>OSMANLI PORTFÖY BİRİNCİ HİSSE SENEDİ FONU(HİSSE SENEDİ YOĞUN FON)</t>
  </si>
  <si>
    <t>DBA</t>
  </si>
  <si>
    <t>DENİZ PORTFÖY ALTIN FONU</t>
  </si>
  <si>
    <t>UP1</t>
  </si>
  <si>
    <t>ÜNLÜ PORTFÖY ALTIN FONU</t>
  </si>
  <si>
    <t>ICC</t>
  </si>
  <si>
    <t>ICBC TURKEY PORTFÖY İKİNCİ DEĞİŞKEN FON</t>
  </si>
  <si>
    <t>KIS</t>
  </si>
  <si>
    <t>QİNVEST PORTFÖY KİRA SERTİFİKASI KATILIM (DÖVİZ) FONU</t>
  </si>
  <si>
    <t>HBF</t>
  </si>
  <si>
    <t>HSBC PORTFÖY ALTIN FONU</t>
  </si>
  <si>
    <t>IPG</t>
  </si>
  <si>
    <t>İŞ PORTFÖY ATAK FON SEPETİ FONU</t>
  </si>
  <si>
    <t>GBG</t>
  </si>
  <si>
    <t>INVEO PORTFÖY G-20 ÜLKELERİ YABANCI HİSSE SENEDİ FONU</t>
  </si>
  <si>
    <t>AFO</t>
  </si>
  <si>
    <t>AK PORTFÖY ALTIN FONU</t>
  </si>
  <si>
    <t>OPI</t>
  </si>
  <si>
    <t>OSMANLI PORTFÖY İKİNCİ HİSSE SENEDİ FONU(HİSSE SENEDİ YOĞUN FON)</t>
  </si>
  <si>
    <t>KKH</t>
  </si>
  <si>
    <t>İŞ PORTFÖY DENGELİ FON SEPETİ FONU</t>
  </si>
  <si>
    <t>GZJ</t>
  </si>
  <si>
    <t>GARANTİ PORTFÖY İKİNCİ FON SEPETİ FONU</t>
  </si>
  <si>
    <t>ELZ</t>
  </si>
  <si>
    <t>QİNVEST PORTFÖY KATILIM HİSSE SENEDİ FONU (HİSSE SENEDİ YOĞUN FON)</t>
  </si>
  <si>
    <t>IVF</t>
  </si>
  <si>
    <t>İSTANBUL PORTFÖY KATILIM HİSSE SENEDİ (TL) FONU (HİSSE SENEDİ YOĞUN FON)</t>
  </si>
  <si>
    <t>HOY</t>
  </si>
  <si>
    <t>HSBC PORTFÖY YABANCI BYF FON SEPETI</t>
  </si>
  <si>
    <t>TZD</t>
  </si>
  <si>
    <t>ZİRAAT PORTFÖY HİSSE SENEDİ FONU (HİSSE SENEDİ YOĞUN FON)</t>
  </si>
  <si>
    <t>GPG</t>
  </si>
  <si>
    <t>INVEO PORTFÖY BİRİNCİ DEĞİŞKEN FON</t>
  </si>
  <si>
    <t>ARM</t>
  </si>
  <si>
    <t>AK PORTFÖY İKİNCİ FON SEPETİ FONU</t>
  </si>
  <si>
    <t>OJK</t>
  </si>
  <si>
    <t>QNB FİNANS PORTFÖY ALTIN FONU</t>
  </si>
  <si>
    <t>AFV</t>
  </si>
  <si>
    <t>AK PORTFÖY AVRUPA YABANCI HİSSE SENEDİ FONU</t>
  </si>
  <si>
    <t>EBD</t>
  </si>
  <si>
    <t>GLOBAL MD PORTFÖY İKİNCİ DEĞİŞKEN FON</t>
  </si>
  <si>
    <t>ODV</t>
  </si>
  <si>
    <t>AK PORTFÖY ÜÇÜNCÜ FON SEPETİ FONU</t>
  </si>
  <si>
    <t>GZY</t>
  </si>
  <si>
    <t>GARANTİ PORTFÖY TURİZM VE SEYAHAT SEKTÖRÜ DEĞİŞKEN FON</t>
  </si>
  <si>
    <t>GKV</t>
  </si>
  <si>
    <t>GARANTİ PORTFÖY KATILIM HİSSE SENEDİ (TL) FONU (HİSSE SENEDİ YOĞUN FON)</t>
  </si>
  <si>
    <t>GIE</t>
  </si>
  <si>
    <t>GARANTİ PORTFÖY GARANTİ BBVA İKLİM ENDEKSİ HİSSE SENEDİ (TL) FONU (HİSSE SENEDİ YOĞUN FON)</t>
  </si>
  <si>
    <t>TJI</t>
  </si>
  <si>
    <t>TEB PORTFÖY İKİNCİ FON SEPETİ FONU</t>
  </si>
  <si>
    <t>TLZ</t>
  </si>
  <si>
    <t>ATA PORTFÖY ANALİZ HİSSE SENEDİ (TL) FONU (HİSSE SENEDİ YOĞUN FON)</t>
  </si>
  <si>
    <t>TKF</t>
  </si>
  <si>
    <t>TACİRLER PORTFÖY HİSSE SENEDİ FONU (HİSSE SENEDİ YOĞUN FON)</t>
  </si>
  <si>
    <t>DSP</t>
  </si>
  <si>
    <t>DENİZ PORTFÖY BİRİNCİ FON SEPETİ FONU</t>
  </si>
  <si>
    <t>ARE</t>
  </si>
  <si>
    <t>İSTANBUL PORTFÖY YABANCI (GELİŞMEKTE OLAN PİYASALAR) BORÇLANMA ARAÇLARI FONU</t>
  </si>
  <si>
    <t>ACK</t>
  </si>
  <si>
    <t>İSTANBUL PORTFÖY HİSSE SENEDİ FONU(HİSSE SENEDİ YOĞUN FON)</t>
  </si>
  <si>
    <t>NHP</t>
  </si>
  <si>
    <t>NEO PORTFÖY BİRİNCİ FON SEPETİ FONU</t>
  </si>
  <si>
    <t>YTD</t>
  </si>
  <si>
    <t>YAPI KREDİ PORTFÖY YABANCI FON SEPETİ FONU</t>
  </si>
  <si>
    <t>TDG</t>
  </si>
  <si>
    <t>İŞ PORTFÖY YABANCI BORÇLANMA ARAÇLARI FONU</t>
  </si>
  <si>
    <t>ZLH</t>
  </si>
  <si>
    <t>ZİRAAT PORTFÖY BIST 100-30 ŞİRKETLERİ HİSSE SENEDİ FONU ( HİSSE SENEDİ YOĞUN FON)</t>
  </si>
  <si>
    <t>GMD</t>
  </si>
  <si>
    <t>GLOBAL MD PORTFÖY BİRİNCİ FON SEPETİ FONU</t>
  </si>
  <si>
    <t>OPB</t>
  </si>
  <si>
    <t>OSMANLI PORTFÖY BİRİNCİ DEĞİŞKEN FON</t>
  </si>
  <si>
    <t>SUC</t>
  </si>
  <si>
    <t>ÜNLÜ PORTFÖY ÜÇÜNCÜ DEĞIŞKEN FON</t>
  </si>
  <si>
    <t>TMC</t>
  </si>
  <si>
    <t>İŞ PORTFÖY TEMA DEĞİŞKEN FON</t>
  </si>
  <si>
    <t>YEF</t>
  </si>
  <si>
    <t>YAPI KREDİ PORTFÖY BIST 30 ENDEKSİ HİSSE SENEDİ FONU (HİSSE SENEDİ YOĞUN FON)</t>
  </si>
  <si>
    <t>ARL</t>
  </si>
  <si>
    <t>AK PORTFÖY BİRİNCİ FON SEPETİ FONU</t>
  </si>
  <si>
    <t>TI4</t>
  </si>
  <si>
    <t>İŞ PORTFÖY TEMKİNLİ DEĞİŞKEN FON</t>
  </si>
  <si>
    <t>RPC</t>
  </si>
  <si>
    <t>ROTA PORTFÖY İKLİM DEĞİŞİKLİĞİ ÇÖZÜMLERİ DEĞİŞKEN FON</t>
  </si>
  <si>
    <t>GZP</t>
  </si>
  <si>
    <t>GARANTİ PORTFÖY BİRİNCİ FON SEPETİ FONU</t>
  </si>
  <si>
    <t>ILZ</t>
  </si>
  <si>
    <t>İŞ PORTFÖY TEMKİNLİ FON SEPETİ FONU</t>
  </si>
  <si>
    <t>YAC</t>
  </si>
  <si>
    <t>YAPI KREDİ PORTFÖY İKİNCİ FON SEPETİ FONU</t>
  </si>
  <si>
    <t>AGC</t>
  </si>
  <si>
    <t>AK PORTFÖY İKİNCİ DEĞİŞKEN FON</t>
  </si>
  <si>
    <t>AFS</t>
  </si>
  <si>
    <t>AK PORTFÖY SAĞLIK SEKTÖRÜ YABANCI HİSSE SENEDİ FONU</t>
  </si>
  <si>
    <t>YLO</t>
  </si>
  <si>
    <t>YAPI KREDİ PORTFÖY ELEKTRİKLİ ARAÇLAR DEĞİŞKEN FON</t>
  </si>
  <si>
    <t>OPL</t>
  </si>
  <si>
    <t>OSMANLI PORTFÖY İKİNCİ DEĞİŞKEN FON</t>
  </si>
  <si>
    <t>GVA</t>
  </si>
  <si>
    <t>GARANTİ PORTFÖY ELEKTRİKLİ VE OTONOM ARAÇLAR DEĞİŞKEN FON</t>
  </si>
  <si>
    <t>YJK</t>
  </si>
  <si>
    <t>YAPI KREDİ PORTFÖY DÖRDÜNCÜ FON SEPETİ FONU</t>
  </si>
  <si>
    <t>ALC</t>
  </si>
  <si>
    <t>AK PORTFÖY BİST TEMETTÜ 25 ENDEKSİ HİSSE SENEDİ (TL) FONU (HİSSE SENEDİ YOĞUN FON)</t>
  </si>
  <si>
    <t>GPI</t>
  </si>
  <si>
    <t>GARANTİ PORTFÖY İKİNCİ DEĞİŞKEN FON</t>
  </si>
  <si>
    <t>FZJ</t>
  </si>
  <si>
    <t>FİBA PORTFÖY BİRİNCİ FON SEPETİ FONU</t>
  </si>
  <si>
    <t>MJB</t>
  </si>
  <si>
    <t>AKTİF PORTFÖY BİRİNCİ FON SEPETİ FONU</t>
  </si>
  <si>
    <t>GPU</t>
  </si>
  <si>
    <t>GARANTİ PORTFÖY ÜÇÜNCÜ DEĞİŞKEN FON</t>
  </si>
  <si>
    <t>ZPE</t>
  </si>
  <si>
    <t>ZİRAAT PORTFÖY KATILIM HİSSE SENEDİ FONU (HİSSE SENEDİ YOĞUN FON)</t>
  </si>
  <si>
    <t>DTZ</t>
  </si>
  <si>
    <t>AK PORTFÖY DÖNÜŞTÜRÜCÜ TEKNOLOJİLER DEĞİŞKEN FON</t>
  </si>
  <si>
    <t>MAC</t>
  </si>
  <si>
    <t>MARMARA CAPITAL PORTFÖY HİSSE SENEDİ (TL) FONU (HİSSE SENEDİ YOĞUN FON)</t>
  </si>
  <si>
    <t>AYA</t>
  </si>
  <si>
    <t>ATA PORTFÖY KAR PAYI ÖDEYEN HİSSE SENEDİ (TL) FONU (HİSSE SENEDİ YOĞUN FON)</t>
  </si>
  <si>
    <t>KUT</t>
  </si>
  <si>
    <t>KUVEYT TÜRK PORTFÖY KIYMETLİ MADENLER KATILIM FONU</t>
  </si>
  <si>
    <t>GAH</t>
  </si>
  <si>
    <t>GARANTİ PORTFÖY MUTLAK GETİRİ HEDEFLİ DEĞİŞKEN FON</t>
  </si>
  <si>
    <t>RBK</t>
  </si>
  <si>
    <t>ALBARAKA PORTFÖY KATILIM FONU</t>
  </si>
  <si>
    <t>OHK</t>
  </si>
  <si>
    <t>OYAK PORTFÖY KATILIM HİSSE SENEDİ (TL) FONU (HİSSE SENEDİ YOĞUN FON)</t>
  </si>
  <si>
    <t>GBC</t>
  </si>
  <si>
    <t>AZİMUT PYŞ YABANCI BYF FON SEPETİ FONU</t>
  </si>
  <si>
    <t>FFH</t>
  </si>
  <si>
    <t>QNB FİNANS PORTFÖY ÇOKLU VARLIK KATILIM FONU</t>
  </si>
  <si>
    <t>TGR</t>
  </si>
  <si>
    <t>AK PORTFÖY TURİZM VE SEYAHAT SEKTÖRÜ DEĞİŞKEN FON</t>
  </si>
  <si>
    <t>MPS</t>
  </si>
  <si>
    <t>AKTİF PORTFÖY KATILIM HİSSE SENEDİ (TL) FONU (HİSSE SENEDİ YOĞUN FON)</t>
  </si>
  <si>
    <t>GZG</t>
  </si>
  <si>
    <t>GARANTİ PORTFÖY SAĞLIK SEKTÖRÜ DEĞİŞKEN FON</t>
  </si>
  <si>
    <t>DZE</t>
  </si>
  <si>
    <t>DENİZ PORTFÖY BIST 100 ENDEKSİ HİSSE SENEDİ FONU(HİSSE SENEDİ YOĞUN FON)</t>
  </si>
  <si>
    <t>ICD</t>
  </si>
  <si>
    <t>ICBC TURKEY PORTFÖY BİRİNCİ DEĞİŞKEN FON</t>
  </si>
  <si>
    <t>FNO</t>
  </si>
  <si>
    <t>QNB FİNANS PORTFÖY BİRİNCİ DEĞİŞKEN FON</t>
  </si>
  <si>
    <t>APJ</t>
  </si>
  <si>
    <t>AK PORTFÖY BIST ŞİRKETLERİ FON SEPETİ FONU</t>
  </si>
  <si>
    <t>ST1</t>
  </si>
  <si>
    <t>STRATEJİ PORTFÖY BİRİNCİ HİSSE SENEDİ FONU (HİSSE SENEDİ YOĞUN FON)</t>
  </si>
  <si>
    <t>YAN</t>
  </si>
  <si>
    <t>YAPI KREDİ PORTFÖY BİRİNCİ FON SEPETİ FONU</t>
  </si>
  <si>
    <t>FFP</t>
  </si>
  <si>
    <t>QNB FİNANS PORTFÖY FON SEPETİ FONU</t>
  </si>
  <si>
    <t>SUA</t>
  </si>
  <si>
    <t>ÜNLÜ PORTFÖY BİRİNCİ DEĞİŞKEN FON</t>
  </si>
  <si>
    <t>GO2</t>
  </si>
  <si>
    <t>FONERİA PORTFÖY İKİNCİ FON SEPETİ FONU</t>
  </si>
  <si>
    <t>RBH</t>
  </si>
  <si>
    <t>ALBARAKA PORTFÖY KATILIM HİSSE SENEDİ FONU (HİSSE SENEDİ YOĞUN FON)</t>
  </si>
  <si>
    <t>GBZ</t>
  </si>
  <si>
    <t>AZİMUT PORTFÖY EMTİA FON SEPETİ FONU</t>
  </si>
  <si>
    <t>TE4</t>
  </si>
  <si>
    <t>TEB PORTFÖY BİRİNCİ DEĞİŞKEN FON</t>
  </si>
  <si>
    <t>ZBD</t>
  </si>
  <si>
    <t>ZİRAAT PORTFÖY DENGELİ DEĞİŞKEN FON</t>
  </si>
  <si>
    <t>KTM</t>
  </si>
  <si>
    <t>KUVEYT TÜRK PORTFÖY BİRİNCİ KATILIM (TL) FONU</t>
  </si>
  <si>
    <t>TE3</t>
  </si>
  <si>
    <t>TEB PORTFÖY MUTLAK GETİRİ HEDEFLİ DEĞİŞKEN FON</t>
  </si>
  <si>
    <t>ZJL</t>
  </si>
  <si>
    <t>ZİRAAT PORTFÖY BIST 100 DIŞI ŞİRKETLER HİSSE SENEDİ FONU (HİSSE SENEDİ YOĞUN FON)</t>
  </si>
  <si>
    <t>TJF</t>
  </si>
  <si>
    <t>TEB PORTFÖY SÜRDÜRÜLEBİLİRLİK FON SEPETİ FONU</t>
  </si>
  <si>
    <t>YPV</t>
  </si>
  <si>
    <t>YAPI KREDİ PORTFÖY ÜÇÜNCÜ FON SEPETİ FONU</t>
  </si>
  <si>
    <t>MJG</t>
  </si>
  <si>
    <t>AKTİF PORTFÖY GÜMÜŞ FON SEPETİ FONU</t>
  </si>
  <si>
    <t>YAK</t>
  </si>
  <si>
    <t>YAPI KREDİ PORTFÖY KARMA FON</t>
  </si>
  <si>
    <t>TIE</t>
  </si>
  <si>
    <t>İŞ PORTFÖY BIST 30 ENDEKSİ HİSSE SENEDİ (TL) FONU (HİSSE SENEDİ YOĞUN FON)</t>
  </si>
  <si>
    <t>ZPC</t>
  </si>
  <si>
    <t>ZİRAAT PORTFÖY FON SEPETİ FONU</t>
  </si>
  <si>
    <t>HBU</t>
  </si>
  <si>
    <t>HSBC PORTFÖY BİST 30 ENDEKSİ HİSSE SENEDİ FONU (HİSSE SENEDİ YOĞUN FON)</t>
  </si>
  <si>
    <t>AKU</t>
  </si>
  <si>
    <t>AK PORTFÖY BIST 30 ENDEKSİ HİSSE SENEDİ (TL) FONU (HİSSE SENEDİ YOĞUN FON)</t>
  </si>
  <si>
    <t>TCD</t>
  </si>
  <si>
    <t>TACİRLER PORTFÖY DEĞIŞKEN FON</t>
  </si>
  <si>
    <t>ZCN</t>
  </si>
  <si>
    <t>ZİRAAT PORTFÖY EMTİA FON SEPETİ FONU</t>
  </si>
  <si>
    <t>IPJ</t>
  </si>
  <si>
    <t>İŞ PORTFÖY ELEKTRİKLİ ARAÇLAR KARMA FON</t>
  </si>
  <si>
    <t>YZG</t>
  </si>
  <si>
    <t>YAPI KREDİ PORTFÖY GÜMÜŞ FON SEPETİ FONU</t>
  </si>
  <si>
    <t>GAE</t>
  </si>
  <si>
    <t>GARANTİ PORTFÖY BİST30 ENDEKSİ HİSSE SENEDİ (TL) FONU (HİSSE SENEDİ YOĞUN FON)</t>
  </si>
  <si>
    <t>IJB</t>
  </si>
  <si>
    <t>İŞ PORTFÖY DİJİTAL OYUN SEKTÖRÜ KARMA FON</t>
  </si>
  <si>
    <t>OIL</t>
  </si>
  <si>
    <t>OSMANLI PORTFÖY AGRESİF FON SEPETİ FONU</t>
  </si>
  <si>
    <t>OFI</t>
  </si>
  <si>
    <t>OYAK PORTFÖY İKİNCİ FON SEPETİ FONU</t>
  </si>
  <si>
    <t>TPC</t>
  </si>
  <si>
    <t>TEB PORTFÖY BİRİNCİ FON SEPETİ FONU</t>
  </si>
  <si>
    <t>DMG</t>
  </si>
  <si>
    <t>DENİZ PORTFÖY GÜMÜŞ FON SEPETİ FONU</t>
  </si>
  <si>
    <t>GMC</t>
  </si>
  <si>
    <t>TEB PORTFÖY GÜMÜŞ FON SEPETİ FONU</t>
  </si>
  <si>
    <t>OFS</t>
  </si>
  <si>
    <t>OYAK PORTFÖY BİRİNCİ FON SEPETİ FONU</t>
  </si>
  <si>
    <t>TPV</t>
  </si>
  <si>
    <t>AURA PORTFÖY İKİNCİ DEĞİŞKEN FON</t>
  </si>
  <si>
    <t>YLC</t>
  </si>
  <si>
    <t>ATA PORTFÖY TARIM VE GIDA DEĞİŞKEN FON</t>
  </si>
  <si>
    <t>AN1</t>
  </si>
  <si>
    <t>STRATEJİ PORTFÖY BİRİNCİ DEĞİŞKEN FON</t>
  </si>
  <si>
    <t>TBE</t>
  </si>
  <si>
    <t>TEB PORTFÖY SAĞLIK VE BİYOTEKNOLOJİ DEĞİŞKEN FON</t>
  </si>
  <si>
    <t>GUM</t>
  </si>
  <si>
    <t>AK PORTFÖY GÜMÜŞ FON SEPETI FONU</t>
  </si>
  <si>
    <t>DFC</t>
  </si>
  <si>
    <t>DENİZ PORTFÖY TARIM VE GIDA DEĞİŞKEN FON</t>
  </si>
  <si>
    <t>AES</t>
  </si>
  <si>
    <t>AK PORTFÖY PETROL YABANCI BYF FON SEPETİ FONU</t>
  </si>
  <si>
    <t>ZDD</t>
  </si>
  <si>
    <t>ZİRAAT PORTFÖY TEMKİNLİ DEĞİŞKEN FON</t>
  </si>
  <si>
    <t>IDY</t>
  </si>
  <si>
    <t>TEB PORTFÖY İKİNCİ DEĞİŞKEN FON</t>
  </si>
  <si>
    <t>EKF</t>
  </si>
  <si>
    <t>QİNVEST PORTFÖY KİRA SERTİFİKASI KATILIM (TL) FONU</t>
  </si>
  <si>
    <t>GTZ</t>
  </si>
  <si>
    <t>GARANTİ PORTFÖY GÜMÜŞ FON SEPETİ FONU</t>
  </si>
  <si>
    <t>GPF</t>
  </si>
  <si>
    <t>GARANTİ PORTFÖY BİRİNCİ KATILIM FONU</t>
  </si>
  <si>
    <t>RPM</t>
  </si>
  <si>
    <t>ROTA PORTFÖY İLAÇ VE MEDİKAL TEKNOLOJİLERİ DEĞİŞKEN FON</t>
  </si>
  <si>
    <t>FUA</t>
  </si>
  <si>
    <t>AK PORTFÖY İHRACATÇI ŞİRKETLER HİSSE SENEDİ (TL) FONU (HİSSE SENEDİ YOĞUN FON)</t>
  </si>
  <si>
    <t>HPO</t>
  </si>
  <si>
    <t>HSBC PORTFÖY ÇOKLU VARLIK BİRİNCİ DEĞİŞKEN FON</t>
  </si>
  <si>
    <t>ZDZ</t>
  </si>
  <si>
    <t>ZİRAAT PORTFÖY AGRESİF DEĞİŞKEN FON</t>
  </si>
  <si>
    <t>OVD</t>
  </si>
  <si>
    <t>QNB FİNANS PORTFÖY EMTİA FON SEPETİ FONU</t>
  </si>
  <si>
    <t>IUT</t>
  </si>
  <si>
    <t>INVEO PORTFÖY ESG SÜRDÜRÜLEBİLİRLİK FON SEPETİ FONU</t>
  </si>
  <si>
    <t>PDD</t>
  </si>
  <si>
    <t>QİNVEST PORTFÖY KATILIM FONU</t>
  </si>
  <si>
    <t>AHU</t>
  </si>
  <si>
    <t>ATLAS PORTFÖY BİRİNCİ ÖZEL SEKTÖR BORÇLANMA ARAÇLARI FONU</t>
  </si>
  <si>
    <t>HVK</t>
  </si>
  <si>
    <t>HEDEF PORTFÖY BİRİNCİ BORÇLANMA ARAÇLARI (TL) FONU</t>
  </si>
  <si>
    <t>NJY</t>
  </si>
  <si>
    <t>NUROL PORTFÖY BİRİNCİ KATILIM FONU</t>
  </si>
  <si>
    <t>OTJ</t>
  </si>
  <si>
    <t>OYAK PORTFÖY KIYMETLİ MADENLER FON SEPETİ FONU</t>
  </si>
  <si>
    <t>NVB</t>
  </si>
  <si>
    <t>NEO PORTFÖY İKİNCİ PARA PİYASASI (TL) FON</t>
  </si>
  <si>
    <t>Para Piyasası Şemsiye Fonu</t>
  </si>
  <si>
    <t>GO1</t>
  </si>
  <si>
    <t>FONERİA PORTFÖY BİRİNCİ FON SEPETİ FONU</t>
  </si>
  <si>
    <t>PPZ</t>
  </si>
  <si>
    <t>AZİMUT PORTFÖY PARA PİYASASI (TL) FONU</t>
  </si>
  <si>
    <t>NRG</t>
  </si>
  <si>
    <t>NEO PORTFÖY BİRİNCİ PARA PİYASASI FONU</t>
  </si>
  <si>
    <t>HVT</t>
  </si>
  <si>
    <t>ALLBATROSS PORTFÖY BİRİNCİ PARA PİYASASI (TL) FONU</t>
  </si>
  <si>
    <t>HYV</t>
  </si>
  <si>
    <t>HEDEF PORTFÖY PARA PİYASASI (TL) FONU</t>
  </si>
  <si>
    <t>GA1</t>
  </si>
  <si>
    <t>GARANTİ PORTFÖY BORÇLANMA ARAÇLARI FONU</t>
  </si>
  <si>
    <t>GPB</t>
  </si>
  <si>
    <t>GARANTİ PORTFÖY BİRİNCİ DEĞİŞKEN FON</t>
  </si>
  <si>
    <t>RPP</t>
  </si>
  <si>
    <t>ROTA PORTFÖY PARA PİYASASI (TL) FONU</t>
  </si>
  <si>
    <t>GBL</t>
  </si>
  <si>
    <t>AZİMUT PYŞ KISA VADELİ BORÇLANMA ARAÇLARI FONU</t>
  </si>
  <si>
    <t>GZL</t>
  </si>
  <si>
    <t>GARANTİ PORTFÖY TARIM VE GIDA SEKTÖRÜ DEĞİŞKEN FON</t>
  </si>
  <si>
    <t>OSD</t>
  </si>
  <si>
    <t>OSMANLI PORTFÖY ÖZEL SEKTÖR BORÇLANMA ARAÇLARI FONU</t>
  </si>
  <si>
    <t>KIE</t>
  </si>
  <si>
    <t>TRIVE PORTFÖY PARA PİYASASI (TL) FONU</t>
  </si>
  <si>
    <t>GYK</t>
  </si>
  <si>
    <t>INVEO PORTFÖY BORÇLANMA ARAÇLARI (TL) FONU</t>
  </si>
  <si>
    <t>PPN</t>
  </si>
  <si>
    <t>NUROL PORTFÖY PARA PİYASASI (TL) FONU</t>
  </si>
  <si>
    <t>IJV</t>
  </si>
  <si>
    <t>İSTANBUL PORTFÖY BİRİNCİ PARA PİYASASI (TL) FONU</t>
  </si>
  <si>
    <t>ZJV</t>
  </si>
  <si>
    <t>ZİRAAT PORTFÖY BIST 30 DIŞI YILDIZ PAZAR ŞİRKETLERİ HİSSE SENEDİ FONU (HİSSE SENEDİ YOĞUN FON)</t>
  </si>
  <si>
    <t>NJR</t>
  </si>
  <si>
    <t>NUROL PORTFÖY BİRİNCİ BORÇLANMA ARAÇLARI FONU</t>
  </si>
  <si>
    <t>YSU</t>
  </si>
  <si>
    <t>YAPI KREDİ PORTFÖY ÜÇÜNCÜ DEĞİŞKEN FON</t>
  </si>
  <si>
    <t>KRC</t>
  </si>
  <si>
    <t>KARE PORTFÖY BİRİNCİ BORÇLANMA ARAÇLARI FONU</t>
  </si>
  <si>
    <t>MPK</t>
  </si>
  <si>
    <t>AKTİF PORTFÖY KİRA SERTİFİKASI KATILIM (TL) FONU</t>
  </si>
  <si>
    <t>OKT</t>
  </si>
  <si>
    <t>OYAK PORTFÖY BİRİNCİ BORÇLANMA ARAÇLARI FONU</t>
  </si>
  <si>
    <t>IST</t>
  </si>
  <si>
    <t>İSTANBUL PORTFÖY KISA VADELİ BORÇLANMA ARAÇLARI (TL) FONU</t>
  </si>
  <si>
    <t>ZPG</t>
  </si>
  <si>
    <t>ZİRAAT PORTFÖY KİRA SERTİFİKALARI (SUKUK) KATILIM FONU</t>
  </si>
  <si>
    <t>NZH</t>
  </si>
  <si>
    <t>NEO PORTFÖY BİRİNCİ BORÇLANMA ARAÇLARI FONU</t>
  </si>
  <si>
    <t>GLS</t>
  </si>
  <si>
    <t>AZİMUT PORTFÖY  KİRA SERTİFİKALARI (SUKUK) KATILIM FONU</t>
  </si>
  <si>
    <t>BGP</t>
  </si>
  <si>
    <t>AK PORTFÖY ÜÇÜNCÜ PARA PİYASASI (TL) FONU</t>
  </si>
  <si>
    <t>FIL</t>
  </si>
  <si>
    <t>FİBA PORTFÖY PARA PİYASASI (TL) FONU</t>
  </si>
  <si>
    <t>IDL</t>
  </si>
  <si>
    <t>AKTİF PORTFÖY PARA PİYASASI (TL) FONU</t>
  </si>
  <si>
    <t>ZBJ</t>
  </si>
  <si>
    <t>ZİRAAT PORTFÖY BAŞAK PARA PİYASASI (TL) FONU</t>
  </si>
  <si>
    <t>PJL</t>
  </si>
  <si>
    <t>PHİLLİP PORTFÖY PARA PİYASASI FONU</t>
  </si>
  <si>
    <t>AYR</t>
  </si>
  <si>
    <t>AK PORTFÖY ÖZEL SEKTÖR BORÇLANMA ARAÇLARI (TL) FONU</t>
  </si>
  <si>
    <t>YBS</t>
  </si>
  <si>
    <t>YAPI KREDİ PORTFÖY ÖZEL SEKTÖR BORÇLANMA ARAÇLARI FONU</t>
  </si>
  <si>
    <t>UPP</t>
  </si>
  <si>
    <t>ÜNLÜ PORTFÖY PARA PİYASASI (TL) FONU</t>
  </si>
  <si>
    <t>GTF</t>
  </si>
  <si>
    <t>AZİMUT PYŞ BİRİNCİ BORÇLANMA ARAÇLARI FONU</t>
  </si>
  <si>
    <t>MAD</t>
  </si>
  <si>
    <t>MEKSA PORTFÖY BİRİNCİ DEĞİŞKEN FON</t>
  </si>
  <si>
    <t>OIR</t>
  </si>
  <si>
    <t>OSMANLI PORTFÖY DENGELİ FON SEPETİ FONU</t>
  </si>
  <si>
    <t>DLY</t>
  </si>
  <si>
    <t>DENİZ PORTFÖY PARA PİYASASI (TL) FONU</t>
  </si>
  <si>
    <t>ADE</t>
  </si>
  <si>
    <t>AK PORTFÖY DEĞİŞKEN FON</t>
  </si>
  <si>
    <t>TBV</t>
  </si>
  <si>
    <t>İŞ PORTFÖY ÖZEL SEKTÖR BORÇLANMA ARAÇLARI (TL) FONU</t>
  </si>
  <si>
    <t>ICE</t>
  </si>
  <si>
    <t>ICBC TURKEY PORTFÖY PARA PİYASASI (TL) FONU</t>
  </si>
  <si>
    <t>IFV</t>
  </si>
  <si>
    <t>ICBC TURKEY PORTFÖY BİRİNCİ KISA VADELİ BORÇLANMA ARAÇLARI (TL) FONU</t>
  </si>
  <si>
    <t>AAL</t>
  </si>
  <si>
    <t>ATA PORTFÖY PARA PİYASASI (TL) FONU</t>
  </si>
  <si>
    <t>GLC</t>
  </si>
  <si>
    <t>GLOBAL MD PORTFÖY İKİNCİ FON SEPETİ FONU</t>
  </si>
  <si>
    <t>VCY</t>
  </si>
  <si>
    <t>AK PORTFÖY ELEKTRİKLİ VE OTONOM ARAÇ TEKNOLOJİLERİ DEĞİŞKEN FON</t>
  </si>
  <si>
    <t>DBZ</t>
  </si>
  <si>
    <t>DENİZ PORTFÖY ÖZEL SEKTÖR BORÇLANMA ARAÇLARI FONU</t>
  </si>
  <si>
    <t>TGE</t>
  </si>
  <si>
    <t>İŞ PORTFÖY EMTİA YABANCI BYF FON SEPETİ FONU</t>
  </si>
  <si>
    <t>TZT</t>
  </si>
  <si>
    <t>ZİRAAT PORTFÖY BORÇLANMA ARAÇLARI (TL) FONU</t>
  </si>
  <si>
    <t>OBI</t>
  </si>
  <si>
    <t>OYAK PORTFÖY İKİNCİ BORÇLANMA ARAÇLARI (TL) FONU</t>
  </si>
  <si>
    <t>OLD</t>
  </si>
  <si>
    <t>QNB FİNANS PORTFÖY TEMİZ ENERJİ VE SU FON SEPETİ FONU</t>
  </si>
  <si>
    <t>OKP</t>
  </si>
  <si>
    <t>OYAK PORTFÖY BİRİNCİ KISA VADELİ BORÇLANMA ARAÇLARI (TL) FONU</t>
  </si>
  <si>
    <t>FYO</t>
  </si>
  <si>
    <t>QNB FİNANS PORTFÖY ÖZEL SEKTÖR BORÇLANMA ARAÇLARI FONU</t>
  </si>
  <si>
    <t>DPK</t>
  </si>
  <si>
    <t>DENİZ PORTFÖY KİRA SERTİFİKALARI KATILIM (TL) FONU</t>
  </si>
  <si>
    <t>AIS</t>
  </si>
  <si>
    <t>AK PORTFÖY KİRA SERTİFİKALARI KATILIM FONU</t>
  </si>
  <si>
    <t>YCY</t>
  </si>
  <si>
    <t>İSTANBUL PORTFÖY KİRA SERTİFİKALARI KATILIM FONU</t>
  </si>
  <si>
    <t>TI6</t>
  </si>
  <si>
    <t>İŞ PORTFÖY ORTA VADELİ BORÇLANMA ARAÇLARI (TL) FONU</t>
  </si>
  <si>
    <t>VFK</t>
  </si>
  <si>
    <t>ZİRAAT PORTFÖY İKİNCİ KISA VADELİ KİRA SERTİFİKALARI KATILIM (TL) FONU</t>
  </si>
  <si>
    <t>RBV</t>
  </si>
  <si>
    <t>ALBARAKA PORTFÖY KISA VADELİ KİRA SERTİFİKALARI KATILIM (TL) FONU</t>
  </si>
  <si>
    <t>TGX</t>
  </si>
  <si>
    <t>TEB PORTFÖY TARIM VE GIDA TEKNOLOJİLERİ DEĞİŞKEN FON</t>
  </si>
  <si>
    <t>KLU</t>
  </si>
  <si>
    <t>KUVEYT TÜRK PORTFÖY PARA PİYASASI KATILIM (TL) FONU</t>
  </si>
  <si>
    <t>OLE</t>
  </si>
  <si>
    <t>OSMANLI PORTFÖY BİRİNCİ FON SEPETİ FONU</t>
  </si>
  <si>
    <t>YFV</t>
  </si>
  <si>
    <t>YAPI KREDİ PORTFÖY KİRA SERTİFİKALARI KATILIM FONU</t>
  </si>
  <si>
    <t>DBK</t>
  </si>
  <si>
    <t>DENİZ PORTFÖY KISA VADELİ BORÇLANMA ARAÇLARI (TL) FONU</t>
  </si>
  <si>
    <t>OSL</t>
  </si>
  <si>
    <t>OSMANLI PORTFÖY KISA VADELİ BORÇLANMA ARAÇLARI (TL) FONU</t>
  </si>
  <si>
    <t>FPK</t>
  </si>
  <si>
    <t>FİBA PORTFÖY KISA VADELİ BORÇLANMA ARAÇLARI (TL)FONU</t>
  </si>
  <si>
    <t>MPF</t>
  </si>
  <si>
    <t>AKTİF PORTFÖY KISA VADELİ KİRA SERTİFİKASI KATILIM (TL) FONU</t>
  </si>
  <si>
    <t>KTV</t>
  </si>
  <si>
    <t>KUVEYT TÜRK PORTFÖY KISA VADELİ KİRA SERTİFİKALARI KATILIM (TL) FONU</t>
  </si>
  <si>
    <t>TOT</t>
  </si>
  <si>
    <t>TEB PORTFÖY ÖZEL SEKTÖR BORÇLANMA ARAÇLARI FONU</t>
  </si>
  <si>
    <t>KTN</t>
  </si>
  <si>
    <t>KUVEYT TÜRK PORTFÖY KİRA SERTİFİKALARI KATILIM (TL) FONU</t>
  </si>
  <si>
    <t>HSL</t>
  </si>
  <si>
    <t>HSBC PORTFÖY PARA PİYASASI (TL) FONU</t>
  </si>
  <si>
    <t>TCB</t>
  </si>
  <si>
    <t>TACİRLER PORTFÖY PARA PİYASASI FONU</t>
  </si>
  <si>
    <t>EIL</t>
  </si>
  <si>
    <t>QİNVEST PORTFÖY PARA PİYASASI FONU</t>
  </si>
  <si>
    <t>TAR</t>
  </si>
  <si>
    <t>AK PORTFÖY TARIM VE GIDA TEKNOLOJİLERİ DEĞİŞKEN FON</t>
  </si>
  <si>
    <t>IKP</t>
  </si>
  <si>
    <t>İŞ PORTFÖY YENİLENEBİLİR ENERJİ KARMA FON</t>
  </si>
  <si>
    <t>YOT</t>
  </si>
  <si>
    <t>YAPI KREDİ PORTFÖY ORTA VADELİ BORÇLANMA ARAÇLARI FONU</t>
  </si>
  <si>
    <t>HPT</t>
  </si>
  <si>
    <t>HSBC PORTFÖY KISA VADELİ BORÇLANMA ARAÇLARI (TL) FONU</t>
  </si>
  <si>
    <t>IAT</t>
  </si>
  <si>
    <t>İŞ PORTFÖY KİRA SERTİFİKALARI KATILIM (TL) FONU</t>
  </si>
  <si>
    <t>RBT</t>
  </si>
  <si>
    <t>ALBARAKA PORTFÖY KİRA SERTİFİKALARI  KATILIM FONU</t>
  </si>
  <si>
    <t>FI3</t>
  </si>
  <si>
    <t>QNB FİNANS PORTFÖY BORÇLANMA ARAÇLARI FONU</t>
  </si>
  <si>
    <t>AUT</t>
  </si>
  <si>
    <t>ATA PORTFÖY DENGELİ DEĞİŞKEN FON</t>
  </si>
  <si>
    <t>DBB</t>
  </si>
  <si>
    <t>DENİZ PORTFÖY BORÇLANMA ARAÇLARI FONU</t>
  </si>
  <si>
    <t>MBL</t>
  </si>
  <si>
    <t>MEKSA PORTFÖY İKİNCİ DEĞİŞKEN FON</t>
  </si>
  <si>
    <t>FIT</t>
  </si>
  <si>
    <t>FİBA PORTFÖY BORÇLANMA ARAÇLARI (TL) FONU</t>
  </si>
  <si>
    <t>TBT</t>
  </si>
  <si>
    <t>TEB PORTFÖY BORÇLANMA ARAÇLARI FONU</t>
  </si>
  <si>
    <t>YJH</t>
  </si>
  <si>
    <t>YAPI KREDİ PORTFÖY TEMİZ ENERJİ DEĞİŞKEN FONU</t>
  </si>
  <si>
    <t>HST</t>
  </si>
  <si>
    <t>HSBC PORTFÖY  BORÇLANMA ARAÇLARI (TL) FONU</t>
  </si>
  <si>
    <t>GZH</t>
  </si>
  <si>
    <t>GARANTİ PORTFÖY TEMİZ ENERJİ DEĞİŞKEN FON</t>
  </si>
  <si>
    <t>TPF</t>
  </si>
  <si>
    <t>TACİRLER PORTFÖY BORÇLANMA ARAÇLARI FONU</t>
  </si>
  <si>
    <t>APT</t>
  </si>
  <si>
    <t>AK PORTFÖY ORTA VADELI BORÇLANMA ARAÇLARI FONU</t>
  </si>
  <si>
    <t>BUY</t>
  </si>
  <si>
    <t>AK PORTFÖY BÜYÜYEN ŞİRKETLER HİSSE SENEDİ (TL) FONU (HİSSE SENEDİ YOĞUN FON)</t>
  </si>
  <si>
    <t>VAY</t>
  </si>
  <si>
    <t>AK PORTFÖY DEĞER ODAKLI 100 ŞİRKETLERİ HİSSE SENEDİ (TL) FONU (HİSSE SENEDİ YOĞUN FON)</t>
  </si>
  <si>
    <t>ASJ</t>
  </si>
  <si>
    <t>AKTİF PORTFÖY HİSSE SENEDİ (TL) FONU (HİSSE SENEDİ YOĞUN FON)</t>
  </si>
  <si>
    <t>EYT</t>
  </si>
  <si>
    <t>AKTİF PORTFÖY İKİNCİ FON SEPETİ FONU</t>
  </si>
  <si>
    <t>MTS</t>
  </si>
  <si>
    <t>AKTİF PORTFÖY TARIM VE SÜRDÜRÜLEBİLİRLİK FON SEPETİ FONU</t>
  </si>
  <si>
    <t>CPU</t>
  </si>
  <si>
    <t>AKTİF PORTFÖY TEKNOLOJİ KATILIM FONU</t>
  </si>
  <si>
    <t>IHA</t>
  </si>
  <si>
    <t>ALLBATROSS PORTFÖY İKİNCİ HİSSE SENEDİ (TL) FONU (HİSSE SENEDİ YOĞUN FON)</t>
  </si>
  <si>
    <t>KST</t>
  </si>
  <si>
    <t>ALLBATROSS PORTFÖY KATILIM HİSSE SENEDİ (TL) FONU (HİSSE SENEDİ YOĞUN FON)</t>
  </si>
  <si>
    <t>PKF</t>
  </si>
  <si>
    <t>ATA PORTFÖY ALTIN KATILIM FONU</t>
  </si>
  <si>
    <t>PFS</t>
  </si>
  <si>
    <t>ATLAS PORTFÖY FON SEPETİ FONU</t>
  </si>
  <si>
    <t>PPT</t>
  </si>
  <si>
    <t>ATLAS PORTFÖY PARA PİYASASI (TL) FONU</t>
  </si>
  <si>
    <t>KSK</t>
  </si>
  <si>
    <t>AZİMUT PORTFÖY İKİNCİ KİRA SERTİFİKALARI KATILIM FONU</t>
  </si>
  <si>
    <t>KTI</t>
  </si>
  <si>
    <t>AZİMUT PORTFÖY KATILIM HİSSE SENEDİ FONU (HİSSE SENEDİ YOĞUN FON)</t>
  </si>
  <si>
    <t>KMF</t>
  </si>
  <si>
    <t>AZİMUT PORTFÖY KIYMETLİ MADENLER KATILIM FONU</t>
  </si>
  <si>
    <t>PAF</t>
  </si>
  <si>
    <t>A1 PORTFÖY ALTIN FONU</t>
  </si>
  <si>
    <t>BBF</t>
  </si>
  <si>
    <t>A1 PORTFÖY BİRİNCİ BORÇLANMA ARAÇLARI (TL) FONU</t>
  </si>
  <si>
    <t>BHF</t>
  </si>
  <si>
    <t>A1 PORTFÖY BİRİNCİ DEĞİŞKEN FON</t>
  </si>
  <si>
    <t>BIH</t>
  </si>
  <si>
    <t>A1 PORTFÖY BİRİNCİ HİSSE SENEDİ (TL) FONU (HİSSE SENEDİ YOĞUN FON)</t>
  </si>
  <si>
    <t>AC4</t>
  </si>
  <si>
    <t>A1 PORTFÖY PARA PİYASASI (TL) FON</t>
  </si>
  <si>
    <t>BTE</t>
  </si>
  <si>
    <t>BV PORTFÖY OYUN VE TEKNOLOJİ DEĞİŞKEN FON</t>
  </si>
  <si>
    <t>BVV</t>
  </si>
  <si>
    <t>BV PORTFÖY TEKNOLOJİ DEĞİŞKEN FON</t>
  </si>
  <si>
    <t>DTL</t>
  </si>
  <si>
    <t>DENİZ PORTFÖY BIST 100 DIŞI ŞİRKETLER HİSSE SENEDİ (TL) FONU (HİSSE SENEDİ YOĞUN FON)</t>
  </si>
  <si>
    <t>DXP</t>
  </si>
  <si>
    <t>DENİZ PORTFÖY İHRACATÇI ŞİRKETLER HİSSE SENEDİ FONU (HİSSE SENEDİ YOĞUN FON)</t>
  </si>
  <si>
    <t>DKH</t>
  </si>
  <si>
    <t>DENİZ PORTFÖY KATILIM HİSSE SENEDİ (TL) FONU (HİSSE SENEDİ YOĞUN FON)</t>
  </si>
  <si>
    <t>GO9</t>
  </si>
  <si>
    <t>FONERİA PORTFÖY BİRİNCİ HİSSE SENEDİ FONU (HİSSE SENEDİ YOĞUN FON)</t>
  </si>
  <si>
    <t>FCK</t>
  </si>
  <si>
    <t>FONERİA PORTFÖY ÇOKLU VARLIK KATILIM FONU</t>
  </si>
  <si>
    <t>FBC</t>
  </si>
  <si>
    <t>FONERİA PORTFÖY KATILIM FONU</t>
  </si>
  <si>
    <t>GO6</t>
  </si>
  <si>
    <t>FONERİA PORTFÖY PARA PİYASASI (TL) FONU</t>
  </si>
  <si>
    <t>HJB</t>
  </si>
  <si>
    <t>HEDEF PORTFÖY BİRİNCİ DEĞİŞKEN FON</t>
  </si>
  <si>
    <t>HGM</t>
  </si>
  <si>
    <t>HEDEF PORTFÖY İKİNCİ HİSSE SENEDİ (TL) FONU (HİSSE SENEDİ YOĞUN FON)</t>
  </si>
  <si>
    <t>CVK</t>
  </si>
  <si>
    <t>INVEO PORTFÖY ÇOKLU VARLIK KATILIM FONU</t>
  </si>
  <si>
    <t>IRY</t>
  </si>
  <si>
    <t>INVEO PORTFÖY PARA PİYASASI (TL) FONU</t>
  </si>
  <si>
    <t>BIO</t>
  </si>
  <si>
    <t>İŞ PORTFÖY SÜRDÜRÜLEBİLİRLİK HİSSE SENEDİ (TL) FONU (HİSSE SENEDİ YOĞUN FON)</t>
  </si>
  <si>
    <t>KPP</t>
  </si>
  <si>
    <t>KARE PORTFÖY PARA PİYASASI FONU</t>
  </si>
  <si>
    <t>KPU</t>
  </si>
  <si>
    <t>KUVEYT TÜRK PORTFÖY İKİNCİ KATILIM HİSSE SENEDİ (TL) FONU (HİSSE SENEDİ YOĞUN FON)</t>
  </si>
  <si>
    <t>OPF</t>
  </si>
  <si>
    <t>OSMANLI PORTFÖY AGRESİF DEĞİŞKEN FON</t>
  </si>
  <si>
    <t>PPP</t>
  </si>
  <si>
    <t>PERFORM PORTFÖY PARA PİYASASI (TL) FONU</t>
  </si>
  <si>
    <t>PFO</t>
  </si>
  <si>
    <t>PHİLLİP PORTFÖY FON SEPETİ FONU</t>
  </si>
  <si>
    <t>BID</t>
  </si>
  <si>
    <t>QNB FİNANS PORTFÖY BIST 100 DIŞI ŞİRKETLER HİSSE SENEDİ (TL) FONU (HİSSE SENEDİ YOĞUN FON)</t>
  </si>
  <si>
    <t>RJG</t>
  </si>
  <si>
    <t>RE-PIE PORTFÖY ALTIN KATILIM FONU</t>
  </si>
  <si>
    <t>RIK</t>
  </si>
  <si>
    <t>RE-PIE PORTFÖY İKİNCİ DEĞİŞKEN FON</t>
  </si>
  <si>
    <t>CPT</t>
  </si>
  <si>
    <t>ROTA PORTFÖY ÇİP TEKNOLOJİLERİ DEĞİŞKEN FON</t>
  </si>
  <si>
    <t>PIL</t>
  </si>
  <si>
    <t>ROTA PORTFÖY PİL TEKNOLOJİLERİ VE ENERJİ FON SEPETİ FONU</t>
  </si>
  <si>
    <t>SHE</t>
  </si>
  <si>
    <t>TEB PORTFÖY ÖNCE KADIN DEĞİŞKEN FON</t>
  </si>
  <si>
    <t>TCF</t>
  </si>
  <si>
    <t>TEB PORTFÖY ÜÇÜNCÜ FON SEPETİ FONU</t>
  </si>
  <si>
    <t>TVN</t>
  </si>
  <si>
    <t>TRIVE PORTFÖY BİRİNCİ FON SEPETİ FONU</t>
  </si>
  <si>
    <t>THD</t>
  </si>
  <si>
    <t>TRIVE PORTFÖY BİRİNCİ HİSSE SENEDİ (TL) FON (HİSSE SENEDİ YOĞUN FON)</t>
  </si>
  <si>
    <t>YHB</t>
  </si>
  <si>
    <t>YAPI KREDİ PORTFÖY BIST 100 DIŞI ŞİRKETLER HİSSE SENEDİ FONU (HİSSE SENEDİ YOĞUN FON)</t>
  </si>
  <si>
    <t>YTV</t>
  </si>
  <si>
    <t>YAPI KREDİ PORTFÖY TARIM DEĞİŞKEN FON</t>
  </si>
  <si>
    <t>AOY</t>
  </si>
  <si>
    <t>AK PORTFÖY ALTERNATİF ENERJİ YABANCI HİSSE SENEDİ FONU</t>
  </si>
  <si>
    <t>AK2</t>
  </si>
  <si>
    <t>AK PORTFÖY UZUN VADELİ BORÇLANMA ARAÇLARI FONU</t>
  </si>
  <si>
    <t xml:space="preserve">Altın </t>
  </si>
  <si>
    <t>Altın</t>
  </si>
  <si>
    <t>düşüşte tkip etmek lazım</t>
  </si>
  <si>
    <t>düzenli bir yükselişi var garanti bir fon</t>
  </si>
  <si>
    <t>Mayıs '23 te güzel sıçramış şu an düşüş var bakmak lazım</t>
  </si>
  <si>
    <t>düzenli yükseliş düşüş yok alınmalı</t>
  </si>
  <si>
    <t>Altın Fonu</t>
  </si>
  <si>
    <t>Son 5 gün değişim</t>
  </si>
  <si>
    <t>son 5 gün</t>
  </si>
  <si>
    <t>Teknoloji</t>
  </si>
  <si>
    <t>%62 Yabancı Hisse Senedi</t>
  </si>
  <si>
    <t xml:space="preserve">TL Hisse senetleri </t>
  </si>
  <si>
    <t>Blockchain</t>
  </si>
  <si>
    <t>%67 Yabancı Hisse Senedi</t>
  </si>
  <si>
    <t>Banka</t>
  </si>
  <si>
    <t>Trend takip edilecek</t>
  </si>
  <si>
    <t>Fon Sepeti</t>
  </si>
  <si>
    <t>FSH</t>
  </si>
  <si>
    <t>Fiba Fon Sepeti</t>
  </si>
  <si>
    <t>Yurtdışı</t>
  </si>
  <si>
    <t>Eklendi</t>
  </si>
  <si>
    <t>Borçlanma Araçları</t>
  </si>
  <si>
    <t>Stopaj</t>
  </si>
  <si>
    <t>Fon Türü</t>
  </si>
  <si>
    <t>Var</t>
  </si>
  <si>
    <t>Yok</t>
  </si>
  <si>
    <t>Hisse Senedi Yoğun Fonlar</t>
  </si>
  <si>
    <t>Kontrol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</si>
</sst>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_-[$₺-41F]* #,##0_-;\-[$₺-41F]* #,##0_-;_-[$₺-41F]* &quot;-&quot;??_-;_-@_-"/>
    <numFmt numFmtId="167" formatCode="_-[$₺-41F]* #,##0.00_-;\-[$₺-41F]* #,##0.00_-;_-[$₺-41F]* &quot;-&quot;??_-;_-@_-"/>
  </numFmts>
  <fonts count="8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 applyFont="1" applyFill="1" applyBorder="1"/>
    <xf numFmtId="0" fontId="1" fillId="0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9" fontId="0" fillId="0" borderId="0" xfId="1" applyFont="1" applyFill="1" applyBorder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9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166" fontId="0" fillId="0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0" fillId="10" borderId="0" xfId="0" applyNumberFormat="1" applyFont="1" applyFill="1" applyBorder="1"/>
    <xf numFmtId="49" fontId="0" fillId="9" borderId="0" xfId="0" applyNumberFormat="1" applyFont="1" applyFill="1" applyBorder="1"/>
    <xf numFmtId="0" fontId="0" fillId="13" borderId="0" xfId="0" applyFont="1" applyFill="1" applyBorder="1"/>
    <xf numFmtId="49" fontId="0" fillId="2" borderId="0" xfId="0" applyNumberFormat="1" applyFont="1" applyFill="1" applyBorder="1"/>
    <xf numFmtId="0" fontId="0" fillId="14" borderId="0" xfId="0" applyFont="1" applyFill="1" applyBorder="1"/>
    <xf numFmtId="0" fontId="3" fillId="5" borderId="0" xfId="0" applyFont="1" applyFill="1" applyBorder="1"/>
    <xf numFmtId="166" fontId="3" fillId="5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14" borderId="0" xfId="0" applyFont="1" applyFill="1" applyBorder="1"/>
    <xf numFmtId="166" fontId="3" fillId="14" borderId="0" xfId="0" applyNumberFormat="1" applyFont="1" applyFill="1" applyBorder="1"/>
    <xf numFmtId="166" fontId="3" fillId="7" borderId="0" xfId="0" applyNumberFormat="1" applyFont="1" applyFill="1" applyBorder="1"/>
    <xf numFmtId="0" fontId="3" fillId="7" borderId="0" xfId="0" applyFont="1" applyFill="1" applyBorder="1"/>
    <xf numFmtId="166" fontId="3" fillId="0" borderId="0" xfId="0" applyNumberFormat="1" applyFont="1" applyFill="1" applyBorder="1"/>
    <xf numFmtId="0" fontId="5" fillId="15" borderId="0" xfId="0" applyFont="1" applyFill="1" applyBorder="1"/>
    <xf numFmtId="166" fontId="5" fillId="15" borderId="0" xfId="0" applyNumberFormat="1" applyFont="1" applyFill="1" applyBorder="1"/>
    <xf numFmtId="0" fontId="3" fillId="16" borderId="0" xfId="0" applyFont="1" applyFill="1" applyBorder="1"/>
    <xf numFmtId="166" fontId="3" fillId="16" borderId="0" xfId="0" applyNumberFormat="1" applyFont="1" applyFill="1" applyBorder="1"/>
    <xf numFmtId="9" fontId="6" fillId="5" borderId="0" xfId="1" applyFont="1" applyFill="1" applyBorder="1"/>
    <xf numFmtId="9" fontId="6" fillId="14" borderId="0" xfId="1" applyFont="1" applyFill="1" applyBorder="1"/>
    <xf numFmtId="9" fontId="6" fillId="7" borderId="0" xfId="1" applyFont="1" applyFill="1" applyBorder="1"/>
    <xf numFmtId="0" fontId="7" fillId="15" borderId="0" xfId="0" applyFont="1" applyFill="1" applyBorder="1"/>
    <xf numFmtId="9" fontId="6" fillId="16" borderId="0" xfId="1" applyFont="1" applyFill="1" applyBorder="1"/>
    <xf numFmtId="49" fontId="4" fillId="2" borderId="0" xfId="0" applyNumberFormat="1" applyFont="1" applyFill="1" applyBorder="1"/>
    <xf numFmtId="0" fontId="0" fillId="0" borderId="0" xfId="0" applyNumberFormat="1" applyFont="1" applyFill="1" applyBorder="1"/>
    <xf numFmtId="167" fontId="3" fillId="7" borderId="0" xfId="0" applyNumberFormat="1" applyFont="1" applyFill="1" applyBorder="1"/>
    <xf numFmtId="0" fontId="3" fillId="18" borderId="0" xfId="0" applyFont="1" applyFill="1" applyBorder="1"/>
    <xf numFmtId="166" fontId="3" fillId="18" borderId="0" xfId="0" applyNumberFormat="1" applyFont="1" applyFill="1" applyBorder="1"/>
    <xf numFmtId="0" fontId="4" fillId="17" borderId="0" xfId="0" applyFont="1" applyFill="1" applyBorder="1"/>
    <xf numFmtId="0" fontId="3" fillId="8" borderId="0" xfId="0" applyFont="1" applyFill="1" applyBorder="1"/>
    <xf numFmtId="9" fontId="6" fillId="8" borderId="0" xfId="1" applyFont="1" applyFill="1" applyBorder="1"/>
    <xf numFmtId="166" fontId="3" fillId="8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ETINK/Downloads/intersection_fun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_funds"/>
    </sheetNames>
    <sheetDataSet>
      <sheetData sheetId="0">
        <row r="1">
          <cell r="B1" t="str">
            <v>Fund</v>
          </cell>
        </row>
        <row r="2">
          <cell r="B2" t="str">
            <v>ZFB</v>
          </cell>
        </row>
        <row r="3">
          <cell r="B3" t="str">
            <v>IJZ</v>
          </cell>
        </row>
        <row r="4">
          <cell r="B4" t="str">
            <v>IRT</v>
          </cell>
        </row>
        <row r="5">
          <cell r="B5" t="str">
            <v>ZMY</v>
          </cell>
        </row>
        <row r="6">
          <cell r="B6" t="str">
            <v>FSH</v>
          </cell>
        </row>
        <row r="7">
          <cell r="B7" t="str">
            <v>YZC</v>
          </cell>
        </row>
        <row r="8">
          <cell r="B8" t="str">
            <v>GUH</v>
          </cell>
        </row>
        <row r="9">
          <cell r="B9" t="str">
            <v>DVT</v>
          </cell>
        </row>
        <row r="10">
          <cell r="B10" t="str">
            <v>IJC</v>
          </cell>
        </row>
        <row r="11">
          <cell r="B11" t="str">
            <v>MTX</v>
          </cell>
        </row>
        <row r="12">
          <cell r="B12" t="str">
            <v>OJT</v>
          </cell>
        </row>
        <row r="13">
          <cell r="B13" t="str">
            <v>TFF</v>
          </cell>
        </row>
        <row r="14">
          <cell r="B14" t="str">
            <v>YAY</v>
          </cell>
        </row>
        <row r="15">
          <cell r="B15" t="str">
            <v>BVV</v>
          </cell>
        </row>
        <row r="16">
          <cell r="B16" t="str">
            <v>KRS</v>
          </cell>
        </row>
        <row r="17">
          <cell r="B17" t="str">
            <v>MET</v>
          </cell>
        </row>
        <row r="18">
          <cell r="B18" t="str">
            <v>AFT</v>
          </cell>
        </row>
        <row r="19">
          <cell r="B19" t="str">
            <v>HOA</v>
          </cell>
        </row>
        <row r="20">
          <cell r="B20" t="str">
            <v>ODP</v>
          </cell>
        </row>
        <row r="21">
          <cell r="B21" t="str">
            <v>ITP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21"/>
  <sheetViews>
    <sheetView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1" max="1" width="4.88671875" style="17" customWidth="1"/>
    <col min="2" max="2" width="10.77734375" style="17" customWidth="1"/>
    <col min="3" max="3" width="61.33203125" customWidth="1"/>
    <col min="4" max="4" width="22.33203125" customWidth="1"/>
    <col min="5" max="5" width="18.5546875" bestFit="1" customWidth="1"/>
    <col min="6" max="6" width="14.88671875" customWidth="1"/>
    <col min="7" max="9" width="10.77734375" customWidth="1"/>
    <col min="10" max="12" width="12.109375" customWidth="1"/>
  </cols>
  <sheetData>
    <row r="1" spans="1:12" x14ac:dyDescent="0.3">
      <c r="A1" s="16" t="s">
        <v>0</v>
      </c>
      <c r="B1" s="16" t="s">
        <v>876</v>
      </c>
      <c r="C1" s="1" t="s">
        <v>1</v>
      </c>
      <c r="D1" s="1" t="s">
        <v>2</v>
      </c>
      <c r="E1" s="1" t="s">
        <v>863</v>
      </c>
      <c r="F1" s="1" t="s">
        <v>6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</row>
    <row r="2" spans="1:12" x14ac:dyDescent="0.3">
      <c r="A2" s="17" t="s">
        <v>61</v>
      </c>
      <c r="B2" s="42" t="e">
        <f>VLOOKUP(A2, 'Örnek Model'!A:A,1,0)</f>
        <v>#N/A</v>
      </c>
      <c r="C2" s="2" t="s">
        <v>62</v>
      </c>
      <c r="D2" t="s">
        <v>15</v>
      </c>
      <c r="E2" s="20">
        <v>5.0396000000000001</v>
      </c>
      <c r="F2">
        <v>-1.6321000000000001</v>
      </c>
      <c r="G2">
        <v>2.5108999999999999</v>
      </c>
      <c r="H2">
        <v>16.895700000000001</v>
      </c>
      <c r="I2">
        <v>15.081200000000001</v>
      </c>
      <c r="J2">
        <v>108.5545</v>
      </c>
      <c r="K2">
        <v>302.3254</v>
      </c>
      <c r="L2">
        <v>1006.975</v>
      </c>
    </row>
    <row r="3" spans="1:12" hidden="1" x14ac:dyDescent="0.3">
      <c r="A3" s="21" t="s">
        <v>30</v>
      </c>
      <c r="B3" s="42" t="str">
        <f>VLOOKUP(A3, 'Örnek Model'!A:A,1,0)</f>
        <v>YAY</v>
      </c>
      <c r="C3" s="2" t="s">
        <v>31</v>
      </c>
      <c r="D3" t="s">
        <v>15</v>
      </c>
      <c r="E3" s="20">
        <v>4.7840999999999996</v>
      </c>
      <c r="F3">
        <v>-0.4173</v>
      </c>
      <c r="G3">
        <v>3.0381</v>
      </c>
      <c r="H3" s="7">
        <v>19.8507</v>
      </c>
      <c r="I3">
        <v>22.004200000000001</v>
      </c>
      <c r="J3">
        <v>125.0774</v>
      </c>
      <c r="K3">
        <v>344.76420000000002</v>
      </c>
      <c r="L3">
        <v>944.23810000000003</v>
      </c>
    </row>
    <row r="4" spans="1:12" hidden="1" x14ac:dyDescent="0.3">
      <c r="A4" s="17" t="s">
        <v>271</v>
      </c>
      <c r="B4" s="42" t="e">
        <f>VLOOKUP(A4, 'Örnek Model'!A:A,1,0)</f>
        <v>#N/A</v>
      </c>
      <c r="C4" t="s">
        <v>272</v>
      </c>
      <c r="D4" t="s">
        <v>12</v>
      </c>
      <c r="E4">
        <v>0.30480000000000002</v>
      </c>
      <c r="F4">
        <v>2.8946999999999998</v>
      </c>
      <c r="G4" s="8">
        <v>8.2209000000000003</v>
      </c>
      <c r="H4">
        <v>17.161899999999999</v>
      </c>
      <c r="I4">
        <v>35.191400000000002</v>
      </c>
      <c r="J4">
        <v>71.495000000000005</v>
      </c>
      <c r="K4">
        <v>230.55510000000001</v>
      </c>
      <c r="L4">
        <v>440.09980000000002</v>
      </c>
    </row>
    <row r="5" spans="1:12" hidden="1" x14ac:dyDescent="0.3">
      <c r="A5" s="17" t="s">
        <v>111</v>
      </c>
      <c r="B5" s="42" t="str">
        <f>VLOOKUP(A5, 'Örnek Model'!A:A,1,0)</f>
        <v>ICZ</v>
      </c>
      <c r="C5" s="2" t="s">
        <v>112</v>
      </c>
      <c r="D5" t="s">
        <v>15</v>
      </c>
      <c r="E5" s="20">
        <v>4.4295999999999998</v>
      </c>
      <c r="F5" s="5">
        <v>13.172599999999999</v>
      </c>
      <c r="G5">
        <v>3.3464</v>
      </c>
      <c r="H5">
        <v>15.451000000000001</v>
      </c>
      <c r="I5" s="6">
        <v>67.063199999999995</v>
      </c>
      <c r="J5">
        <v>91.487700000000004</v>
      </c>
      <c r="K5">
        <v>260.90460000000002</v>
      </c>
    </row>
    <row r="6" spans="1:12" hidden="1" x14ac:dyDescent="0.3">
      <c r="A6" s="17" t="s">
        <v>836</v>
      </c>
      <c r="B6" s="42" t="str">
        <f>VLOOKUP(A6, 'Örnek Model'!A:A,1,0)</f>
        <v>CPT</v>
      </c>
      <c r="C6" t="s">
        <v>837</v>
      </c>
      <c r="D6" t="s">
        <v>12</v>
      </c>
      <c r="E6" s="20">
        <v>6.3249000000000004</v>
      </c>
      <c r="F6">
        <v>1.1115999999999999</v>
      </c>
    </row>
    <row r="7" spans="1:12" hidden="1" x14ac:dyDescent="0.3">
      <c r="A7" s="17" t="s">
        <v>245</v>
      </c>
      <c r="B7" s="42" t="e">
        <f>VLOOKUP(A7, 'Örnek Model'!A:A,1,0)</f>
        <v>#N/A</v>
      </c>
      <c r="C7" t="s">
        <v>246</v>
      </c>
      <c r="D7" t="s">
        <v>12</v>
      </c>
      <c r="E7">
        <v>0.4128</v>
      </c>
      <c r="F7">
        <v>3.2265000000000001</v>
      </c>
      <c r="G7" s="8">
        <v>7.7382</v>
      </c>
      <c r="H7">
        <v>17.583600000000001</v>
      </c>
      <c r="I7">
        <v>34.802900000000001</v>
      </c>
      <c r="J7">
        <v>72.849299999999999</v>
      </c>
      <c r="K7">
        <v>295.91669999999999</v>
      </c>
      <c r="L7">
        <v>513.89980000000003</v>
      </c>
    </row>
    <row r="8" spans="1:12" x14ac:dyDescent="0.3">
      <c r="A8" s="17" t="s">
        <v>487</v>
      </c>
      <c r="B8" s="42" t="e">
        <f>VLOOKUP(A8, 'Örnek Model'!A:A,1,0)</f>
        <v>#N/A</v>
      </c>
      <c r="C8" t="s">
        <v>488</v>
      </c>
      <c r="D8" t="s">
        <v>15</v>
      </c>
      <c r="E8" s="20">
        <v>4.1205999999999996</v>
      </c>
      <c r="F8">
        <v>5.2205000000000004</v>
      </c>
      <c r="G8">
        <v>2.2726999999999999</v>
      </c>
      <c r="H8">
        <v>-8.0701999999999998</v>
      </c>
      <c r="I8">
        <v>39.027000000000001</v>
      </c>
      <c r="J8">
        <v>52.580399999999997</v>
      </c>
    </row>
    <row r="9" spans="1:12" x14ac:dyDescent="0.3">
      <c r="A9" s="21" t="s">
        <v>142</v>
      </c>
      <c r="B9" s="42" t="e">
        <f>VLOOKUP(A9, 'Örnek Model'!A:A,1,0)</f>
        <v>#N/A</v>
      </c>
      <c r="C9" s="2" t="s">
        <v>143</v>
      </c>
      <c r="D9" t="s">
        <v>15</v>
      </c>
      <c r="E9">
        <v>3.5739999999999998</v>
      </c>
      <c r="F9">
        <v>9.5998000000000001</v>
      </c>
      <c r="G9">
        <v>1.0526</v>
      </c>
      <c r="H9">
        <v>12.182700000000001</v>
      </c>
      <c r="I9" s="6">
        <v>64.2102</v>
      </c>
      <c r="J9">
        <v>84.562100000000001</v>
      </c>
      <c r="K9">
        <v>362.98680000000002</v>
      </c>
      <c r="L9" s="2">
        <v>1603.1695999999999</v>
      </c>
    </row>
    <row r="10" spans="1:12" x14ac:dyDescent="0.3">
      <c r="A10" s="17" t="s">
        <v>168</v>
      </c>
      <c r="B10" s="42" t="e">
        <f>VLOOKUP(A10, 'Örnek Model'!A:A,1,0)</f>
        <v>#N/A</v>
      </c>
      <c r="C10" s="2" t="s">
        <v>169</v>
      </c>
      <c r="D10" t="s">
        <v>15</v>
      </c>
      <c r="E10">
        <v>3.4546999999999999</v>
      </c>
      <c r="F10">
        <v>9.7308000000000003</v>
      </c>
      <c r="G10">
        <v>1.4661</v>
      </c>
      <c r="H10">
        <v>11.4344</v>
      </c>
      <c r="I10" s="6">
        <v>60.783700000000003</v>
      </c>
      <c r="J10">
        <v>81.881699999999995</v>
      </c>
    </row>
    <row r="11" spans="1:12" x14ac:dyDescent="0.3">
      <c r="A11" s="17" t="s">
        <v>80</v>
      </c>
      <c r="B11" s="42" t="e">
        <f>VLOOKUP(A11, 'Örnek Model'!A:A,1,0)</f>
        <v>#N/A</v>
      </c>
      <c r="C11" t="s">
        <v>81</v>
      </c>
      <c r="D11" t="s">
        <v>15</v>
      </c>
      <c r="E11">
        <v>3.1947999999999999</v>
      </c>
      <c r="F11">
        <v>6.0069999999999997</v>
      </c>
      <c r="G11">
        <v>5.702</v>
      </c>
      <c r="H11">
        <v>-5.1161000000000003</v>
      </c>
      <c r="I11">
        <v>57.661700000000003</v>
      </c>
      <c r="J11">
        <v>99.099900000000005</v>
      </c>
      <c r="K11">
        <v>474.60809999999998</v>
      </c>
    </row>
    <row r="12" spans="1:12" hidden="1" x14ac:dyDescent="0.3">
      <c r="A12" s="17" t="s">
        <v>782</v>
      </c>
      <c r="B12" s="42" t="e">
        <f>VLOOKUP(A12, 'Örnek Model'!A:A,1,0)</f>
        <v>#N/A</v>
      </c>
      <c r="C12" t="s">
        <v>783</v>
      </c>
      <c r="D12" t="s">
        <v>190</v>
      </c>
      <c r="E12">
        <v>-0.17230000000000001</v>
      </c>
      <c r="F12">
        <v>-0.115</v>
      </c>
      <c r="G12" s="8">
        <v>7.5045000000000002</v>
      </c>
    </row>
    <row r="13" spans="1:12" hidden="1" x14ac:dyDescent="0.3">
      <c r="A13" s="17" t="s">
        <v>105</v>
      </c>
      <c r="B13" s="42" t="str">
        <f>VLOOKUP(A13, 'Örnek Model'!A:A,1,0)</f>
        <v>AFA</v>
      </c>
      <c r="C13" t="s">
        <v>106</v>
      </c>
      <c r="D13" t="s">
        <v>15</v>
      </c>
      <c r="E13">
        <v>3.1751999999999998</v>
      </c>
      <c r="F13">
        <v>1.0488</v>
      </c>
      <c r="G13">
        <v>4.4103000000000003</v>
      </c>
      <c r="H13">
        <v>17.111000000000001</v>
      </c>
      <c r="I13">
        <v>18.165800000000001</v>
      </c>
      <c r="J13">
        <v>93.905299999999997</v>
      </c>
      <c r="K13">
        <v>364.85570000000001</v>
      </c>
      <c r="L13">
        <v>812.02539999999999</v>
      </c>
    </row>
    <row r="14" spans="1:12" hidden="1" x14ac:dyDescent="0.3">
      <c r="A14" s="17" t="s">
        <v>86</v>
      </c>
      <c r="B14" s="42" t="str">
        <f>VLOOKUP(A14, 'Örnek Model'!A:A,1,0)</f>
        <v>RTG</v>
      </c>
      <c r="C14" t="s">
        <v>87</v>
      </c>
      <c r="D14" t="s">
        <v>12</v>
      </c>
      <c r="E14" s="20">
        <v>4.4866000000000001</v>
      </c>
      <c r="F14">
        <v>-0.379</v>
      </c>
      <c r="G14">
        <v>1.3865000000000001</v>
      </c>
      <c r="H14">
        <v>18.7517</v>
      </c>
      <c r="I14">
        <v>18.423500000000001</v>
      </c>
      <c r="J14">
        <v>96.240300000000005</v>
      </c>
    </row>
    <row r="15" spans="1:12" x14ac:dyDescent="0.3">
      <c r="A15" s="17" t="s">
        <v>92</v>
      </c>
      <c r="B15" s="42" t="e">
        <f>VLOOKUP(A15, 'Örnek Model'!A:A,1,0)</f>
        <v>#N/A</v>
      </c>
      <c r="C15" t="s">
        <v>93</v>
      </c>
      <c r="D15" t="s">
        <v>15</v>
      </c>
      <c r="E15">
        <v>3.0535000000000001</v>
      </c>
      <c r="F15">
        <v>10.249000000000001</v>
      </c>
      <c r="G15" s="8">
        <v>7.5170000000000003</v>
      </c>
      <c r="H15">
        <v>-0.43309999999999998</v>
      </c>
      <c r="I15">
        <v>47.952199999999998</v>
      </c>
      <c r="J15">
        <v>94.817999999999998</v>
      </c>
      <c r="K15" s="3">
        <v>761.79269999999997</v>
      </c>
    </row>
    <row r="16" spans="1:12" x14ac:dyDescent="0.3">
      <c r="A16" s="17" t="s">
        <v>830</v>
      </c>
      <c r="B16" s="42" t="e">
        <f>VLOOKUP(A16, 'Örnek Model'!A:A,1,0)</f>
        <v>#N/A</v>
      </c>
      <c r="C16" t="s">
        <v>831</v>
      </c>
      <c r="D16" t="s">
        <v>15</v>
      </c>
      <c r="E16">
        <v>3.0114000000000001</v>
      </c>
      <c r="F16">
        <v>7.7403000000000004</v>
      </c>
      <c r="G16">
        <v>4.9825999999999997</v>
      </c>
      <c r="H16">
        <v>-8.9216999999999995</v>
      </c>
      <c r="I16">
        <v>43.297899999999998</v>
      </c>
    </row>
    <row r="17" spans="1:12" hidden="1" x14ac:dyDescent="0.3">
      <c r="A17" s="17" t="s">
        <v>20</v>
      </c>
      <c r="B17" s="42" t="str">
        <f>VLOOKUP(A17, 'Örnek Model'!A:A,1,0)</f>
        <v>IJZ</v>
      </c>
      <c r="C17" t="s">
        <v>21</v>
      </c>
      <c r="D17" t="s">
        <v>12</v>
      </c>
      <c r="E17">
        <v>3.9098999999999999</v>
      </c>
      <c r="F17">
        <v>5.6542000000000003</v>
      </c>
      <c r="G17">
        <v>5.1356999999999999</v>
      </c>
      <c r="H17" s="7">
        <v>21.887799999999999</v>
      </c>
      <c r="I17" s="6">
        <v>58.273299999999999</v>
      </c>
      <c r="J17" s="4">
        <v>131.9674</v>
      </c>
    </row>
    <row r="18" spans="1:12" x14ac:dyDescent="0.3">
      <c r="A18" s="17" t="s">
        <v>331</v>
      </c>
      <c r="B18" s="42" t="e">
        <f>VLOOKUP(A18, 'Örnek Model'!A:A,1,0)</f>
        <v>#N/A</v>
      </c>
      <c r="C18" t="s">
        <v>332</v>
      </c>
      <c r="D18" t="s">
        <v>15</v>
      </c>
      <c r="E18">
        <v>2.7602000000000002</v>
      </c>
      <c r="F18">
        <v>-1.0001</v>
      </c>
      <c r="G18">
        <v>2.7515000000000001</v>
      </c>
      <c r="H18">
        <v>13.7186</v>
      </c>
      <c r="I18">
        <v>15.1966</v>
      </c>
      <c r="J18">
        <v>68.092399999999998</v>
      </c>
      <c r="K18">
        <v>328.65199999999999</v>
      </c>
      <c r="L18">
        <v>638.18769999999995</v>
      </c>
    </row>
    <row r="19" spans="1:12" x14ac:dyDescent="0.3">
      <c r="A19" s="17" t="s">
        <v>172</v>
      </c>
      <c r="B19" s="42" t="e">
        <f>VLOOKUP(A19, 'Örnek Model'!A:A,1,0)</f>
        <v>#N/A</v>
      </c>
      <c r="C19" s="2" t="s">
        <v>173</v>
      </c>
      <c r="D19" t="s">
        <v>15</v>
      </c>
      <c r="E19">
        <v>2.7364999999999999</v>
      </c>
      <c r="F19" s="5">
        <v>12.5875</v>
      </c>
      <c r="G19">
        <v>6.7380000000000004</v>
      </c>
      <c r="H19">
        <v>7.7560000000000002</v>
      </c>
      <c r="I19">
        <v>47.567700000000002</v>
      </c>
      <c r="J19">
        <v>81.313699999999997</v>
      </c>
    </row>
    <row r="20" spans="1:12" hidden="1" x14ac:dyDescent="0.3">
      <c r="A20" s="17" t="s">
        <v>59</v>
      </c>
      <c r="B20" s="42" t="e">
        <f>VLOOKUP(A20, 'Örnek Model'!A:A,1,0)</f>
        <v>#N/A</v>
      </c>
      <c r="C20" t="s">
        <v>60</v>
      </c>
      <c r="D20" t="s">
        <v>12</v>
      </c>
      <c r="E20">
        <v>-0.32690000000000002</v>
      </c>
      <c r="F20">
        <v>8.0966000000000005</v>
      </c>
      <c r="G20" s="8">
        <v>7.2451999999999996</v>
      </c>
      <c r="H20">
        <v>2.8273000000000001</v>
      </c>
      <c r="I20">
        <v>26.440200000000001</v>
      </c>
      <c r="J20">
        <v>110.14360000000001</v>
      </c>
      <c r="K20">
        <v>420.8587</v>
      </c>
      <c r="L20">
        <v>593.46730000000002</v>
      </c>
    </row>
    <row r="21" spans="1:12" hidden="1" x14ac:dyDescent="0.3">
      <c r="A21" s="17" t="s">
        <v>191</v>
      </c>
      <c r="B21" s="42" t="str">
        <f>VLOOKUP(A21, 'Örnek Model'!A:A,1,0)</f>
        <v>YZC</v>
      </c>
      <c r="C21" t="s">
        <v>192</v>
      </c>
      <c r="D21" t="s">
        <v>12</v>
      </c>
      <c r="E21">
        <v>3.3563999999999998</v>
      </c>
      <c r="F21">
        <v>0.15129999999999999</v>
      </c>
      <c r="G21">
        <v>6.5186999999999999</v>
      </c>
      <c r="H21" s="7">
        <v>25.6173</v>
      </c>
      <c r="I21">
        <v>28.327500000000001</v>
      </c>
      <c r="J21">
        <v>78.817599999999999</v>
      </c>
    </row>
    <row r="22" spans="1:12" hidden="1" x14ac:dyDescent="0.3">
      <c r="A22" s="17" t="s">
        <v>150</v>
      </c>
      <c r="B22" s="42" t="str">
        <f>VLOOKUP(A22, 'Örnek Model'!A:A,1,0)</f>
        <v>TMG</v>
      </c>
      <c r="C22" t="s">
        <v>151</v>
      </c>
      <c r="D22" t="s">
        <v>15</v>
      </c>
      <c r="E22">
        <v>2.3515999999999999</v>
      </c>
      <c r="F22">
        <v>-0.49399999999999999</v>
      </c>
      <c r="G22">
        <v>3.6046</v>
      </c>
      <c r="H22">
        <v>16.833500000000001</v>
      </c>
      <c r="I22">
        <v>15.2956</v>
      </c>
      <c r="J22">
        <v>83.887600000000006</v>
      </c>
      <c r="K22">
        <v>372.09730000000002</v>
      </c>
      <c r="L22">
        <v>731.99490000000003</v>
      </c>
    </row>
    <row r="23" spans="1:12" hidden="1" x14ac:dyDescent="0.3">
      <c r="A23" s="17" t="s">
        <v>241</v>
      </c>
      <c r="B23" s="42" t="e">
        <f>VLOOKUP(A23, 'Örnek Model'!A:A,1,0)</f>
        <v>#N/A</v>
      </c>
      <c r="C23" t="s">
        <v>242</v>
      </c>
      <c r="D23" t="s">
        <v>96</v>
      </c>
      <c r="E23">
        <v>-2.0899999999999998E-2</v>
      </c>
      <c r="F23">
        <v>-0.66190000000000004</v>
      </c>
      <c r="G23" s="8">
        <v>7.1355000000000004</v>
      </c>
      <c r="H23">
        <v>16.020299999999999</v>
      </c>
      <c r="I23">
        <v>24.1999</v>
      </c>
      <c r="J23">
        <v>73.066299999999998</v>
      </c>
      <c r="K23">
        <v>297.7921</v>
      </c>
      <c r="L23">
        <v>625.27049999999997</v>
      </c>
    </row>
    <row r="24" spans="1:12" x14ac:dyDescent="0.3">
      <c r="A24" s="17" t="s">
        <v>788</v>
      </c>
      <c r="B24" s="42" t="e">
        <f>VLOOKUP(A24, 'Örnek Model'!A:A,1,0)</f>
        <v>#N/A</v>
      </c>
      <c r="C24" t="s">
        <v>789</v>
      </c>
      <c r="D24" t="s">
        <v>15</v>
      </c>
      <c r="E24">
        <v>1.9709000000000001</v>
      </c>
      <c r="F24">
        <v>7.5370999999999997</v>
      </c>
      <c r="G24">
        <v>6.3045</v>
      </c>
    </row>
    <row r="25" spans="1:12" x14ac:dyDescent="0.3">
      <c r="A25" s="17" t="s">
        <v>301</v>
      </c>
      <c r="B25" s="42" t="e">
        <f>VLOOKUP(A25, 'Örnek Model'!A:A,1,0)</f>
        <v>#N/A</v>
      </c>
      <c r="C25" t="s">
        <v>302</v>
      </c>
      <c r="D25" t="s">
        <v>15</v>
      </c>
      <c r="E25">
        <v>1.9429000000000001</v>
      </c>
      <c r="F25">
        <v>9.8963999999999999</v>
      </c>
      <c r="G25">
        <v>2.0055000000000001</v>
      </c>
      <c r="H25">
        <v>-5.9518000000000004</v>
      </c>
      <c r="I25">
        <v>38.3307</v>
      </c>
      <c r="J25">
        <v>69.881399999999999</v>
      </c>
      <c r="K25">
        <v>550.00450000000001</v>
      </c>
      <c r="L25">
        <v>1123.7627</v>
      </c>
    </row>
    <row r="26" spans="1:12" x14ac:dyDescent="0.3">
      <c r="A26" s="17" t="s">
        <v>812</v>
      </c>
      <c r="B26" s="42" t="e">
        <f>VLOOKUP(A26, 'Örnek Model'!A:A,1,0)</f>
        <v>#N/A</v>
      </c>
      <c r="C26" t="s">
        <v>813</v>
      </c>
      <c r="D26" t="s">
        <v>15</v>
      </c>
      <c r="E26">
        <v>1.9164000000000001</v>
      </c>
      <c r="F26" s="5">
        <v>12.4595</v>
      </c>
      <c r="G26">
        <v>4.8944000000000001</v>
      </c>
      <c r="H26">
        <v>-0.68640000000000001</v>
      </c>
      <c r="I26">
        <v>33.197299999999998</v>
      </c>
    </row>
    <row r="27" spans="1:12" hidden="1" x14ac:dyDescent="0.3">
      <c r="A27" s="17" t="s">
        <v>616</v>
      </c>
      <c r="B27" s="42" t="e">
        <f>VLOOKUP(A27, 'Örnek Model'!A:A,1,0)</f>
        <v>#N/A</v>
      </c>
      <c r="C27" t="s">
        <v>617</v>
      </c>
      <c r="D27" t="s">
        <v>96</v>
      </c>
      <c r="E27">
        <v>0.50770000000000004</v>
      </c>
      <c r="F27">
        <v>1.5219</v>
      </c>
      <c r="G27">
        <v>6.7180999999999997</v>
      </c>
      <c r="H27">
        <v>11.768599999999999</v>
      </c>
      <c r="I27">
        <v>20.579699999999999</v>
      </c>
      <c r="J27">
        <v>36.7395</v>
      </c>
      <c r="K27">
        <v>111.2149</v>
      </c>
      <c r="L27">
        <v>184.9118</v>
      </c>
    </row>
    <row r="28" spans="1:12" x14ac:dyDescent="0.3">
      <c r="A28" s="17" t="s">
        <v>848</v>
      </c>
      <c r="B28" s="42" t="e">
        <f>VLOOKUP(A28, 'Örnek Model'!A:A,1,0)</f>
        <v>#N/A</v>
      </c>
      <c r="C28" t="s">
        <v>849</v>
      </c>
      <c r="D28" t="s">
        <v>15</v>
      </c>
      <c r="E28">
        <v>1.9137</v>
      </c>
      <c r="F28">
        <v>7.484</v>
      </c>
      <c r="G28" s="8">
        <v>8.5279000000000007</v>
      </c>
      <c r="H28">
        <v>-2.6976</v>
      </c>
    </row>
    <row r="29" spans="1:12" hidden="1" x14ac:dyDescent="0.3">
      <c r="A29" s="17" t="s">
        <v>283</v>
      </c>
      <c r="B29" s="42" t="e">
        <f>VLOOKUP(A29, 'Örnek Model'!A:A,1,0)</f>
        <v>#N/A</v>
      </c>
      <c r="C29" t="s">
        <v>284</v>
      </c>
      <c r="D29" t="s">
        <v>190</v>
      </c>
      <c r="E29">
        <v>-0.1958</v>
      </c>
      <c r="F29">
        <v>-0.58909999999999996</v>
      </c>
      <c r="G29">
        <v>6.5205000000000002</v>
      </c>
      <c r="H29">
        <v>16.6297</v>
      </c>
      <c r="I29">
        <v>22.465599999999998</v>
      </c>
      <c r="J29">
        <v>71.249200000000002</v>
      </c>
      <c r="K29">
        <v>327.65519999999998</v>
      </c>
      <c r="L29">
        <v>694.05430000000001</v>
      </c>
    </row>
    <row r="30" spans="1:12" hidden="1" x14ac:dyDescent="0.3">
      <c r="A30" s="17" t="s">
        <v>455</v>
      </c>
      <c r="B30" s="42" t="e">
        <f>VLOOKUP(A30, 'Örnek Model'!A:A,1,0)</f>
        <v>#N/A</v>
      </c>
      <c r="C30" t="s">
        <v>456</v>
      </c>
      <c r="D30" t="s">
        <v>12</v>
      </c>
      <c r="E30">
        <v>0.372</v>
      </c>
      <c r="F30">
        <v>2.5767000000000002</v>
      </c>
      <c r="G30">
        <v>6.5094000000000003</v>
      </c>
      <c r="H30">
        <v>9.6610999999999994</v>
      </c>
      <c r="I30">
        <v>18.685700000000001</v>
      </c>
      <c r="J30">
        <v>56.770600000000002</v>
      </c>
    </row>
    <row r="31" spans="1:12" x14ac:dyDescent="0.3">
      <c r="A31" s="17" t="s">
        <v>57</v>
      </c>
      <c r="B31" s="42" t="e">
        <f>VLOOKUP(A31, 'Örnek Model'!A:A,1,0)</f>
        <v>#N/A</v>
      </c>
      <c r="C31" t="s">
        <v>58</v>
      </c>
      <c r="D31" t="s">
        <v>15</v>
      </c>
      <c r="E31">
        <v>1.8008</v>
      </c>
      <c r="F31">
        <v>7.9846000000000004</v>
      </c>
      <c r="G31" s="8">
        <v>8.1658000000000008</v>
      </c>
      <c r="H31">
        <v>2.2134999999999998</v>
      </c>
      <c r="I31">
        <v>36.523200000000003</v>
      </c>
      <c r="J31">
        <v>110.3036</v>
      </c>
    </row>
    <row r="32" spans="1:12" x14ac:dyDescent="0.3">
      <c r="A32" s="17" t="s">
        <v>217</v>
      </c>
      <c r="B32" s="42" t="e">
        <f>VLOOKUP(A32, 'Örnek Model'!A:A,1,0)</f>
        <v>#N/A</v>
      </c>
      <c r="C32" t="s">
        <v>218</v>
      </c>
      <c r="D32" t="s">
        <v>15</v>
      </c>
      <c r="E32">
        <v>1.7914000000000001</v>
      </c>
      <c r="F32">
        <v>4.9465000000000003</v>
      </c>
      <c r="G32">
        <v>3.3975</v>
      </c>
      <c r="H32">
        <v>-8.6382999999999992</v>
      </c>
      <c r="I32">
        <v>41.088900000000002</v>
      </c>
      <c r="J32">
        <v>75.894300000000001</v>
      </c>
    </row>
    <row r="33" spans="1:12" hidden="1" x14ac:dyDescent="0.3">
      <c r="A33" s="17" t="s">
        <v>646</v>
      </c>
      <c r="B33" s="42" t="e">
        <f>VLOOKUP(A33, 'Örnek Model'!A:A,1,0)</f>
        <v>#N/A</v>
      </c>
      <c r="C33" t="s">
        <v>647</v>
      </c>
      <c r="D33" t="s">
        <v>12</v>
      </c>
      <c r="E33">
        <v>-0.28449999999999998</v>
      </c>
      <c r="F33">
        <v>6.8</v>
      </c>
      <c r="G33">
        <v>6.3894000000000002</v>
      </c>
      <c r="H33">
        <v>2.9618000000000002</v>
      </c>
      <c r="I33">
        <v>24.744299999999999</v>
      </c>
      <c r="J33">
        <v>34.3827</v>
      </c>
      <c r="K33">
        <v>339.59089999999998</v>
      </c>
      <c r="L33">
        <v>444.75450000000001</v>
      </c>
    </row>
    <row r="34" spans="1:12" hidden="1" x14ac:dyDescent="0.3">
      <c r="A34" s="17" t="s">
        <v>123</v>
      </c>
      <c r="B34" s="42" t="str">
        <f>VLOOKUP(A34, 'Örnek Model'!A:A,1,0)</f>
        <v>GBV</v>
      </c>
      <c r="C34" t="s">
        <v>124</v>
      </c>
      <c r="D34" t="s">
        <v>12</v>
      </c>
      <c r="E34">
        <v>2.6031</v>
      </c>
      <c r="F34">
        <v>-0.35360000000000003</v>
      </c>
      <c r="G34">
        <v>2.9544000000000001</v>
      </c>
      <c r="H34">
        <v>18.293199999999999</v>
      </c>
      <c r="I34">
        <v>22.0974</v>
      </c>
      <c r="J34">
        <v>87.033600000000007</v>
      </c>
    </row>
    <row r="35" spans="1:12" hidden="1" x14ac:dyDescent="0.3">
      <c r="A35" s="17" t="s">
        <v>231</v>
      </c>
      <c r="B35" s="42" t="str">
        <f>VLOOKUP(A35, 'Örnek Model'!A:A,1,0)</f>
        <v>IJP</v>
      </c>
      <c r="C35" t="s">
        <v>232</v>
      </c>
      <c r="D35" t="s">
        <v>69</v>
      </c>
      <c r="E35">
        <v>2.5832000000000002</v>
      </c>
      <c r="F35">
        <v>0.23419999999999999</v>
      </c>
      <c r="G35">
        <v>3.0129000000000001</v>
      </c>
      <c r="H35">
        <v>18.307700000000001</v>
      </c>
      <c r="I35">
        <v>19.873200000000001</v>
      </c>
      <c r="J35">
        <v>74.481700000000004</v>
      </c>
    </row>
    <row r="36" spans="1:12" hidden="1" x14ac:dyDescent="0.3">
      <c r="A36" s="17" t="s">
        <v>321</v>
      </c>
      <c r="B36" s="42" t="e">
        <f>VLOOKUP(A36, 'Örnek Model'!A:A,1,0)</f>
        <v>#N/A</v>
      </c>
      <c r="C36" t="s">
        <v>322</v>
      </c>
      <c r="D36" t="s">
        <v>190</v>
      </c>
      <c r="E36">
        <v>-0.32779999999999998</v>
      </c>
      <c r="F36">
        <v>-1.4033</v>
      </c>
      <c r="G36">
        <v>6.3623000000000003</v>
      </c>
      <c r="H36">
        <v>15.5169</v>
      </c>
      <c r="I36">
        <v>21.503499999999999</v>
      </c>
      <c r="J36">
        <v>68.87</v>
      </c>
    </row>
    <row r="37" spans="1:12" x14ac:dyDescent="0.3">
      <c r="A37" s="17" t="s">
        <v>852</v>
      </c>
      <c r="B37" s="42" t="e">
        <f>VLOOKUP(A37, 'Örnek Model'!A:A,1,0)</f>
        <v>#N/A</v>
      </c>
      <c r="C37" t="s">
        <v>853</v>
      </c>
      <c r="D37" t="s">
        <v>15</v>
      </c>
      <c r="E37">
        <v>1.6234999999999999</v>
      </c>
      <c r="F37">
        <v>-15.0692</v>
      </c>
      <c r="G37">
        <v>-10.3881</v>
      </c>
      <c r="H37">
        <v>2.4767000000000001</v>
      </c>
      <c r="I37">
        <v>-22.2651</v>
      </c>
      <c r="J37">
        <v>-1.8233999999999999</v>
      </c>
      <c r="K37">
        <v>65.445400000000006</v>
      </c>
      <c r="L37">
        <v>195.69290000000001</v>
      </c>
    </row>
    <row r="38" spans="1:12" x14ac:dyDescent="0.3">
      <c r="A38" s="17" t="s">
        <v>796</v>
      </c>
      <c r="B38" s="42" t="e">
        <f>VLOOKUP(A38, 'Örnek Model'!A:A,1,0)</f>
        <v>#N/A</v>
      </c>
      <c r="C38" t="s">
        <v>797</v>
      </c>
      <c r="D38" t="s">
        <v>15</v>
      </c>
      <c r="E38">
        <v>1.4823999999999999</v>
      </c>
      <c r="F38">
        <v>7.6246</v>
      </c>
      <c r="G38">
        <v>2.3769</v>
      </c>
      <c r="H38">
        <v>-7.8644999999999996</v>
      </c>
      <c r="I38">
        <v>42.429099999999998</v>
      </c>
    </row>
    <row r="39" spans="1:12" hidden="1" x14ac:dyDescent="0.3">
      <c r="A39" s="17" t="s">
        <v>273</v>
      </c>
      <c r="B39" s="42" t="e">
        <f>VLOOKUP(A39, 'Örnek Model'!A:A,1,0)</f>
        <v>#N/A</v>
      </c>
      <c r="C39" t="s">
        <v>274</v>
      </c>
      <c r="D39" t="s">
        <v>96</v>
      </c>
      <c r="E39">
        <v>-0.60750000000000004</v>
      </c>
      <c r="F39">
        <v>-1.1504000000000001</v>
      </c>
      <c r="G39">
        <v>6.2013999999999996</v>
      </c>
      <c r="H39">
        <v>16.476900000000001</v>
      </c>
      <c r="I39">
        <v>22.089400000000001</v>
      </c>
      <c r="J39">
        <v>71.484399999999994</v>
      </c>
      <c r="K39">
        <v>355.50650000000002</v>
      </c>
      <c r="L39">
        <v>760.86479999999995</v>
      </c>
    </row>
    <row r="40" spans="1:12" x14ac:dyDescent="0.3">
      <c r="A40" s="17" t="s">
        <v>355</v>
      </c>
      <c r="B40" s="42" t="e">
        <f>VLOOKUP(A40, 'Örnek Model'!A:A,1,0)</f>
        <v>#N/A</v>
      </c>
      <c r="C40" t="s">
        <v>356</v>
      </c>
      <c r="D40" t="s">
        <v>15</v>
      </c>
      <c r="E40">
        <v>1.4593</v>
      </c>
      <c r="F40">
        <v>-1.1513</v>
      </c>
      <c r="G40">
        <v>1.5993999999999999</v>
      </c>
      <c r="H40">
        <v>13.171799999999999</v>
      </c>
      <c r="I40">
        <v>13.061299999999999</v>
      </c>
      <c r="J40">
        <v>66.278400000000005</v>
      </c>
      <c r="K40">
        <v>357.96460000000002</v>
      </c>
      <c r="L40">
        <v>658.95399999999995</v>
      </c>
    </row>
    <row r="41" spans="1:12" hidden="1" x14ac:dyDescent="0.3">
      <c r="A41" s="17" t="s">
        <v>303</v>
      </c>
      <c r="B41" s="42" t="e">
        <f>VLOOKUP(A41, 'Örnek Model'!A:A,1,0)</f>
        <v>#N/A</v>
      </c>
      <c r="C41" t="s">
        <v>304</v>
      </c>
      <c r="D41" t="s">
        <v>69</v>
      </c>
      <c r="E41">
        <v>0.57369999999999999</v>
      </c>
      <c r="F41">
        <v>3.7391000000000001</v>
      </c>
      <c r="G41">
        <v>6.1642999999999999</v>
      </c>
      <c r="H41">
        <v>14.1805</v>
      </c>
      <c r="I41">
        <v>25.9026</v>
      </c>
      <c r="J41">
        <v>69.820899999999995</v>
      </c>
    </row>
    <row r="42" spans="1:12" x14ac:dyDescent="0.3">
      <c r="A42" s="17" t="s">
        <v>72</v>
      </c>
      <c r="B42" s="42" t="e">
        <f>VLOOKUP(A42, 'Örnek Model'!A:A,1,0)</f>
        <v>#N/A</v>
      </c>
      <c r="C42" t="s">
        <v>73</v>
      </c>
      <c r="D42" t="s">
        <v>15</v>
      </c>
      <c r="E42">
        <v>1.3716999999999999</v>
      </c>
      <c r="F42">
        <v>5.4253</v>
      </c>
      <c r="G42" s="8">
        <v>7.6356999999999999</v>
      </c>
      <c r="H42">
        <v>3.4340999999999999</v>
      </c>
      <c r="I42">
        <v>36.352899999999998</v>
      </c>
      <c r="J42">
        <v>101.9599</v>
      </c>
    </row>
    <row r="43" spans="1:12" hidden="1" x14ac:dyDescent="0.3">
      <c r="A43" s="17" t="s">
        <v>309</v>
      </c>
      <c r="B43" s="42" t="e">
        <f>VLOOKUP(A43, 'Örnek Model'!A:A,1,0)</f>
        <v>#N/A</v>
      </c>
      <c r="C43" t="s">
        <v>310</v>
      </c>
      <c r="D43" t="s">
        <v>12</v>
      </c>
      <c r="E43">
        <v>-0.17879999999999999</v>
      </c>
      <c r="F43">
        <v>4.3459000000000003</v>
      </c>
      <c r="G43">
        <v>5.9013999999999998</v>
      </c>
      <c r="H43">
        <v>15.5379</v>
      </c>
      <c r="I43">
        <v>31.069500000000001</v>
      </c>
      <c r="J43">
        <v>69.490300000000005</v>
      </c>
      <c r="K43">
        <v>372.87569999999999</v>
      </c>
      <c r="L43">
        <v>625.98950000000002</v>
      </c>
    </row>
    <row r="44" spans="1:12" x14ac:dyDescent="0.3">
      <c r="A44" s="17" t="s">
        <v>608</v>
      </c>
      <c r="B44" s="42" t="e">
        <f>VLOOKUP(A44, 'Örnek Model'!A:A,1,0)</f>
        <v>#N/A</v>
      </c>
      <c r="C44" t="s">
        <v>609</v>
      </c>
      <c r="D44" t="s">
        <v>15</v>
      </c>
      <c r="E44">
        <v>1.2479</v>
      </c>
      <c r="F44">
        <v>3.1585000000000001</v>
      </c>
      <c r="G44">
        <v>1.6919999999999999</v>
      </c>
      <c r="H44">
        <v>-9.7030999999999992</v>
      </c>
      <c r="I44">
        <v>26.764099999999999</v>
      </c>
      <c r="J44">
        <v>37.301699999999997</v>
      </c>
    </row>
    <row r="45" spans="1:12" x14ac:dyDescent="0.3">
      <c r="A45" s="17" t="s">
        <v>768</v>
      </c>
      <c r="B45" s="42" t="e">
        <f>VLOOKUP(A45, 'Örnek Model'!A:A,1,0)</f>
        <v>#N/A</v>
      </c>
      <c r="C45" t="s">
        <v>769</v>
      </c>
      <c r="D45" t="s">
        <v>15</v>
      </c>
      <c r="E45">
        <v>1.2312000000000001</v>
      </c>
      <c r="F45">
        <v>4.5373999999999999</v>
      </c>
      <c r="G45">
        <v>6.3966000000000003</v>
      </c>
    </row>
    <row r="46" spans="1:12" hidden="1" x14ac:dyDescent="0.3">
      <c r="A46" s="17" t="s">
        <v>279</v>
      </c>
      <c r="B46" s="42" t="e">
        <f>VLOOKUP(A46, 'Örnek Model'!A:A,1,0)</f>
        <v>#N/A</v>
      </c>
      <c r="C46" t="s">
        <v>280</v>
      </c>
      <c r="D46" t="s">
        <v>190</v>
      </c>
      <c r="E46">
        <v>-0.36649999999999999</v>
      </c>
      <c r="F46">
        <v>0.59350000000000003</v>
      </c>
      <c r="G46">
        <v>5.8395999999999999</v>
      </c>
      <c r="H46">
        <v>16.576599999999999</v>
      </c>
      <c r="I46">
        <v>22.938800000000001</v>
      </c>
      <c r="J46">
        <v>71.440700000000007</v>
      </c>
    </row>
    <row r="47" spans="1:12" hidden="1" x14ac:dyDescent="0.3">
      <c r="A47" s="17" t="s">
        <v>832</v>
      </c>
      <c r="B47" s="42" t="e">
        <f>VLOOKUP(A47, 'Örnek Model'!A:A,1,0)</f>
        <v>#N/A</v>
      </c>
      <c r="C47" t="s">
        <v>833</v>
      </c>
      <c r="D47" t="s">
        <v>96</v>
      </c>
      <c r="E47">
        <v>-0.4098</v>
      </c>
      <c r="F47">
        <v>-0.2681</v>
      </c>
      <c r="G47">
        <v>5.7347999999999999</v>
      </c>
    </row>
    <row r="48" spans="1:12" x14ac:dyDescent="0.3">
      <c r="A48" s="17" t="s">
        <v>371</v>
      </c>
      <c r="B48" s="42" t="e">
        <f>VLOOKUP(A48, 'Örnek Model'!A:A,1,0)</f>
        <v>#N/A</v>
      </c>
      <c r="C48" t="s">
        <v>372</v>
      </c>
      <c r="D48" t="s">
        <v>15</v>
      </c>
      <c r="E48">
        <v>1.1898</v>
      </c>
      <c r="F48">
        <v>8.0030000000000001</v>
      </c>
      <c r="G48" s="8">
        <v>7.3682999999999996</v>
      </c>
      <c r="H48">
        <v>-7.2938999999999998</v>
      </c>
      <c r="I48">
        <v>24.997299999999999</v>
      </c>
      <c r="J48">
        <v>64.338700000000003</v>
      </c>
      <c r="K48">
        <v>399.5095</v>
      </c>
      <c r="L48" s="2">
        <v>1695.5615</v>
      </c>
    </row>
    <row r="49" spans="1:12" hidden="1" x14ac:dyDescent="0.3">
      <c r="A49" s="17" t="s">
        <v>287</v>
      </c>
      <c r="B49" s="42" t="e">
        <f>VLOOKUP(A49, 'Örnek Model'!A:A,1,0)</f>
        <v>#N/A</v>
      </c>
      <c r="C49" t="s">
        <v>288</v>
      </c>
      <c r="D49" t="s">
        <v>190</v>
      </c>
      <c r="E49">
        <v>0.13650000000000001</v>
      </c>
      <c r="F49">
        <v>1.0237000000000001</v>
      </c>
      <c r="G49">
        <v>5.5171999999999999</v>
      </c>
      <c r="H49">
        <v>15.5671</v>
      </c>
      <c r="I49">
        <v>21.6816</v>
      </c>
      <c r="J49">
        <v>70.993499999999997</v>
      </c>
      <c r="K49">
        <v>337.3931</v>
      </c>
      <c r="L49">
        <v>727.15779999999995</v>
      </c>
    </row>
    <row r="50" spans="1:12" hidden="1" x14ac:dyDescent="0.3">
      <c r="A50" s="17" t="s">
        <v>219</v>
      </c>
      <c r="B50" s="42" t="e">
        <f>VLOOKUP(A50, 'Örnek Model'!A:A,1,0)</f>
        <v>#N/A</v>
      </c>
      <c r="C50" t="s">
        <v>220</v>
      </c>
      <c r="D50" t="s">
        <v>190</v>
      </c>
      <c r="E50">
        <v>-0.1338</v>
      </c>
      <c r="F50">
        <v>-0.56699999999999995</v>
      </c>
      <c r="G50">
        <v>5.5133000000000001</v>
      </c>
      <c r="H50">
        <v>17.712700000000002</v>
      </c>
      <c r="I50">
        <v>24.277000000000001</v>
      </c>
      <c r="J50">
        <v>75.7136</v>
      </c>
      <c r="K50">
        <v>370.80500000000001</v>
      </c>
    </row>
    <row r="51" spans="1:12" x14ac:dyDescent="0.3">
      <c r="A51" s="17" t="s">
        <v>822</v>
      </c>
      <c r="B51" s="42" t="e">
        <f>VLOOKUP(A51, 'Örnek Model'!A:A,1,0)</f>
        <v>#N/A</v>
      </c>
      <c r="C51" t="s">
        <v>823</v>
      </c>
      <c r="D51" t="s">
        <v>15</v>
      </c>
      <c r="E51">
        <v>1.1781999999999999</v>
      </c>
      <c r="F51">
        <v>3.4664999999999999</v>
      </c>
      <c r="G51">
        <v>4.7466999999999997</v>
      </c>
      <c r="H51">
        <v>-1.6388</v>
      </c>
      <c r="I51">
        <v>41.382199999999997</v>
      </c>
    </row>
    <row r="52" spans="1:12" x14ac:dyDescent="0.3">
      <c r="A52" s="17" t="s">
        <v>800</v>
      </c>
      <c r="B52" s="42" t="e">
        <f>VLOOKUP(A52, 'Örnek Model'!A:A,1,0)</f>
        <v>#N/A</v>
      </c>
      <c r="C52" t="s">
        <v>801</v>
      </c>
      <c r="D52" t="s">
        <v>15</v>
      </c>
      <c r="E52">
        <v>1.1640999999999999</v>
      </c>
      <c r="F52">
        <v>7.1231999999999998</v>
      </c>
      <c r="G52">
        <v>1.2915000000000001</v>
      </c>
      <c r="H52">
        <v>-5.6481000000000003</v>
      </c>
      <c r="I52">
        <v>28.645</v>
      </c>
    </row>
    <row r="53" spans="1:12" x14ac:dyDescent="0.3">
      <c r="A53" s="17" t="s">
        <v>798</v>
      </c>
      <c r="B53" s="42" t="e">
        <f>VLOOKUP(A53, 'Örnek Model'!A:A,1,0)</f>
        <v>#N/A</v>
      </c>
      <c r="C53" t="s">
        <v>799</v>
      </c>
      <c r="D53" t="s">
        <v>15</v>
      </c>
      <c r="E53">
        <v>1.1007</v>
      </c>
      <c r="F53">
        <v>5.6233000000000004</v>
      </c>
      <c r="G53">
        <v>-1.6518999999999999</v>
      </c>
    </row>
    <row r="54" spans="1:12" x14ac:dyDescent="0.3">
      <c r="A54" s="17" t="s">
        <v>475</v>
      </c>
      <c r="B54" s="42" t="e">
        <f>VLOOKUP(A54, 'Örnek Model'!A:A,1,0)</f>
        <v>#N/A</v>
      </c>
      <c r="C54" t="s">
        <v>476</v>
      </c>
      <c r="D54" t="s">
        <v>15</v>
      </c>
      <c r="E54">
        <v>1.0459000000000001</v>
      </c>
      <c r="F54">
        <v>6.4066999999999998</v>
      </c>
      <c r="G54">
        <v>2.8433999999999999</v>
      </c>
      <c r="H54">
        <v>-2.2801</v>
      </c>
      <c r="I54">
        <v>33.449399999999997</v>
      </c>
      <c r="J54">
        <v>54.075699999999998</v>
      </c>
      <c r="K54">
        <v>438.15730000000002</v>
      </c>
      <c r="L54">
        <v>1462.0277000000001</v>
      </c>
    </row>
    <row r="55" spans="1:12" hidden="1" x14ac:dyDescent="0.3">
      <c r="A55" s="17" t="s">
        <v>676</v>
      </c>
      <c r="B55" s="42" t="e">
        <f>VLOOKUP(A55, 'Örnek Model'!A:A,1,0)</f>
        <v>#N/A</v>
      </c>
      <c r="C55" t="s">
        <v>677</v>
      </c>
      <c r="D55" t="s">
        <v>127</v>
      </c>
      <c r="E55">
        <v>0.53069999999999995</v>
      </c>
      <c r="F55">
        <v>3.5015000000000001</v>
      </c>
      <c r="G55">
        <v>5.3635000000000002</v>
      </c>
      <c r="H55">
        <v>11.7593</v>
      </c>
      <c r="I55">
        <v>19.956800000000001</v>
      </c>
      <c r="J55">
        <v>32.2072</v>
      </c>
      <c r="K55">
        <v>85.632999999999996</v>
      </c>
    </row>
    <row r="56" spans="1:12" hidden="1" x14ac:dyDescent="0.3">
      <c r="A56" s="17" t="s">
        <v>49</v>
      </c>
      <c r="B56" s="42" t="e">
        <f>VLOOKUP(A56, 'Örnek Model'!A:A,1,0)</f>
        <v>#N/A</v>
      </c>
      <c r="C56" t="s">
        <v>50</v>
      </c>
      <c r="D56" t="s">
        <v>12</v>
      </c>
      <c r="E56" s="20">
        <v>4.4992000000000001</v>
      </c>
      <c r="F56">
        <v>5.2470999999999997</v>
      </c>
      <c r="G56">
        <v>5.3593000000000002</v>
      </c>
      <c r="H56" s="7">
        <v>22.101500000000001</v>
      </c>
      <c r="I56">
        <v>36.214300000000001</v>
      </c>
      <c r="J56">
        <v>112.1168</v>
      </c>
    </row>
    <row r="57" spans="1:12" x14ac:dyDescent="0.3">
      <c r="A57" s="17" t="s">
        <v>138</v>
      </c>
      <c r="B57" s="42" t="e">
        <f>VLOOKUP(A57, 'Örnek Model'!A:A,1,0)</f>
        <v>#N/A</v>
      </c>
      <c r="C57" t="s">
        <v>139</v>
      </c>
      <c r="D57" t="s">
        <v>15</v>
      </c>
      <c r="E57">
        <v>0.89670000000000005</v>
      </c>
      <c r="F57">
        <v>5.6254999999999997</v>
      </c>
      <c r="G57">
        <v>5.8704999999999998</v>
      </c>
      <c r="H57">
        <v>3.1724000000000001</v>
      </c>
      <c r="I57">
        <v>40.832900000000002</v>
      </c>
      <c r="J57">
        <v>84.732600000000005</v>
      </c>
      <c r="K57">
        <v>531.78819999999996</v>
      </c>
    </row>
    <row r="58" spans="1:12" x14ac:dyDescent="0.3">
      <c r="A58" s="17" t="s">
        <v>411</v>
      </c>
      <c r="B58" s="42" t="e">
        <f>VLOOKUP(A58, 'Örnek Model'!A:A,1,0)</f>
        <v>#N/A</v>
      </c>
      <c r="C58" t="s">
        <v>412</v>
      </c>
      <c r="D58" t="s">
        <v>15</v>
      </c>
      <c r="E58">
        <v>0.69350000000000001</v>
      </c>
      <c r="F58">
        <v>0.81159999999999999</v>
      </c>
      <c r="G58">
        <v>5.4207000000000001</v>
      </c>
      <c r="H58">
        <v>18.779399999999999</v>
      </c>
      <c r="I58">
        <v>17.047499999999999</v>
      </c>
      <c r="J58">
        <v>60.6492</v>
      </c>
      <c r="K58">
        <v>358.60149999999999</v>
      </c>
      <c r="L58">
        <v>725.42759999999998</v>
      </c>
    </row>
    <row r="59" spans="1:12" hidden="1" x14ac:dyDescent="0.3">
      <c r="A59" s="17" t="s">
        <v>24</v>
      </c>
      <c r="B59" s="42" t="e">
        <f>VLOOKUP(A59, 'Örnek Model'!A:A,1,0)</f>
        <v>#N/A</v>
      </c>
      <c r="C59" t="s">
        <v>25</v>
      </c>
      <c r="D59" t="s">
        <v>12</v>
      </c>
      <c r="E59">
        <v>-0.2611</v>
      </c>
      <c r="F59">
        <v>10.439399999999999</v>
      </c>
      <c r="G59">
        <v>5.2628000000000004</v>
      </c>
      <c r="H59">
        <v>6.4231999999999996</v>
      </c>
      <c r="I59">
        <v>52.8294</v>
      </c>
      <c r="J59" s="4">
        <v>130.19829999999999</v>
      </c>
    </row>
    <row r="60" spans="1:12" hidden="1" x14ac:dyDescent="0.3">
      <c r="A60" s="17" t="s">
        <v>770</v>
      </c>
      <c r="B60" s="42" t="e">
        <f>VLOOKUP(A60, 'Örnek Model'!A:A,1,0)</f>
        <v>#N/A</v>
      </c>
      <c r="C60" t="s">
        <v>771</v>
      </c>
      <c r="D60" t="s">
        <v>96</v>
      </c>
      <c r="E60">
        <v>0.34899999999999998</v>
      </c>
      <c r="F60">
        <v>1.6976</v>
      </c>
      <c r="G60">
        <v>5.2088999999999999</v>
      </c>
      <c r="H60">
        <v>15.369199999999999</v>
      </c>
      <c r="I60">
        <v>20.655799999999999</v>
      </c>
    </row>
    <row r="61" spans="1:12" hidden="1" x14ac:dyDescent="0.3">
      <c r="A61" s="17" t="s">
        <v>764</v>
      </c>
      <c r="B61" s="42" t="e">
        <f>VLOOKUP(A61, 'Örnek Model'!A:A,1,0)</f>
        <v>#N/A</v>
      </c>
      <c r="C61" t="s">
        <v>765</v>
      </c>
      <c r="D61" t="s">
        <v>96</v>
      </c>
      <c r="E61" s="20">
        <v>4.2613000000000003</v>
      </c>
      <c r="F61">
        <v>4.2199</v>
      </c>
      <c r="G61">
        <v>5.2087000000000003</v>
      </c>
    </row>
    <row r="62" spans="1:12" hidden="1" x14ac:dyDescent="0.3">
      <c r="A62" s="17" t="s">
        <v>670</v>
      </c>
      <c r="B62" s="42" t="e">
        <f>VLOOKUP(A62, 'Örnek Model'!A:A,1,0)</f>
        <v>#N/A</v>
      </c>
      <c r="C62" t="s">
        <v>671</v>
      </c>
      <c r="D62" t="s">
        <v>127</v>
      </c>
      <c r="E62">
        <v>0.41099999999999998</v>
      </c>
      <c r="F62">
        <v>1.0338000000000001</v>
      </c>
      <c r="G62">
        <v>5.1889000000000003</v>
      </c>
      <c r="H62">
        <v>7.9074</v>
      </c>
      <c r="I62">
        <v>16.3643</v>
      </c>
      <c r="J62">
        <v>32.408000000000001</v>
      </c>
      <c r="K62">
        <v>126.4969</v>
      </c>
      <c r="L62">
        <v>203.523</v>
      </c>
    </row>
    <row r="63" spans="1:12" hidden="1" x14ac:dyDescent="0.3">
      <c r="A63" s="17" t="s">
        <v>51</v>
      </c>
      <c r="B63" s="42" t="e">
        <f>VLOOKUP(A63, 'Örnek Model'!A:A,1,0)</f>
        <v>#N/A</v>
      </c>
      <c r="C63" t="s">
        <v>52</v>
      </c>
      <c r="D63" t="s">
        <v>12</v>
      </c>
      <c r="E63">
        <v>3.4197000000000002</v>
      </c>
      <c r="F63">
        <v>-2.0390999999999999</v>
      </c>
      <c r="G63">
        <v>5.1810999999999998</v>
      </c>
      <c r="H63" s="7">
        <v>39.424599999999998</v>
      </c>
      <c r="I63">
        <v>38.106000000000002</v>
      </c>
      <c r="J63">
        <v>112.057</v>
      </c>
    </row>
    <row r="64" spans="1:12" hidden="1" x14ac:dyDescent="0.3">
      <c r="A64" s="17" t="s">
        <v>565</v>
      </c>
      <c r="B64" s="42" t="e">
        <f>VLOOKUP(A64, 'Örnek Model'!A:A,1,0)</f>
        <v>#N/A</v>
      </c>
      <c r="C64" t="s">
        <v>566</v>
      </c>
      <c r="D64" t="s">
        <v>96</v>
      </c>
      <c r="E64">
        <v>-0.38379999999999997</v>
      </c>
      <c r="F64">
        <v>1.9407000000000001</v>
      </c>
      <c r="G64">
        <v>5.1492000000000004</v>
      </c>
      <c r="H64">
        <v>8.9144000000000005</v>
      </c>
      <c r="I64">
        <v>21.052399999999999</v>
      </c>
      <c r="J64">
        <v>41.558100000000003</v>
      </c>
    </row>
    <row r="65" spans="1:12" hidden="1" x14ac:dyDescent="0.3">
      <c r="A65" s="17" t="s">
        <v>780</v>
      </c>
      <c r="B65" s="42" t="e">
        <f>VLOOKUP(A65, 'Örnek Model'!A:A,1,0)</f>
        <v>#N/A</v>
      </c>
      <c r="C65" t="s">
        <v>781</v>
      </c>
      <c r="D65" t="s">
        <v>96</v>
      </c>
      <c r="E65">
        <v>-7.9000000000000008E-3</v>
      </c>
      <c r="F65">
        <v>1.1541999999999999</v>
      </c>
      <c r="G65">
        <v>5.1261999999999999</v>
      </c>
    </row>
    <row r="66" spans="1:12" hidden="1" x14ac:dyDescent="0.3">
      <c r="A66" s="17" t="s">
        <v>97</v>
      </c>
      <c r="B66" s="42" t="e">
        <f>VLOOKUP(A66, 'Örnek Model'!A:A,1,0)</f>
        <v>#N/A</v>
      </c>
      <c r="C66" t="s">
        <v>98</v>
      </c>
      <c r="D66" t="s">
        <v>12</v>
      </c>
      <c r="E66">
        <v>0.32429999999999998</v>
      </c>
      <c r="F66">
        <v>3.1156999999999999</v>
      </c>
      <c r="G66">
        <v>5.1222000000000003</v>
      </c>
      <c r="H66">
        <v>8.7409999999999997</v>
      </c>
      <c r="I66">
        <v>39.2453</v>
      </c>
      <c r="J66">
        <v>94.430899999999994</v>
      </c>
    </row>
    <row r="67" spans="1:12" hidden="1" x14ac:dyDescent="0.3">
      <c r="A67" s="17" t="s">
        <v>265</v>
      </c>
      <c r="B67" s="42" t="e">
        <f>VLOOKUP(A67, 'Örnek Model'!A:A,1,0)</f>
        <v>#N/A</v>
      </c>
      <c r="C67" t="s">
        <v>266</v>
      </c>
      <c r="D67" t="s">
        <v>12</v>
      </c>
      <c r="E67">
        <v>5.1799999999999999E-2</v>
      </c>
      <c r="F67">
        <v>4.5167000000000002</v>
      </c>
      <c r="G67">
        <v>5.1113</v>
      </c>
      <c r="H67">
        <v>8.6783999999999999</v>
      </c>
      <c r="I67">
        <v>32.594799999999999</v>
      </c>
      <c r="J67">
        <v>71.661199999999994</v>
      </c>
      <c r="K67">
        <v>384.26209999999998</v>
      </c>
      <c r="L67">
        <v>795.50789999999995</v>
      </c>
    </row>
    <row r="68" spans="1:12" hidden="1" x14ac:dyDescent="0.3">
      <c r="A68" s="17" t="s">
        <v>305</v>
      </c>
      <c r="B68" s="42" t="e">
        <f>VLOOKUP(A68, 'Örnek Model'!A:A,1,0)</f>
        <v>#N/A</v>
      </c>
      <c r="C68" t="s">
        <v>306</v>
      </c>
      <c r="D68" t="s">
        <v>12</v>
      </c>
      <c r="E68">
        <v>0.13719999999999999</v>
      </c>
      <c r="F68">
        <v>5.8902000000000001</v>
      </c>
      <c r="G68">
        <v>5.1097999999999999</v>
      </c>
      <c r="H68">
        <v>7.0833000000000004</v>
      </c>
      <c r="I68">
        <v>30.797499999999999</v>
      </c>
      <c r="J68">
        <v>69.7971</v>
      </c>
      <c r="K68">
        <v>467.9855</v>
      </c>
      <c r="L68">
        <v>966.04989999999998</v>
      </c>
    </row>
    <row r="69" spans="1:12" hidden="1" x14ac:dyDescent="0.3">
      <c r="A69" s="17" t="s">
        <v>146</v>
      </c>
      <c r="B69" s="42" t="e">
        <f>VLOOKUP(A69, 'Örnek Model'!A:A,1,0)</f>
        <v>#N/A</v>
      </c>
      <c r="C69" t="s">
        <v>147</v>
      </c>
      <c r="D69" t="s">
        <v>12</v>
      </c>
      <c r="E69">
        <v>-7.9000000000000001E-2</v>
      </c>
      <c r="F69">
        <v>5.5248999999999997</v>
      </c>
      <c r="G69">
        <v>5.0998999999999999</v>
      </c>
      <c r="H69">
        <v>7.4229000000000003</v>
      </c>
      <c r="I69">
        <v>33.019300000000001</v>
      </c>
      <c r="J69">
        <v>84.370099999999994</v>
      </c>
      <c r="K69">
        <v>402.46949999999998</v>
      </c>
      <c r="L69">
        <v>849.49159999999995</v>
      </c>
    </row>
    <row r="70" spans="1:12" hidden="1" x14ac:dyDescent="0.3">
      <c r="A70" s="17" t="s">
        <v>419</v>
      </c>
      <c r="B70" s="42" t="e">
        <f>VLOOKUP(A70, 'Örnek Model'!A:A,1,0)</f>
        <v>#N/A</v>
      </c>
      <c r="C70" t="s">
        <v>420</v>
      </c>
      <c r="D70" t="s">
        <v>38</v>
      </c>
      <c r="E70">
        <v>1.8875999999999999</v>
      </c>
      <c r="F70">
        <v>0.48080000000000001</v>
      </c>
      <c r="G70">
        <v>5.0648</v>
      </c>
      <c r="H70">
        <v>19.216100000000001</v>
      </c>
      <c r="I70">
        <v>18.232700000000001</v>
      </c>
      <c r="J70">
        <v>60.253700000000002</v>
      </c>
    </row>
    <row r="71" spans="1:12" hidden="1" x14ac:dyDescent="0.3">
      <c r="A71" s="17" t="s">
        <v>551</v>
      </c>
      <c r="B71" s="42" t="e">
        <f>VLOOKUP(A71, 'Örnek Model'!A:A,1,0)</f>
        <v>#N/A</v>
      </c>
      <c r="C71" t="s">
        <v>552</v>
      </c>
      <c r="D71" t="s">
        <v>96</v>
      </c>
      <c r="E71">
        <v>0.41570000000000001</v>
      </c>
      <c r="F71">
        <v>3.7105999999999999</v>
      </c>
      <c r="G71">
        <v>5.0553999999999997</v>
      </c>
      <c r="H71">
        <v>10.7918</v>
      </c>
      <c r="I71">
        <v>20.319600000000001</v>
      </c>
      <c r="J71">
        <v>43.5411</v>
      </c>
      <c r="K71">
        <v>130.79750000000001</v>
      </c>
      <c r="L71">
        <v>190.57380000000001</v>
      </c>
    </row>
    <row r="72" spans="1:12" hidden="1" x14ac:dyDescent="0.3">
      <c r="A72" s="17" t="s">
        <v>125</v>
      </c>
      <c r="B72" s="42" t="str">
        <f>VLOOKUP(A72, 'Örnek Model'!A:A,1,0)</f>
        <v>DBH</v>
      </c>
      <c r="C72" t="s">
        <v>126</v>
      </c>
      <c r="D72" t="s">
        <v>127</v>
      </c>
      <c r="E72">
        <v>0.53520000000000001</v>
      </c>
      <c r="F72">
        <v>0.57999999999999996</v>
      </c>
      <c r="G72">
        <v>2.7749999999999999</v>
      </c>
      <c r="H72">
        <v>17.413599999999999</v>
      </c>
      <c r="I72">
        <v>25.7334</v>
      </c>
      <c r="J72">
        <v>86.708600000000004</v>
      </c>
      <c r="K72">
        <v>370.95359999999999</v>
      </c>
      <c r="L72">
        <v>720.2962</v>
      </c>
    </row>
    <row r="73" spans="1:12" hidden="1" x14ac:dyDescent="0.3">
      <c r="A73" s="17" t="s">
        <v>786</v>
      </c>
      <c r="B73" s="42" t="e">
        <f>VLOOKUP(A73, 'Örnek Model'!A:A,1,0)</f>
        <v>#N/A</v>
      </c>
      <c r="C73" t="s">
        <v>787</v>
      </c>
      <c r="D73" t="s">
        <v>12</v>
      </c>
      <c r="E73">
        <v>1.0800000000000001E-2</v>
      </c>
      <c r="F73">
        <v>5.5292000000000003</v>
      </c>
      <c r="G73">
        <v>5.0266999999999999</v>
      </c>
    </row>
    <row r="74" spans="1:12" x14ac:dyDescent="0.3">
      <c r="A74" s="17" t="s">
        <v>317</v>
      </c>
      <c r="B74" s="42" t="e">
        <f>VLOOKUP(A74, 'Örnek Model'!A:A,1,0)</f>
        <v>#N/A</v>
      </c>
      <c r="C74" t="s">
        <v>318</v>
      </c>
      <c r="D74" t="s">
        <v>15</v>
      </c>
      <c r="E74">
        <v>0.64880000000000004</v>
      </c>
      <c r="F74">
        <v>7.0168999999999997</v>
      </c>
      <c r="G74">
        <v>3.5754999999999999</v>
      </c>
      <c r="H74">
        <v>-2.3416999999999999</v>
      </c>
      <c r="I74">
        <v>30.768999999999998</v>
      </c>
      <c r="J74">
        <v>69.105000000000004</v>
      </c>
      <c r="K74">
        <v>655.13109999999995</v>
      </c>
    </row>
    <row r="75" spans="1:12" x14ac:dyDescent="0.3">
      <c r="A75" s="17" t="s">
        <v>754</v>
      </c>
      <c r="B75" s="42" t="e">
        <f>VLOOKUP(A75, 'Örnek Model'!A:A,1,0)</f>
        <v>#N/A</v>
      </c>
      <c r="C75" t="s">
        <v>755</v>
      </c>
      <c r="D75" t="s">
        <v>15</v>
      </c>
      <c r="E75">
        <v>0.62470000000000003</v>
      </c>
      <c r="F75">
        <v>5.1003999999999996</v>
      </c>
      <c r="G75">
        <v>1.7971999999999999</v>
      </c>
      <c r="H75">
        <v>-15.9657</v>
      </c>
      <c r="I75">
        <v>18.271899999999999</v>
      </c>
    </row>
    <row r="76" spans="1:12" hidden="1" x14ac:dyDescent="0.3">
      <c r="A76" s="17" t="s">
        <v>211</v>
      </c>
      <c r="B76" s="42" t="e">
        <f>VLOOKUP(A76, 'Örnek Model'!A:A,1,0)</f>
        <v>#N/A</v>
      </c>
      <c r="C76" t="s">
        <v>212</v>
      </c>
      <c r="D76" t="s">
        <v>12</v>
      </c>
      <c r="E76">
        <v>2.2256</v>
      </c>
      <c r="F76">
        <v>1.8355999999999999</v>
      </c>
      <c r="G76">
        <v>4.9707999999999997</v>
      </c>
      <c r="H76">
        <v>16.9041</v>
      </c>
      <c r="I76">
        <v>22.7698</v>
      </c>
      <c r="J76">
        <v>76.6905</v>
      </c>
      <c r="K76">
        <v>363.53859999999997</v>
      </c>
      <c r="L76">
        <v>688.36239999999998</v>
      </c>
    </row>
    <row r="77" spans="1:12" x14ac:dyDescent="0.3">
      <c r="A77" s="17" t="s">
        <v>347</v>
      </c>
      <c r="B77" s="42" t="e">
        <f>VLOOKUP(A77, 'Örnek Model'!A:A,1,0)</f>
        <v>#N/A</v>
      </c>
      <c r="C77" t="s">
        <v>348</v>
      </c>
      <c r="D77" t="s">
        <v>15</v>
      </c>
      <c r="E77">
        <v>0.50819999999999999</v>
      </c>
      <c r="F77">
        <v>6.4024000000000001</v>
      </c>
      <c r="G77">
        <v>3.1019000000000001</v>
      </c>
      <c r="H77">
        <v>-3.3267000000000002</v>
      </c>
      <c r="I77">
        <v>29.3828</v>
      </c>
      <c r="J77">
        <v>66.745199999999997</v>
      </c>
      <c r="K77">
        <v>553.23170000000005</v>
      </c>
      <c r="L77">
        <v>932.2758</v>
      </c>
    </row>
    <row r="78" spans="1:12" x14ac:dyDescent="0.3">
      <c r="A78" s="17" t="s">
        <v>39</v>
      </c>
      <c r="B78" s="42" t="e">
        <f>VLOOKUP(A78, 'Örnek Model'!A:A,1,0)</f>
        <v>#N/A</v>
      </c>
      <c r="C78" t="s">
        <v>40</v>
      </c>
      <c r="D78" t="s">
        <v>15</v>
      </c>
      <c r="E78">
        <v>0.50600000000000001</v>
      </c>
      <c r="F78">
        <v>7.4638999999999998</v>
      </c>
      <c r="G78">
        <v>3.6564000000000001</v>
      </c>
      <c r="H78">
        <v>3.4931999999999999</v>
      </c>
      <c r="I78" s="6">
        <v>59.723799999999997</v>
      </c>
      <c r="J78">
        <v>117.5158</v>
      </c>
    </row>
    <row r="79" spans="1:12" x14ac:dyDescent="0.3">
      <c r="A79" s="17" t="s">
        <v>555</v>
      </c>
      <c r="B79" s="42" t="e">
        <f>VLOOKUP(A79, 'Örnek Model'!A:A,1,0)</f>
        <v>#N/A</v>
      </c>
      <c r="C79" t="s">
        <v>556</v>
      </c>
      <c r="D79" t="s">
        <v>15</v>
      </c>
      <c r="E79">
        <v>0.49840000000000001</v>
      </c>
      <c r="F79">
        <v>5.8507999999999996</v>
      </c>
      <c r="G79">
        <v>0.58240000000000003</v>
      </c>
      <c r="H79">
        <v>-10.394500000000001</v>
      </c>
      <c r="I79">
        <v>15.345700000000001</v>
      </c>
      <c r="J79">
        <v>43.009300000000003</v>
      </c>
    </row>
    <row r="80" spans="1:12" hidden="1" x14ac:dyDescent="0.3">
      <c r="A80" s="17" t="s">
        <v>249</v>
      </c>
      <c r="B80" s="42" t="e">
        <f>VLOOKUP(A80, 'Örnek Model'!A:A,1,0)</f>
        <v>#N/A</v>
      </c>
      <c r="C80" t="s">
        <v>250</v>
      </c>
      <c r="D80" t="s">
        <v>190</v>
      </c>
      <c r="E80">
        <v>-9.4000000000000004E-3</v>
      </c>
      <c r="F80">
        <v>0.18140000000000001</v>
      </c>
      <c r="G80">
        <v>4.8779000000000003</v>
      </c>
      <c r="H80">
        <v>15.7441</v>
      </c>
      <c r="I80">
        <v>21.268699999999999</v>
      </c>
      <c r="J80">
        <v>72.671000000000006</v>
      </c>
    </row>
    <row r="81" spans="1:12" x14ac:dyDescent="0.3">
      <c r="A81" s="17" t="s">
        <v>431</v>
      </c>
      <c r="B81" s="42" t="e">
        <f>VLOOKUP(A81, 'Örnek Model'!A:A,1,0)</f>
        <v>#N/A</v>
      </c>
      <c r="C81" t="s">
        <v>432</v>
      </c>
      <c r="D81" t="s">
        <v>15</v>
      </c>
      <c r="E81">
        <v>0.47960000000000003</v>
      </c>
      <c r="F81">
        <v>3.7968000000000002</v>
      </c>
      <c r="G81">
        <v>1.1924999999999999</v>
      </c>
      <c r="H81">
        <v>-3.226</v>
      </c>
      <c r="I81">
        <v>26.972300000000001</v>
      </c>
      <c r="J81">
        <v>58.915399999999998</v>
      </c>
      <c r="K81">
        <v>458.97640000000001</v>
      </c>
      <c r="L81">
        <v>1341.0943</v>
      </c>
    </row>
    <row r="82" spans="1:12" hidden="1" x14ac:dyDescent="0.3">
      <c r="A82" s="17" t="s">
        <v>834</v>
      </c>
      <c r="B82" s="42" t="e">
        <f>VLOOKUP(A82, 'Örnek Model'!A:A,1,0)</f>
        <v>#N/A</v>
      </c>
      <c r="C82" t="s">
        <v>835</v>
      </c>
      <c r="D82" t="s">
        <v>12</v>
      </c>
      <c r="E82">
        <v>0.36070000000000002</v>
      </c>
      <c r="F82">
        <v>1.5782</v>
      </c>
      <c r="G82">
        <v>4.8737000000000004</v>
      </c>
      <c r="H82">
        <v>12.792400000000001</v>
      </c>
      <c r="I82">
        <v>37.96</v>
      </c>
    </row>
    <row r="83" spans="1:12" hidden="1" x14ac:dyDescent="0.3">
      <c r="A83" s="17" t="s">
        <v>233</v>
      </c>
      <c r="B83" s="42" t="e">
        <f>VLOOKUP(A83, 'Örnek Model'!A:A,1,0)</f>
        <v>#N/A</v>
      </c>
      <c r="C83" t="s">
        <v>234</v>
      </c>
      <c r="D83" t="s">
        <v>12</v>
      </c>
      <c r="E83">
        <v>0.33989999999999998</v>
      </c>
      <c r="F83">
        <v>3.4321000000000002</v>
      </c>
      <c r="G83">
        <v>4.8644999999999996</v>
      </c>
      <c r="H83">
        <v>11.295999999999999</v>
      </c>
      <c r="I83">
        <v>31.820599999999999</v>
      </c>
      <c r="J83">
        <v>73.727199999999996</v>
      </c>
    </row>
    <row r="84" spans="1:12" hidden="1" x14ac:dyDescent="0.3">
      <c r="A84" s="17" t="s">
        <v>535</v>
      </c>
      <c r="B84" s="42" t="e">
        <f>VLOOKUP(A84, 'Örnek Model'!A:A,1,0)</f>
        <v>#N/A</v>
      </c>
      <c r="C84" t="s">
        <v>536</v>
      </c>
      <c r="D84" t="s">
        <v>12</v>
      </c>
      <c r="E84">
        <v>0.87919999999999998</v>
      </c>
      <c r="F84">
        <v>2.2038000000000002</v>
      </c>
      <c r="G84">
        <v>4.8235000000000001</v>
      </c>
      <c r="H84">
        <v>9.7367000000000008</v>
      </c>
      <c r="I84">
        <v>16.143899999999999</v>
      </c>
      <c r="J84">
        <v>46.498800000000003</v>
      </c>
    </row>
    <row r="85" spans="1:12" hidden="1" x14ac:dyDescent="0.3">
      <c r="A85" s="17" t="s">
        <v>463</v>
      </c>
      <c r="B85" s="42" t="e">
        <f>VLOOKUP(A85, 'Örnek Model'!A:A,1,0)</f>
        <v>#N/A</v>
      </c>
      <c r="C85" t="s">
        <v>464</v>
      </c>
      <c r="D85" t="s">
        <v>38</v>
      </c>
      <c r="E85">
        <v>-6.2199999999999998E-2</v>
      </c>
      <c r="F85">
        <v>9.2795000000000005</v>
      </c>
      <c r="G85">
        <v>4.8063000000000002</v>
      </c>
      <c r="H85">
        <v>4.4485999999999999</v>
      </c>
      <c r="I85">
        <v>34.808700000000002</v>
      </c>
      <c r="J85">
        <v>56.264400000000002</v>
      </c>
      <c r="K85">
        <v>139.11660000000001</v>
      </c>
      <c r="L85">
        <v>224.22909999999999</v>
      </c>
    </row>
    <row r="86" spans="1:12" hidden="1" x14ac:dyDescent="0.3">
      <c r="A86" s="17" t="s">
        <v>353</v>
      </c>
      <c r="B86" s="42" t="e">
        <f>VLOOKUP(A86, 'Örnek Model'!A:A,1,0)</f>
        <v>#N/A</v>
      </c>
      <c r="C86" t="s">
        <v>354</v>
      </c>
      <c r="D86" t="s">
        <v>190</v>
      </c>
      <c r="E86">
        <v>7.2499999999999995E-2</v>
      </c>
      <c r="F86">
        <v>1.1426000000000001</v>
      </c>
      <c r="G86">
        <v>4.7481</v>
      </c>
      <c r="H86">
        <v>15.1913</v>
      </c>
      <c r="I86">
        <v>20.8249</v>
      </c>
      <c r="J86">
        <v>66.484999999999999</v>
      </c>
    </row>
    <row r="87" spans="1:12" x14ac:dyDescent="0.3">
      <c r="A87" s="17" t="s">
        <v>343</v>
      </c>
      <c r="B87" s="42" t="e">
        <f>VLOOKUP(A87, 'Örnek Model'!A:A,1,0)</f>
        <v>#N/A</v>
      </c>
      <c r="C87" t="s">
        <v>344</v>
      </c>
      <c r="D87" t="s">
        <v>15</v>
      </c>
      <c r="E87">
        <v>0.47510000000000002</v>
      </c>
      <c r="F87">
        <v>5.3906999999999998</v>
      </c>
      <c r="G87">
        <v>-3.3801999999999999</v>
      </c>
      <c r="H87">
        <v>-6.1901999999999999</v>
      </c>
      <c r="I87">
        <v>22.817900000000002</v>
      </c>
      <c r="J87">
        <v>66.788399999999996</v>
      </c>
    </row>
    <row r="88" spans="1:12" x14ac:dyDescent="0.3">
      <c r="A88" s="17" t="s">
        <v>756</v>
      </c>
      <c r="B88" s="42" t="e">
        <f>VLOOKUP(A88, 'Örnek Model'!A:A,1,0)</f>
        <v>#N/A</v>
      </c>
      <c r="C88" t="s">
        <v>757</v>
      </c>
      <c r="D88" t="s">
        <v>15</v>
      </c>
      <c r="E88">
        <v>0.46610000000000001</v>
      </c>
      <c r="F88">
        <v>7.4264999999999999</v>
      </c>
      <c r="G88">
        <v>0.84970000000000001</v>
      </c>
    </row>
    <row r="89" spans="1:12" x14ac:dyDescent="0.3">
      <c r="A89" s="17" t="s">
        <v>134</v>
      </c>
      <c r="B89" s="42" t="e">
        <f>VLOOKUP(A89, 'Örnek Model'!A:A,1,0)</f>
        <v>#N/A</v>
      </c>
      <c r="C89" t="s">
        <v>135</v>
      </c>
      <c r="D89" t="s">
        <v>15</v>
      </c>
      <c r="E89">
        <v>0.46600000000000003</v>
      </c>
      <c r="F89">
        <v>8.3841000000000001</v>
      </c>
      <c r="G89">
        <v>4.2079000000000004</v>
      </c>
      <c r="H89">
        <v>-3.7656000000000001</v>
      </c>
      <c r="I89">
        <v>48.2607</v>
      </c>
      <c r="J89">
        <v>85.382900000000006</v>
      </c>
      <c r="K89">
        <v>616.88390000000004</v>
      </c>
      <c r="L89" s="2">
        <v>2331.4513000000002</v>
      </c>
    </row>
    <row r="90" spans="1:12" x14ac:dyDescent="0.3">
      <c r="A90" s="17" t="s">
        <v>369</v>
      </c>
      <c r="B90" s="42" t="e">
        <f>VLOOKUP(A90, 'Örnek Model'!A:A,1,0)</f>
        <v>#N/A</v>
      </c>
      <c r="C90" t="s">
        <v>370</v>
      </c>
      <c r="D90" t="s">
        <v>15</v>
      </c>
      <c r="E90">
        <v>0.42020000000000002</v>
      </c>
      <c r="F90">
        <v>6.452</v>
      </c>
      <c r="G90">
        <v>-1.3769</v>
      </c>
      <c r="H90">
        <v>-3.8993000000000002</v>
      </c>
      <c r="I90">
        <v>29.356000000000002</v>
      </c>
      <c r="J90">
        <v>64.961299999999994</v>
      </c>
      <c r="K90">
        <v>577.61360000000002</v>
      </c>
    </row>
    <row r="91" spans="1:12" x14ac:dyDescent="0.3">
      <c r="A91" s="17" t="s">
        <v>766</v>
      </c>
      <c r="B91" s="42" t="e">
        <f>VLOOKUP(A91, 'Örnek Model'!A:A,1,0)</f>
        <v>#N/A</v>
      </c>
      <c r="C91" t="s">
        <v>767</v>
      </c>
      <c r="D91" t="s">
        <v>15</v>
      </c>
      <c r="E91">
        <v>0.3836</v>
      </c>
      <c r="F91">
        <v>5.8757000000000001</v>
      </c>
      <c r="G91">
        <v>5.4080000000000004</v>
      </c>
      <c r="H91">
        <v>7.6505000000000001</v>
      </c>
      <c r="I91">
        <v>45.978499999999997</v>
      </c>
    </row>
    <row r="92" spans="1:12" hidden="1" x14ac:dyDescent="0.3">
      <c r="A92" s="17" t="s">
        <v>403</v>
      </c>
      <c r="B92" s="42" t="e">
        <f>VLOOKUP(A92, 'Örnek Model'!A:A,1,0)</f>
        <v>#N/A</v>
      </c>
      <c r="C92" t="s">
        <v>404</v>
      </c>
      <c r="D92" t="s">
        <v>38</v>
      </c>
      <c r="E92">
        <v>0.51619999999999999</v>
      </c>
      <c r="F92">
        <v>3.6905999999999999</v>
      </c>
      <c r="G92">
        <v>4.6372999999999998</v>
      </c>
      <c r="H92">
        <v>13.9008</v>
      </c>
      <c r="I92">
        <v>26.396000000000001</v>
      </c>
      <c r="J92">
        <v>60.904400000000003</v>
      </c>
    </row>
    <row r="93" spans="1:12" hidden="1" x14ac:dyDescent="0.3">
      <c r="A93" s="17" t="s">
        <v>389</v>
      </c>
      <c r="B93" s="42" t="e">
        <f>VLOOKUP(A93, 'Örnek Model'!A:A,1,0)</f>
        <v>#N/A</v>
      </c>
      <c r="C93" t="s">
        <v>390</v>
      </c>
      <c r="D93" t="s">
        <v>12</v>
      </c>
      <c r="E93">
        <v>0.52529999999999999</v>
      </c>
      <c r="F93">
        <v>4.4363999999999999</v>
      </c>
      <c r="G93">
        <v>4.6246</v>
      </c>
      <c r="H93">
        <v>9.6308000000000007</v>
      </c>
      <c r="I93">
        <v>27.363499999999998</v>
      </c>
      <c r="J93">
        <v>63.235300000000002</v>
      </c>
      <c r="K93">
        <v>294.98329999999999</v>
      </c>
    </row>
    <row r="94" spans="1:12" hidden="1" x14ac:dyDescent="0.3">
      <c r="A94" s="17" t="s">
        <v>193</v>
      </c>
      <c r="B94" s="42" t="e">
        <f>VLOOKUP(A94, 'Örnek Model'!A:A,1,0)</f>
        <v>#N/A</v>
      </c>
      <c r="C94" t="s">
        <v>194</v>
      </c>
      <c r="D94" t="s">
        <v>12</v>
      </c>
      <c r="E94">
        <v>0.14660000000000001</v>
      </c>
      <c r="F94">
        <v>5.7622999999999998</v>
      </c>
      <c r="G94">
        <v>4.6188000000000002</v>
      </c>
      <c r="H94">
        <v>9.3682999999999996</v>
      </c>
      <c r="I94">
        <v>36.675899999999999</v>
      </c>
      <c r="J94">
        <v>78.538200000000003</v>
      </c>
      <c r="K94">
        <v>383.35849999999999</v>
      </c>
      <c r="L94">
        <v>563.96429999999998</v>
      </c>
    </row>
    <row r="95" spans="1:12" hidden="1" x14ac:dyDescent="0.3">
      <c r="A95" s="17" t="s">
        <v>229</v>
      </c>
      <c r="B95" s="42" t="e">
        <f>VLOOKUP(A95, 'Örnek Model'!A:A,1,0)</f>
        <v>#N/A</v>
      </c>
      <c r="C95" t="s">
        <v>230</v>
      </c>
      <c r="D95" t="s">
        <v>38</v>
      </c>
      <c r="E95">
        <v>0.56830000000000003</v>
      </c>
      <c r="F95">
        <v>1.609</v>
      </c>
      <c r="G95">
        <v>4.5781000000000001</v>
      </c>
      <c r="H95">
        <v>15.043699999999999</v>
      </c>
      <c r="I95">
        <v>26.6553</v>
      </c>
      <c r="J95">
        <v>74.515600000000006</v>
      </c>
    </row>
    <row r="96" spans="1:12" x14ac:dyDescent="0.3">
      <c r="A96" s="17" t="s">
        <v>88</v>
      </c>
      <c r="B96" s="42" t="e">
        <f>VLOOKUP(A96, 'Örnek Model'!A:A,1,0)</f>
        <v>#N/A</v>
      </c>
      <c r="C96" t="s">
        <v>89</v>
      </c>
      <c r="D96" t="s">
        <v>15</v>
      </c>
      <c r="E96">
        <v>0.38059999999999999</v>
      </c>
      <c r="F96" s="5">
        <v>12.175000000000001</v>
      </c>
      <c r="G96">
        <v>6.4038000000000004</v>
      </c>
      <c r="H96">
        <v>8.5570000000000004</v>
      </c>
      <c r="I96">
        <v>40.583399999999997</v>
      </c>
      <c r="J96">
        <v>95.978999999999999</v>
      </c>
      <c r="K96">
        <v>565.47439999999995</v>
      </c>
      <c r="L96">
        <v>1047.1692</v>
      </c>
    </row>
    <row r="97" spans="1:12" hidden="1" x14ac:dyDescent="0.3">
      <c r="A97" s="17" t="s">
        <v>461</v>
      </c>
      <c r="B97" s="42" t="e">
        <f>VLOOKUP(A97, 'Örnek Model'!A:A,1,0)</f>
        <v>#N/A</v>
      </c>
      <c r="C97" t="s">
        <v>462</v>
      </c>
      <c r="D97" t="s">
        <v>12</v>
      </c>
      <c r="E97">
        <v>0.6</v>
      </c>
      <c r="F97">
        <v>2.7618</v>
      </c>
      <c r="G97">
        <v>4.5370999999999997</v>
      </c>
      <c r="H97">
        <v>7.1811999999999996</v>
      </c>
      <c r="I97">
        <v>19.745799999999999</v>
      </c>
      <c r="J97">
        <v>56.400700000000001</v>
      </c>
      <c r="K97">
        <v>209.3192</v>
      </c>
      <c r="L97">
        <v>364.91239999999999</v>
      </c>
    </row>
    <row r="98" spans="1:12" hidden="1" x14ac:dyDescent="0.3">
      <c r="A98" s="17" t="s">
        <v>553</v>
      </c>
      <c r="B98" s="42" t="e">
        <f>VLOOKUP(A98, 'Örnek Model'!A:A,1,0)</f>
        <v>#N/A</v>
      </c>
      <c r="C98" t="s">
        <v>554</v>
      </c>
      <c r="D98" t="s">
        <v>12</v>
      </c>
      <c r="E98">
        <v>0.62709999999999999</v>
      </c>
      <c r="F98">
        <v>1.6119000000000001</v>
      </c>
      <c r="G98">
        <v>4.5349000000000004</v>
      </c>
      <c r="H98">
        <v>6.9035000000000002</v>
      </c>
      <c r="I98">
        <v>11.482900000000001</v>
      </c>
      <c r="J98">
        <v>43.1783</v>
      </c>
    </row>
    <row r="99" spans="1:12" x14ac:dyDescent="0.3">
      <c r="A99" s="17" t="s">
        <v>84</v>
      </c>
      <c r="B99" s="42" t="e">
        <f>VLOOKUP(A99, 'Örnek Model'!A:A,1,0)</f>
        <v>#N/A</v>
      </c>
      <c r="C99" t="s">
        <v>85</v>
      </c>
      <c r="D99" t="s">
        <v>15</v>
      </c>
      <c r="E99">
        <v>0.37940000000000002</v>
      </c>
      <c r="F99">
        <v>11.466100000000001</v>
      </c>
      <c r="G99" s="8">
        <v>7.2355</v>
      </c>
      <c r="H99">
        <v>7.8635999999999999</v>
      </c>
      <c r="I99">
        <v>48.329099999999997</v>
      </c>
      <c r="J99">
        <v>97.378299999999996</v>
      </c>
      <c r="K99">
        <v>586.30799999999999</v>
      </c>
      <c r="L99">
        <v>1173.502</v>
      </c>
    </row>
    <row r="100" spans="1:12" hidden="1" x14ac:dyDescent="0.3">
      <c r="A100" s="17" t="s">
        <v>293</v>
      </c>
      <c r="B100" s="42" t="e">
        <f>VLOOKUP(A100, 'Örnek Model'!A:A,1,0)</f>
        <v>#N/A</v>
      </c>
      <c r="C100" t="s">
        <v>294</v>
      </c>
      <c r="D100" t="s">
        <v>190</v>
      </c>
      <c r="E100">
        <v>0.13969999999999999</v>
      </c>
      <c r="F100">
        <v>0.43309999999999998</v>
      </c>
      <c r="G100">
        <v>4.5273000000000003</v>
      </c>
      <c r="H100">
        <v>15.5008</v>
      </c>
      <c r="I100">
        <v>20.344100000000001</v>
      </c>
      <c r="J100">
        <v>70.338300000000004</v>
      </c>
      <c r="K100">
        <v>338.92809999999997</v>
      </c>
      <c r="L100">
        <v>737.64170000000001</v>
      </c>
    </row>
    <row r="101" spans="1:12" hidden="1" x14ac:dyDescent="0.3">
      <c r="A101" s="17" t="s">
        <v>259</v>
      </c>
      <c r="B101" s="42" t="e">
        <f>VLOOKUP(A101, 'Örnek Model'!A:A,1,0)</f>
        <v>#N/A</v>
      </c>
      <c r="C101" t="s">
        <v>260</v>
      </c>
      <c r="D101" t="s">
        <v>12</v>
      </c>
      <c r="E101">
        <v>1.452</v>
      </c>
      <c r="F101">
        <v>4.8216999999999999</v>
      </c>
      <c r="G101">
        <v>4.5194999999999999</v>
      </c>
      <c r="H101">
        <v>-3.36</v>
      </c>
      <c r="I101">
        <v>30.891400000000001</v>
      </c>
      <c r="J101">
        <v>72.0154</v>
      </c>
    </row>
    <row r="102" spans="1:12" hidden="1" x14ac:dyDescent="0.3">
      <c r="A102" s="17" t="s">
        <v>840</v>
      </c>
      <c r="B102" s="42" t="e">
        <f>VLOOKUP(A102, 'Örnek Model'!A:A,1,0)</f>
        <v>#N/A</v>
      </c>
      <c r="C102" t="s">
        <v>841</v>
      </c>
      <c r="D102" t="s">
        <v>12</v>
      </c>
      <c r="E102">
        <v>-0.14799999999999999</v>
      </c>
      <c r="F102">
        <v>5.7638999999999996</v>
      </c>
      <c r="G102">
        <v>4.5068000000000001</v>
      </c>
      <c r="H102">
        <v>8.5294000000000008</v>
      </c>
      <c r="I102">
        <v>34.395200000000003</v>
      </c>
    </row>
    <row r="103" spans="1:12" hidden="1" x14ac:dyDescent="0.3">
      <c r="A103" s="17" t="s">
        <v>243</v>
      </c>
      <c r="B103" s="42" t="e">
        <f>VLOOKUP(A103, 'Örnek Model'!A:A,1,0)</f>
        <v>#N/A</v>
      </c>
      <c r="C103" t="s">
        <v>244</v>
      </c>
      <c r="D103" t="s">
        <v>12</v>
      </c>
      <c r="E103">
        <v>0.66679999999999995</v>
      </c>
      <c r="F103">
        <v>6.4729999999999999</v>
      </c>
      <c r="G103">
        <v>4.4375999999999998</v>
      </c>
      <c r="H103">
        <v>7.2561999999999998</v>
      </c>
      <c r="I103">
        <v>32.197899999999997</v>
      </c>
      <c r="J103">
        <v>72.921400000000006</v>
      </c>
      <c r="K103">
        <v>509.40859999999998</v>
      </c>
      <c r="L103">
        <v>746.76020000000005</v>
      </c>
    </row>
    <row r="104" spans="1:12" hidden="1" x14ac:dyDescent="0.3">
      <c r="A104" s="17" t="s">
        <v>281</v>
      </c>
      <c r="B104" s="42" t="e">
        <f>VLOOKUP(A104, 'Örnek Model'!A:A,1,0)</f>
        <v>#N/A</v>
      </c>
      <c r="C104" t="s">
        <v>282</v>
      </c>
      <c r="D104" t="s">
        <v>96</v>
      </c>
      <c r="E104">
        <v>2.5367999999999999</v>
      </c>
      <c r="F104">
        <v>1.3340000000000001</v>
      </c>
      <c r="G104">
        <v>4.4225000000000003</v>
      </c>
      <c r="H104">
        <v>12.697699999999999</v>
      </c>
      <c r="I104">
        <v>23.5731</v>
      </c>
      <c r="J104">
        <v>71.403499999999994</v>
      </c>
    </row>
    <row r="105" spans="1:12" x14ac:dyDescent="0.3">
      <c r="A105" s="17" t="s">
        <v>285</v>
      </c>
      <c r="B105" s="42" t="e">
        <f>VLOOKUP(A105, 'Örnek Model'!A:A,1,0)</f>
        <v>#N/A</v>
      </c>
      <c r="C105" t="s">
        <v>286</v>
      </c>
      <c r="D105" t="s">
        <v>15</v>
      </c>
      <c r="E105">
        <v>0.36280000000000001</v>
      </c>
      <c r="F105">
        <v>1.9218999999999999</v>
      </c>
      <c r="G105">
        <v>4.7091000000000003</v>
      </c>
      <c r="H105">
        <v>13.7827</v>
      </c>
      <c r="I105">
        <v>16.5532</v>
      </c>
      <c r="J105">
        <v>71.118700000000004</v>
      </c>
    </row>
    <row r="106" spans="1:12" hidden="1" x14ac:dyDescent="0.3">
      <c r="A106" s="17" t="s">
        <v>612</v>
      </c>
      <c r="B106" s="42" t="e">
        <f>VLOOKUP(A106, 'Örnek Model'!A:A,1,0)</f>
        <v>#N/A</v>
      </c>
      <c r="C106" t="s">
        <v>613</v>
      </c>
      <c r="D106" t="s">
        <v>12</v>
      </c>
      <c r="E106">
        <v>0.30969999999999998</v>
      </c>
      <c r="F106">
        <v>3.0303</v>
      </c>
      <c r="G106">
        <v>4.3997999999999999</v>
      </c>
      <c r="H106">
        <v>9.9724000000000004</v>
      </c>
      <c r="I106">
        <v>21.397200000000002</v>
      </c>
      <c r="J106">
        <v>37.2453</v>
      </c>
      <c r="K106">
        <v>234.49809999999999</v>
      </c>
      <c r="L106">
        <v>365.40480000000002</v>
      </c>
    </row>
    <row r="107" spans="1:12" hidden="1" x14ac:dyDescent="0.3">
      <c r="A107" s="17" t="s">
        <v>74</v>
      </c>
      <c r="B107" s="42" t="e">
        <f>VLOOKUP(A107, 'Örnek Model'!A:A,1,0)</f>
        <v>#N/A</v>
      </c>
      <c r="C107" s="2" t="s">
        <v>75</v>
      </c>
      <c r="D107" t="s">
        <v>69</v>
      </c>
      <c r="E107">
        <v>3.7425999999999999</v>
      </c>
      <c r="F107">
        <v>1.615</v>
      </c>
      <c r="G107">
        <v>4.3936000000000002</v>
      </c>
      <c r="H107">
        <v>17.3108</v>
      </c>
      <c r="I107">
        <v>21.007300000000001</v>
      </c>
      <c r="J107">
        <v>101.91840000000001</v>
      </c>
    </row>
    <row r="108" spans="1:12" hidden="1" x14ac:dyDescent="0.3">
      <c r="A108" s="17" t="s">
        <v>291</v>
      </c>
      <c r="B108" s="42" t="e">
        <f>VLOOKUP(A108, 'Örnek Model'!A:A,1,0)</f>
        <v>#N/A</v>
      </c>
      <c r="C108" t="s">
        <v>292</v>
      </c>
      <c r="D108" t="s">
        <v>96</v>
      </c>
      <c r="E108">
        <v>-4.5900000000000003E-2</v>
      </c>
      <c r="F108">
        <v>-0.69069999999999998</v>
      </c>
      <c r="G108">
        <v>4.3518999999999997</v>
      </c>
      <c r="H108">
        <v>15.126200000000001</v>
      </c>
      <c r="I108">
        <v>19.776199999999999</v>
      </c>
      <c r="J108">
        <v>70.571100000000001</v>
      </c>
      <c r="K108">
        <v>311.20960000000002</v>
      </c>
    </row>
    <row r="109" spans="1:12" x14ac:dyDescent="0.3">
      <c r="A109" s="17" t="s">
        <v>55</v>
      </c>
      <c r="B109" s="42" t="e">
        <f>VLOOKUP(A109, 'Örnek Model'!A:A,1,0)</f>
        <v>#N/A</v>
      </c>
      <c r="C109" t="s">
        <v>56</v>
      </c>
      <c r="D109" t="s">
        <v>15</v>
      </c>
      <c r="E109">
        <v>0.31929999999999997</v>
      </c>
      <c r="F109">
        <v>9.6693999999999996</v>
      </c>
      <c r="G109" s="8">
        <v>7.5137</v>
      </c>
      <c r="H109">
        <v>11.6617</v>
      </c>
      <c r="I109">
        <v>51.697800000000001</v>
      </c>
      <c r="J109">
        <v>110.7376</v>
      </c>
      <c r="K109">
        <v>696.02210000000002</v>
      </c>
      <c r="L109">
        <v>1223.9063000000001</v>
      </c>
    </row>
    <row r="110" spans="1:12" x14ac:dyDescent="0.3">
      <c r="A110" s="17" t="s">
        <v>465</v>
      </c>
      <c r="B110" s="42" t="e">
        <f>VLOOKUP(A110, 'Örnek Model'!A:A,1,0)</f>
        <v>#N/A</v>
      </c>
      <c r="C110" t="s">
        <v>466</v>
      </c>
      <c r="D110" t="s">
        <v>15</v>
      </c>
      <c r="E110">
        <v>0.31440000000000001</v>
      </c>
      <c r="F110">
        <v>5.4321999999999999</v>
      </c>
      <c r="G110">
        <v>0.65620000000000001</v>
      </c>
      <c r="H110">
        <v>-11.460800000000001</v>
      </c>
      <c r="I110">
        <v>33.332999999999998</v>
      </c>
      <c r="J110">
        <v>55.454500000000003</v>
      </c>
      <c r="K110">
        <v>589.48519999999996</v>
      </c>
      <c r="L110" s="2">
        <v>1608.4761000000001</v>
      </c>
    </row>
    <row r="111" spans="1:12" hidden="1" x14ac:dyDescent="0.3">
      <c r="A111" s="17" t="s">
        <v>117</v>
      </c>
      <c r="B111" s="42" t="e">
        <f>VLOOKUP(A111, 'Örnek Model'!A:A,1,0)</f>
        <v>#N/A</v>
      </c>
      <c r="C111" t="s">
        <v>118</v>
      </c>
      <c r="D111" t="s">
        <v>69</v>
      </c>
      <c r="E111">
        <v>0.28960000000000002</v>
      </c>
      <c r="F111">
        <v>3.9350000000000001</v>
      </c>
      <c r="G111">
        <v>4.2964000000000002</v>
      </c>
      <c r="H111">
        <v>10.0036</v>
      </c>
      <c r="I111">
        <v>37.4467</v>
      </c>
      <c r="J111">
        <v>89.894000000000005</v>
      </c>
      <c r="K111">
        <v>291.39940000000001</v>
      </c>
      <c r="L111">
        <v>531.25300000000004</v>
      </c>
    </row>
    <row r="112" spans="1:12" hidden="1" x14ac:dyDescent="0.3">
      <c r="A112" s="17" t="s">
        <v>63</v>
      </c>
      <c r="B112" s="42" t="e">
        <f>VLOOKUP(A112, 'Örnek Model'!A:A,1,0)</f>
        <v>#N/A</v>
      </c>
      <c r="C112" t="s">
        <v>64</v>
      </c>
      <c r="D112" t="s">
        <v>12</v>
      </c>
      <c r="E112">
        <v>3.6667000000000001</v>
      </c>
      <c r="F112">
        <v>1.5575000000000001</v>
      </c>
      <c r="G112">
        <v>4.2336999999999998</v>
      </c>
      <c r="H112" s="7">
        <v>22.099499999999999</v>
      </c>
      <c r="I112">
        <v>21.484400000000001</v>
      </c>
      <c r="J112">
        <v>107.2359</v>
      </c>
    </row>
    <row r="113" spans="1:12" hidden="1" x14ac:dyDescent="0.3">
      <c r="A113" s="17" t="s">
        <v>618</v>
      </c>
      <c r="B113" s="42" t="e">
        <f>VLOOKUP(A113, 'Örnek Model'!A:A,1,0)</f>
        <v>#N/A</v>
      </c>
      <c r="C113" t="s">
        <v>619</v>
      </c>
      <c r="D113" t="s">
        <v>127</v>
      </c>
      <c r="E113">
        <v>0.61140000000000005</v>
      </c>
      <c r="F113">
        <v>2.3650000000000002</v>
      </c>
      <c r="G113">
        <v>4.2263999999999999</v>
      </c>
      <c r="H113">
        <v>11.1706</v>
      </c>
      <c r="I113">
        <v>20.132400000000001</v>
      </c>
      <c r="J113">
        <v>36.580300000000001</v>
      </c>
      <c r="K113">
        <v>98.7667</v>
      </c>
      <c r="L113">
        <v>171.8595</v>
      </c>
    </row>
    <row r="114" spans="1:12" hidden="1" x14ac:dyDescent="0.3">
      <c r="A114" s="17" t="s">
        <v>485</v>
      </c>
      <c r="B114" s="42" t="e">
        <f>VLOOKUP(A114, 'Örnek Model'!A:A,1,0)</f>
        <v>#N/A</v>
      </c>
      <c r="C114" t="s">
        <v>486</v>
      </c>
      <c r="D114" t="s">
        <v>12</v>
      </c>
      <c r="E114">
        <v>0.4017</v>
      </c>
      <c r="F114">
        <v>2.2572000000000001</v>
      </c>
      <c r="G114">
        <v>4.2186000000000003</v>
      </c>
      <c r="H114">
        <v>9.1477000000000004</v>
      </c>
      <c r="I114">
        <v>19.500299999999999</v>
      </c>
      <c r="J114">
        <v>52.6648</v>
      </c>
      <c r="K114">
        <v>142.07159999999999</v>
      </c>
      <c r="L114">
        <v>236.53739999999999</v>
      </c>
    </row>
    <row r="115" spans="1:12" x14ac:dyDescent="0.3">
      <c r="A115" s="17" t="s">
        <v>365</v>
      </c>
      <c r="B115" s="42" t="e">
        <f>VLOOKUP(A115, 'Örnek Model'!A:A,1,0)</f>
        <v>#N/A</v>
      </c>
      <c r="C115" t="s">
        <v>366</v>
      </c>
      <c r="D115" t="s">
        <v>15</v>
      </c>
      <c r="E115">
        <v>0.26740000000000003</v>
      </c>
      <c r="F115">
        <v>6.6424000000000003</v>
      </c>
      <c r="G115">
        <v>1.7988999999999999</v>
      </c>
      <c r="H115">
        <v>7.0220000000000002</v>
      </c>
      <c r="I115">
        <v>22.870200000000001</v>
      </c>
      <c r="J115">
        <v>65.398600000000002</v>
      </c>
    </row>
    <row r="116" spans="1:12" hidden="1" x14ac:dyDescent="0.3">
      <c r="A116" s="17" t="s">
        <v>383</v>
      </c>
      <c r="B116" s="42" t="e">
        <f>VLOOKUP(A116, 'Örnek Model'!A:A,1,0)</f>
        <v>#N/A</v>
      </c>
      <c r="C116" t="s">
        <v>384</v>
      </c>
      <c r="D116" t="s">
        <v>127</v>
      </c>
      <c r="E116">
        <v>0.40089999999999998</v>
      </c>
      <c r="F116">
        <v>2.2557999999999998</v>
      </c>
      <c r="G116">
        <v>4.1677</v>
      </c>
      <c r="H116">
        <v>9.7341999999999995</v>
      </c>
      <c r="I116">
        <v>17.364599999999999</v>
      </c>
      <c r="J116">
        <v>63.353000000000002</v>
      </c>
      <c r="K116">
        <v>267.13780000000003</v>
      </c>
      <c r="L116">
        <v>477.24189999999999</v>
      </c>
    </row>
    <row r="117" spans="1:12" hidden="1" x14ac:dyDescent="0.3">
      <c r="A117" s="17" t="s">
        <v>393</v>
      </c>
      <c r="B117" s="42" t="e">
        <f>VLOOKUP(A117, 'Örnek Model'!A:A,1,0)</f>
        <v>#N/A</v>
      </c>
      <c r="C117" t="s">
        <v>394</v>
      </c>
      <c r="D117" t="s">
        <v>12</v>
      </c>
      <c r="E117">
        <v>0.46</v>
      </c>
      <c r="F117">
        <v>1.2843</v>
      </c>
      <c r="G117">
        <v>4.1635</v>
      </c>
      <c r="H117">
        <v>13.934200000000001</v>
      </c>
      <c r="I117">
        <v>22.72</v>
      </c>
      <c r="J117">
        <v>62.856499999999997</v>
      </c>
      <c r="K117">
        <v>164.5197</v>
      </c>
      <c r="L117">
        <v>242.85650000000001</v>
      </c>
    </row>
    <row r="118" spans="1:12" x14ac:dyDescent="0.3">
      <c r="A118" s="17" t="s">
        <v>335</v>
      </c>
      <c r="B118" s="42" t="e">
        <f>VLOOKUP(A118, 'Örnek Model'!A:A,1,0)</f>
        <v>#N/A</v>
      </c>
      <c r="C118" t="s">
        <v>336</v>
      </c>
      <c r="D118" t="s">
        <v>15</v>
      </c>
      <c r="E118">
        <v>0.2462</v>
      </c>
      <c r="F118">
        <v>6.1608999999999998</v>
      </c>
      <c r="G118">
        <v>5.4747000000000003</v>
      </c>
      <c r="H118">
        <v>-2.0768</v>
      </c>
      <c r="I118">
        <v>27.4908</v>
      </c>
      <c r="J118">
        <v>67.340400000000002</v>
      </c>
      <c r="K118">
        <v>616.12789999999995</v>
      </c>
    </row>
    <row r="119" spans="1:12" hidden="1" x14ac:dyDescent="0.3">
      <c r="A119" s="17" t="s">
        <v>325</v>
      </c>
      <c r="B119" s="42" t="e">
        <f>VLOOKUP(A119, 'Örnek Model'!A:A,1,0)</f>
        <v>#N/A</v>
      </c>
      <c r="C119" t="s">
        <v>326</v>
      </c>
      <c r="D119" t="s">
        <v>96</v>
      </c>
      <c r="E119">
        <v>0.46300000000000002</v>
      </c>
      <c r="F119">
        <v>1.7292000000000001</v>
      </c>
      <c r="G119">
        <v>4.1353</v>
      </c>
      <c r="H119">
        <v>11.878299999999999</v>
      </c>
      <c r="I119">
        <v>17.734999999999999</v>
      </c>
      <c r="J119">
        <v>68.689700000000002</v>
      </c>
      <c r="K119">
        <v>332.03539999999998</v>
      </c>
      <c r="L119">
        <v>520.24379999999996</v>
      </c>
    </row>
    <row r="120" spans="1:12" hidden="1" x14ac:dyDescent="0.3">
      <c r="A120" s="21" t="s">
        <v>188</v>
      </c>
      <c r="B120" s="42" t="e">
        <f>VLOOKUP(A120, 'Örnek Model'!A:A,1,0)</f>
        <v>#N/A</v>
      </c>
      <c r="C120" t="s">
        <v>189</v>
      </c>
      <c r="D120" t="s">
        <v>190</v>
      </c>
      <c r="E120">
        <v>0.38829999999999998</v>
      </c>
      <c r="F120">
        <v>0.83979999999999999</v>
      </c>
      <c r="G120">
        <v>4.0994999999999999</v>
      </c>
      <c r="H120">
        <v>12.1233</v>
      </c>
      <c r="I120">
        <v>28.563400000000001</v>
      </c>
      <c r="J120">
        <v>78.840999999999994</v>
      </c>
      <c r="K120">
        <v>351.20870000000002</v>
      </c>
    </row>
    <row r="121" spans="1:12" hidden="1" x14ac:dyDescent="0.3">
      <c r="A121" s="17" t="s">
        <v>162</v>
      </c>
      <c r="B121" s="42" t="e">
        <f>VLOOKUP(A121, 'Örnek Model'!A:A,1,0)</f>
        <v>#N/A</v>
      </c>
      <c r="C121" t="s">
        <v>163</v>
      </c>
      <c r="D121" t="s">
        <v>12</v>
      </c>
      <c r="E121">
        <v>2.5354999999999999</v>
      </c>
      <c r="F121">
        <v>3.3807</v>
      </c>
      <c r="G121">
        <v>4.0990000000000002</v>
      </c>
      <c r="H121">
        <v>18.360800000000001</v>
      </c>
      <c r="I121">
        <v>22.433</v>
      </c>
      <c r="J121">
        <v>82.762200000000007</v>
      </c>
    </row>
    <row r="122" spans="1:12" x14ac:dyDescent="0.3">
      <c r="A122" s="17" t="s">
        <v>289</v>
      </c>
      <c r="B122" s="42" t="e">
        <f>VLOOKUP(A122, 'Örnek Model'!A:A,1,0)</f>
        <v>#N/A</v>
      </c>
      <c r="C122" t="s">
        <v>290</v>
      </c>
      <c r="D122" t="s">
        <v>15</v>
      </c>
      <c r="E122">
        <v>0.23319999999999999</v>
      </c>
      <c r="F122">
        <v>7.9419000000000004</v>
      </c>
      <c r="G122">
        <v>4.9581999999999997</v>
      </c>
      <c r="H122">
        <v>7.1482000000000001</v>
      </c>
      <c r="I122">
        <v>30.806699999999999</v>
      </c>
      <c r="J122">
        <v>70.972999999999999</v>
      </c>
    </row>
    <row r="123" spans="1:12" hidden="1" x14ac:dyDescent="0.3">
      <c r="A123" s="17" t="s">
        <v>327</v>
      </c>
      <c r="B123" s="42" t="e">
        <f>VLOOKUP(A123, 'Örnek Model'!A:A,1,0)</f>
        <v>#N/A</v>
      </c>
      <c r="C123" t="s">
        <v>328</v>
      </c>
      <c r="D123" t="s">
        <v>190</v>
      </c>
      <c r="E123">
        <v>0.12790000000000001</v>
      </c>
      <c r="F123">
        <v>0.42209999999999998</v>
      </c>
      <c r="G123">
        <v>4.0453999999999999</v>
      </c>
      <c r="H123">
        <v>15.4809</v>
      </c>
      <c r="I123">
        <v>20.289100000000001</v>
      </c>
      <c r="J123">
        <v>68.550399999999996</v>
      </c>
      <c r="K123">
        <v>321.18369999999999</v>
      </c>
      <c r="L123">
        <v>675.13919999999996</v>
      </c>
    </row>
    <row r="124" spans="1:12" hidden="1" x14ac:dyDescent="0.3">
      <c r="A124" s="17" t="s">
        <v>557</v>
      </c>
      <c r="B124" s="42" t="e">
        <f>VLOOKUP(A124, 'Örnek Model'!A:A,1,0)</f>
        <v>#N/A</v>
      </c>
      <c r="C124" t="s">
        <v>558</v>
      </c>
      <c r="D124" t="s">
        <v>12</v>
      </c>
      <c r="E124">
        <v>0.61</v>
      </c>
      <c r="F124">
        <v>2.1707999999999998</v>
      </c>
      <c r="G124">
        <v>4.0362999999999998</v>
      </c>
      <c r="H124">
        <v>9.6003000000000007</v>
      </c>
      <c r="I124">
        <v>19.836600000000001</v>
      </c>
      <c r="J124">
        <v>42.927500000000002</v>
      </c>
      <c r="K124">
        <v>132.9239</v>
      </c>
      <c r="L124">
        <v>207.50739999999999</v>
      </c>
    </row>
    <row r="125" spans="1:12" x14ac:dyDescent="0.3">
      <c r="A125" s="17" t="s">
        <v>377</v>
      </c>
      <c r="B125" s="42" t="e">
        <f>VLOOKUP(A125, 'Örnek Model'!A:A,1,0)</f>
        <v>#N/A</v>
      </c>
      <c r="C125" t="s">
        <v>378</v>
      </c>
      <c r="D125" t="s">
        <v>15</v>
      </c>
      <c r="E125">
        <v>0.23250000000000001</v>
      </c>
      <c r="F125">
        <v>9.6397999999999993</v>
      </c>
      <c r="G125">
        <v>4.1626000000000003</v>
      </c>
      <c r="H125">
        <v>2.6305000000000001</v>
      </c>
      <c r="I125">
        <v>24.190799999999999</v>
      </c>
      <c r="J125">
        <v>64.123400000000004</v>
      </c>
      <c r="K125">
        <v>338.06400000000002</v>
      </c>
      <c r="L125">
        <v>727.53510000000006</v>
      </c>
    </row>
    <row r="126" spans="1:12" x14ac:dyDescent="0.3">
      <c r="A126" s="17" t="s">
        <v>313</v>
      </c>
      <c r="B126" s="42" t="e">
        <f>VLOOKUP(A126, 'Örnek Model'!A:A,1,0)</f>
        <v>#N/A</v>
      </c>
      <c r="C126" t="s">
        <v>314</v>
      </c>
      <c r="D126" t="s">
        <v>15</v>
      </c>
      <c r="E126">
        <v>0.19339999999999999</v>
      </c>
      <c r="F126">
        <v>5.9767000000000001</v>
      </c>
      <c r="G126">
        <v>2.0091000000000001</v>
      </c>
      <c r="H126">
        <v>-11.2746</v>
      </c>
      <c r="I126">
        <v>21.3047</v>
      </c>
      <c r="J126">
        <v>69.232600000000005</v>
      </c>
    </row>
    <row r="127" spans="1:12" hidden="1" x14ac:dyDescent="0.3">
      <c r="A127" s="17" t="s">
        <v>760</v>
      </c>
      <c r="B127" s="42" t="e">
        <f>VLOOKUP(A127, 'Örnek Model'!A:A,1,0)</f>
        <v>#N/A</v>
      </c>
      <c r="C127" t="s">
        <v>761</v>
      </c>
      <c r="D127" t="s">
        <v>38</v>
      </c>
      <c r="E127">
        <v>1.1111</v>
      </c>
      <c r="F127">
        <v>2.7328000000000001</v>
      </c>
      <c r="G127">
        <v>4.0041000000000002</v>
      </c>
    </row>
    <row r="128" spans="1:12" hidden="1" x14ac:dyDescent="0.3">
      <c r="A128" s="17" t="s">
        <v>529</v>
      </c>
      <c r="B128" s="42" t="e">
        <f>VLOOKUP(A128, 'Örnek Model'!A:A,1,0)</f>
        <v>#N/A</v>
      </c>
      <c r="C128" t="s">
        <v>530</v>
      </c>
      <c r="D128" t="s">
        <v>12</v>
      </c>
      <c r="E128">
        <v>0.86260000000000003</v>
      </c>
      <c r="F128">
        <v>3.4180000000000001</v>
      </c>
      <c r="G128">
        <v>4.0004</v>
      </c>
      <c r="H128">
        <v>8.0314999999999994</v>
      </c>
      <c r="I128">
        <v>30.150700000000001</v>
      </c>
      <c r="J128">
        <v>47.865000000000002</v>
      </c>
      <c r="K128">
        <v>170.74889999999999</v>
      </c>
      <c r="L128">
        <v>308.51490000000001</v>
      </c>
    </row>
    <row r="129" spans="1:12" hidden="1" x14ac:dyDescent="0.3">
      <c r="A129" s="21" t="s">
        <v>34</v>
      </c>
      <c r="B129" s="42" t="str">
        <f>VLOOKUP(A129, 'Örnek Model'!A:A,1,0)</f>
        <v>IRT</v>
      </c>
      <c r="C129" s="2" t="s">
        <v>35</v>
      </c>
      <c r="D129" t="s">
        <v>12</v>
      </c>
      <c r="E129" s="20">
        <v>5.1555</v>
      </c>
      <c r="F129">
        <v>4.1410999999999998</v>
      </c>
      <c r="G129">
        <v>4.827</v>
      </c>
      <c r="H129" s="7">
        <v>23.039300000000001</v>
      </c>
      <c r="I129">
        <v>34.794499999999999</v>
      </c>
      <c r="J129">
        <v>122.1046</v>
      </c>
    </row>
    <row r="130" spans="1:12" hidden="1" x14ac:dyDescent="0.3">
      <c r="A130" s="17" t="s">
        <v>70</v>
      </c>
      <c r="B130" s="42" t="e">
        <f>VLOOKUP(A130, 'Örnek Model'!A:A,1,0)</f>
        <v>#N/A</v>
      </c>
      <c r="C130" t="s">
        <v>71</v>
      </c>
      <c r="D130" t="s">
        <v>12</v>
      </c>
      <c r="E130">
        <v>3.1749000000000001</v>
      </c>
      <c r="F130">
        <v>2.0954999999999999</v>
      </c>
      <c r="G130">
        <v>3.9901</v>
      </c>
      <c r="H130">
        <v>19.104099999999999</v>
      </c>
      <c r="I130">
        <v>24.956499999999998</v>
      </c>
      <c r="J130">
        <v>103.218</v>
      </c>
    </row>
    <row r="131" spans="1:12" hidden="1" x14ac:dyDescent="0.3">
      <c r="A131" s="17" t="s">
        <v>734</v>
      </c>
      <c r="B131" s="42" t="e">
        <f>VLOOKUP(A131, 'Örnek Model'!A:A,1,0)</f>
        <v>#N/A</v>
      </c>
      <c r="C131" t="s">
        <v>735</v>
      </c>
      <c r="D131" t="s">
        <v>12</v>
      </c>
      <c r="E131">
        <v>0.36470000000000002</v>
      </c>
      <c r="F131">
        <v>2.7302</v>
      </c>
      <c r="G131">
        <v>3.9796</v>
      </c>
      <c r="H131">
        <v>6.7771999999999997</v>
      </c>
      <c r="I131">
        <v>14.308400000000001</v>
      </c>
      <c r="J131">
        <v>25.616399999999999</v>
      </c>
      <c r="K131">
        <v>67.429599999999994</v>
      </c>
      <c r="L131">
        <v>117.19580000000001</v>
      </c>
    </row>
    <row r="132" spans="1:12" hidden="1" x14ac:dyDescent="0.3">
      <c r="A132" s="17" t="s">
        <v>425</v>
      </c>
      <c r="B132" s="42" t="e">
        <f>VLOOKUP(A132, 'Örnek Model'!A:A,1,0)</f>
        <v>#N/A</v>
      </c>
      <c r="C132" t="s">
        <v>426</v>
      </c>
      <c r="D132" t="s">
        <v>38</v>
      </c>
      <c r="E132">
        <v>0.47820000000000001</v>
      </c>
      <c r="F132">
        <v>2.2538</v>
      </c>
      <c r="G132">
        <v>3.9445000000000001</v>
      </c>
      <c r="H132">
        <v>9.5435999999999996</v>
      </c>
      <c r="I132">
        <v>22.6434</v>
      </c>
      <c r="J132">
        <v>59.919699999999999</v>
      </c>
    </row>
    <row r="133" spans="1:12" hidden="1" x14ac:dyDescent="0.3">
      <c r="A133" s="17" t="s">
        <v>533</v>
      </c>
      <c r="B133" s="42" t="e">
        <f>VLOOKUP(A133, 'Örnek Model'!A:A,1,0)</f>
        <v>#N/A</v>
      </c>
      <c r="C133" t="s">
        <v>534</v>
      </c>
      <c r="D133" t="s">
        <v>12</v>
      </c>
      <c r="E133">
        <v>1.0269999999999999</v>
      </c>
      <c r="F133">
        <v>3.3732000000000002</v>
      </c>
      <c r="G133">
        <v>3.9123999999999999</v>
      </c>
      <c r="H133">
        <v>-2.5236000000000001</v>
      </c>
      <c r="I133">
        <v>22.224299999999999</v>
      </c>
      <c r="J133">
        <v>46.955500000000001</v>
      </c>
      <c r="K133">
        <v>318.46249999999998</v>
      </c>
      <c r="L133">
        <v>515.6</v>
      </c>
    </row>
    <row r="134" spans="1:12" x14ac:dyDescent="0.3">
      <c r="A134" s="18" t="s">
        <v>435</v>
      </c>
      <c r="B134" s="42" t="e">
        <f>VLOOKUP(A134, 'Örnek Model'!A:A,1,0)</f>
        <v>#N/A</v>
      </c>
      <c r="C134" t="s">
        <v>436</v>
      </c>
      <c r="D134" t="s">
        <v>15</v>
      </c>
      <c r="E134">
        <v>0.15290000000000001</v>
      </c>
      <c r="F134">
        <v>10.861000000000001</v>
      </c>
      <c r="G134">
        <v>4.0148999999999999</v>
      </c>
      <c r="H134">
        <v>-5.7173999999999996</v>
      </c>
      <c r="I134">
        <v>41.018999999999998</v>
      </c>
      <c r="J134">
        <v>58.432699999999997</v>
      </c>
      <c r="K134">
        <v>595.6558</v>
      </c>
      <c r="L134" s="2">
        <v>2273.8548999999998</v>
      </c>
    </row>
    <row r="135" spans="1:12" hidden="1" x14ac:dyDescent="0.3">
      <c r="A135" s="17" t="s">
        <v>203</v>
      </c>
      <c r="B135" s="42" t="e">
        <f>VLOOKUP(A135, 'Örnek Model'!A:A,1,0)</f>
        <v>#N/A</v>
      </c>
      <c r="C135" t="s">
        <v>204</v>
      </c>
      <c r="D135" t="s">
        <v>12</v>
      </c>
      <c r="E135">
        <v>1.1509</v>
      </c>
      <c r="F135">
        <v>5.1775000000000002</v>
      </c>
      <c r="G135">
        <v>3.9056000000000002</v>
      </c>
      <c r="H135">
        <v>9.6748999999999992</v>
      </c>
      <c r="I135">
        <v>34.161200000000001</v>
      </c>
      <c r="J135">
        <v>77.504599999999996</v>
      </c>
      <c r="K135">
        <v>182.84460000000001</v>
      </c>
      <c r="L135">
        <v>320.70999999999998</v>
      </c>
    </row>
    <row r="136" spans="1:12" hidden="1" x14ac:dyDescent="0.3">
      <c r="A136" s="17" t="s">
        <v>507</v>
      </c>
      <c r="B136" s="42" t="e">
        <f>VLOOKUP(A136, 'Örnek Model'!A:A,1,0)</f>
        <v>#N/A</v>
      </c>
      <c r="C136" t="s">
        <v>508</v>
      </c>
      <c r="D136" t="s">
        <v>38</v>
      </c>
      <c r="E136">
        <v>0.37469999999999998</v>
      </c>
      <c r="F136">
        <v>-0.41320000000000001</v>
      </c>
      <c r="G136">
        <v>3.9026000000000001</v>
      </c>
      <c r="H136">
        <v>5.6704999999999997</v>
      </c>
      <c r="I136">
        <v>13.1218</v>
      </c>
      <c r="J136">
        <v>50.818399999999997</v>
      </c>
    </row>
    <row r="137" spans="1:12" hidden="1" x14ac:dyDescent="0.3">
      <c r="A137" s="17" t="s">
        <v>680</v>
      </c>
      <c r="B137" s="42" t="e">
        <f>VLOOKUP(A137, 'Örnek Model'!A:A,1,0)</f>
        <v>#N/A</v>
      </c>
      <c r="C137" t="s">
        <v>681</v>
      </c>
      <c r="D137" t="s">
        <v>96</v>
      </c>
      <c r="E137">
        <v>0.50760000000000005</v>
      </c>
      <c r="F137">
        <v>1.6858</v>
      </c>
      <c r="G137">
        <v>3.8963000000000001</v>
      </c>
      <c r="H137">
        <v>9.8161000000000005</v>
      </c>
      <c r="I137">
        <v>17.242799999999999</v>
      </c>
      <c r="J137">
        <v>32.006700000000002</v>
      </c>
      <c r="K137">
        <v>89.477199999999996</v>
      </c>
      <c r="L137">
        <v>144.4607</v>
      </c>
    </row>
    <row r="138" spans="1:12" hidden="1" x14ac:dyDescent="0.3">
      <c r="A138" s="17" t="s">
        <v>654</v>
      </c>
      <c r="B138" s="42" t="e">
        <f>VLOOKUP(A138, 'Örnek Model'!A:A,1,0)</f>
        <v>#N/A</v>
      </c>
      <c r="C138" t="s">
        <v>655</v>
      </c>
      <c r="D138" t="s">
        <v>127</v>
      </c>
      <c r="E138">
        <v>0.54910000000000003</v>
      </c>
      <c r="F138">
        <v>2.2086000000000001</v>
      </c>
      <c r="G138">
        <v>3.8843999999999999</v>
      </c>
      <c r="H138">
        <v>10.5175</v>
      </c>
      <c r="I138">
        <v>18.324200000000001</v>
      </c>
      <c r="J138">
        <v>33.734999999999999</v>
      </c>
      <c r="K138">
        <v>89.531700000000001</v>
      </c>
      <c r="L138">
        <v>147.5659</v>
      </c>
    </row>
    <row r="139" spans="1:12" hidden="1" x14ac:dyDescent="0.3">
      <c r="A139" s="17" t="s">
        <v>672</v>
      </c>
      <c r="B139" s="42" t="e">
        <f>VLOOKUP(A139, 'Örnek Model'!A:A,1,0)</f>
        <v>#N/A</v>
      </c>
      <c r="C139" t="s">
        <v>673</v>
      </c>
      <c r="D139" t="s">
        <v>127</v>
      </c>
      <c r="E139">
        <v>0.53120000000000001</v>
      </c>
      <c r="F139">
        <v>2.5514000000000001</v>
      </c>
      <c r="G139">
        <v>3.8828</v>
      </c>
      <c r="H139">
        <v>10.5244</v>
      </c>
      <c r="I139">
        <v>16.554099999999998</v>
      </c>
      <c r="J139">
        <v>32.380299999999998</v>
      </c>
    </row>
    <row r="140" spans="1:12" hidden="1" x14ac:dyDescent="0.3">
      <c r="A140" s="17" t="s">
        <v>505</v>
      </c>
      <c r="B140" s="42" t="e">
        <f>VLOOKUP(A140, 'Örnek Model'!A:A,1,0)</f>
        <v>#N/A</v>
      </c>
      <c r="C140" t="s">
        <v>506</v>
      </c>
      <c r="D140" t="s">
        <v>12</v>
      </c>
      <c r="E140">
        <v>0.95669999999999999</v>
      </c>
      <c r="F140">
        <v>5.1769999999999996</v>
      </c>
      <c r="G140">
        <v>3.8740999999999999</v>
      </c>
      <c r="H140">
        <v>-10.0314</v>
      </c>
      <c r="I140">
        <v>25.3919</v>
      </c>
      <c r="J140">
        <v>50.849800000000002</v>
      </c>
      <c r="K140">
        <v>470.72340000000003</v>
      </c>
      <c r="L140" s="2">
        <v>2661.4484000000002</v>
      </c>
    </row>
    <row r="141" spans="1:12" hidden="1" x14ac:dyDescent="0.3">
      <c r="A141" s="17" t="s">
        <v>441</v>
      </c>
      <c r="B141" s="42" t="e">
        <f>VLOOKUP(A141, 'Örnek Model'!A:A,1,0)</f>
        <v>#N/A</v>
      </c>
      <c r="C141" t="s">
        <v>442</v>
      </c>
      <c r="D141" t="s">
        <v>12</v>
      </c>
      <c r="E141">
        <v>0.54579999999999995</v>
      </c>
      <c r="F141">
        <v>3.1217999999999999</v>
      </c>
      <c r="G141">
        <v>3.8723999999999998</v>
      </c>
      <c r="H141">
        <v>12.5036</v>
      </c>
      <c r="I141">
        <v>24.466200000000001</v>
      </c>
      <c r="J141">
        <v>58.100099999999998</v>
      </c>
      <c r="K141">
        <v>176.14959999999999</v>
      </c>
      <c r="L141">
        <v>300.15199999999999</v>
      </c>
    </row>
    <row r="142" spans="1:12" hidden="1" x14ac:dyDescent="0.3">
      <c r="A142" s="17" t="s">
        <v>409</v>
      </c>
      <c r="B142" s="42" t="e">
        <f>VLOOKUP(A142, 'Örnek Model'!A:A,1,0)</f>
        <v>#N/A</v>
      </c>
      <c r="C142" t="s">
        <v>410</v>
      </c>
      <c r="D142" t="s">
        <v>12</v>
      </c>
      <c r="E142">
        <v>0.29249999999999998</v>
      </c>
      <c r="F142">
        <v>2.0947</v>
      </c>
      <c r="G142">
        <v>3.8719999999999999</v>
      </c>
      <c r="H142">
        <v>9.6105</v>
      </c>
      <c r="I142">
        <v>16.422999999999998</v>
      </c>
      <c r="J142">
        <v>60.650500000000001</v>
      </c>
      <c r="K142">
        <v>255.63499999999999</v>
      </c>
    </row>
    <row r="143" spans="1:12" x14ac:dyDescent="0.3">
      <c r="A143" s="17" t="s">
        <v>453</v>
      </c>
      <c r="B143" s="42" t="e">
        <f>VLOOKUP(A143, 'Örnek Model'!A:A,1,0)</f>
        <v>#N/A</v>
      </c>
      <c r="C143" t="s">
        <v>454</v>
      </c>
      <c r="D143" t="s">
        <v>15</v>
      </c>
      <c r="E143">
        <v>0.14760000000000001</v>
      </c>
      <c r="F143">
        <v>6.6886999999999999</v>
      </c>
      <c r="G143">
        <v>1.1978</v>
      </c>
      <c r="H143">
        <v>0.496</v>
      </c>
      <c r="I143">
        <v>26.520299999999999</v>
      </c>
      <c r="J143">
        <v>57.019100000000002</v>
      </c>
      <c r="K143">
        <v>354.3288</v>
      </c>
      <c r="L143">
        <v>1303.3570999999999</v>
      </c>
    </row>
    <row r="144" spans="1:12" hidden="1" x14ac:dyDescent="0.3">
      <c r="A144" s="17" t="s">
        <v>359</v>
      </c>
      <c r="B144" s="42" t="e">
        <f>VLOOKUP(A144, 'Örnek Model'!A:A,1,0)</f>
        <v>#N/A</v>
      </c>
      <c r="C144" t="s">
        <v>360</v>
      </c>
      <c r="D144" t="s">
        <v>38</v>
      </c>
      <c r="E144">
        <v>0.26379999999999998</v>
      </c>
      <c r="F144">
        <v>4.3929</v>
      </c>
      <c r="G144">
        <v>3.8557000000000001</v>
      </c>
      <c r="H144">
        <v>11.780200000000001</v>
      </c>
      <c r="I144">
        <v>22.2302</v>
      </c>
      <c r="J144">
        <v>65.972800000000007</v>
      </c>
      <c r="K144">
        <v>269.28039999999999</v>
      </c>
      <c r="L144">
        <v>509.88869999999997</v>
      </c>
    </row>
    <row r="145" spans="1:12" hidden="1" x14ac:dyDescent="0.3">
      <c r="A145" s="17" t="s">
        <v>319</v>
      </c>
      <c r="B145" s="42" t="e">
        <f>VLOOKUP(A145, 'Örnek Model'!A:A,1,0)</f>
        <v>#N/A</v>
      </c>
      <c r="C145" t="s">
        <v>320</v>
      </c>
      <c r="D145" t="s">
        <v>190</v>
      </c>
      <c r="E145">
        <v>0.1187</v>
      </c>
      <c r="F145">
        <v>0.60619999999999996</v>
      </c>
      <c r="G145">
        <v>3.8283</v>
      </c>
      <c r="H145">
        <v>14.4306</v>
      </c>
      <c r="I145">
        <v>19.040700000000001</v>
      </c>
      <c r="J145">
        <v>69.089600000000004</v>
      </c>
      <c r="K145">
        <v>334.58080000000001</v>
      </c>
      <c r="L145">
        <v>710.42619999999999</v>
      </c>
    </row>
    <row r="146" spans="1:12" x14ac:dyDescent="0.3">
      <c r="A146" s="17" t="s">
        <v>43</v>
      </c>
      <c r="B146" s="42" t="e">
        <f>VLOOKUP(A146, 'Örnek Model'!A:A,1,0)</f>
        <v>#N/A</v>
      </c>
      <c r="C146" t="s">
        <v>44</v>
      </c>
      <c r="D146" t="s">
        <v>15</v>
      </c>
      <c r="E146">
        <v>0.1106</v>
      </c>
      <c r="F146">
        <v>9.7929999999999993</v>
      </c>
      <c r="G146" s="8">
        <v>8.2739999999999991</v>
      </c>
      <c r="H146">
        <v>11.8406</v>
      </c>
      <c r="I146">
        <v>55.155000000000001</v>
      </c>
      <c r="J146">
        <v>114.0277</v>
      </c>
    </row>
    <row r="147" spans="1:12" hidden="1" x14ac:dyDescent="0.3">
      <c r="A147" s="17" t="s">
        <v>397</v>
      </c>
      <c r="B147" s="42" t="e">
        <f>VLOOKUP(A147, 'Örnek Model'!A:A,1,0)</f>
        <v>#N/A</v>
      </c>
      <c r="C147" t="s">
        <v>398</v>
      </c>
      <c r="D147" t="s">
        <v>38</v>
      </c>
      <c r="E147">
        <v>0.2707</v>
      </c>
      <c r="F147">
        <v>2.9154</v>
      </c>
      <c r="G147">
        <v>3.8010000000000002</v>
      </c>
      <c r="H147">
        <v>12.8626</v>
      </c>
      <c r="I147">
        <v>20.766400000000001</v>
      </c>
      <c r="J147">
        <v>62.058700000000002</v>
      </c>
      <c r="K147">
        <v>173.1524</v>
      </c>
      <c r="L147">
        <v>307.22699999999998</v>
      </c>
    </row>
    <row r="148" spans="1:12" x14ac:dyDescent="0.3">
      <c r="A148" s="17" t="s">
        <v>802</v>
      </c>
      <c r="B148" s="42" t="e">
        <f>VLOOKUP(A148, 'Örnek Model'!A:A,1,0)</f>
        <v>#N/A</v>
      </c>
      <c r="C148" t="s">
        <v>803</v>
      </c>
      <c r="D148" t="s">
        <v>15</v>
      </c>
      <c r="E148">
        <v>0.1084</v>
      </c>
      <c r="F148">
        <v>7.4608999999999996</v>
      </c>
      <c r="G148">
        <v>3.1541000000000001</v>
      </c>
    </row>
    <row r="149" spans="1:12" hidden="1" x14ac:dyDescent="0.3">
      <c r="A149" s="17" t="s">
        <v>239</v>
      </c>
      <c r="B149" s="42" t="e">
        <f>VLOOKUP(A149, 'Örnek Model'!A:A,1,0)</f>
        <v>#N/A</v>
      </c>
      <c r="C149" t="s">
        <v>240</v>
      </c>
      <c r="D149" t="s">
        <v>96</v>
      </c>
      <c r="E149">
        <v>1.4996</v>
      </c>
      <c r="F149">
        <v>2.6541000000000001</v>
      </c>
      <c r="G149">
        <v>3.7957999999999998</v>
      </c>
      <c r="H149">
        <v>8.8640000000000008</v>
      </c>
      <c r="I149">
        <v>31.75</v>
      </c>
      <c r="J149">
        <v>73.219700000000003</v>
      </c>
    </row>
    <row r="150" spans="1:12" hidden="1" x14ac:dyDescent="0.3">
      <c r="A150" s="17" t="s">
        <v>640</v>
      </c>
      <c r="B150" s="42" t="e">
        <f>VLOOKUP(A150, 'Örnek Model'!A:A,1,0)</f>
        <v>#N/A</v>
      </c>
      <c r="C150" t="s">
        <v>641</v>
      </c>
      <c r="D150" t="s">
        <v>127</v>
      </c>
      <c r="E150">
        <v>0.51180000000000003</v>
      </c>
      <c r="F150">
        <v>1.6337999999999999</v>
      </c>
      <c r="G150">
        <v>3.7934999999999999</v>
      </c>
      <c r="H150">
        <v>10.1455</v>
      </c>
      <c r="I150">
        <v>19.176200000000001</v>
      </c>
      <c r="J150">
        <v>35.064700000000002</v>
      </c>
      <c r="K150">
        <v>95.287300000000002</v>
      </c>
      <c r="L150">
        <v>157.9907</v>
      </c>
    </row>
    <row r="151" spans="1:12" hidden="1" x14ac:dyDescent="0.3">
      <c r="A151" s="17" t="s">
        <v>682</v>
      </c>
      <c r="B151" s="42" t="e">
        <f>VLOOKUP(A151, 'Örnek Model'!A:A,1,0)</f>
        <v>#N/A</v>
      </c>
      <c r="C151" t="s">
        <v>683</v>
      </c>
      <c r="D151" t="s">
        <v>96</v>
      </c>
      <c r="E151">
        <v>0.53580000000000005</v>
      </c>
      <c r="F151">
        <v>1.8565</v>
      </c>
      <c r="G151">
        <v>3.7831999999999999</v>
      </c>
      <c r="H151">
        <v>10.3414</v>
      </c>
      <c r="I151">
        <v>18.041</v>
      </c>
      <c r="J151">
        <v>31.551600000000001</v>
      </c>
      <c r="K151">
        <v>87.868399999999994</v>
      </c>
      <c r="L151">
        <v>140.1884</v>
      </c>
    </row>
    <row r="152" spans="1:12" hidden="1" x14ac:dyDescent="0.3">
      <c r="A152" s="17" t="s">
        <v>221</v>
      </c>
      <c r="B152" s="42" t="e">
        <f>VLOOKUP(A152, 'Örnek Model'!A:A,1,0)</f>
        <v>#N/A</v>
      </c>
      <c r="C152" t="s">
        <v>222</v>
      </c>
      <c r="D152" t="s">
        <v>127</v>
      </c>
      <c r="E152">
        <v>0.38919999999999999</v>
      </c>
      <c r="F152">
        <v>1.8552999999999999</v>
      </c>
      <c r="G152">
        <v>3.7753000000000001</v>
      </c>
      <c r="H152">
        <v>11.9162</v>
      </c>
      <c r="I152">
        <v>20.6281</v>
      </c>
      <c r="J152">
        <v>75.236000000000004</v>
      </c>
      <c r="K152">
        <v>358.80369999999999</v>
      </c>
      <c r="L152">
        <v>658.20100000000002</v>
      </c>
    </row>
    <row r="153" spans="1:12" hidden="1" x14ac:dyDescent="0.3">
      <c r="A153" s="17" t="s">
        <v>423</v>
      </c>
      <c r="B153" s="42" t="e">
        <f>VLOOKUP(A153, 'Örnek Model'!A:A,1,0)</f>
        <v>#N/A</v>
      </c>
      <c r="C153" t="s">
        <v>424</v>
      </c>
      <c r="D153" t="s">
        <v>12</v>
      </c>
      <c r="E153">
        <v>0.57030000000000003</v>
      </c>
      <c r="F153">
        <v>3.2492000000000001</v>
      </c>
      <c r="G153">
        <v>3.7721</v>
      </c>
      <c r="H153">
        <v>12.968</v>
      </c>
      <c r="I153">
        <v>25.2959</v>
      </c>
      <c r="J153">
        <v>59.986899999999999</v>
      </c>
      <c r="K153">
        <v>193.33920000000001</v>
      </c>
      <c r="L153">
        <v>330.25920000000002</v>
      </c>
    </row>
    <row r="154" spans="1:12" hidden="1" x14ac:dyDescent="0.3">
      <c r="A154" s="17" t="s">
        <v>391</v>
      </c>
      <c r="B154" s="42" t="e">
        <f>VLOOKUP(A154, 'Örnek Model'!A:A,1,0)</f>
        <v>#N/A</v>
      </c>
      <c r="C154" t="s">
        <v>392</v>
      </c>
      <c r="D154" t="s">
        <v>12</v>
      </c>
      <c r="E154">
        <v>0.6905</v>
      </c>
      <c r="F154">
        <v>1.0895999999999999</v>
      </c>
      <c r="G154">
        <v>3.7673999999999999</v>
      </c>
      <c r="H154">
        <v>12.103899999999999</v>
      </c>
      <c r="I154">
        <v>27.904900000000001</v>
      </c>
      <c r="J154">
        <v>63.156599999999997</v>
      </c>
      <c r="K154">
        <v>235.71520000000001</v>
      </c>
      <c r="L154">
        <v>433.2937</v>
      </c>
    </row>
    <row r="155" spans="1:12" hidden="1" x14ac:dyDescent="0.3">
      <c r="A155" s="17" t="s">
        <v>367</v>
      </c>
      <c r="B155" s="42" t="e">
        <f>VLOOKUP(A155, 'Örnek Model'!A:A,1,0)</f>
        <v>#N/A</v>
      </c>
      <c r="C155" t="s">
        <v>368</v>
      </c>
      <c r="D155" t="s">
        <v>38</v>
      </c>
      <c r="E155">
        <v>0.40160000000000001</v>
      </c>
      <c r="F155">
        <v>2.9550000000000001</v>
      </c>
      <c r="G155">
        <v>3.7642000000000002</v>
      </c>
      <c r="H155">
        <v>8.7812999999999999</v>
      </c>
      <c r="I155">
        <v>21.668099999999999</v>
      </c>
      <c r="J155">
        <v>65.115499999999997</v>
      </c>
    </row>
    <row r="156" spans="1:12" hidden="1" x14ac:dyDescent="0.3">
      <c r="A156" s="17" t="s">
        <v>351</v>
      </c>
      <c r="B156" s="42" t="e">
        <f>VLOOKUP(A156, 'Örnek Model'!A:A,1,0)</f>
        <v>#N/A</v>
      </c>
      <c r="C156" t="s">
        <v>352</v>
      </c>
      <c r="D156" t="s">
        <v>38</v>
      </c>
      <c r="E156">
        <v>0.27060000000000001</v>
      </c>
      <c r="F156">
        <v>3.7252999999999998</v>
      </c>
      <c r="G156">
        <v>3.7490000000000001</v>
      </c>
      <c r="H156">
        <v>12.749599999999999</v>
      </c>
      <c r="I156">
        <v>21.783799999999999</v>
      </c>
      <c r="J156">
        <v>66.667900000000003</v>
      </c>
      <c r="K156">
        <v>215.87190000000001</v>
      </c>
      <c r="L156">
        <v>394.5641</v>
      </c>
    </row>
    <row r="157" spans="1:12" x14ac:dyDescent="0.3">
      <c r="A157" s="17" t="s">
        <v>846</v>
      </c>
      <c r="B157" s="42" t="e">
        <f>VLOOKUP(A157, 'Örnek Model'!A:A,1,0)</f>
        <v>#N/A</v>
      </c>
      <c r="C157" t="s">
        <v>847</v>
      </c>
      <c r="D157" t="s">
        <v>15</v>
      </c>
      <c r="E157">
        <v>9.8900000000000002E-2</v>
      </c>
      <c r="F157">
        <v>8.0015999999999998</v>
      </c>
      <c r="G157">
        <v>3.2286000000000001</v>
      </c>
      <c r="H157">
        <v>3.5009000000000001</v>
      </c>
      <c r="I157">
        <v>34.811399999999999</v>
      </c>
    </row>
    <row r="158" spans="1:12" hidden="1" x14ac:dyDescent="0.3">
      <c r="A158" s="17" t="s">
        <v>724</v>
      </c>
      <c r="B158" s="42" t="e">
        <f>VLOOKUP(A158, 'Örnek Model'!A:A,1,0)</f>
        <v>#N/A</v>
      </c>
      <c r="C158" t="s">
        <v>725</v>
      </c>
      <c r="D158" t="s">
        <v>127</v>
      </c>
      <c r="E158">
        <v>0.19989999999999999</v>
      </c>
      <c r="F158">
        <v>1.0383</v>
      </c>
      <c r="G158">
        <v>3.7029999999999998</v>
      </c>
      <c r="H158">
        <v>11.004799999999999</v>
      </c>
      <c r="I158">
        <v>19.299600000000002</v>
      </c>
      <c r="J158">
        <v>27.7746</v>
      </c>
      <c r="K158">
        <v>122.2997</v>
      </c>
      <c r="L158">
        <v>199.24619999999999</v>
      </c>
    </row>
    <row r="159" spans="1:12" hidden="1" x14ac:dyDescent="0.3">
      <c r="A159" s="17" t="s">
        <v>628</v>
      </c>
      <c r="B159" s="42" t="e">
        <f>VLOOKUP(A159, 'Örnek Model'!A:A,1,0)</f>
        <v>#N/A</v>
      </c>
      <c r="C159" t="s">
        <v>629</v>
      </c>
      <c r="D159" t="s">
        <v>577</v>
      </c>
      <c r="E159">
        <v>0.58209999999999995</v>
      </c>
      <c r="F159">
        <v>1.8603000000000001</v>
      </c>
      <c r="G159">
        <v>3.6981000000000002</v>
      </c>
      <c r="H159">
        <v>10.307399999999999</v>
      </c>
      <c r="I159">
        <v>19.292100000000001</v>
      </c>
      <c r="J159">
        <v>36.054000000000002</v>
      </c>
      <c r="K159">
        <v>94.524299999999997</v>
      </c>
    </row>
    <row r="160" spans="1:12" hidden="1" x14ac:dyDescent="0.3">
      <c r="A160" s="17" t="s">
        <v>101</v>
      </c>
      <c r="B160" s="42" t="e">
        <f>VLOOKUP(A160, 'Örnek Model'!A:A,1,0)</f>
        <v>#N/A</v>
      </c>
      <c r="C160" t="s">
        <v>102</v>
      </c>
      <c r="D160" t="s">
        <v>12</v>
      </c>
      <c r="E160">
        <v>3.1970000000000001</v>
      </c>
      <c r="F160">
        <v>1.5781000000000001</v>
      </c>
      <c r="G160">
        <v>3.6947000000000001</v>
      </c>
      <c r="H160">
        <v>18.0718</v>
      </c>
      <c r="I160">
        <v>20.840199999999999</v>
      </c>
      <c r="J160">
        <v>94.148499999999999</v>
      </c>
    </row>
    <row r="161" spans="1:12" x14ac:dyDescent="0.3">
      <c r="A161" s="17" t="s">
        <v>136</v>
      </c>
      <c r="B161" s="42" t="e">
        <f>VLOOKUP(A161, 'Örnek Model'!A:A,1,0)</f>
        <v>#N/A</v>
      </c>
      <c r="C161" t="s">
        <v>137</v>
      </c>
      <c r="D161" t="s">
        <v>15</v>
      </c>
      <c r="E161">
        <v>8.6300000000000002E-2</v>
      </c>
      <c r="F161">
        <v>11.2814</v>
      </c>
      <c r="G161">
        <v>3.6387</v>
      </c>
      <c r="H161">
        <v>4.3796999999999997</v>
      </c>
      <c r="I161">
        <v>32.7746</v>
      </c>
      <c r="J161">
        <v>84.751199999999997</v>
      </c>
    </row>
    <row r="162" spans="1:12" hidden="1" x14ac:dyDescent="0.3">
      <c r="A162" s="17" t="s">
        <v>598</v>
      </c>
      <c r="B162" s="42" t="e">
        <f>VLOOKUP(A162, 'Örnek Model'!A:A,1,0)</f>
        <v>#N/A</v>
      </c>
      <c r="C162" t="s">
        <v>599</v>
      </c>
      <c r="D162" t="s">
        <v>127</v>
      </c>
      <c r="E162">
        <v>0.57099999999999995</v>
      </c>
      <c r="F162">
        <v>1.8394999999999999</v>
      </c>
      <c r="G162">
        <v>3.6905999999999999</v>
      </c>
      <c r="H162">
        <v>10.819100000000001</v>
      </c>
      <c r="I162">
        <v>21.5395</v>
      </c>
      <c r="J162">
        <v>37.497999999999998</v>
      </c>
      <c r="K162">
        <v>111.1212</v>
      </c>
      <c r="L162">
        <v>202.82419999999999</v>
      </c>
    </row>
    <row r="163" spans="1:12" hidden="1" x14ac:dyDescent="0.3">
      <c r="A163" s="17" t="s">
        <v>569</v>
      </c>
      <c r="B163" s="42" t="e">
        <f>VLOOKUP(A163, 'Örnek Model'!A:A,1,0)</f>
        <v>#N/A</v>
      </c>
      <c r="C163" t="s">
        <v>570</v>
      </c>
      <c r="D163" t="s">
        <v>127</v>
      </c>
      <c r="E163">
        <v>0.56699999999999995</v>
      </c>
      <c r="F163">
        <v>1.929</v>
      </c>
      <c r="G163">
        <v>3.68</v>
      </c>
      <c r="H163">
        <v>10.5352</v>
      </c>
      <c r="I163">
        <v>21.0944</v>
      </c>
      <c r="J163">
        <v>41.028100000000002</v>
      </c>
    </row>
    <row r="164" spans="1:12" hidden="1" x14ac:dyDescent="0.3">
      <c r="A164" s="17" t="s">
        <v>107</v>
      </c>
      <c r="B164" s="42" t="e">
        <f>VLOOKUP(A164, 'Örnek Model'!A:A,1,0)</f>
        <v>#N/A</v>
      </c>
      <c r="C164" t="s">
        <v>108</v>
      </c>
      <c r="D164" t="s">
        <v>12</v>
      </c>
      <c r="E164">
        <v>0.57340000000000002</v>
      </c>
      <c r="F164">
        <v>5.3525</v>
      </c>
      <c r="G164">
        <v>3.6798000000000002</v>
      </c>
      <c r="H164">
        <v>4.3795000000000002</v>
      </c>
      <c r="I164">
        <v>42.908700000000003</v>
      </c>
      <c r="J164">
        <v>93.327200000000005</v>
      </c>
    </row>
    <row r="165" spans="1:12" hidden="1" x14ac:dyDescent="0.3">
      <c r="A165" s="17" t="s">
        <v>632</v>
      </c>
      <c r="B165" s="42" t="e">
        <f>VLOOKUP(A165, 'Örnek Model'!A:A,1,0)</f>
        <v>#N/A</v>
      </c>
      <c r="C165" t="s">
        <v>633</v>
      </c>
      <c r="D165" t="s">
        <v>577</v>
      </c>
      <c r="E165">
        <v>0.57509999999999994</v>
      </c>
      <c r="F165">
        <v>1.8221000000000001</v>
      </c>
      <c r="G165">
        <v>3.6793</v>
      </c>
      <c r="H165">
        <v>10.517200000000001</v>
      </c>
      <c r="I165">
        <v>19.3689</v>
      </c>
      <c r="J165">
        <v>35.841500000000003</v>
      </c>
      <c r="K165">
        <v>94.319100000000006</v>
      </c>
    </row>
    <row r="166" spans="1:12" hidden="1" x14ac:dyDescent="0.3">
      <c r="A166" s="17" t="s">
        <v>251</v>
      </c>
      <c r="B166" s="42" t="e">
        <f>VLOOKUP(A166, 'Örnek Model'!A:A,1,0)</f>
        <v>#N/A</v>
      </c>
      <c r="C166" t="s">
        <v>252</v>
      </c>
      <c r="D166" t="s">
        <v>12</v>
      </c>
      <c r="E166">
        <v>7.0099999999999996E-2</v>
      </c>
      <c r="F166">
        <v>4.1379000000000001</v>
      </c>
      <c r="G166">
        <v>3.6791999999999998</v>
      </c>
      <c r="H166">
        <v>6.8121</v>
      </c>
      <c r="I166">
        <v>28.766500000000001</v>
      </c>
      <c r="J166">
        <v>72.542699999999996</v>
      </c>
      <c r="K166">
        <v>285.98970000000003</v>
      </c>
      <c r="L166">
        <v>495.40800000000002</v>
      </c>
    </row>
    <row r="167" spans="1:12" hidden="1" x14ac:dyDescent="0.3">
      <c r="A167" s="17" t="s">
        <v>277</v>
      </c>
      <c r="B167" s="42" t="e">
        <f>VLOOKUP(A167, 'Örnek Model'!A:A,1,0)</f>
        <v>#N/A</v>
      </c>
      <c r="C167" t="s">
        <v>278</v>
      </c>
      <c r="D167" t="s">
        <v>12</v>
      </c>
      <c r="E167">
        <v>-0.27879999999999999</v>
      </c>
      <c r="F167">
        <v>4.9222999999999999</v>
      </c>
      <c r="G167">
        <v>3.6772999999999998</v>
      </c>
      <c r="H167">
        <v>2.3542999999999998</v>
      </c>
      <c r="I167">
        <v>26.228000000000002</v>
      </c>
      <c r="J167">
        <v>71.453400000000002</v>
      </c>
      <c r="K167">
        <v>369.4479</v>
      </c>
      <c r="L167">
        <v>797.84400000000005</v>
      </c>
    </row>
    <row r="168" spans="1:12" hidden="1" x14ac:dyDescent="0.3">
      <c r="A168" s="17" t="s">
        <v>592</v>
      </c>
      <c r="B168" s="42" t="e">
        <f>VLOOKUP(A168, 'Örnek Model'!A:A,1,0)</f>
        <v>#N/A</v>
      </c>
      <c r="C168" t="s">
        <v>593</v>
      </c>
      <c r="D168" t="s">
        <v>577</v>
      </c>
      <c r="E168">
        <v>0.57630000000000003</v>
      </c>
      <c r="F168">
        <v>1.8691</v>
      </c>
      <c r="G168">
        <v>3.6703999999999999</v>
      </c>
      <c r="H168">
        <v>10.672800000000001</v>
      </c>
      <c r="I168">
        <v>20.498200000000001</v>
      </c>
      <c r="J168">
        <v>37.962800000000001</v>
      </c>
    </row>
    <row r="169" spans="1:12" hidden="1" x14ac:dyDescent="0.3">
      <c r="A169" s="17" t="s">
        <v>584</v>
      </c>
      <c r="B169" s="42" t="e">
        <f>VLOOKUP(A169, 'Örnek Model'!A:A,1,0)</f>
        <v>#N/A</v>
      </c>
      <c r="C169" t="s">
        <v>585</v>
      </c>
      <c r="D169" t="s">
        <v>577</v>
      </c>
      <c r="E169">
        <v>0.57079999999999997</v>
      </c>
      <c r="F169">
        <v>1.8806</v>
      </c>
      <c r="G169">
        <v>3.6696</v>
      </c>
      <c r="H169">
        <v>10.7211</v>
      </c>
      <c r="I169">
        <v>20.5946</v>
      </c>
      <c r="J169">
        <v>39.049500000000002</v>
      </c>
    </row>
    <row r="170" spans="1:12" hidden="1" x14ac:dyDescent="0.3">
      <c r="A170" s="17" t="s">
        <v>790</v>
      </c>
      <c r="B170" s="42" t="e">
        <f>VLOOKUP(A170, 'Örnek Model'!A:A,1,0)</f>
        <v>#N/A</v>
      </c>
      <c r="C170" t="s">
        <v>791</v>
      </c>
      <c r="D170" t="s">
        <v>577</v>
      </c>
      <c r="E170">
        <v>0.5837</v>
      </c>
      <c r="F170">
        <v>1.8843000000000001</v>
      </c>
      <c r="G170">
        <v>3.6680000000000001</v>
      </c>
      <c r="H170">
        <v>10.710800000000001</v>
      </c>
      <c r="I170">
        <v>20.755099999999999</v>
      </c>
    </row>
    <row r="171" spans="1:12" x14ac:dyDescent="0.3">
      <c r="A171" s="17" t="s">
        <v>65</v>
      </c>
      <c r="B171" s="42" t="e">
        <f>VLOOKUP(A171, 'Örnek Model'!A:A,1,0)</f>
        <v>#N/A</v>
      </c>
      <c r="C171" t="s">
        <v>66</v>
      </c>
      <c r="D171" t="s">
        <v>15</v>
      </c>
      <c r="E171">
        <v>6.3700000000000007E-2</v>
      </c>
      <c r="F171">
        <v>10.6129</v>
      </c>
      <c r="G171" s="8">
        <v>6.9348999999999998</v>
      </c>
      <c r="H171">
        <v>10.432600000000001</v>
      </c>
      <c r="I171">
        <v>47.320300000000003</v>
      </c>
      <c r="J171">
        <v>104.8096</v>
      </c>
      <c r="K171" s="3">
        <v>711.88990000000001</v>
      </c>
      <c r="L171">
        <v>1320.7258999999999</v>
      </c>
    </row>
    <row r="172" spans="1:12" hidden="1" x14ac:dyDescent="0.3">
      <c r="A172" s="17" t="s">
        <v>184</v>
      </c>
      <c r="B172" s="42" t="e">
        <f>VLOOKUP(A172, 'Örnek Model'!A:A,1,0)</f>
        <v>#N/A</v>
      </c>
      <c r="C172" t="s">
        <v>185</v>
      </c>
      <c r="D172" t="s">
        <v>38</v>
      </c>
      <c r="E172">
        <v>0.28299999999999997</v>
      </c>
      <c r="F172">
        <v>4.5045999999999999</v>
      </c>
      <c r="G172">
        <v>3.6532</v>
      </c>
      <c r="H172">
        <v>12.872</v>
      </c>
      <c r="I172">
        <v>30.340800000000002</v>
      </c>
      <c r="J172">
        <v>79.547899999999998</v>
      </c>
    </row>
    <row r="173" spans="1:12" x14ac:dyDescent="0.3">
      <c r="A173" s="17" t="s">
        <v>132</v>
      </c>
      <c r="B173" s="42" t="e">
        <f>VLOOKUP(A173, 'Örnek Model'!A:A,1,0)</f>
        <v>#N/A</v>
      </c>
      <c r="C173" t="s">
        <v>133</v>
      </c>
      <c r="D173" t="s">
        <v>15</v>
      </c>
      <c r="E173">
        <v>3.6400000000000002E-2</v>
      </c>
      <c r="F173">
        <v>8.2736999999999998</v>
      </c>
      <c r="G173">
        <v>2.8668</v>
      </c>
      <c r="H173">
        <v>6.0590999999999999</v>
      </c>
      <c r="I173">
        <v>35.875599999999999</v>
      </c>
      <c r="J173">
        <v>86.005099999999999</v>
      </c>
    </row>
    <row r="174" spans="1:12" x14ac:dyDescent="0.3">
      <c r="A174" s="17" t="s">
        <v>53</v>
      </c>
      <c r="B174" s="42" t="e">
        <f>VLOOKUP(A174, 'Örnek Model'!A:A,1,0)</f>
        <v>#N/A</v>
      </c>
      <c r="C174" t="s">
        <v>54</v>
      </c>
      <c r="D174" t="s">
        <v>15</v>
      </c>
      <c r="E174">
        <v>3.3799999999999997E-2</v>
      </c>
      <c r="F174">
        <v>8.3832000000000004</v>
      </c>
      <c r="G174" s="8">
        <v>7.3630000000000004</v>
      </c>
      <c r="H174">
        <v>18.863900000000001</v>
      </c>
      <c r="I174">
        <v>53.545400000000001</v>
      </c>
      <c r="J174">
        <v>110.9731</v>
      </c>
      <c r="K174">
        <v>685.83230000000003</v>
      </c>
      <c r="L174" s="2">
        <v>2081.6185999999998</v>
      </c>
    </row>
    <row r="175" spans="1:12" hidden="1" x14ac:dyDescent="0.3">
      <c r="A175" s="17" t="s">
        <v>567</v>
      </c>
      <c r="B175" s="42" t="e">
        <f>VLOOKUP(A175, 'Örnek Model'!A:A,1,0)</f>
        <v>#N/A</v>
      </c>
      <c r="C175" t="s">
        <v>568</v>
      </c>
      <c r="D175" t="s">
        <v>127</v>
      </c>
      <c r="E175">
        <v>0.54590000000000005</v>
      </c>
      <c r="F175">
        <v>2.0352000000000001</v>
      </c>
      <c r="G175">
        <v>3.6404000000000001</v>
      </c>
      <c r="H175">
        <v>10.6151</v>
      </c>
      <c r="I175">
        <v>21.139099999999999</v>
      </c>
      <c r="J175">
        <v>41.498699999999999</v>
      </c>
      <c r="K175">
        <v>112.98739999999999</v>
      </c>
      <c r="L175">
        <v>196.41739999999999</v>
      </c>
    </row>
    <row r="176" spans="1:12" x14ac:dyDescent="0.3">
      <c r="A176" s="17" t="s">
        <v>178</v>
      </c>
      <c r="B176" s="42" t="e">
        <f>VLOOKUP(A176, 'Örnek Model'!A:A,1,0)</f>
        <v>#N/A</v>
      </c>
      <c r="C176" t="s">
        <v>179</v>
      </c>
      <c r="D176" t="s">
        <v>15</v>
      </c>
      <c r="E176">
        <v>1.1999999999999999E-3</v>
      </c>
      <c r="F176">
        <v>5.4676</v>
      </c>
      <c r="G176">
        <v>1.3668</v>
      </c>
      <c r="H176">
        <v>-2.9060999999999999</v>
      </c>
      <c r="I176">
        <v>27.471</v>
      </c>
      <c r="J176">
        <v>80.312799999999996</v>
      </c>
      <c r="K176">
        <v>502.73660000000001</v>
      </c>
      <c r="L176">
        <v>1148.0886</v>
      </c>
    </row>
    <row r="177" spans="1:12" hidden="1" x14ac:dyDescent="0.3">
      <c r="A177" s="17" t="s">
        <v>547</v>
      </c>
      <c r="B177" s="42" t="e">
        <f>VLOOKUP(A177, 'Örnek Model'!A:A,1,0)</f>
        <v>#N/A</v>
      </c>
      <c r="C177" t="s">
        <v>548</v>
      </c>
      <c r="D177" t="s">
        <v>96</v>
      </c>
      <c r="E177">
        <v>0.55569999999999997</v>
      </c>
      <c r="F177">
        <v>1.931</v>
      </c>
      <c r="G177">
        <v>3.6387</v>
      </c>
      <c r="H177">
        <v>9.2891999999999992</v>
      </c>
      <c r="I177">
        <v>19.754999999999999</v>
      </c>
      <c r="J177">
        <v>45.1158</v>
      </c>
      <c r="K177">
        <v>145.9006</v>
      </c>
      <c r="L177">
        <v>224.0213</v>
      </c>
    </row>
    <row r="178" spans="1:12" hidden="1" x14ac:dyDescent="0.3">
      <c r="A178" s="17" t="s">
        <v>816</v>
      </c>
      <c r="B178" s="42" t="e">
        <f>VLOOKUP(A178, 'Örnek Model'!A:A,1,0)</f>
        <v>#N/A</v>
      </c>
      <c r="C178" t="s">
        <v>817</v>
      </c>
      <c r="D178" t="s">
        <v>577</v>
      </c>
      <c r="E178">
        <v>0.56440000000000001</v>
      </c>
      <c r="F178">
        <v>1.8449</v>
      </c>
      <c r="G178">
        <v>3.6331000000000002</v>
      </c>
      <c r="H178">
        <v>10.6143</v>
      </c>
      <c r="I178">
        <v>20.236499999999999</v>
      </c>
    </row>
    <row r="179" spans="1:12" hidden="1" x14ac:dyDescent="0.3">
      <c r="A179" s="17" t="s">
        <v>575</v>
      </c>
      <c r="B179" s="42" t="e">
        <f>VLOOKUP(A179, 'Örnek Model'!A:A,1,0)</f>
        <v>#N/A</v>
      </c>
      <c r="C179" t="s">
        <v>576</v>
      </c>
      <c r="D179" t="s">
        <v>577</v>
      </c>
      <c r="E179">
        <v>0.56859999999999999</v>
      </c>
      <c r="F179">
        <v>1.8489</v>
      </c>
      <c r="G179">
        <v>3.629</v>
      </c>
      <c r="H179">
        <v>10.5304</v>
      </c>
      <c r="I179">
        <v>20.4114</v>
      </c>
      <c r="J179">
        <v>39.833799999999997</v>
      </c>
    </row>
    <row r="180" spans="1:12" hidden="1" x14ac:dyDescent="0.3">
      <c r="A180" s="17" t="s">
        <v>580</v>
      </c>
      <c r="B180" s="42" t="e">
        <f>VLOOKUP(A180, 'Örnek Model'!A:A,1,0)</f>
        <v>#N/A</v>
      </c>
      <c r="C180" t="s">
        <v>581</v>
      </c>
      <c r="D180" t="s">
        <v>577</v>
      </c>
      <c r="E180">
        <v>0.5726</v>
      </c>
      <c r="F180">
        <v>1.8526</v>
      </c>
      <c r="G180">
        <v>3.6254</v>
      </c>
      <c r="H180">
        <v>10.446899999999999</v>
      </c>
      <c r="I180">
        <v>20.077000000000002</v>
      </c>
      <c r="J180">
        <v>39.692700000000002</v>
      </c>
      <c r="K180">
        <v>101.821</v>
      </c>
    </row>
    <row r="181" spans="1:12" hidden="1" x14ac:dyDescent="0.3">
      <c r="A181" s="17" t="s">
        <v>170</v>
      </c>
      <c r="B181" s="42" t="e">
        <f>VLOOKUP(A181, 'Örnek Model'!A:A,1,0)</f>
        <v>#N/A</v>
      </c>
      <c r="C181" t="s">
        <v>171</v>
      </c>
      <c r="D181" t="s">
        <v>12</v>
      </c>
      <c r="E181">
        <v>1.2999999999999999E-2</v>
      </c>
      <c r="F181">
        <v>1.1398999999999999</v>
      </c>
      <c r="G181">
        <v>3.6248999999999998</v>
      </c>
      <c r="H181">
        <v>17.090900000000001</v>
      </c>
      <c r="I181">
        <v>24.481100000000001</v>
      </c>
      <c r="J181">
        <v>81.686899999999994</v>
      </c>
      <c r="K181">
        <v>322.92329999999998</v>
      </c>
      <c r="L181">
        <v>530.12070000000006</v>
      </c>
    </row>
    <row r="182" spans="1:12" hidden="1" x14ac:dyDescent="0.3">
      <c r="A182" s="17" t="s">
        <v>225</v>
      </c>
      <c r="B182" s="42" t="e">
        <f>VLOOKUP(A182, 'Örnek Model'!A:A,1,0)</f>
        <v>#N/A</v>
      </c>
      <c r="C182" t="s">
        <v>226</v>
      </c>
      <c r="D182" t="s">
        <v>12</v>
      </c>
      <c r="E182">
        <v>0.74070000000000003</v>
      </c>
      <c r="F182">
        <v>2.8807</v>
      </c>
      <c r="G182">
        <v>3.6206999999999998</v>
      </c>
      <c r="H182">
        <v>11.5307</v>
      </c>
      <c r="I182">
        <v>22.023700000000002</v>
      </c>
      <c r="J182">
        <v>74.934399999999997</v>
      </c>
      <c r="K182">
        <v>273.40289999999999</v>
      </c>
      <c r="L182">
        <v>454.18880000000001</v>
      </c>
    </row>
    <row r="183" spans="1:12" hidden="1" x14ac:dyDescent="0.3">
      <c r="A183" s="17" t="s">
        <v>429</v>
      </c>
      <c r="B183" s="42" t="e">
        <f>VLOOKUP(A183, 'Örnek Model'!A:A,1,0)</f>
        <v>#N/A</v>
      </c>
      <c r="C183" t="s">
        <v>430</v>
      </c>
      <c r="D183" t="s">
        <v>12</v>
      </c>
      <c r="E183">
        <v>0.79310000000000003</v>
      </c>
      <c r="F183">
        <v>3.1876000000000002</v>
      </c>
      <c r="G183">
        <v>3.6149</v>
      </c>
      <c r="H183">
        <v>10.8217</v>
      </c>
      <c r="I183">
        <v>22.7377</v>
      </c>
      <c r="J183">
        <v>58.9923</v>
      </c>
      <c r="K183">
        <v>211.4726</v>
      </c>
      <c r="L183">
        <v>354.08789999999999</v>
      </c>
    </row>
    <row r="184" spans="1:12" x14ac:dyDescent="0.3">
      <c r="A184" s="17" t="s">
        <v>197</v>
      </c>
      <c r="B184" s="42" t="e">
        <f>VLOOKUP(A184, 'Örnek Model'!A:A,1,0)</f>
        <v>#N/A</v>
      </c>
      <c r="C184" t="s">
        <v>198</v>
      </c>
      <c r="D184" t="s">
        <v>15</v>
      </c>
      <c r="E184">
        <v>-9.1999999999999998E-3</v>
      </c>
      <c r="F184">
        <v>10.254099999999999</v>
      </c>
      <c r="G184">
        <v>2.1551</v>
      </c>
      <c r="H184">
        <v>-0.85589999999999999</v>
      </c>
      <c r="I184">
        <v>29.920100000000001</v>
      </c>
      <c r="J184">
        <v>78.231700000000004</v>
      </c>
      <c r="K184">
        <v>555.91409999999996</v>
      </c>
      <c r="L184">
        <v>1132.7366999999999</v>
      </c>
    </row>
    <row r="185" spans="1:12" hidden="1" x14ac:dyDescent="0.3">
      <c r="A185" s="17" t="s">
        <v>662</v>
      </c>
      <c r="B185" s="42" t="e">
        <f>VLOOKUP(A185, 'Örnek Model'!A:A,1,0)</f>
        <v>#N/A</v>
      </c>
      <c r="C185" t="s">
        <v>663</v>
      </c>
      <c r="D185" t="s">
        <v>38</v>
      </c>
      <c r="E185">
        <v>0.98180000000000001</v>
      </c>
      <c r="F185">
        <v>2.5914999999999999</v>
      </c>
      <c r="G185">
        <v>3.6120000000000001</v>
      </c>
      <c r="H185">
        <v>8.8406000000000002</v>
      </c>
      <c r="I185">
        <v>22.202999999999999</v>
      </c>
      <c r="J185">
        <v>33.049900000000001</v>
      </c>
    </row>
    <row r="186" spans="1:12" hidden="1" x14ac:dyDescent="0.3">
      <c r="A186" s="17" t="s">
        <v>582</v>
      </c>
      <c r="B186" s="42" t="e">
        <f>VLOOKUP(A186, 'Örnek Model'!A:A,1,0)</f>
        <v>#N/A</v>
      </c>
      <c r="C186" t="s">
        <v>583</v>
      </c>
      <c r="D186" t="s">
        <v>577</v>
      </c>
      <c r="E186">
        <v>0.57110000000000005</v>
      </c>
      <c r="F186">
        <v>1.8436999999999999</v>
      </c>
      <c r="G186">
        <v>3.6080999999999999</v>
      </c>
      <c r="H186">
        <v>10.4711</v>
      </c>
      <c r="I186">
        <v>20.2532</v>
      </c>
      <c r="J186">
        <v>39.649900000000002</v>
      </c>
    </row>
    <row r="187" spans="1:12" hidden="1" x14ac:dyDescent="0.3">
      <c r="A187" s="17" t="s">
        <v>586</v>
      </c>
      <c r="B187" s="42" t="e">
        <f>VLOOKUP(A187, 'Örnek Model'!A:A,1,0)</f>
        <v>#N/A</v>
      </c>
      <c r="C187" t="s">
        <v>587</v>
      </c>
      <c r="D187" t="s">
        <v>577</v>
      </c>
      <c r="E187">
        <v>0.5665</v>
      </c>
      <c r="F187">
        <v>1.8306</v>
      </c>
      <c r="G187">
        <v>3.5966999999999998</v>
      </c>
      <c r="H187">
        <v>10.364100000000001</v>
      </c>
      <c r="I187">
        <v>20.1737</v>
      </c>
      <c r="J187">
        <v>38.890799999999999</v>
      </c>
    </row>
    <row r="188" spans="1:12" hidden="1" x14ac:dyDescent="0.3">
      <c r="A188" s="17" t="s">
        <v>295</v>
      </c>
      <c r="B188" s="42" t="e">
        <f>VLOOKUP(A188, 'Örnek Model'!A:A,1,0)</f>
        <v>#N/A</v>
      </c>
      <c r="C188" t="s">
        <v>296</v>
      </c>
      <c r="D188" t="s">
        <v>38</v>
      </c>
      <c r="E188">
        <v>0.97719999999999996</v>
      </c>
      <c r="F188">
        <v>3.2768000000000002</v>
      </c>
      <c r="G188">
        <v>3.5952999999999999</v>
      </c>
      <c r="H188">
        <v>11.1099</v>
      </c>
      <c r="I188">
        <v>21.041599999999999</v>
      </c>
      <c r="J188">
        <v>70.247</v>
      </c>
    </row>
    <row r="189" spans="1:12" hidden="1" x14ac:dyDescent="0.3">
      <c r="A189" s="17" t="s">
        <v>82</v>
      </c>
      <c r="B189" s="42" t="e">
        <f>VLOOKUP(A189, 'Örnek Model'!A:A,1,0)</f>
        <v>#N/A</v>
      </c>
      <c r="C189" s="2" t="s">
        <v>83</v>
      </c>
      <c r="D189" t="s">
        <v>12</v>
      </c>
      <c r="E189" s="20">
        <v>4.3442999999999996</v>
      </c>
      <c r="F189">
        <v>0.87129999999999996</v>
      </c>
      <c r="G189">
        <v>3.5951</v>
      </c>
      <c r="H189">
        <v>16.3538</v>
      </c>
      <c r="I189">
        <v>18.4267</v>
      </c>
      <c r="J189">
        <v>98.611900000000006</v>
      </c>
      <c r="K189">
        <v>254.79499999999999</v>
      </c>
      <c r="L189">
        <v>378.65339999999998</v>
      </c>
    </row>
    <row r="190" spans="1:12" hidden="1" x14ac:dyDescent="0.3">
      <c r="A190" s="17" t="s">
        <v>373</v>
      </c>
      <c r="B190" s="42" t="e">
        <f>VLOOKUP(A190, 'Örnek Model'!A:A,1,0)</f>
        <v>#N/A</v>
      </c>
      <c r="C190" t="s">
        <v>374</v>
      </c>
      <c r="D190" t="s">
        <v>38</v>
      </c>
      <c r="E190">
        <v>0.7984</v>
      </c>
      <c r="F190">
        <v>2.4737</v>
      </c>
      <c r="G190">
        <v>3.5863</v>
      </c>
      <c r="H190">
        <v>8.5853000000000002</v>
      </c>
      <c r="I190">
        <v>24.1799</v>
      </c>
      <c r="J190">
        <v>64.307000000000002</v>
      </c>
      <c r="K190">
        <v>235.99100000000001</v>
      </c>
      <c r="L190">
        <v>369.10109999999997</v>
      </c>
    </row>
    <row r="191" spans="1:12" hidden="1" x14ac:dyDescent="0.3">
      <c r="A191" s="17" t="s">
        <v>696</v>
      </c>
      <c r="B191" s="42" t="e">
        <f>VLOOKUP(A191, 'Örnek Model'!A:A,1,0)</f>
        <v>#N/A</v>
      </c>
      <c r="C191" t="s">
        <v>697</v>
      </c>
      <c r="D191" t="s">
        <v>38</v>
      </c>
      <c r="E191">
        <v>0.51180000000000003</v>
      </c>
      <c r="F191">
        <v>1.7226999999999999</v>
      </c>
      <c r="G191">
        <v>3.5796000000000001</v>
      </c>
      <c r="H191">
        <v>9.6179000000000006</v>
      </c>
      <c r="I191">
        <v>17.676300000000001</v>
      </c>
      <c r="J191">
        <v>30.297000000000001</v>
      </c>
    </row>
    <row r="192" spans="1:12" x14ac:dyDescent="0.3">
      <c r="A192" s="17" t="s">
        <v>144</v>
      </c>
      <c r="B192" s="42" t="e">
        <f>VLOOKUP(A192, 'Örnek Model'!A:A,1,0)</f>
        <v>#N/A</v>
      </c>
      <c r="C192" t="s">
        <v>145</v>
      </c>
      <c r="D192" t="s">
        <v>15</v>
      </c>
      <c r="E192">
        <v>-1.8800000000000001E-2</v>
      </c>
      <c r="F192">
        <v>10.3062</v>
      </c>
      <c r="G192">
        <v>6.3608000000000002</v>
      </c>
      <c r="H192">
        <v>5.4707999999999997</v>
      </c>
      <c r="I192">
        <v>33.557099999999998</v>
      </c>
      <c r="J192">
        <v>84.476299999999995</v>
      </c>
      <c r="K192">
        <v>690.46889999999996</v>
      </c>
      <c r="L192">
        <v>1351.7467999999999</v>
      </c>
    </row>
    <row r="193" spans="1:12" x14ac:dyDescent="0.3">
      <c r="A193" s="17" t="s">
        <v>182</v>
      </c>
      <c r="B193" s="42" t="e">
        <f>VLOOKUP(A193, 'Örnek Model'!A:A,1,0)</f>
        <v>#N/A</v>
      </c>
      <c r="C193" t="s">
        <v>183</v>
      </c>
      <c r="D193" t="s">
        <v>15</v>
      </c>
      <c r="E193">
        <v>-3.8199999999999998E-2</v>
      </c>
      <c r="F193">
        <v>7.0052000000000003</v>
      </c>
      <c r="G193">
        <v>4.0791000000000004</v>
      </c>
      <c r="H193">
        <v>6.1607000000000003</v>
      </c>
      <c r="I193">
        <v>35.477499999999999</v>
      </c>
      <c r="J193">
        <v>79.706999999999994</v>
      </c>
      <c r="K193">
        <v>535.93889999999999</v>
      </c>
      <c r="L193">
        <v>1356.7524000000001</v>
      </c>
    </row>
    <row r="194" spans="1:12" hidden="1" x14ac:dyDescent="0.3">
      <c r="A194" s="17" t="s">
        <v>333</v>
      </c>
      <c r="B194" s="42" t="e">
        <f>VLOOKUP(A194, 'Örnek Model'!A:A,1,0)</f>
        <v>#N/A</v>
      </c>
      <c r="C194" t="s">
        <v>334</v>
      </c>
      <c r="D194" t="s">
        <v>190</v>
      </c>
      <c r="E194">
        <v>-0.25330000000000003</v>
      </c>
      <c r="F194">
        <v>-4.0099999999999997E-2</v>
      </c>
      <c r="G194">
        <v>3.5672999999999999</v>
      </c>
      <c r="H194">
        <v>14.9793</v>
      </c>
      <c r="I194">
        <v>20.222300000000001</v>
      </c>
      <c r="J194">
        <v>67.794300000000007</v>
      </c>
      <c r="K194">
        <v>335.92309999999998</v>
      </c>
      <c r="L194">
        <v>713.93560000000002</v>
      </c>
    </row>
    <row r="195" spans="1:12" hidden="1" x14ac:dyDescent="0.3">
      <c r="A195" s="17" t="s">
        <v>604</v>
      </c>
      <c r="B195" s="42" t="e">
        <f>VLOOKUP(A195, 'Örnek Model'!A:A,1,0)</f>
        <v>#N/A</v>
      </c>
      <c r="C195" t="s">
        <v>605</v>
      </c>
      <c r="D195" t="s">
        <v>577</v>
      </c>
      <c r="E195">
        <v>0.57699999999999996</v>
      </c>
      <c r="F195">
        <v>1.8274999999999999</v>
      </c>
      <c r="G195">
        <v>3.5613000000000001</v>
      </c>
      <c r="H195">
        <v>10.331200000000001</v>
      </c>
      <c r="I195">
        <v>19.833200000000001</v>
      </c>
      <c r="J195">
        <v>37.3932</v>
      </c>
    </row>
    <row r="196" spans="1:12" hidden="1" x14ac:dyDescent="0.3">
      <c r="A196" s="17" t="s">
        <v>630</v>
      </c>
      <c r="B196" s="42" t="e">
        <f>VLOOKUP(A196, 'Örnek Model'!A:A,1,0)</f>
        <v>#N/A</v>
      </c>
      <c r="C196" t="s">
        <v>631</v>
      </c>
      <c r="D196" t="s">
        <v>577</v>
      </c>
      <c r="E196">
        <v>0.57240000000000002</v>
      </c>
      <c r="F196">
        <v>1.8167</v>
      </c>
      <c r="G196">
        <v>3.5558000000000001</v>
      </c>
      <c r="H196">
        <v>10.2075</v>
      </c>
      <c r="I196">
        <v>19.039899999999999</v>
      </c>
      <c r="J196">
        <v>35.966999999999999</v>
      </c>
      <c r="K196">
        <v>94.361599999999996</v>
      </c>
      <c r="L196">
        <v>159.55090000000001</v>
      </c>
    </row>
    <row r="197" spans="1:12" hidden="1" x14ac:dyDescent="0.3">
      <c r="A197" s="17" t="s">
        <v>459</v>
      </c>
      <c r="B197" s="42" t="e">
        <f>VLOOKUP(A197, 'Örnek Model'!A:A,1,0)</f>
        <v>#N/A</v>
      </c>
      <c r="C197" t="s">
        <v>460</v>
      </c>
      <c r="D197" t="s">
        <v>12</v>
      </c>
      <c r="E197">
        <v>0.36280000000000001</v>
      </c>
      <c r="F197">
        <v>1.9881</v>
      </c>
      <c r="G197">
        <v>3.5501999999999998</v>
      </c>
      <c r="H197">
        <v>11.4703</v>
      </c>
      <c r="I197">
        <v>26.307600000000001</v>
      </c>
      <c r="J197">
        <v>56.426499999999997</v>
      </c>
      <c r="K197">
        <v>157.6979</v>
      </c>
      <c r="L197">
        <v>248.59610000000001</v>
      </c>
    </row>
    <row r="198" spans="1:12" hidden="1" x14ac:dyDescent="0.3">
      <c r="A198" s="17" t="s">
        <v>481</v>
      </c>
      <c r="B198" s="42" t="e">
        <f>VLOOKUP(A198, 'Örnek Model'!A:A,1,0)</f>
        <v>#N/A</v>
      </c>
      <c r="C198" t="s">
        <v>482</v>
      </c>
      <c r="D198" t="s">
        <v>12</v>
      </c>
      <c r="E198">
        <v>1.0245</v>
      </c>
      <c r="F198">
        <v>4.4461000000000004</v>
      </c>
      <c r="G198">
        <v>3.5430999999999999</v>
      </c>
      <c r="H198">
        <v>4.9161000000000001</v>
      </c>
      <c r="I198">
        <v>25.435400000000001</v>
      </c>
      <c r="J198">
        <v>53.457099999999997</v>
      </c>
      <c r="K198">
        <v>284.07979999999998</v>
      </c>
      <c r="L198">
        <v>417.84949999999998</v>
      </c>
    </row>
    <row r="199" spans="1:12" hidden="1" x14ac:dyDescent="0.3">
      <c r="A199" s="17" t="s">
        <v>784</v>
      </c>
      <c r="B199" s="42" t="e">
        <f>VLOOKUP(A199, 'Örnek Model'!A:A,1,0)</f>
        <v>#N/A</v>
      </c>
      <c r="C199" t="s">
        <v>785</v>
      </c>
      <c r="D199" t="s">
        <v>127</v>
      </c>
      <c r="E199">
        <v>0.55010000000000003</v>
      </c>
      <c r="F199">
        <v>1.7658</v>
      </c>
      <c r="G199">
        <v>3.54</v>
      </c>
    </row>
    <row r="200" spans="1:12" hidden="1" x14ac:dyDescent="0.3">
      <c r="A200" s="17" t="s">
        <v>339</v>
      </c>
      <c r="B200" s="42" t="e">
        <f>VLOOKUP(A200, 'Örnek Model'!A:A,1,0)</f>
        <v>#N/A</v>
      </c>
      <c r="C200" t="s">
        <v>340</v>
      </c>
      <c r="D200" t="s">
        <v>38</v>
      </c>
      <c r="E200">
        <v>0.80820000000000003</v>
      </c>
      <c r="F200">
        <v>4.3162000000000003</v>
      </c>
      <c r="G200">
        <v>3.5379999999999998</v>
      </c>
      <c r="H200">
        <v>12.308299999999999</v>
      </c>
      <c r="I200">
        <v>26.395800000000001</v>
      </c>
      <c r="J200">
        <v>66.892200000000003</v>
      </c>
    </row>
    <row r="201" spans="1:12" hidden="1" x14ac:dyDescent="0.3">
      <c r="A201" s="17" t="s">
        <v>716</v>
      </c>
      <c r="B201" s="42" t="e">
        <f>VLOOKUP(A201, 'Örnek Model'!A:A,1,0)</f>
        <v>#N/A</v>
      </c>
      <c r="C201" t="s">
        <v>717</v>
      </c>
      <c r="D201" t="s">
        <v>577</v>
      </c>
      <c r="E201">
        <v>0.57079999999999997</v>
      </c>
      <c r="F201">
        <v>1.8180000000000001</v>
      </c>
      <c r="G201">
        <v>3.5186000000000002</v>
      </c>
      <c r="H201">
        <v>10.179500000000001</v>
      </c>
      <c r="I201">
        <v>18.775500000000001</v>
      </c>
      <c r="J201">
        <v>28.716200000000001</v>
      </c>
      <c r="K201">
        <v>70.179900000000004</v>
      </c>
      <c r="L201">
        <v>115.13209999999999</v>
      </c>
    </row>
    <row r="202" spans="1:12" hidden="1" x14ac:dyDescent="0.3">
      <c r="A202" s="17" t="s">
        <v>714</v>
      </c>
      <c r="B202" s="42" t="e">
        <f>VLOOKUP(A202, 'Örnek Model'!A:A,1,0)</f>
        <v>#N/A</v>
      </c>
      <c r="C202" t="s">
        <v>715</v>
      </c>
      <c r="D202" t="s">
        <v>577</v>
      </c>
      <c r="E202">
        <v>0.57130000000000003</v>
      </c>
      <c r="F202">
        <v>1.8018000000000001</v>
      </c>
      <c r="G202">
        <v>3.5041000000000002</v>
      </c>
      <c r="H202">
        <v>9.8574000000000002</v>
      </c>
      <c r="I202">
        <v>17.3931</v>
      </c>
      <c r="J202">
        <v>28.824000000000002</v>
      </c>
      <c r="K202">
        <v>75.228399999999993</v>
      </c>
      <c r="L202">
        <v>131.21170000000001</v>
      </c>
    </row>
    <row r="203" spans="1:12" hidden="1" x14ac:dyDescent="0.3">
      <c r="A203" s="17" t="s">
        <v>642</v>
      </c>
      <c r="B203" s="42" t="e">
        <f>VLOOKUP(A203, 'Örnek Model'!A:A,1,0)</f>
        <v>#N/A</v>
      </c>
      <c r="C203" t="s">
        <v>643</v>
      </c>
      <c r="D203" t="s">
        <v>577</v>
      </c>
      <c r="E203">
        <v>0.57299999999999995</v>
      </c>
      <c r="F203">
        <v>1.7865</v>
      </c>
      <c r="G203">
        <v>3.4891000000000001</v>
      </c>
      <c r="H203">
        <v>9.9463000000000008</v>
      </c>
      <c r="I203">
        <v>18.805599999999998</v>
      </c>
      <c r="J203">
        <v>34.930599999999998</v>
      </c>
      <c r="K203">
        <v>92.4255</v>
      </c>
    </row>
    <row r="204" spans="1:12" hidden="1" x14ac:dyDescent="0.3">
      <c r="A204" s="17" t="s">
        <v>606</v>
      </c>
      <c r="B204" s="42" t="e">
        <f>VLOOKUP(A204, 'Örnek Model'!A:A,1,0)</f>
        <v>#N/A</v>
      </c>
      <c r="C204" t="s">
        <v>607</v>
      </c>
      <c r="D204" t="s">
        <v>577</v>
      </c>
      <c r="E204">
        <v>0.56950000000000001</v>
      </c>
      <c r="F204">
        <v>1.7924</v>
      </c>
      <c r="G204">
        <v>3.4857999999999998</v>
      </c>
      <c r="H204">
        <v>10.481400000000001</v>
      </c>
      <c r="I204">
        <v>20.240400000000001</v>
      </c>
      <c r="J204">
        <v>37.338900000000002</v>
      </c>
    </row>
    <row r="205" spans="1:12" hidden="1" x14ac:dyDescent="0.3">
      <c r="A205" s="17" t="s">
        <v>660</v>
      </c>
      <c r="B205" s="42" t="e">
        <f>VLOOKUP(A205, 'Örnek Model'!A:A,1,0)</f>
        <v>#N/A</v>
      </c>
      <c r="C205" t="s">
        <v>661</v>
      </c>
      <c r="D205" t="s">
        <v>577</v>
      </c>
      <c r="E205">
        <v>0.56479999999999997</v>
      </c>
      <c r="F205">
        <v>1.7783</v>
      </c>
      <c r="G205">
        <v>3.4773000000000001</v>
      </c>
      <c r="H205">
        <v>9.9234000000000009</v>
      </c>
      <c r="I205">
        <v>18.0441</v>
      </c>
      <c r="J205">
        <v>33.147300000000001</v>
      </c>
      <c r="K205">
        <v>83.240700000000004</v>
      </c>
      <c r="L205">
        <v>141.80289999999999</v>
      </c>
    </row>
    <row r="206" spans="1:12" hidden="1" x14ac:dyDescent="0.3">
      <c r="A206" s="17" t="s">
        <v>600</v>
      </c>
      <c r="B206" s="42" t="e">
        <f>VLOOKUP(A206, 'Örnek Model'!A:A,1,0)</f>
        <v>#N/A</v>
      </c>
      <c r="C206" t="s">
        <v>601</v>
      </c>
      <c r="D206" t="s">
        <v>577</v>
      </c>
      <c r="E206">
        <v>0.5645</v>
      </c>
      <c r="F206">
        <v>1.7826</v>
      </c>
      <c r="G206">
        <v>3.4750000000000001</v>
      </c>
      <c r="H206">
        <v>10.090199999999999</v>
      </c>
      <c r="I206">
        <v>19.547999999999998</v>
      </c>
      <c r="J206">
        <v>37.497100000000003</v>
      </c>
    </row>
    <row r="207" spans="1:12" hidden="1" x14ac:dyDescent="0.3">
      <c r="A207" s="17" t="s">
        <v>808</v>
      </c>
      <c r="B207" s="42" t="e">
        <f>VLOOKUP(A207, 'Örnek Model'!A:A,1,0)</f>
        <v>#N/A</v>
      </c>
      <c r="C207" t="s">
        <v>809</v>
      </c>
      <c r="D207" t="s">
        <v>577</v>
      </c>
      <c r="E207">
        <v>0.56579999999999997</v>
      </c>
      <c r="F207">
        <v>1.7728999999999999</v>
      </c>
      <c r="G207">
        <v>3.4737</v>
      </c>
      <c r="H207">
        <v>10.0684</v>
      </c>
      <c r="I207">
        <v>18.767600000000002</v>
      </c>
    </row>
    <row r="208" spans="1:12" hidden="1" x14ac:dyDescent="0.3">
      <c r="A208" s="17" t="s">
        <v>473</v>
      </c>
      <c r="B208" s="42" t="e">
        <f>VLOOKUP(A208, 'Örnek Model'!A:A,1,0)</f>
        <v>#N/A</v>
      </c>
      <c r="C208" t="s">
        <v>474</v>
      </c>
      <c r="D208" t="s">
        <v>38</v>
      </c>
      <c r="E208">
        <v>0.75219999999999998</v>
      </c>
      <c r="F208">
        <v>2.2172999999999998</v>
      </c>
      <c r="G208">
        <v>3.4712000000000001</v>
      </c>
      <c r="H208">
        <v>11.8629</v>
      </c>
      <c r="I208">
        <v>25.218800000000002</v>
      </c>
      <c r="J208">
        <v>54.445599999999999</v>
      </c>
    </row>
    <row r="209" spans="1:12" hidden="1" x14ac:dyDescent="0.3">
      <c r="A209" s="17" t="s">
        <v>610</v>
      </c>
      <c r="B209" s="42" t="e">
        <f>VLOOKUP(A209, 'Örnek Model'!A:A,1,0)</f>
        <v>#N/A</v>
      </c>
      <c r="C209" t="s">
        <v>611</v>
      </c>
      <c r="D209" t="s">
        <v>127</v>
      </c>
      <c r="E209">
        <v>0.56999999999999995</v>
      </c>
      <c r="F209">
        <v>1.7835000000000001</v>
      </c>
      <c r="G209">
        <v>3.4702000000000002</v>
      </c>
      <c r="H209">
        <v>10.051</v>
      </c>
      <c r="I209">
        <v>19.8157</v>
      </c>
      <c r="J209">
        <v>37.264000000000003</v>
      </c>
    </row>
    <row r="210" spans="1:12" hidden="1" x14ac:dyDescent="0.3">
      <c r="A210" s="17" t="s">
        <v>636</v>
      </c>
      <c r="B210" s="42" t="e">
        <f>VLOOKUP(A210, 'Örnek Model'!A:A,1,0)</f>
        <v>#N/A</v>
      </c>
      <c r="C210" t="s">
        <v>637</v>
      </c>
      <c r="D210" t="s">
        <v>577</v>
      </c>
      <c r="E210">
        <v>0.55649999999999999</v>
      </c>
      <c r="F210">
        <v>1.8077000000000001</v>
      </c>
      <c r="G210">
        <v>3.4651999999999998</v>
      </c>
      <c r="H210">
        <v>9.8733000000000004</v>
      </c>
      <c r="I210">
        <v>19.116</v>
      </c>
      <c r="J210">
        <v>35.652999999999999</v>
      </c>
    </row>
    <row r="211" spans="1:12" hidden="1" x14ac:dyDescent="0.3">
      <c r="A211" s="17" t="s">
        <v>594</v>
      </c>
      <c r="B211" s="42" t="e">
        <f>VLOOKUP(A211, 'Örnek Model'!A:A,1,0)</f>
        <v>#N/A</v>
      </c>
      <c r="C211" t="s">
        <v>595</v>
      </c>
      <c r="D211" t="s">
        <v>127</v>
      </c>
      <c r="E211">
        <v>0.56479999999999997</v>
      </c>
      <c r="F211">
        <v>1.7862</v>
      </c>
      <c r="G211">
        <v>3.46</v>
      </c>
      <c r="H211">
        <v>10.2768</v>
      </c>
      <c r="I211">
        <v>20.2179</v>
      </c>
      <c r="J211">
        <v>37.9604</v>
      </c>
      <c r="K211">
        <v>100.70650000000001</v>
      </c>
      <c r="L211">
        <v>168.5402</v>
      </c>
    </row>
    <row r="212" spans="1:12" hidden="1" x14ac:dyDescent="0.3">
      <c r="A212" s="17" t="s">
        <v>644</v>
      </c>
      <c r="B212" s="42" t="e">
        <f>VLOOKUP(A212, 'Örnek Model'!A:A,1,0)</f>
        <v>#N/A</v>
      </c>
      <c r="C212" t="s">
        <v>645</v>
      </c>
      <c r="D212" t="s">
        <v>127</v>
      </c>
      <c r="E212">
        <v>0.52600000000000002</v>
      </c>
      <c r="F212">
        <v>1.9080999999999999</v>
      </c>
      <c r="G212">
        <v>3.4573</v>
      </c>
      <c r="H212">
        <v>9.0010999999999992</v>
      </c>
      <c r="I212">
        <v>16.9361</v>
      </c>
      <c r="J212">
        <v>34.625900000000001</v>
      </c>
      <c r="K212">
        <v>105.117</v>
      </c>
      <c r="L212">
        <v>183.08109999999999</v>
      </c>
    </row>
    <row r="213" spans="1:12" hidden="1" x14ac:dyDescent="0.3">
      <c r="A213" s="17" t="s">
        <v>718</v>
      </c>
      <c r="B213" s="42" t="e">
        <f>VLOOKUP(A213, 'Örnek Model'!A:A,1,0)</f>
        <v>#N/A</v>
      </c>
      <c r="C213" t="s">
        <v>719</v>
      </c>
      <c r="D213" t="s">
        <v>577</v>
      </c>
      <c r="E213">
        <v>0.56730000000000003</v>
      </c>
      <c r="F213">
        <v>1.7817000000000001</v>
      </c>
      <c r="G213">
        <v>3.4565999999999999</v>
      </c>
      <c r="H213">
        <v>9.7194000000000003</v>
      </c>
      <c r="I213">
        <v>16.989000000000001</v>
      </c>
      <c r="J213">
        <v>28.5562</v>
      </c>
      <c r="K213">
        <v>85.348299999999995</v>
      </c>
      <c r="L213">
        <v>144.15289999999999</v>
      </c>
    </row>
    <row r="214" spans="1:12" hidden="1" x14ac:dyDescent="0.3">
      <c r="A214" s="17" t="s">
        <v>415</v>
      </c>
      <c r="B214" s="42" t="e">
        <f>VLOOKUP(A214, 'Örnek Model'!A:A,1,0)</f>
        <v>#N/A</v>
      </c>
      <c r="C214" t="s">
        <v>416</v>
      </c>
      <c r="D214" t="s">
        <v>12</v>
      </c>
      <c r="E214">
        <v>0.47310000000000002</v>
      </c>
      <c r="F214">
        <v>2.2970000000000002</v>
      </c>
      <c r="G214">
        <v>3.4559000000000002</v>
      </c>
      <c r="H214">
        <v>8.8087999999999997</v>
      </c>
      <c r="I214">
        <v>17.655100000000001</v>
      </c>
      <c r="J214">
        <v>60.495199999999997</v>
      </c>
    </row>
    <row r="215" spans="1:12" hidden="1" x14ac:dyDescent="0.3">
      <c r="A215" s="17" t="s">
        <v>668</v>
      </c>
      <c r="B215" s="42" t="e">
        <f>VLOOKUP(A215, 'Örnek Model'!A:A,1,0)</f>
        <v>#N/A</v>
      </c>
      <c r="C215" t="s">
        <v>669</v>
      </c>
      <c r="D215" t="s">
        <v>38</v>
      </c>
      <c r="E215">
        <v>-0.98109999999999997</v>
      </c>
      <c r="F215">
        <v>-0.43280000000000002</v>
      </c>
      <c r="G215">
        <v>3.4550000000000001</v>
      </c>
      <c r="H215">
        <v>0.70150000000000001</v>
      </c>
      <c r="I215">
        <v>9.3758999999999997</v>
      </c>
      <c r="J215">
        <v>32.4709</v>
      </c>
      <c r="K215">
        <v>367.98500000000001</v>
      </c>
      <c r="L215">
        <v>473.18759999999997</v>
      </c>
    </row>
    <row r="216" spans="1:12" hidden="1" x14ac:dyDescent="0.3">
      <c r="A216" s="17" t="s">
        <v>41</v>
      </c>
      <c r="B216" s="42" t="e">
        <f>VLOOKUP(A216, 'Örnek Model'!A:A,1,0)</f>
        <v>#N/A</v>
      </c>
      <c r="C216" s="2" t="s">
        <v>42</v>
      </c>
      <c r="D216" t="s">
        <v>38</v>
      </c>
      <c r="E216" s="20">
        <v>4.6308999999999996</v>
      </c>
      <c r="F216">
        <v>-0.1103</v>
      </c>
      <c r="G216">
        <v>3.4542000000000002</v>
      </c>
      <c r="H216">
        <v>19.831099999999999</v>
      </c>
      <c r="I216">
        <v>20.913900000000002</v>
      </c>
      <c r="J216">
        <v>116.9186</v>
      </c>
      <c r="K216">
        <v>338.52109999999999</v>
      </c>
      <c r="L216">
        <v>709.54309999999998</v>
      </c>
    </row>
    <row r="217" spans="1:12" hidden="1" x14ac:dyDescent="0.3">
      <c r="A217" s="17" t="s">
        <v>299</v>
      </c>
      <c r="B217" s="42" t="e">
        <f>VLOOKUP(A217, 'Örnek Model'!A:A,1,0)</f>
        <v>#N/A</v>
      </c>
      <c r="C217" t="s">
        <v>300</v>
      </c>
      <c r="D217" t="s">
        <v>96</v>
      </c>
      <c r="E217">
        <v>0.39</v>
      </c>
      <c r="F217">
        <v>1.5513999999999999</v>
      </c>
      <c r="G217">
        <v>3.4411999999999998</v>
      </c>
      <c r="H217">
        <v>12.2986</v>
      </c>
      <c r="I217">
        <v>20.715699999999998</v>
      </c>
      <c r="J217">
        <v>70.051199999999994</v>
      </c>
      <c r="K217">
        <v>310.83</v>
      </c>
      <c r="L217">
        <v>521.36320000000001</v>
      </c>
    </row>
    <row r="218" spans="1:12" hidden="1" x14ac:dyDescent="0.3">
      <c r="A218" s="17" t="s">
        <v>650</v>
      </c>
      <c r="B218" s="42" t="e">
        <f>VLOOKUP(A218, 'Örnek Model'!A:A,1,0)</f>
        <v>#N/A</v>
      </c>
      <c r="C218" t="s">
        <v>651</v>
      </c>
      <c r="D218" t="s">
        <v>577</v>
      </c>
      <c r="E218">
        <v>0.5575</v>
      </c>
      <c r="F218">
        <v>1.7626999999999999</v>
      </c>
      <c r="G218">
        <v>3.4386000000000001</v>
      </c>
      <c r="H218">
        <v>9.9488000000000003</v>
      </c>
      <c r="I218">
        <v>18.293399999999998</v>
      </c>
      <c r="J218">
        <v>33.821800000000003</v>
      </c>
      <c r="K218">
        <v>87.795900000000003</v>
      </c>
      <c r="L218">
        <v>147.29589999999999</v>
      </c>
    </row>
    <row r="219" spans="1:12" hidden="1" x14ac:dyDescent="0.3">
      <c r="A219" s="17" t="s">
        <v>634</v>
      </c>
      <c r="B219" s="42" t="e">
        <f>VLOOKUP(A219, 'Örnek Model'!A:A,1,0)</f>
        <v>#N/A</v>
      </c>
      <c r="C219" t="s">
        <v>635</v>
      </c>
      <c r="D219" t="s">
        <v>577</v>
      </c>
      <c r="E219">
        <v>0.60529999999999995</v>
      </c>
      <c r="F219">
        <v>1.7274</v>
      </c>
      <c r="G219">
        <v>3.4333999999999998</v>
      </c>
      <c r="H219">
        <v>9.8453999999999997</v>
      </c>
      <c r="I219">
        <v>18.778300000000002</v>
      </c>
      <c r="J219">
        <v>35.785200000000003</v>
      </c>
    </row>
    <row r="220" spans="1:12" hidden="1" x14ac:dyDescent="0.3">
      <c r="A220" s="17" t="s">
        <v>656</v>
      </c>
      <c r="B220" s="42" t="e">
        <f>VLOOKUP(A220, 'Örnek Model'!A:A,1,0)</f>
        <v>#N/A</v>
      </c>
      <c r="C220" t="s">
        <v>657</v>
      </c>
      <c r="D220" t="s">
        <v>577</v>
      </c>
      <c r="E220">
        <v>0.55000000000000004</v>
      </c>
      <c r="F220">
        <v>1.7533000000000001</v>
      </c>
      <c r="G220">
        <v>3.4255</v>
      </c>
      <c r="H220">
        <v>9.7598000000000003</v>
      </c>
      <c r="I220">
        <v>18.267499999999998</v>
      </c>
      <c r="J220">
        <v>33.524999999999999</v>
      </c>
      <c r="K220">
        <v>86.739599999999996</v>
      </c>
      <c r="L220">
        <v>145.95330000000001</v>
      </c>
    </row>
    <row r="221" spans="1:12" hidden="1" x14ac:dyDescent="0.3">
      <c r="A221" s="17" t="s">
        <v>115</v>
      </c>
      <c r="B221" s="42" t="e">
        <f>VLOOKUP(A221, 'Örnek Model'!A:A,1,0)</f>
        <v>#N/A</v>
      </c>
      <c r="C221" t="s">
        <v>116</v>
      </c>
      <c r="D221" t="s">
        <v>12</v>
      </c>
      <c r="E221">
        <v>-1.7399999999999999E-2</v>
      </c>
      <c r="F221">
        <v>5.843</v>
      </c>
      <c r="G221">
        <v>3.4247999999999998</v>
      </c>
      <c r="H221">
        <v>7.7398999999999996</v>
      </c>
      <c r="I221">
        <v>37.438000000000002</v>
      </c>
      <c r="J221">
        <v>90.377700000000004</v>
      </c>
      <c r="K221">
        <v>490.2946</v>
      </c>
      <c r="L221">
        <v>966.14639999999997</v>
      </c>
    </row>
    <row r="222" spans="1:12" hidden="1" x14ac:dyDescent="0.3">
      <c r="A222" s="17" t="s">
        <v>624</v>
      </c>
      <c r="B222" s="42" t="e">
        <f>VLOOKUP(A222, 'Örnek Model'!A:A,1,0)</f>
        <v>#N/A</v>
      </c>
      <c r="C222" t="s">
        <v>625</v>
      </c>
      <c r="D222" t="s">
        <v>127</v>
      </c>
      <c r="E222">
        <v>0.54590000000000005</v>
      </c>
      <c r="F222">
        <v>1.7343</v>
      </c>
      <c r="G222">
        <v>3.4232999999999998</v>
      </c>
      <c r="H222">
        <v>9.8301999999999996</v>
      </c>
      <c r="I222">
        <v>20.457799999999999</v>
      </c>
      <c r="J222">
        <v>36.365000000000002</v>
      </c>
    </row>
    <row r="223" spans="1:12" x14ac:dyDescent="0.3">
      <c r="A223" s="17" t="s">
        <v>421</v>
      </c>
      <c r="B223" s="42" t="e">
        <f>VLOOKUP(A223, 'Örnek Model'!A:A,1,0)</f>
        <v>#N/A</v>
      </c>
      <c r="C223" t="s">
        <v>422</v>
      </c>
      <c r="D223" t="s">
        <v>15</v>
      </c>
      <c r="E223">
        <v>-5.9299999999999999E-2</v>
      </c>
      <c r="F223">
        <v>8.2425999999999995</v>
      </c>
      <c r="G223">
        <v>4.6487999999999996</v>
      </c>
      <c r="H223">
        <v>5.1143999999999998</v>
      </c>
      <c r="I223">
        <v>26.881900000000002</v>
      </c>
      <c r="J223">
        <v>60.019199999999998</v>
      </c>
      <c r="K223">
        <v>395.96379999999999</v>
      </c>
      <c r="L223">
        <v>749.66589999999997</v>
      </c>
    </row>
    <row r="224" spans="1:12" hidden="1" x14ac:dyDescent="0.3">
      <c r="A224" s="17" t="s">
        <v>261</v>
      </c>
      <c r="B224" s="42" t="e">
        <f>VLOOKUP(A224, 'Örnek Model'!A:A,1,0)</f>
        <v>#N/A</v>
      </c>
      <c r="C224" t="s">
        <v>262</v>
      </c>
      <c r="D224" t="s">
        <v>127</v>
      </c>
      <c r="E224">
        <v>0.34150000000000003</v>
      </c>
      <c r="F224">
        <v>1.6315</v>
      </c>
      <c r="G224">
        <v>3.4045999999999998</v>
      </c>
      <c r="H224">
        <v>11.463900000000001</v>
      </c>
      <c r="I224">
        <v>19.204799999999999</v>
      </c>
      <c r="J224">
        <v>71.982100000000003</v>
      </c>
      <c r="K224">
        <v>330.55369999999999</v>
      </c>
      <c r="L224">
        <v>572.52499999999998</v>
      </c>
    </row>
    <row r="225" spans="1:12" x14ac:dyDescent="0.3">
      <c r="A225" s="17" t="s">
        <v>758</v>
      </c>
      <c r="B225" s="42" t="e">
        <f>VLOOKUP(A225, 'Örnek Model'!A:A,1,0)</f>
        <v>#N/A</v>
      </c>
      <c r="C225" t="s">
        <v>759</v>
      </c>
      <c r="D225" t="s">
        <v>15</v>
      </c>
      <c r="E225">
        <v>-6.4500000000000002E-2</v>
      </c>
      <c r="F225">
        <v>8.8390000000000004</v>
      </c>
      <c r="G225">
        <v>5.3512000000000004</v>
      </c>
      <c r="H225">
        <v>12.983599999999999</v>
      </c>
      <c r="I225" s="6">
        <v>59.223399999999998</v>
      </c>
    </row>
    <row r="226" spans="1:12" hidden="1" x14ac:dyDescent="0.3">
      <c r="A226" s="17" t="s">
        <v>495</v>
      </c>
      <c r="B226" s="42" t="e">
        <f>VLOOKUP(A226, 'Örnek Model'!A:A,1,0)</f>
        <v>#N/A</v>
      </c>
      <c r="C226" t="s">
        <v>496</v>
      </c>
      <c r="D226" t="s">
        <v>69</v>
      </c>
      <c r="E226">
        <v>0.13020000000000001</v>
      </c>
      <c r="F226">
        <v>3.4632000000000001</v>
      </c>
      <c r="G226">
        <v>3.3845000000000001</v>
      </c>
      <c r="H226">
        <v>9.9547000000000008</v>
      </c>
      <c r="I226">
        <v>21.777899999999999</v>
      </c>
      <c r="J226">
        <v>51.345399999999998</v>
      </c>
      <c r="K226">
        <v>282.41500000000002</v>
      </c>
      <c r="L226">
        <v>504.10210000000001</v>
      </c>
    </row>
    <row r="227" spans="1:12" hidden="1" x14ac:dyDescent="0.3">
      <c r="A227" s="17" t="s">
        <v>449</v>
      </c>
      <c r="B227" s="42" t="e">
        <f>VLOOKUP(A227, 'Örnek Model'!A:A,1,0)</f>
        <v>#N/A</v>
      </c>
      <c r="C227" t="s">
        <v>450</v>
      </c>
      <c r="D227" t="s">
        <v>96</v>
      </c>
      <c r="E227">
        <v>0.55700000000000005</v>
      </c>
      <c r="F227">
        <v>2.7456999999999998</v>
      </c>
      <c r="G227">
        <v>3.3809999999999998</v>
      </c>
      <c r="H227">
        <v>6.5580999999999996</v>
      </c>
      <c r="I227">
        <v>18.3017</v>
      </c>
      <c r="J227">
        <v>57.118299999999998</v>
      </c>
    </row>
    <row r="228" spans="1:12" hidden="1" x14ac:dyDescent="0.3">
      <c r="A228" s="17" t="s">
        <v>620</v>
      </c>
      <c r="B228" s="42" t="e">
        <f>VLOOKUP(A228, 'Örnek Model'!A:A,1,0)</f>
        <v>#N/A</v>
      </c>
      <c r="C228" t="s">
        <v>621</v>
      </c>
      <c r="D228" t="s">
        <v>127</v>
      </c>
      <c r="E228">
        <v>0.59089999999999998</v>
      </c>
      <c r="F228">
        <v>1.7282</v>
      </c>
      <c r="G228">
        <v>3.3725999999999998</v>
      </c>
      <c r="H228">
        <v>10.147500000000001</v>
      </c>
      <c r="I228">
        <v>19.968299999999999</v>
      </c>
      <c r="J228">
        <v>36.562600000000003</v>
      </c>
      <c r="K228">
        <v>97.866799999999998</v>
      </c>
      <c r="L228">
        <v>166.03389999999999</v>
      </c>
    </row>
    <row r="229" spans="1:12" hidden="1" x14ac:dyDescent="0.3">
      <c r="A229" s="17" t="s">
        <v>483</v>
      </c>
      <c r="B229" s="42" t="e">
        <f>VLOOKUP(A229, 'Örnek Model'!A:A,1,0)</f>
        <v>#N/A</v>
      </c>
      <c r="C229" t="s">
        <v>484</v>
      </c>
      <c r="D229" t="s">
        <v>96</v>
      </c>
      <c r="E229">
        <v>0.52270000000000005</v>
      </c>
      <c r="F229">
        <v>3.7850000000000001</v>
      </c>
      <c r="G229">
        <v>3.3653</v>
      </c>
      <c r="H229">
        <v>4.2271000000000001</v>
      </c>
      <c r="I229">
        <v>26.8582</v>
      </c>
      <c r="J229">
        <v>53.133400000000002</v>
      </c>
      <c r="K229">
        <v>254.2193</v>
      </c>
      <c r="L229">
        <v>475.6395</v>
      </c>
    </row>
    <row r="230" spans="1:12" hidden="1" x14ac:dyDescent="0.3">
      <c r="A230" s="17" t="s">
        <v>648</v>
      </c>
      <c r="B230" s="42" t="e">
        <f>VLOOKUP(A230, 'Örnek Model'!A:A,1,0)</f>
        <v>#N/A</v>
      </c>
      <c r="C230" t="s">
        <v>649</v>
      </c>
      <c r="D230" t="s">
        <v>38</v>
      </c>
      <c r="E230">
        <v>0.58050000000000002</v>
      </c>
      <c r="F230">
        <v>2.1619999999999999</v>
      </c>
      <c r="G230">
        <v>3.3403999999999998</v>
      </c>
      <c r="H230">
        <v>8.2659000000000002</v>
      </c>
      <c r="I230">
        <v>17.101800000000001</v>
      </c>
      <c r="J230">
        <v>34.258400000000002</v>
      </c>
    </row>
    <row r="231" spans="1:12" hidden="1" x14ac:dyDescent="0.3">
      <c r="A231" s="17" t="s">
        <v>738</v>
      </c>
      <c r="B231" s="42" t="e">
        <f>VLOOKUP(A231, 'Örnek Model'!A:A,1,0)</f>
        <v>#N/A</v>
      </c>
      <c r="C231" t="s">
        <v>739</v>
      </c>
      <c r="D231" t="s">
        <v>12</v>
      </c>
      <c r="E231">
        <v>0.54659999999999997</v>
      </c>
      <c r="F231">
        <v>1.7286999999999999</v>
      </c>
      <c r="G231">
        <v>3.3384</v>
      </c>
      <c r="H231">
        <v>9.0108999999999995</v>
      </c>
      <c r="I231">
        <v>14.3992</v>
      </c>
      <c r="J231">
        <v>18.860199999999999</v>
      </c>
      <c r="K231">
        <v>49.3033</v>
      </c>
      <c r="L231">
        <v>88.423000000000002</v>
      </c>
    </row>
    <row r="232" spans="1:12" hidden="1" x14ac:dyDescent="0.3">
      <c r="A232" s="17" t="s">
        <v>638</v>
      </c>
      <c r="B232" s="42" t="e">
        <f>VLOOKUP(A232, 'Örnek Model'!A:A,1,0)</f>
        <v>#N/A</v>
      </c>
      <c r="C232" t="s">
        <v>639</v>
      </c>
      <c r="D232" t="s">
        <v>127</v>
      </c>
      <c r="E232">
        <v>0.54930000000000001</v>
      </c>
      <c r="F232">
        <v>1.7636000000000001</v>
      </c>
      <c r="G232">
        <v>3.33</v>
      </c>
      <c r="H232">
        <v>10.0288</v>
      </c>
      <c r="I232">
        <v>18.911000000000001</v>
      </c>
      <c r="J232">
        <v>35.325800000000001</v>
      </c>
      <c r="K232">
        <v>92.444699999999997</v>
      </c>
      <c r="L232">
        <v>153.4272</v>
      </c>
    </row>
    <row r="233" spans="1:12" hidden="1" x14ac:dyDescent="0.3">
      <c r="A233" s="17" t="s">
        <v>588</v>
      </c>
      <c r="B233" s="42" t="e">
        <f>VLOOKUP(A233, 'Örnek Model'!A:A,1,0)</f>
        <v>#N/A</v>
      </c>
      <c r="C233" t="s">
        <v>589</v>
      </c>
      <c r="D233" t="s">
        <v>127</v>
      </c>
      <c r="E233">
        <v>0.50690000000000002</v>
      </c>
      <c r="F233">
        <v>1.6045</v>
      </c>
      <c r="G233">
        <v>3.3227000000000002</v>
      </c>
      <c r="H233">
        <v>10.4673</v>
      </c>
      <c r="I233">
        <v>22.502800000000001</v>
      </c>
      <c r="J233">
        <v>38.764099999999999</v>
      </c>
      <c r="K233">
        <v>108.5928</v>
      </c>
      <c r="L233">
        <v>169.2465</v>
      </c>
    </row>
    <row r="234" spans="1:12" hidden="1" x14ac:dyDescent="0.3">
      <c r="A234" s="17" t="s">
        <v>387</v>
      </c>
      <c r="B234" s="42" t="e">
        <f>VLOOKUP(A234, 'Örnek Model'!A:A,1,0)</f>
        <v>#N/A</v>
      </c>
      <c r="C234" t="s">
        <v>388</v>
      </c>
      <c r="D234" t="s">
        <v>38</v>
      </c>
      <c r="E234">
        <v>0.46639999999999998</v>
      </c>
      <c r="F234">
        <v>1.7586999999999999</v>
      </c>
      <c r="G234">
        <v>3.2646999999999999</v>
      </c>
      <c r="H234">
        <v>11.940200000000001</v>
      </c>
      <c r="I234">
        <v>19.438199999999998</v>
      </c>
      <c r="J234">
        <v>63.258899999999997</v>
      </c>
    </row>
    <row r="235" spans="1:12" hidden="1" x14ac:dyDescent="0.3">
      <c r="A235" s="17" t="s">
        <v>543</v>
      </c>
      <c r="B235" s="42" t="e">
        <f>VLOOKUP(A235, 'Örnek Model'!A:A,1,0)</f>
        <v>#N/A</v>
      </c>
      <c r="C235" t="s">
        <v>544</v>
      </c>
      <c r="D235" t="s">
        <v>12</v>
      </c>
      <c r="E235">
        <v>0.8337</v>
      </c>
      <c r="F235">
        <v>3.0203000000000002</v>
      </c>
      <c r="G235">
        <v>3.2582</v>
      </c>
      <c r="H235">
        <v>7.2042000000000002</v>
      </c>
      <c r="I235">
        <v>20.8127</v>
      </c>
      <c r="J235">
        <v>45.537799999999997</v>
      </c>
      <c r="K235">
        <v>153.57329999999999</v>
      </c>
    </row>
    <row r="236" spans="1:12" hidden="1" x14ac:dyDescent="0.3">
      <c r="A236" s="17" t="s">
        <v>323</v>
      </c>
      <c r="B236" s="42" t="e">
        <f>VLOOKUP(A236, 'Örnek Model'!A:A,1,0)</f>
        <v>#N/A</v>
      </c>
      <c r="C236" t="s">
        <v>324</v>
      </c>
      <c r="D236" t="s">
        <v>12</v>
      </c>
      <c r="E236">
        <v>9.9500000000000005E-2</v>
      </c>
      <c r="F236">
        <v>4.1184000000000003</v>
      </c>
      <c r="G236">
        <v>3.2536</v>
      </c>
      <c r="H236">
        <v>6.9053000000000004</v>
      </c>
      <c r="I236">
        <v>32.2395</v>
      </c>
      <c r="J236">
        <v>68.720600000000005</v>
      </c>
      <c r="K236">
        <v>312.88690000000003</v>
      </c>
      <c r="L236">
        <v>513.98919999999998</v>
      </c>
    </row>
    <row r="237" spans="1:12" hidden="1" x14ac:dyDescent="0.3">
      <c r="A237" s="17" t="s">
        <v>152</v>
      </c>
      <c r="B237" s="42" t="e">
        <f>VLOOKUP(A237, 'Örnek Model'!A:A,1,0)</f>
        <v>#N/A</v>
      </c>
      <c r="C237" t="s">
        <v>153</v>
      </c>
      <c r="D237" t="s">
        <v>38</v>
      </c>
      <c r="E237">
        <v>0.81559999999999999</v>
      </c>
      <c r="F237">
        <v>2.9093</v>
      </c>
      <c r="G237">
        <v>3.2342</v>
      </c>
      <c r="H237">
        <v>14.383800000000001</v>
      </c>
      <c r="I237">
        <v>27.038799999999998</v>
      </c>
      <c r="J237">
        <v>83.727800000000002</v>
      </c>
    </row>
    <row r="238" spans="1:12" hidden="1" x14ac:dyDescent="0.3">
      <c r="A238" s="17" t="s">
        <v>375</v>
      </c>
      <c r="B238" s="42" t="e">
        <f>VLOOKUP(A238, 'Örnek Model'!A:A,1,0)</f>
        <v>#N/A</v>
      </c>
      <c r="C238" t="s">
        <v>376</v>
      </c>
      <c r="D238" t="s">
        <v>127</v>
      </c>
      <c r="E238">
        <v>1.1472</v>
      </c>
      <c r="F238">
        <v>1.2652000000000001</v>
      </c>
      <c r="G238">
        <v>3.2294</v>
      </c>
      <c r="H238">
        <v>11.270799999999999</v>
      </c>
      <c r="I238">
        <v>13.5389</v>
      </c>
      <c r="J238">
        <v>64.184700000000007</v>
      </c>
      <c r="K238">
        <v>193.7893</v>
      </c>
      <c r="L238">
        <v>314.81810000000002</v>
      </c>
    </row>
    <row r="239" spans="1:12" hidden="1" x14ac:dyDescent="0.3">
      <c r="A239" s="21" t="s">
        <v>90</v>
      </c>
      <c r="B239" s="42" t="e">
        <f>VLOOKUP(A239, 'Örnek Model'!A:A,1,0)</f>
        <v>#N/A</v>
      </c>
      <c r="C239" s="2" t="s">
        <v>91</v>
      </c>
      <c r="D239" t="s">
        <v>38</v>
      </c>
      <c r="E239" s="20">
        <v>5.9626000000000001</v>
      </c>
      <c r="F239">
        <v>-3.7100000000000001E-2</v>
      </c>
      <c r="G239">
        <v>3.2286999999999999</v>
      </c>
      <c r="H239">
        <v>19.2883</v>
      </c>
      <c r="I239">
        <v>17.096</v>
      </c>
      <c r="J239">
        <v>95.749499999999998</v>
      </c>
      <c r="K239">
        <v>304.11860000000001</v>
      </c>
      <c r="L239">
        <v>590.47550000000001</v>
      </c>
    </row>
    <row r="240" spans="1:12" x14ac:dyDescent="0.3">
      <c r="A240" s="17" t="s">
        <v>437</v>
      </c>
      <c r="B240" s="42" t="e">
        <f>VLOOKUP(A240, 'Örnek Model'!A:A,1,0)</f>
        <v>#N/A</v>
      </c>
      <c r="C240" t="s">
        <v>438</v>
      </c>
      <c r="D240" t="s">
        <v>15</v>
      </c>
      <c r="E240">
        <v>-6.9900000000000004E-2</v>
      </c>
      <c r="F240">
        <v>8.0343</v>
      </c>
      <c r="G240">
        <v>4.3291000000000004</v>
      </c>
      <c r="H240">
        <v>3.6053000000000002</v>
      </c>
      <c r="I240">
        <v>35.446899999999999</v>
      </c>
      <c r="J240">
        <v>58.351300000000002</v>
      </c>
      <c r="K240">
        <v>338.47539999999998</v>
      </c>
      <c r="L240">
        <v>805.20330000000001</v>
      </c>
    </row>
    <row r="241" spans="1:12" hidden="1" x14ac:dyDescent="0.3">
      <c r="A241" s="17" t="s">
        <v>253</v>
      </c>
      <c r="B241" s="42" t="e">
        <f>VLOOKUP(A241, 'Örnek Model'!A:A,1,0)</f>
        <v>#N/A</v>
      </c>
      <c r="C241" t="s">
        <v>254</v>
      </c>
      <c r="D241" t="s">
        <v>190</v>
      </c>
      <c r="E241">
        <v>0.11849999999999999</v>
      </c>
      <c r="F241">
        <v>0.53920000000000001</v>
      </c>
      <c r="G241">
        <v>3.2252999999999998</v>
      </c>
      <c r="H241">
        <v>14.8286</v>
      </c>
      <c r="I241">
        <v>19.869599999999998</v>
      </c>
      <c r="J241">
        <v>72.480500000000006</v>
      </c>
      <c r="K241">
        <v>343.58210000000003</v>
      </c>
      <c r="L241">
        <v>741.70240000000001</v>
      </c>
    </row>
    <row r="242" spans="1:12" hidden="1" x14ac:dyDescent="0.3">
      <c r="A242" s="17" t="s">
        <v>471</v>
      </c>
      <c r="B242" s="42" t="e">
        <f>VLOOKUP(A242, 'Örnek Model'!A:A,1,0)</f>
        <v>#N/A</v>
      </c>
      <c r="C242" t="s">
        <v>472</v>
      </c>
      <c r="D242" t="s">
        <v>12</v>
      </c>
      <c r="E242">
        <v>0.35670000000000002</v>
      </c>
      <c r="F242">
        <v>1.9776</v>
      </c>
      <c r="G242">
        <v>3.2231999999999998</v>
      </c>
      <c r="H242">
        <v>10.091799999999999</v>
      </c>
      <c r="I242">
        <v>21.712199999999999</v>
      </c>
      <c r="J242">
        <v>54.451900000000002</v>
      </c>
      <c r="K242">
        <v>178.26939999999999</v>
      </c>
      <c r="L242">
        <v>323.47410000000002</v>
      </c>
    </row>
    <row r="243" spans="1:12" hidden="1" x14ac:dyDescent="0.3">
      <c r="A243" s="17" t="s">
        <v>469</v>
      </c>
      <c r="B243" s="42" t="e">
        <f>VLOOKUP(A243, 'Örnek Model'!A:A,1,0)</f>
        <v>#N/A</v>
      </c>
      <c r="C243" t="s">
        <v>470</v>
      </c>
      <c r="D243" t="s">
        <v>38</v>
      </c>
      <c r="E243">
        <v>0.14779999999999999</v>
      </c>
      <c r="F243">
        <v>2.4798</v>
      </c>
      <c r="G243">
        <v>3.2181999999999999</v>
      </c>
      <c r="H243">
        <v>9.3788999999999998</v>
      </c>
      <c r="I243">
        <v>15.695</v>
      </c>
      <c r="J243">
        <v>54.456499999999998</v>
      </c>
    </row>
    <row r="244" spans="1:12" hidden="1" x14ac:dyDescent="0.3">
      <c r="A244" s="17" t="s">
        <v>842</v>
      </c>
      <c r="B244" s="42" t="e">
        <f>VLOOKUP(A244, 'Örnek Model'!A:A,1,0)</f>
        <v>#N/A</v>
      </c>
      <c r="C244" t="s">
        <v>843</v>
      </c>
      <c r="D244" t="s">
        <v>38</v>
      </c>
      <c r="E244">
        <v>0.4</v>
      </c>
      <c r="F244">
        <v>2.2275999999999998</v>
      </c>
      <c r="G244">
        <v>3.2159</v>
      </c>
      <c r="H244">
        <v>7.7708000000000004</v>
      </c>
      <c r="I244">
        <v>17.337199999999999</v>
      </c>
    </row>
    <row r="245" spans="1:12" hidden="1" x14ac:dyDescent="0.3">
      <c r="A245" s="17" t="s">
        <v>772</v>
      </c>
      <c r="B245" s="42" t="e">
        <f>VLOOKUP(A245, 'Örnek Model'!A:A,1,0)</f>
        <v>#N/A</v>
      </c>
      <c r="C245" t="s">
        <v>773</v>
      </c>
      <c r="D245" t="s">
        <v>38</v>
      </c>
      <c r="E245">
        <v>0.36259999999999998</v>
      </c>
      <c r="F245">
        <v>3.5979999999999999</v>
      </c>
      <c r="G245">
        <v>3.2044000000000001</v>
      </c>
      <c r="H245">
        <v>6.2081999999999997</v>
      </c>
    </row>
    <row r="246" spans="1:12" hidden="1" x14ac:dyDescent="0.3">
      <c r="A246" s="17" t="s">
        <v>658</v>
      </c>
      <c r="B246" s="42" t="e">
        <f>VLOOKUP(A246, 'Örnek Model'!A:A,1,0)</f>
        <v>#N/A</v>
      </c>
      <c r="C246" t="s">
        <v>659</v>
      </c>
      <c r="D246" t="s">
        <v>127</v>
      </c>
      <c r="E246">
        <v>0.53129999999999999</v>
      </c>
      <c r="F246">
        <v>1.5885</v>
      </c>
      <c r="G246">
        <v>3.1896</v>
      </c>
      <c r="H246">
        <v>9.3515999999999995</v>
      </c>
      <c r="I246">
        <v>18.0442</v>
      </c>
      <c r="J246">
        <v>33.488900000000001</v>
      </c>
    </row>
    <row r="247" spans="1:12" hidden="1" x14ac:dyDescent="0.3">
      <c r="A247" s="17" t="s">
        <v>810</v>
      </c>
      <c r="B247" s="42" t="e">
        <f>VLOOKUP(A247, 'Örnek Model'!A:A,1,0)</f>
        <v>#N/A</v>
      </c>
      <c r="C247" t="s">
        <v>811</v>
      </c>
      <c r="D247" t="s">
        <v>12</v>
      </c>
      <c r="E247">
        <v>1.0907</v>
      </c>
      <c r="F247">
        <v>7.1116999999999999</v>
      </c>
      <c r="G247">
        <v>3.1880999999999999</v>
      </c>
      <c r="H247">
        <v>4.0247000000000002</v>
      </c>
      <c r="I247">
        <v>40.415599999999998</v>
      </c>
    </row>
    <row r="248" spans="1:12" hidden="1" x14ac:dyDescent="0.3">
      <c r="A248" s="17" t="s">
        <v>706</v>
      </c>
      <c r="B248" s="42" t="e">
        <f>VLOOKUP(A248, 'Örnek Model'!A:A,1,0)</f>
        <v>#N/A</v>
      </c>
      <c r="C248" t="s">
        <v>707</v>
      </c>
      <c r="D248" t="s">
        <v>96</v>
      </c>
      <c r="E248">
        <v>0.49530000000000002</v>
      </c>
      <c r="F248">
        <v>1.581</v>
      </c>
      <c r="G248">
        <v>3.1846999999999999</v>
      </c>
      <c r="H248">
        <v>8.9116999999999997</v>
      </c>
      <c r="I248">
        <v>16.457999999999998</v>
      </c>
      <c r="J248">
        <v>29.7728</v>
      </c>
      <c r="K248">
        <v>83.354699999999994</v>
      </c>
      <c r="L248">
        <v>139.5342</v>
      </c>
    </row>
    <row r="249" spans="1:12" hidden="1" x14ac:dyDescent="0.3">
      <c r="A249" s="17" t="s">
        <v>626</v>
      </c>
      <c r="B249" s="42" t="e">
        <f>VLOOKUP(A249, 'Örnek Model'!A:A,1,0)</f>
        <v>#N/A</v>
      </c>
      <c r="C249" t="s">
        <v>627</v>
      </c>
      <c r="D249" t="s">
        <v>96</v>
      </c>
      <c r="E249">
        <v>0.54090000000000005</v>
      </c>
      <c r="F249">
        <v>2.0051000000000001</v>
      </c>
      <c r="G249">
        <v>3.1844000000000001</v>
      </c>
      <c r="H249">
        <v>9.1227</v>
      </c>
      <c r="I249">
        <v>18.8888</v>
      </c>
      <c r="J249">
        <v>36.359000000000002</v>
      </c>
      <c r="K249">
        <v>99.399699999999996</v>
      </c>
      <c r="L249">
        <v>169.0795</v>
      </c>
    </row>
    <row r="250" spans="1:12" hidden="1" x14ac:dyDescent="0.3">
      <c r="A250" s="17" t="s">
        <v>357</v>
      </c>
      <c r="B250" s="42" t="e">
        <f>VLOOKUP(A250, 'Örnek Model'!A:A,1,0)</f>
        <v>#N/A</v>
      </c>
      <c r="C250" t="s">
        <v>358</v>
      </c>
      <c r="D250" t="s">
        <v>12</v>
      </c>
      <c r="E250">
        <v>0.29020000000000001</v>
      </c>
      <c r="F250">
        <v>3.2915999999999999</v>
      </c>
      <c r="G250">
        <v>3.1766999999999999</v>
      </c>
      <c r="H250">
        <v>7.9737</v>
      </c>
      <c r="I250">
        <v>29.035900000000002</v>
      </c>
      <c r="J250">
        <v>66.009399999999999</v>
      </c>
      <c r="K250">
        <v>262.31790000000001</v>
      </c>
      <c r="L250">
        <v>446.41890000000001</v>
      </c>
    </row>
    <row r="251" spans="1:12" hidden="1" x14ac:dyDescent="0.3">
      <c r="A251" s="17" t="s">
        <v>399</v>
      </c>
      <c r="B251" s="42" t="e">
        <f>VLOOKUP(A251, 'Örnek Model'!A:A,1,0)</f>
        <v>#N/A</v>
      </c>
      <c r="C251" t="s">
        <v>400</v>
      </c>
      <c r="D251" t="s">
        <v>12</v>
      </c>
      <c r="E251">
        <v>0.42470000000000002</v>
      </c>
      <c r="F251">
        <v>1.7228000000000001</v>
      </c>
      <c r="G251">
        <v>3.1760000000000002</v>
      </c>
      <c r="H251">
        <v>10.060499999999999</v>
      </c>
      <c r="I251">
        <v>19.6252</v>
      </c>
      <c r="J251">
        <v>61.858899999999998</v>
      </c>
      <c r="K251">
        <v>160.14779999999999</v>
      </c>
      <c r="L251">
        <v>254.42410000000001</v>
      </c>
    </row>
    <row r="252" spans="1:12" hidden="1" x14ac:dyDescent="0.3">
      <c r="A252" s="17" t="s">
        <v>209</v>
      </c>
      <c r="B252" s="42" t="e">
        <f>VLOOKUP(A252, 'Örnek Model'!A:A,1,0)</f>
        <v>#N/A</v>
      </c>
      <c r="C252" t="s">
        <v>210</v>
      </c>
      <c r="D252" t="s">
        <v>38</v>
      </c>
      <c r="E252">
        <v>0.78149999999999997</v>
      </c>
      <c r="F252">
        <v>2.9577</v>
      </c>
      <c r="G252">
        <v>3.1751999999999998</v>
      </c>
      <c r="H252">
        <v>6.4146999999999998</v>
      </c>
      <c r="I252">
        <v>30.9191</v>
      </c>
      <c r="J252">
        <v>76.790800000000004</v>
      </c>
    </row>
    <row r="253" spans="1:12" hidden="1" x14ac:dyDescent="0.3">
      <c r="A253" s="17" t="s">
        <v>614</v>
      </c>
      <c r="B253" s="42" t="e">
        <f>VLOOKUP(A253, 'Örnek Model'!A:A,1,0)</f>
        <v>#N/A</v>
      </c>
      <c r="C253" t="s">
        <v>615</v>
      </c>
      <c r="D253" t="s">
        <v>127</v>
      </c>
      <c r="E253">
        <v>0.5272</v>
      </c>
      <c r="F253">
        <v>1.5993999999999999</v>
      </c>
      <c r="G253">
        <v>3.1728000000000001</v>
      </c>
      <c r="H253">
        <v>9.3934999999999995</v>
      </c>
      <c r="I253">
        <v>17.998999999999999</v>
      </c>
      <c r="J253">
        <v>36.790399999999998</v>
      </c>
      <c r="K253">
        <v>98.5535</v>
      </c>
      <c r="L253">
        <v>181.56890000000001</v>
      </c>
    </row>
    <row r="254" spans="1:12" hidden="1" x14ac:dyDescent="0.3">
      <c r="A254" s="17" t="s">
        <v>36</v>
      </c>
      <c r="B254" s="42" t="e">
        <f>VLOOKUP(A254, 'Örnek Model'!A:A,1,0)</f>
        <v>#N/A</v>
      </c>
      <c r="C254" s="2" t="s">
        <v>37</v>
      </c>
      <c r="D254" t="s">
        <v>38</v>
      </c>
      <c r="E254" s="20">
        <v>5.1391</v>
      </c>
      <c r="F254">
        <v>1.89</v>
      </c>
      <c r="G254">
        <v>3.1692</v>
      </c>
      <c r="H254">
        <v>19.734999999999999</v>
      </c>
      <c r="I254">
        <v>28.465900000000001</v>
      </c>
      <c r="J254">
        <v>117.7299</v>
      </c>
    </row>
    <row r="255" spans="1:12" hidden="1" x14ac:dyDescent="0.3">
      <c r="A255" s="17" t="s">
        <v>684</v>
      </c>
      <c r="B255" s="42" t="e">
        <f>VLOOKUP(A255, 'Örnek Model'!A:A,1,0)</f>
        <v>#N/A</v>
      </c>
      <c r="C255" t="s">
        <v>685</v>
      </c>
      <c r="D255" t="s">
        <v>96</v>
      </c>
      <c r="E255">
        <v>0.46779999999999999</v>
      </c>
      <c r="F255">
        <v>1.601</v>
      </c>
      <c r="G255">
        <v>3.1682999999999999</v>
      </c>
      <c r="H255">
        <v>9.3175000000000008</v>
      </c>
      <c r="I255">
        <v>15.9801</v>
      </c>
      <c r="J255">
        <v>31.396599999999999</v>
      </c>
    </row>
    <row r="256" spans="1:12" x14ac:dyDescent="0.3">
      <c r="A256" s="17" t="s">
        <v>257</v>
      </c>
      <c r="B256" s="42" t="e">
        <f>VLOOKUP(A256, 'Örnek Model'!A:A,1,0)</f>
        <v>#N/A</v>
      </c>
      <c r="C256" t="s">
        <v>258</v>
      </c>
      <c r="D256" t="s">
        <v>15</v>
      </c>
      <c r="E256">
        <v>-7.4499999999999997E-2</v>
      </c>
      <c r="F256">
        <v>8.4787999999999997</v>
      </c>
      <c r="G256">
        <v>4.7182000000000004</v>
      </c>
      <c r="H256">
        <v>5.5418000000000003</v>
      </c>
      <c r="I256">
        <v>30.596599999999999</v>
      </c>
      <c r="J256">
        <v>72.176100000000005</v>
      </c>
      <c r="K256">
        <v>459.17869999999999</v>
      </c>
      <c r="L256">
        <v>872.85850000000005</v>
      </c>
    </row>
    <row r="257" spans="1:12" hidden="1" x14ac:dyDescent="0.3">
      <c r="A257" s="17" t="s">
        <v>690</v>
      </c>
      <c r="B257" s="42" t="e">
        <f>VLOOKUP(A257, 'Örnek Model'!A:A,1,0)</f>
        <v>#N/A</v>
      </c>
      <c r="C257" t="s">
        <v>691</v>
      </c>
      <c r="D257" t="s">
        <v>96</v>
      </c>
      <c r="E257">
        <v>0.5333</v>
      </c>
      <c r="F257">
        <v>1.6747000000000001</v>
      </c>
      <c r="G257">
        <v>3.1486000000000001</v>
      </c>
      <c r="H257">
        <v>9.0952000000000002</v>
      </c>
      <c r="I257">
        <v>17.016300000000001</v>
      </c>
      <c r="J257">
        <v>30.705500000000001</v>
      </c>
      <c r="K257">
        <v>84.911000000000001</v>
      </c>
      <c r="L257">
        <v>135.73650000000001</v>
      </c>
    </row>
    <row r="258" spans="1:12" hidden="1" x14ac:dyDescent="0.3">
      <c r="A258" s="17" t="s">
        <v>704</v>
      </c>
      <c r="B258" s="42" t="e">
        <f>VLOOKUP(A258, 'Örnek Model'!A:A,1,0)</f>
        <v>#N/A</v>
      </c>
      <c r="C258" t="s">
        <v>705</v>
      </c>
      <c r="D258" t="s">
        <v>127</v>
      </c>
      <c r="E258">
        <v>0.50900000000000001</v>
      </c>
      <c r="F258">
        <v>1.5237000000000001</v>
      </c>
      <c r="G258">
        <v>3.1315</v>
      </c>
      <c r="H258">
        <v>9.1092999999999993</v>
      </c>
      <c r="I258">
        <v>16.903300000000002</v>
      </c>
      <c r="J258">
        <v>29.868200000000002</v>
      </c>
      <c r="K258">
        <v>81.388999999999996</v>
      </c>
      <c r="L258">
        <v>137.4837</v>
      </c>
    </row>
    <row r="259" spans="1:12" hidden="1" x14ac:dyDescent="0.3">
      <c r="A259" s="17" t="s">
        <v>702</v>
      </c>
      <c r="B259" s="42" t="e">
        <f>VLOOKUP(A259, 'Örnek Model'!A:A,1,0)</f>
        <v>#N/A</v>
      </c>
      <c r="C259" t="s">
        <v>703</v>
      </c>
      <c r="D259" t="s">
        <v>127</v>
      </c>
      <c r="E259">
        <v>0.51790000000000003</v>
      </c>
      <c r="F259">
        <v>1.5958000000000001</v>
      </c>
      <c r="G259">
        <v>3.1309999999999998</v>
      </c>
      <c r="H259">
        <v>8.8924000000000003</v>
      </c>
      <c r="I259">
        <v>17.157599999999999</v>
      </c>
      <c r="J259">
        <v>30.136500000000002</v>
      </c>
      <c r="K259">
        <v>83.987700000000004</v>
      </c>
      <c r="L259">
        <v>146.88239999999999</v>
      </c>
    </row>
    <row r="260" spans="1:12" hidden="1" x14ac:dyDescent="0.3">
      <c r="A260" s="17" t="s">
        <v>694</v>
      </c>
      <c r="B260" s="42" t="e">
        <f>VLOOKUP(A260, 'Örnek Model'!A:A,1,0)</f>
        <v>#N/A</v>
      </c>
      <c r="C260" t="s">
        <v>695</v>
      </c>
      <c r="D260" t="s">
        <v>96</v>
      </c>
      <c r="E260">
        <v>0.51839999999999997</v>
      </c>
      <c r="F260">
        <v>1.6198999999999999</v>
      </c>
      <c r="G260">
        <v>3.1284000000000001</v>
      </c>
      <c r="H260">
        <v>8.8591999999999995</v>
      </c>
      <c r="I260">
        <v>16.802299999999999</v>
      </c>
      <c r="J260">
        <v>30.668099999999999</v>
      </c>
    </row>
    <row r="261" spans="1:12" hidden="1" x14ac:dyDescent="0.3">
      <c r="A261" s="17" t="s">
        <v>688</v>
      </c>
      <c r="B261" s="42" t="e">
        <f>VLOOKUP(A261, 'Örnek Model'!A:A,1,0)</f>
        <v>#N/A</v>
      </c>
      <c r="C261" t="s">
        <v>689</v>
      </c>
      <c r="D261" t="s">
        <v>96</v>
      </c>
      <c r="E261">
        <v>0.51829999999999998</v>
      </c>
      <c r="F261">
        <v>1.587</v>
      </c>
      <c r="G261">
        <v>3.1261999999999999</v>
      </c>
      <c r="H261">
        <v>9.2440999999999995</v>
      </c>
      <c r="I261">
        <v>17.401499999999999</v>
      </c>
      <c r="J261">
        <v>31.038499999999999</v>
      </c>
      <c r="K261">
        <v>85.441900000000004</v>
      </c>
    </row>
    <row r="262" spans="1:12" hidden="1" x14ac:dyDescent="0.3">
      <c r="A262" s="17" t="s">
        <v>166</v>
      </c>
      <c r="B262" s="42" t="e">
        <f>VLOOKUP(A262, 'Örnek Model'!A:A,1,0)</f>
        <v>#N/A</v>
      </c>
      <c r="C262" t="s">
        <v>167</v>
      </c>
      <c r="D262" t="s">
        <v>127</v>
      </c>
      <c r="E262">
        <v>0.30570000000000003</v>
      </c>
      <c r="F262">
        <v>0.96740000000000004</v>
      </c>
      <c r="G262">
        <v>3.1143999999999998</v>
      </c>
      <c r="H262">
        <v>15.6623</v>
      </c>
      <c r="I262">
        <v>23.450600000000001</v>
      </c>
      <c r="J262">
        <v>82.136399999999995</v>
      </c>
      <c r="K262">
        <v>362.13099999999997</v>
      </c>
      <c r="L262">
        <v>691.85770000000002</v>
      </c>
    </row>
    <row r="263" spans="1:12" hidden="1" x14ac:dyDescent="0.3">
      <c r="A263" s="17" t="s">
        <v>517</v>
      </c>
      <c r="B263" s="42" t="e">
        <f>VLOOKUP(A263, 'Örnek Model'!A:A,1,0)</f>
        <v>#N/A</v>
      </c>
      <c r="C263" t="s">
        <v>518</v>
      </c>
      <c r="D263" t="s">
        <v>38</v>
      </c>
      <c r="E263">
        <v>0.38479999999999998</v>
      </c>
      <c r="F263">
        <v>1.8489</v>
      </c>
      <c r="G263">
        <v>3.1044999999999998</v>
      </c>
      <c r="H263">
        <v>3.3929999999999998</v>
      </c>
      <c r="I263">
        <v>13.089700000000001</v>
      </c>
      <c r="J263">
        <v>48.954799999999999</v>
      </c>
    </row>
    <row r="264" spans="1:12" x14ac:dyDescent="0.3">
      <c r="A264" s="17" t="s">
        <v>363</v>
      </c>
      <c r="B264" s="42" t="e">
        <f>VLOOKUP(A264, 'Örnek Model'!A:A,1,0)</f>
        <v>#N/A</v>
      </c>
      <c r="C264" t="s">
        <v>364</v>
      </c>
      <c r="D264" t="s">
        <v>15</v>
      </c>
      <c r="E264">
        <v>-0.11700000000000001</v>
      </c>
      <c r="F264">
        <v>6.4776999999999996</v>
      </c>
      <c r="G264">
        <v>1.9225000000000001</v>
      </c>
      <c r="H264">
        <v>-4.4976000000000003</v>
      </c>
      <c r="I264">
        <v>26.523199999999999</v>
      </c>
      <c r="J264">
        <v>65.721699999999998</v>
      </c>
    </row>
    <row r="265" spans="1:12" hidden="1" x14ac:dyDescent="0.3">
      <c r="A265" s="17" t="s">
        <v>652</v>
      </c>
      <c r="B265" s="42" t="e">
        <f>VLOOKUP(A265, 'Örnek Model'!A:A,1,0)</f>
        <v>#N/A</v>
      </c>
      <c r="C265" t="s">
        <v>653</v>
      </c>
      <c r="D265" t="s">
        <v>12</v>
      </c>
      <c r="E265">
        <v>0.48139999999999999</v>
      </c>
      <c r="F265">
        <v>1.5838000000000001</v>
      </c>
      <c r="G265">
        <v>3.0884</v>
      </c>
      <c r="H265">
        <v>10.071400000000001</v>
      </c>
      <c r="I265">
        <v>17.965299999999999</v>
      </c>
      <c r="J265">
        <v>33.759</v>
      </c>
      <c r="K265">
        <v>84.880899999999997</v>
      </c>
      <c r="L265">
        <v>139.7741</v>
      </c>
    </row>
    <row r="266" spans="1:12" hidden="1" x14ac:dyDescent="0.3">
      <c r="A266" s="17" t="s">
        <v>405</v>
      </c>
      <c r="B266" s="42" t="e">
        <f>VLOOKUP(A266, 'Örnek Model'!A:A,1,0)</f>
        <v>#N/A</v>
      </c>
      <c r="C266" t="s">
        <v>406</v>
      </c>
      <c r="D266" t="s">
        <v>38</v>
      </c>
      <c r="E266">
        <v>0.63380000000000003</v>
      </c>
      <c r="F266">
        <v>1.5795999999999999</v>
      </c>
      <c r="G266">
        <v>3.0809000000000002</v>
      </c>
      <c r="H266">
        <v>11.193899999999999</v>
      </c>
      <c r="I266">
        <v>19.592600000000001</v>
      </c>
      <c r="J266">
        <v>60.888199999999998</v>
      </c>
    </row>
    <row r="267" spans="1:12" hidden="1" x14ac:dyDescent="0.3">
      <c r="A267" s="17" t="s">
        <v>730</v>
      </c>
      <c r="B267" s="42" t="e">
        <f>VLOOKUP(A267, 'Örnek Model'!A:A,1,0)</f>
        <v>#N/A</v>
      </c>
      <c r="C267" t="s">
        <v>731</v>
      </c>
      <c r="D267" t="s">
        <v>96</v>
      </c>
      <c r="E267">
        <v>0.49869999999999998</v>
      </c>
      <c r="F267">
        <v>1.5778000000000001</v>
      </c>
      <c r="G267">
        <v>3.0516000000000001</v>
      </c>
      <c r="H267">
        <v>8.5288000000000004</v>
      </c>
      <c r="I267">
        <v>15.766</v>
      </c>
      <c r="J267">
        <v>26.818100000000001</v>
      </c>
      <c r="K267">
        <v>76.333500000000001</v>
      </c>
      <c r="L267">
        <v>121.2128</v>
      </c>
    </row>
    <row r="268" spans="1:12" hidden="1" x14ac:dyDescent="0.3">
      <c r="A268" s="17" t="s">
        <v>708</v>
      </c>
      <c r="B268" s="42" t="e">
        <f>VLOOKUP(A268, 'Örnek Model'!A:A,1,0)</f>
        <v>#N/A</v>
      </c>
      <c r="C268" t="s">
        <v>709</v>
      </c>
      <c r="D268" t="s">
        <v>96</v>
      </c>
      <c r="E268">
        <v>0.49070000000000003</v>
      </c>
      <c r="F268">
        <v>1.5521</v>
      </c>
      <c r="G268">
        <v>3.0369000000000002</v>
      </c>
      <c r="H268">
        <v>8.6393000000000004</v>
      </c>
      <c r="I268">
        <v>16.414999999999999</v>
      </c>
      <c r="J268">
        <v>29.672699999999999</v>
      </c>
      <c r="K268">
        <v>80.520799999999994</v>
      </c>
      <c r="L268">
        <v>131.87989999999999</v>
      </c>
    </row>
    <row r="269" spans="1:12" hidden="1" x14ac:dyDescent="0.3">
      <c r="A269" s="17" t="s">
        <v>678</v>
      </c>
      <c r="B269" s="42" t="e">
        <f>VLOOKUP(A269, 'Örnek Model'!A:A,1,0)</f>
        <v>#N/A</v>
      </c>
      <c r="C269" t="s">
        <v>679</v>
      </c>
      <c r="D269" t="s">
        <v>127</v>
      </c>
      <c r="E269">
        <v>0.49230000000000002</v>
      </c>
      <c r="F269">
        <v>1.5623</v>
      </c>
      <c r="G269">
        <v>3.0348999999999999</v>
      </c>
      <c r="H269">
        <v>8.8140000000000001</v>
      </c>
      <c r="I269">
        <v>17.156199999999998</v>
      </c>
      <c r="J269">
        <v>32.084899999999998</v>
      </c>
      <c r="K269">
        <v>86.201899999999995</v>
      </c>
      <c r="L269">
        <v>143.13640000000001</v>
      </c>
    </row>
    <row r="270" spans="1:12" hidden="1" x14ac:dyDescent="0.3">
      <c r="A270" s="17" t="s">
        <v>736</v>
      </c>
      <c r="B270" s="42" t="e">
        <f>VLOOKUP(A270, 'Örnek Model'!A:A,1,0)</f>
        <v>#N/A</v>
      </c>
      <c r="C270" t="s">
        <v>737</v>
      </c>
      <c r="D270" t="s">
        <v>127</v>
      </c>
      <c r="E270">
        <v>0.4738</v>
      </c>
      <c r="F270">
        <v>1.5194000000000001</v>
      </c>
      <c r="G270">
        <v>3.0274000000000001</v>
      </c>
      <c r="H270">
        <v>9.0015999999999998</v>
      </c>
      <c r="I270">
        <v>12.0977</v>
      </c>
      <c r="J270">
        <v>24.575700000000001</v>
      </c>
      <c r="K270">
        <v>84.7226</v>
      </c>
      <c r="L270">
        <v>137.74420000000001</v>
      </c>
    </row>
    <row r="271" spans="1:12" hidden="1" x14ac:dyDescent="0.3">
      <c r="A271" s="17" t="s">
        <v>712</v>
      </c>
      <c r="B271" s="42" t="e">
        <f>VLOOKUP(A271, 'Örnek Model'!A:A,1,0)</f>
        <v>#N/A</v>
      </c>
      <c r="C271" t="s">
        <v>713</v>
      </c>
      <c r="D271" t="s">
        <v>96</v>
      </c>
      <c r="E271">
        <v>0.5171</v>
      </c>
      <c r="F271">
        <v>1.9221999999999999</v>
      </c>
      <c r="G271">
        <v>2.9790999999999999</v>
      </c>
      <c r="H271">
        <v>7.5056000000000003</v>
      </c>
      <c r="I271">
        <v>16.3201</v>
      </c>
      <c r="J271">
        <v>29.169799999999999</v>
      </c>
      <c r="K271">
        <v>90.294700000000006</v>
      </c>
      <c r="L271">
        <v>146.46799999999999</v>
      </c>
    </row>
    <row r="272" spans="1:12" hidden="1" x14ac:dyDescent="0.3">
      <c r="A272" s="17" t="s">
        <v>201</v>
      </c>
      <c r="B272" s="42" t="e">
        <f>VLOOKUP(A272, 'Örnek Model'!A:A,1,0)</f>
        <v>#N/A</v>
      </c>
      <c r="C272" t="s">
        <v>202</v>
      </c>
      <c r="D272" t="s">
        <v>96</v>
      </c>
      <c r="E272">
        <v>0.41410000000000002</v>
      </c>
      <c r="F272">
        <v>1.2591000000000001</v>
      </c>
      <c r="G272">
        <v>2.9580000000000002</v>
      </c>
      <c r="H272">
        <v>11.9818</v>
      </c>
      <c r="I272">
        <v>20.605</v>
      </c>
      <c r="J272">
        <v>77.598799999999997</v>
      </c>
      <c r="K272">
        <v>358.08460000000002</v>
      </c>
      <c r="L272">
        <v>690.14800000000002</v>
      </c>
    </row>
    <row r="273" spans="1:12" hidden="1" x14ac:dyDescent="0.3">
      <c r="A273" s="17" t="s">
        <v>726</v>
      </c>
      <c r="B273" s="42" t="e">
        <f>VLOOKUP(A273, 'Örnek Model'!A:A,1,0)</f>
        <v>#N/A</v>
      </c>
      <c r="C273" t="s">
        <v>727</v>
      </c>
      <c r="D273" t="s">
        <v>127</v>
      </c>
      <c r="E273">
        <v>0.498</v>
      </c>
      <c r="F273">
        <v>1.5245</v>
      </c>
      <c r="G273">
        <v>2.9533999999999998</v>
      </c>
      <c r="H273">
        <v>8.6260999999999992</v>
      </c>
      <c r="I273">
        <v>16.491199999999999</v>
      </c>
      <c r="J273">
        <v>27.627500000000001</v>
      </c>
      <c r="K273">
        <v>73.723799999999997</v>
      </c>
      <c r="L273">
        <v>125.41679999999999</v>
      </c>
    </row>
    <row r="274" spans="1:12" hidden="1" x14ac:dyDescent="0.3">
      <c r="A274" s="17" t="s">
        <v>337</v>
      </c>
      <c r="B274" s="42" t="e">
        <f>VLOOKUP(A274, 'Örnek Model'!A:A,1,0)</f>
        <v>#N/A</v>
      </c>
      <c r="C274" t="s">
        <v>338</v>
      </c>
      <c r="D274" t="s">
        <v>38</v>
      </c>
      <c r="E274">
        <v>0.67959999999999998</v>
      </c>
      <c r="F274">
        <v>1.4283999999999999</v>
      </c>
      <c r="G274">
        <v>2.9478</v>
      </c>
      <c r="H274">
        <v>14.3466</v>
      </c>
      <c r="I274">
        <v>20.543399999999998</v>
      </c>
      <c r="J274">
        <v>67.180499999999995</v>
      </c>
      <c r="K274">
        <v>176.8218</v>
      </c>
    </row>
    <row r="275" spans="1:12" hidden="1" x14ac:dyDescent="0.3">
      <c r="A275" s="17" t="s">
        <v>622</v>
      </c>
      <c r="B275" s="42" t="e">
        <f>VLOOKUP(A275, 'Örnek Model'!A:A,1,0)</f>
        <v>#N/A</v>
      </c>
      <c r="C275" t="s">
        <v>623</v>
      </c>
      <c r="D275" t="s">
        <v>96</v>
      </c>
      <c r="E275">
        <v>0.48130000000000001</v>
      </c>
      <c r="F275">
        <v>1.5564</v>
      </c>
      <c r="G275">
        <v>2.9426999999999999</v>
      </c>
      <c r="H275">
        <v>9.0231999999999992</v>
      </c>
      <c r="I275">
        <v>16.815999999999999</v>
      </c>
      <c r="J275">
        <v>36.392200000000003</v>
      </c>
      <c r="K275">
        <v>108.0663</v>
      </c>
      <c r="L275">
        <v>166.71690000000001</v>
      </c>
    </row>
    <row r="276" spans="1:12" hidden="1" x14ac:dyDescent="0.3">
      <c r="A276" s="17" t="s">
        <v>213</v>
      </c>
      <c r="B276" s="42" t="str">
        <f>VLOOKUP(A276, 'Örnek Model'!A:A,1,0)</f>
        <v>KZL</v>
      </c>
      <c r="C276" t="s">
        <v>214</v>
      </c>
      <c r="D276" t="s">
        <v>96</v>
      </c>
      <c r="E276">
        <v>0.30109999999999998</v>
      </c>
      <c r="F276">
        <v>1.7661</v>
      </c>
      <c r="G276">
        <v>5.6509999999999998</v>
      </c>
      <c r="H276">
        <v>16.4237</v>
      </c>
      <c r="I276">
        <v>22.366</v>
      </c>
      <c r="J276">
        <v>76.333699999999993</v>
      </c>
      <c r="K276">
        <v>361.47789999999998</v>
      </c>
      <c r="L276">
        <v>730.53840000000002</v>
      </c>
    </row>
    <row r="277" spans="1:12" hidden="1" x14ac:dyDescent="0.3">
      <c r="A277" s="17" t="s">
        <v>728</v>
      </c>
      <c r="B277" s="42" t="e">
        <f>VLOOKUP(A277, 'Örnek Model'!A:A,1,0)</f>
        <v>#N/A</v>
      </c>
      <c r="C277" t="s">
        <v>729</v>
      </c>
      <c r="D277" t="s">
        <v>96</v>
      </c>
      <c r="E277">
        <v>0.43840000000000001</v>
      </c>
      <c r="F277">
        <v>1.3206</v>
      </c>
      <c r="G277">
        <v>2.8934000000000002</v>
      </c>
      <c r="H277">
        <v>8.1601999999999997</v>
      </c>
      <c r="I277">
        <v>15.134</v>
      </c>
      <c r="J277">
        <v>27.6188</v>
      </c>
      <c r="K277">
        <v>92.498699999999999</v>
      </c>
      <c r="L277">
        <v>143.26730000000001</v>
      </c>
    </row>
    <row r="278" spans="1:12" hidden="1" x14ac:dyDescent="0.3">
      <c r="A278" s="17" t="s">
        <v>479</v>
      </c>
      <c r="B278" s="42" t="e">
        <f>VLOOKUP(A278, 'Örnek Model'!A:A,1,0)</f>
        <v>#N/A</v>
      </c>
      <c r="C278" t="s">
        <v>480</v>
      </c>
      <c r="D278" t="s">
        <v>12</v>
      </c>
      <c r="E278">
        <v>0.30270000000000002</v>
      </c>
      <c r="F278">
        <v>2.1520000000000001</v>
      </c>
      <c r="G278">
        <v>2.8895</v>
      </c>
      <c r="H278">
        <v>7.4596</v>
      </c>
      <c r="I278">
        <v>16.8261</v>
      </c>
      <c r="J278">
        <v>53.6111</v>
      </c>
    </row>
    <row r="279" spans="1:12" x14ac:dyDescent="0.3">
      <c r="A279" s="17" t="s">
        <v>818</v>
      </c>
      <c r="B279" s="42" t="e">
        <f>VLOOKUP(A279, 'Örnek Model'!A:A,1,0)</f>
        <v>#N/A</v>
      </c>
      <c r="C279" t="s">
        <v>819</v>
      </c>
      <c r="D279" t="s">
        <v>15</v>
      </c>
      <c r="E279">
        <v>-0.12</v>
      </c>
      <c r="F279">
        <v>9.3506999999999998</v>
      </c>
      <c r="G279">
        <v>6.1664000000000003</v>
      </c>
    </row>
    <row r="280" spans="1:12" hidden="1" x14ac:dyDescent="0.3">
      <c r="A280" s="17" t="s">
        <v>710</v>
      </c>
      <c r="B280" s="42" t="e">
        <f>VLOOKUP(A280, 'Örnek Model'!A:A,1,0)</f>
        <v>#N/A</v>
      </c>
      <c r="C280" t="s">
        <v>711</v>
      </c>
      <c r="D280" t="s">
        <v>127</v>
      </c>
      <c r="E280">
        <v>0.53220000000000001</v>
      </c>
      <c r="F280">
        <v>1.6863999999999999</v>
      </c>
      <c r="G280">
        <v>2.8561000000000001</v>
      </c>
      <c r="H280">
        <v>8.8155000000000001</v>
      </c>
      <c r="I280">
        <v>17.3017</v>
      </c>
      <c r="J280">
        <v>29.293500000000002</v>
      </c>
      <c r="K280">
        <v>78.994200000000006</v>
      </c>
      <c r="L280">
        <v>145.85669999999999</v>
      </c>
    </row>
    <row r="281" spans="1:12" x14ac:dyDescent="0.3">
      <c r="A281" s="17" t="s">
        <v>156</v>
      </c>
      <c r="B281" s="42" t="e">
        <f>VLOOKUP(A281, 'Örnek Model'!A:A,1,0)</f>
        <v>#N/A</v>
      </c>
      <c r="C281" t="s">
        <v>157</v>
      </c>
      <c r="D281" t="s">
        <v>15</v>
      </c>
      <c r="E281">
        <v>-0.15609999999999999</v>
      </c>
      <c r="F281">
        <v>9.2164999999999999</v>
      </c>
      <c r="G281">
        <v>3.9085000000000001</v>
      </c>
      <c r="H281">
        <v>6.5788000000000002</v>
      </c>
      <c r="I281">
        <v>33.476999999999997</v>
      </c>
      <c r="J281">
        <v>83.453999999999994</v>
      </c>
      <c r="K281">
        <v>672.66859999999997</v>
      </c>
      <c r="L281">
        <v>1327.1908000000001</v>
      </c>
    </row>
    <row r="282" spans="1:12" hidden="1" x14ac:dyDescent="0.3">
      <c r="A282" s="17" t="s">
        <v>379</v>
      </c>
      <c r="B282" s="42" t="e">
        <f>VLOOKUP(A282, 'Örnek Model'!A:A,1,0)</f>
        <v>#N/A</v>
      </c>
      <c r="C282" t="s">
        <v>380</v>
      </c>
      <c r="D282" t="s">
        <v>38</v>
      </c>
      <c r="E282">
        <v>0.16</v>
      </c>
      <c r="F282">
        <v>2.4672000000000001</v>
      </c>
      <c r="G282">
        <v>2.8363</v>
      </c>
      <c r="H282">
        <v>7.6311</v>
      </c>
      <c r="I282">
        <v>21.304500000000001</v>
      </c>
      <c r="J282">
        <v>64.0535</v>
      </c>
    </row>
    <row r="283" spans="1:12" hidden="1" x14ac:dyDescent="0.3">
      <c r="A283" s="17" t="s">
        <v>227</v>
      </c>
      <c r="B283" s="42" t="e">
        <f>VLOOKUP(A283, 'Örnek Model'!A:A,1,0)</f>
        <v>#N/A</v>
      </c>
      <c r="C283" t="s">
        <v>228</v>
      </c>
      <c r="D283" t="s">
        <v>127</v>
      </c>
      <c r="E283">
        <v>0.27739999999999998</v>
      </c>
      <c r="F283">
        <v>0.81559999999999999</v>
      </c>
      <c r="G283">
        <v>2.8121</v>
      </c>
      <c r="H283">
        <v>13.223599999999999</v>
      </c>
      <c r="I283">
        <v>22.218800000000002</v>
      </c>
      <c r="J283">
        <v>74.592600000000004</v>
      </c>
      <c r="K283">
        <v>326.21460000000002</v>
      </c>
      <c r="L283">
        <v>591.34019999999998</v>
      </c>
    </row>
    <row r="284" spans="1:12" hidden="1" x14ac:dyDescent="0.3">
      <c r="A284" s="17" t="s">
        <v>698</v>
      </c>
      <c r="B284" s="42" t="e">
        <f>VLOOKUP(A284, 'Örnek Model'!A:A,1,0)</f>
        <v>#N/A</v>
      </c>
      <c r="C284" t="s">
        <v>699</v>
      </c>
      <c r="D284" t="s">
        <v>96</v>
      </c>
      <c r="E284">
        <v>0.55230000000000001</v>
      </c>
      <c r="F284">
        <v>1.4914000000000001</v>
      </c>
      <c r="G284">
        <v>2.8062999999999998</v>
      </c>
      <c r="H284">
        <v>8.5197000000000003</v>
      </c>
      <c r="I284">
        <v>17.999700000000001</v>
      </c>
      <c r="J284">
        <v>30.294499999999999</v>
      </c>
      <c r="K284">
        <v>109.9071</v>
      </c>
      <c r="L284">
        <v>179.0496</v>
      </c>
    </row>
    <row r="285" spans="1:12" hidden="1" x14ac:dyDescent="0.3">
      <c r="A285" s="17" t="s">
        <v>571</v>
      </c>
      <c r="B285" s="42" t="e">
        <f>VLOOKUP(A285, 'Örnek Model'!A:A,1,0)</f>
        <v>#N/A</v>
      </c>
      <c r="C285" t="s">
        <v>572</v>
      </c>
      <c r="D285" t="s">
        <v>96</v>
      </c>
      <c r="E285">
        <v>0.50470000000000004</v>
      </c>
      <c r="F285">
        <v>1.5457000000000001</v>
      </c>
      <c r="G285">
        <v>2.7938999999999998</v>
      </c>
      <c r="H285">
        <v>7.2359999999999998</v>
      </c>
      <c r="I285">
        <v>19.6248</v>
      </c>
      <c r="J285">
        <v>41.001800000000003</v>
      </c>
    </row>
    <row r="286" spans="1:12" hidden="1" x14ac:dyDescent="0.3">
      <c r="A286" s="17" t="s">
        <v>443</v>
      </c>
      <c r="B286" s="42" t="e">
        <f>VLOOKUP(A286, 'Örnek Model'!A:A,1,0)</f>
        <v>#N/A</v>
      </c>
      <c r="C286" t="s">
        <v>444</v>
      </c>
      <c r="D286" t="s">
        <v>96</v>
      </c>
      <c r="E286">
        <v>0.38179999999999997</v>
      </c>
      <c r="F286">
        <v>1.1853</v>
      </c>
      <c r="G286">
        <v>2.7898999999999998</v>
      </c>
      <c r="H286">
        <v>11.422700000000001</v>
      </c>
      <c r="I286">
        <v>19.622499999999999</v>
      </c>
      <c r="J286">
        <v>58.0702</v>
      </c>
      <c r="K286">
        <v>233.67609999999999</v>
      </c>
      <c r="L286">
        <v>356.57490000000001</v>
      </c>
    </row>
    <row r="287" spans="1:12" hidden="1" x14ac:dyDescent="0.3">
      <c r="A287" s="17" t="s">
        <v>447</v>
      </c>
      <c r="B287" s="42" t="e">
        <f>VLOOKUP(A287, 'Örnek Model'!A:A,1,0)</f>
        <v>#N/A</v>
      </c>
      <c r="C287" t="s">
        <v>448</v>
      </c>
      <c r="D287" t="s">
        <v>38</v>
      </c>
      <c r="E287">
        <v>1.9481999999999999</v>
      </c>
      <c r="F287">
        <v>3.6200000000000003E-2</v>
      </c>
      <c r="G287">
        <v>2.7835000000000001</v>
      </c>
      <c r="H287">
        <v>15.242900000000001</v>
      </c>
      <c r="I287">
        <v>17.217199999999998</v>
      </c>
      <c r="J287">
        <v>57.5398</v>
      </c>
      <c r="K287">
        <v>216.10560000000001</v>
      </c>
      <c r="L287">
        <v>542.43960000000004</v>
      </c>
    </row>
    <row r="288" spans="1:12" hidden="1" x14ac:dyDescent="0.3">
      <c r="A288" s="17" t="s">
        <v>700</v>
      </c>
      <c r="B288" s="42" t="e">
        <f>VLOOKUP(A288, 'Örnek Model'!A:A,1,0)</f>
        <v>#N/A</v>
      </c>
      <c r="C288" t="s">
        <v>701</v>
      </c>
      <c r="D288" t="s">
        <v>127</v>
      </c>
      <c r="E288">
        <v>0.62160000000000004</v>
      </c>
      <c r="F288">
        <v>1.3971</v>
      </c>
      <c r="G288">
        <v>2.7795000000000001</v>
      </c>
      <c r="H288">
        <v>8.3618000000000006</v>
      </c>
      <c r="I288">
        <v>15.5837</v>
      </c>
      <c r="J288">
        <v>30.143999999999998</v>
      </c>
      <c r="K288">
        <v>81.173199999999994</v>
      </c>
      <c r="L288">
        <v>131.84289999999999</v>
      </c>
    </row>
    <row r="289" spans="1:12" x14ac:dyDescent="0.3">
      <c r="A289" s="17" t="s">
        <v>445</v>
      </c>
      <c r="B289" s="42" t="e">
        <f>VLOOKUP(A289, 'Örnek Model'!A:A,1,0)</f>
        <v>#N/A</v>
      </c>
      <c r="C289" t="s">
        <v>446</v>
      </c>
      <c r="D289" t="s">
        <v>15</v>
      </c>
      <c r="E289">
        <v>-0.1961</v>
      </c>
      <c r="F289">
        <v>5.5766</v>
      </c>
      <c r="G289">
        <v>2.0367999999999999</v>
      </c>
      <c r="H289">
        <v>-1.2355</v>
      </c>
      <c r="I289">
        <v>31.5364</v>
      </c>
      <c r="J289">
        <v>57.848399999999998</v>
      </c>
    </row>
    <row r="290" spans="1:12" hidden="1" x14ac:dyDescent="0.3">
      <c r="A290" s="17" t="s">
        <v>590</v>
      </c>
      <c r="B290" s="42" t="e">
        <f>VLOOKUP(A290, 'Örnek Model'!A:A,1,0)</f>
        <v>#N/A</v>
      </c>
      <c r="C290" t="s">
        <v>591</v>
      </c>
      <c r="D290" t="s">
        <v>12</v>
      </c>
      <c r="E290">
        <v>0.39579999999999999</v>
      </c>
      <c r="F290">
        <v>1.7795000000000001</v>
      </c>
      <c r="G290">
        <v>2.7498999999999998</v>
      </c>
      <c r="H290">
        <v>10.401300000000001</v>
      </c>
      <c r="I290">
        <v>18.355499999999999</v>
      </c>
      <c r="J290">
        <v>38.584299999999999</v>
      </c>
      <c r="K290">
        <v>99.749499999999998</v>
      </c>
      <c r="L290">
        <v>184.91460000000001</v>
      </c>
    </row>
    <row r="291" spans="1:12" hidden="1" x14ac:dyDescent="0.3">
      <c r="A291" s="17" t="s">
        <v>180</v>
      </c>
      <c r="B291" s="42" t="e">
        <f>VLOOKUP(A291, 'Örnek Model'!A:A,1,0)</f>
        <v>#N/A</v>
      </c>
      <c r="C291" t="s">
        <v>181</v>
      </c>
      <c r="D291" t="s">
        <v>12</v>
      </c>
      <c r="E291">
        <v>1.593</v>
      </c>
      <c r="F291">
        <v>1.5149999999999999</v>
      </c>
      <c r="G291">
        <v>2.7296999999999998</v>
      </c>
      <c r="H291">
        <v>17.251200000000001</v>
      </c>
      <c r="I291">
        <v>27.145099999999999</v>
      </c>
      <c r="J291">
        <v>80.161100000000005</v>
      </c>
    </row>
    <row r="292" spans="1:12" hidden="1" x14ac:dyDescent="0.3">
      <c r="A292" s="17" t="s">
        <v>130</v>
      </c>
      <c r="B292" s="42" t="e">
        <f>VLOOKUP(A292, 'Örnek Model'!A:A,1,0)</f>
        <v>#N/A</v>
      </c>
      <c r="C292" t="s">
        <v>131</v>
      </c>
      <c r="D292" t="s">
        <v>127</v>
      </c>
      <c r="E292">
        <v>0.89059999999999995</v>
      </c>
      <c r="F292">
        <v>3.0213999999999999</v>
      </c>
      <c r="G292">
        <v>2.6204999999999998</v>
      </c>
      <c r="H292">
        <v>14.4627</v>
      </c>
      <c r="I292">
        <v>29.308900000000001</v>
      </c>
      <c r="J292">
        <v>86.263999999999996</v>
      </c>
      <c r="K292">
        <v>332.9914</v>
      </c>
      <c r="L292">
        <v>571.25170000000003</v>
      </c>
    </row>
    <row r="293" spans="1:12" hidden="1" x14ac:dyDescent="0.3">
      <c r="A293" s="17" t="s">
        <v>94</v>
      </c>
      <c r="B293" s="42" t="e">
        <f>VLOOKUP(A293, 'Örnek Model'!A:A,1,0)</f>
        <v>#N/A</v>
      </c>
      <c r="C293" t="s">
        <v>95</v>
      </c>
      <c r="D293" t="s">
        <v>96</v>
      </c>
      <c r="E293">
        <v>1.2532000000000001</v>
      </c>
      <c r="F293">
        <v>5.9573</v>
      </c>
      <c r="G293">
        <v>2.5977000000000001</v>
      </c>
      <c r="H293">
        <v>3.9885000000000002</v>
      </c>
      <c r="I293">
        <v>31.625299999999999</v>
      </c>
      <c r="J293">
        <v>94.629599999999996</v>
      </c>
      <c r="K293">
        <v>122.6412</v>
      </c>
    </row>
    <row r="294" spans="1:12" hidden="1" x14ac:dyDescent="0.3">
      <c r="A294" s="17" t="s">
        <v>329</v>
      </c>
      <c r="B294" s="42" t="e">
        <f>VLOOKUP(A294, 'Örnek Model'!A:A,1,0)</f>
        <v>#N/A</v>
      </c>
      <c r="C294" t="s">
        <v>330</v>
      </c>
      <c r="D294" t="s">
        <v>38</v>
      </c>
      <c r="E294">
        <v>0.61750000000000005</v>
      </c>
      <c r="F294">
        <v>0.85629999999999995</v>
      </c>
      <c r="G294">
        <v>2.5914999999999999</v>
      </c>
      <c r="H294">
        <v>16.9604</v>
      </c>
      <c r="I294">
        <v>21.787400000000002</v>
      </c>
      <c r="J294">
        <v>68.349100000000007</v>
      </c>
      <c r="K294">
        <v>201.8552</v>
      </c>
      <c r="L294">
        <v>253.459</v>
      </c>
    </row>
    <row r="295" spans="1:12" hidden="1" x14ac:dyDescent="0.3">
      <c r="A295" s="17" t="s">
        <v>666</v>
      </c>
      <c r="B295" s="42" t="e">
        <f>VLOOKUP(A295, 'Örnek Model'!A:A,1,0)</f>
        <v>#N/A</v>
      </c>
      <c r="C295" t="s">
        <v>667</v>
      </c>
      <c r="D295" t="s">
        <v>127</v>
      </c>
      <c r="E295">
        <v>1.1084000000000001</v>
      </c>
      <c r="F295">
        <v>1.1662999999999999</v>
      </c>
      <c r="G295">
        <v>2.5821999999999998</v>
      </c>
      <c r="H295">
        <v>8.9109999999999996</v>
      </c>
      <c r="I295">
        <v>17.931000000000001</v>
      </c>
      <c r="J295">
        <v>32.735300000000002</v>
      </c>
      <c r="K295">
        <v>86.21</v>
      </c>
      <c r="L295">
        <v>142.61009999999999</v>
      </c>
    </row>
    <row r="296" spans="1:12" hidden="1" x14ac:dyDescent="0.3">
      <c r="A296" s="17" t="s">
        <v>477</v>
      </c>
      <c r="B296" s="42" t="e">
        <f>VLOOKUP(A296, 'Örnek Model'!A:A,1,0)</f>
        <v>#N/A</v>
      </c>
      <c r="C296" t="s">
        <v>478</v>
      </c>
      <c r="D296" t="s">
        <v>38</v>
      </c>
      <c r="E296">
        <v>-1.4999999999999999E-2</v>
      </c>
      <c r="F296">
        <v>-2.0230999999999999</v>
      </c>
      <c r="G296">
        <v>2.5663</v>
      </c>
      <c r="H296">
        <v>6.3781999999999996</v>
      </c>
      <c r="I296">
        <v>16.325099999999999</v>
      </c>
      <c r="J296">
        <v>53.814500000000002</v>
      </c>
    </row>
    <row r="297" spans="1:12" hidden="1" x14ac:dyDescent="0.3">
      <c r="A297" s="17" t="s">
        <v>345</v>
      </c>
      <c r="B297" s="42" t="e">
        <f>VLOOKUP(A297, 'Örnek Model'!A:A,1,0)</f>
        <v>#N/A</v>
      </c>
      <c r="C297" t="s">
        <v>346</v>
      </c>
      <c r="D297" t="s">
        <v>38</v>
      </c>
      <c r="E297">
        <v>2.306</v>
      </c>
      <c r="F297">
        <v>-0.19159999999999999</v>
      </c>
      <c r="G297">
        <v>2.5297000000000001</v>
      </c>
      <c r="H297">
        <v>15.8429</v>
      </c>
      <c r="I297">
        <v>14.0129</v>
      </c>
      <c r="J297">
        <v>66.766999999999996</v>
      </c>
      <c r="K297">
        <v>292.94920000000002</v>
      </c>
      <c r="L297">
        <v>509.6026</v>
      </c>
    </row>
    <row r="298" spans="1:12" x14ac:dyDescent="0.3">
      <c r="A298" s="17" t="s">
        <v>78</v>
      </c>
      <c r="B298" s="42" t="e">
        <f>VLOOKUP(A298, 'Örnek Model'!A:A,1,0)</f>
        <v>#N/A</v>
      </c>
      <c r="C298" t="s">
        <v>79</v>
      </c>
      <c r="D298" t="s">
        <v>15</v>
      </c>
      <c r="E298">
        <v>-0.19789999999999999</v>
      </c>
      <c r="F298">
        <v>9.0236999999999998</v>
      </c>
      <c r="G298">
        <v>6.0616000000000003</v>
      </c>
      <c r="H298">
        <v>2.8980999999999999</v>
      </c>
      <c r="I298">
        <v>45.637900000000002</v>
      </c>
      <c r="J298">
        <v>99.295599999999993</v>
      </c>
      <c r="K298">
        <v>652.91219999999998</v>
      </c>
      <c r="L298">
        <v>1517.2753</v>
      </c>
    </row>
    <row r="299" spans="1:12" hidden="1" x14ac:dyDescent="0.3">
      <c r="A299" s="17" t="s">
        <v>407</v>
      </c>
      <c r="B299" s="42" t="e">
        <f>VLOOKUP(A299, 'Örnek Model'!A:A,1,0)</f>
        <v>#N/A</v>
      </c>
      <c r="C299" t="s">
        <v>408</v>
      </c>
      <c r="D299" t="s">
        <v>38</v>
      </c>
      <c r="E299">
        <v>0.99909999999999999</v>
      </c>
      <c r="F299">
        <v>2.5560999999999998</v>
      </c>
      <c r="G299">
        <v>2.4780000000000002</v>
      </c>
      <c r="H299">
        <v>8.5886999999999993</v>
      </c>
      <c r="I299">
        <v>19.054200000000002</v>
      </c>
      <c r="J299">
        <v>60.747199999999999</v>
      </c>
      <c r="K299">
        <v>258.00290000000001</v>
      </c>
      <c r="L299">
        <v>492.8</v>
      </c>
    </row>
    <row r="300" spans="1:12" hidden="1" x14ac:dyDescent="0.3">
      <c r="A300" s="17" t="s">
        <v>578</v>
      </c>
      <c r="B300" s="42" t="e">
        <f>VLOOKUP(A300, 'Örnek Model'!A:A,1,0)</f>
        <v>#N/A</v>
      </c>
      <c r="C300" t="s">
        <v>579</v>
      </c>
      <c r="D300" t="s">
        <v>38</v>
      </c>
      <c r="E300">
        <v>0.4572</v>
      </c>
      <c r="F300">
        <v>1.4451000000000001</v>
      </c>
      <c r="G300">
        <v>2.4679000000000002</v>
      </c>
      <c r="H300">
        <v>12.0326</v>
      </c>
      <c r="I300">
        <v>23.068200000000001</v>
      </c>
      <c r="J300">
        <v>39.694600000000001</v>
      </c>
    </row>
    <row r="301" spans="1:12" hidden="1" x14ac:dyDescent="0.3">
      <c r="A301" s="17" t="s">
        <v>121</v>
      </c>
      <c r="B301" s="42" t="e">
        <f>VLOOKUP(A301, 'Örnek Model'!A:A,1,0)</f>
        <v>#N/A</v>
      </c>
      <c r="C301" t="s">
        <v>122</v>
      </c>
      <c r="D301" t="s">
        <v>12</v>
      </c>
      <c r="E301">
        <v>-0.31069999999999998</v>
      </c>
      <c r="F301">
        <v>4.6736000000000004</v>
      </c>
      <c r="G301">
        <v>2.4584999999999999</v>
      </c>
      <c r="H301">
        <v>8.5490999999999993</v>
      </c>
      <c r="I301">
        <v>36.298299999999998</v>
      </c>
      <c r="J301">
        <v>87.230999999999995</v>
      </c>
      <c r="K301">
        <v>406.41829999999999</v>
      </c>
      <c r="L301">
        <v>769.2681</v>
      </c>
    </row>
    <row r="302" spans="1:12" hidden="1" x14ac:dyDescent="0.3">
      <c r="A302" s="19" t="s">
        <v>275</v>
      </c>
      <c r="B302" s="42" t="str">
        <f>VLOOKUP(A302, 'Örnek Model'!A:A,1,0)</f>
        <v>TUA</v>
      </c>
      <c r="C302" s="12" t="s">
        <v>276</v>
      </c>
      <c r="D302" s="12" t="s">
        <v>190</v>
      </c>
      <c r="E302" s="12">
        <v>-0.1111</v>
      </c>
      <c r="F302" s="12">
        <v>1.0551999999999999</v>
      </c>
      <c r="G302" s="12">
        <v>5.9649000000000001</v>
      </c>
      <c r="H302" s="12">
        <v>16.592700000000001</v>
      </c>
      <c r="I302" s="12">
        <v>22.097300000000001</v>
      </c>
      <c r="J302" s="12">
        <v>71.465699999999998</v>
      </c>
      <c r="K302" s="12">
        <v>334.73129999999998</v>
      </c>
      <c r="L302" s="12">
        <v>721.44989999999996</v>
      </c>
    </row>
    <row r="303" spans="1:12" hidden="1" x14ac:dyDescent="0.3">
      <c r="A303" s="17" t="s">
        <v>223</v>
      </c>
      <c r="B303" s="42" t="e">
        <f>VLOOKUP(A303, 'Örnek Model'!A:A,1,0)</f>
        <v>#N/A</v>
      </c>
      <c r="C303" t="s">
        <v>224</v>
      </c>
      <c r="D303" t="s">
        <v>127</v>
      </c>
      <c r="E303">
        <v>0.17879999999999999</v>
      </c>
      <c r="F303">
        <v>0.51339999999999997</v>
      </c>
      <c r="G303">
        <v>2.4567999999999999</v>
      </c>
      <c r="H303">
        <v>15.017799999999999</v>
      </c>
      <c r="I303">
        <v>22.1891</v>
      </c>
      <c r="J303">
        <v>75.1297</v>
      </c>
      <c r="K303">
        <v>328.98689999999999</v>
      </c>
      <c r="L303">
        <v>577.51900000000001</v>
      </c>
    </row>
    <row r="304" spans="1:12" hidden="1" x14ac:dyDescent="0.3">
      <c r="A304" s="17" t="s">
        <v>186</v>
      </c>
      <c r="B304" s="42" t="e">
        <f>VLOOKUP(A304, 'Örnek Model'!A:A,1,0)</f>
        <v>#N/A</v>
      </c>
      <c r="C304" t="s">
        <v>187</v>
      </c>
      <c r="D304" t="s">
        <v>127</v>
      </c>
      <c r="E304">
        <v>0.2039</v>
      </c>
      <c r="F304">
        <v>0.4602</v>
      </c>
      <c r="G304">
        <v>2.3791000000000002</v>
      </c>
      <c r="H304">
        <v>14.2896</v>
      </c>
      <c r="I304">
        <v>21.058800000000002</v>
      </c>
      <c r="J304">
        <v>78.990300000000005</v>
      </c>
      <c r="K304">
        <v>319.70819999999998</v>
      </c>
      <c r="L304">
        <v>573.32569999999998</v>
      </c>
    </row>
    <row r="305" spans="1:12" x14ac:dyDescent="0.3">
      <c r="A305" s="17" t="s">
        <v>128</v>
      </c>
      <c r="B305" s="42" t="e">
        <f>VLOOKUP(A305, 'Örnek Model'!A:A,1,0)</f>
        <v>#N/A</v>
      </c>
      <c r="C305" t="s">
        <v>129</v>
      </c>
      <c r="D305" t="s">
        <v>15</v>
      </c>
      <c r="E305">
        <v>-0.21579999999999999</v>
      </c>
      <c r="F305">
        <v>8.6966000000000001</v>
      </c>
      <c r="G305">
        <v>6.5949</v>
      </c>
      <c r="H305">
        <v>4.8754</v>
      </c>
      <c r="I305">
        <v>35.778300000000002</v>
      </c>
      <c r="J305">
        <v>86.626599999999996</v>
      </c>
      <c r="K305">
        <v>587.34230000000002</v>
      </c>
      <c r="L305">
        <v>1485.1190999999999</v>
      </c>
    </row>
    <row r="306" spans="1:12" hidden="1" x14ac:dyDescent="0.3">
      <c r="A306" s="17" t="s">
        <v>561</v>
      </c>
      <c r="B306" s="42" t="e">
        <f>VLOOKUP(A306, 'Örnek Model'!A:A,1,0)</f>
        <v>#N/A</v>
      </c>
      <c r="C306" t="s">
        <v>562</v>
      </c>
      <c r="D306" t="s">
        <v>38</v>
      </c>
      <c r="E306">
        <v>5.45E-2</v>
      </c>
      <c r="F306">
        <v>-0.52880000000000005</v>
      </c>
      <c r="G306">
        <v>2.3260999999999998</v>
      </c>
      <c r="H306">
        <v>1.9693000000000001</v>
      </c>
      <c r="I306">
        <v>8.2455999999999996</v>
      </c>
      <c r="J306">
        <v>41.888100000000001</v>
      </c>
    </row>
    <row r="307" spans="1:12" hidden="1" x14ac:dyDescent="0.3">
      <c r="A307" s="17" t="s">
        <v>814</v>
      </c>
      <c r="B307" s="42" t="e">
        <f>VLOOKUP(A307, 'Örnek Model'!A:A,1,0)</f>
        <v>#N/A</v>
      </c>
      <c r="C307" t="s">
        <v>815</v>
      </c>
      <c r="D307" t="s">
        <v>96</v>
      </c>
      <c r="E307">
        <v>0.33929999999999999</v>
      </c>
      <c r="F307">
        <v>2.0868000000000002</v>
      </c>
      <c r="G307">
        <v>2.3206000000000002</v>
      </c>
      <c r="H307">
        <v>5.7305000000000001</v>
      </c>
      <c r="I307">
        <v>45.052199999999999</v>
      </c>
    </row>
    <row r="308" spans="1:12" hidden="1" x14ac:dyDescent="0.3">
      <c r="A308" s="17" t="s">
        <v>207</v>
      </c>
      <c r="B308" s="42" t="e">
        <f>VLOOKUP(A308, 'Örnek Model'!A:A,1,0)</f>
        <v>#N/A</v>
      </c>
      <c r="C308" t="s">
        <v>208</v>
      </c>
      <c r="D308" t="s">
        <v>38</v>
      </c>
      <c r="E308">
        <v>0.62360000000000004</v>
      </c>
      <c r="F308">
        <v>3.8626999999999998</v>
      </c>
      <c r="G308">
        <v>2.2900999999999998</v>
      </c>
      <c r="H308">
        <v>6.1551999999999998</v>
      </c>
      <c r="I308">
        <v>31.395800000000001</v>
      </c>
      <c r="J308">
        <v>77.035600000000002</v>
      </c>
    </row>
    <row r="309" spans="1:12" hidden="1" x14ac:dyDescent="0.3">
      <c r="A309" s="17" t="s">
        <v>427</v>
      </c>
      <c r="B309" s="42" t="e">
        <f>VLOOKUP(A309, 'Örnek Model'!A:A,1,0)</f>
        <v>#N/A</v>
      </c>
      <c r="C309" t="s">
        <v>428</v>
      </c>
      <c r="D309" t="s">
        <v>38</v>
      </c>
      <c r="E309">
        <v>1.8883000000000001</v>
      </c>
      <c r="F309">
        <v>-0.1469</v>
      </c>
      <c r="G309">
        <v>2.2844000000000002</v>
      </c>
      <c r="H309">
        <v>13.7799</v>
      </c>
      <c r="I309">
        <v>18.0487</v>
      </c>
      <c r="J309">
        <v>59.706499999999998</v>
      </c>
    </row>
    <row r="310" spans="1:12" x14ac:dyDescent="0.3">
      <c r="A310" s="17" t="s">
        <v>45</v>
      </c>
      <c r="B310" s="42" t="e">
        <f>VLOOKUP(A310, 'Örnek Model'!A:A,1,0)</f>
        <v>#N/A</v>
      </c>
      <c r="C310" t="s">
        <v>46</v>
      </c>
      <c r="D310" t="s">
        <v>15</v>
      </c>
      <c r="E310">
        <v>-0.23080000000000001</v>
      </c>
      <c r="F310">
        <v>9.8823000000000008</v>
      </c>
      <c r="G310">
        <v>5.4526000000000003</v>
      </c>
      <c r="H310">
        <v>8.6907999999999994</v>
      </c>
      <c r="I310">
        <v>44.611800000000002</v>
      </c>
      <c r="J310">
        <v>113.7663</v>
      </c>
      <c r="K310">
        <v>608.45069999999998</v>
      </c>
      <c r="L310">
        <v>1064.9771000000001</v>
      </c>
    </row>
    <row r="311" spans="1:12" hidden="1" x14ac:dyDescent="0.3">
      <c r="A311" s="17" t="s">
        <v>199</v>
      </c>
      <c r="B311" s="42" t="e">
        <f>VLOOKUP(A311, 'Örnek Model'!A:A,1,0)</f>
        <v>#N/A</v>
      </c>
      <c r="C311" t="s">
        <v>200</v>
      </c>
      <c r="D311" t="s">
        <v>127</v>
      </c>
      <c r="E311">
        <v>0.1754</v>
      </c>
      <c r="F311">
        <v>0.46229999999999999</v>
      </c>
      <c r="G311">
        <v>2.2658999999999998</v>
      </c>
      <c r="H311">
        <v>13.7895</v>
      </c>
      <c r="I311">
        <v>21.4604</v>
      </c>
      <c r="J311">
        <v>77.819699999999997</v>
      </c>
      <c r="K311">
        <v>321.14190000000002</v>
      </c>
      <c r="L311">
        <v>595.03440000000001</v>
      </c>
    </row>
    <row r="312" spans="1:12" hidden="1" x14ac:dyDescent="0.3">
      <c r="A312" s="17" t="s">
        <v>602</v>
      </c>
      <c r="B312" s="42" t="e">
        <f>VLOOKUP(A312, 'Örnek Model'!A:A,1,0)</f>
        <v>#N/A</v>
      </c>
      <c r="C312" t="s">
        <v>603</v>
      </c>
      <c r="D312" t="s">
        <v>127</v>
      </c>
      <c r="E312">
        <v>0.46920000000000001</v>
      </c>
      <c r="F312">
        <v>0.97450000000000003</v>
      </c>
      <c r="G312">
        <v>2.2343000000000002</v>
      </c>
      <c r="H312">
        <v>9.0302000000000007</v>
      </c>
      <c r="I312">
        <v>18.663799999999998</v>
      </c>
      <c r="J312">
        <v>37.394799999999996</v>
      </c>
      <c r="K312">
        <v>108.1992</v>
      </c>
      <c r="L312">
        <v>181.23330000000001</v>
      </c>
    </row>
    <row r="313" spans="1:12" hidden="1" x14ac:dyDescent="0.3">
      <c r="A313" s="17" t="s">
        <v>10</v>
      </c>
      <c r="B313" s="42" t="e">
        <f>VLOOKUP(A313, 'Örnek Model'!A:A,1,0)</f>
        <v>#N/A</v>
      </c>
      <c r="C313" t="s">
        <v>11</v>
      </c>
      <c r="D313" t="s">
        <v>12</v>
      </c>
      <c r="E313" s="20">
        <v>5.3592000000000004</v>
      </c>
      <c r="F313">
        <v>0.86550000000000005</v>
      </c>
      <c r="G313">
        <v>2.2063999999999999</v>
      </c>
      <c r="H313" s="7">
        <v>22.990100000000002</v>
      </c>
      <c r="I313">
        <v>47.584000000000003</v>
      </c>
      <c r="J313" s="4">
        <v>171.886</v>
      </c>
    </row>
    <row r="314" spans="1:12" x14ac:dyDescent="0.3">
      <c r="A314" s="17" t="s">
        <v>457</v>
      </c>
      <c r="B314" s="42" t="e">
        <f>VLOOKUP(A314, 'Örnek Model'!A:A,1,0)</f>
        <v>#N/A</v>
      </c>
      <c r="C314" t="s">
        <v>458</v>
      </c>
      <c r="D314" t="s">
        <v>15</v>
      </c>
      <c r="E314">
        <v>-0.2384</v>
      </c>
      <c r="F314">
        <v>7.4127000000000001</v>
      </c>
      <c r="G314">
        <v>0.65200000000000002</v>
      </c>
      <c r="H314">
        <v>-3.0599999999999999E-2</v>
      </c>
      <c r="I314">
        <v>23.0412</v>
      </c>
      <c r="J314">
        <v>56.602499999999999</v>
      </c>
      <c r="K314">
        <v>479.50479999999999</v>
      </c>
      <c r="L314">
        <v>754.43830000000003</v>
      </c>
    </row>
    <row r="315" spans="1:12" x14ac:dyDescent="0.3">
      <c r="A315" s="17" t="s">
        <v>385</v>
      </c>
      <c r="B315" s="42" t="e">
        <f>VLOOKUP(A315, 'Örnek Model'!A:A,1,0)</f>
        <v>#N/A</v>
      </c>
      <c r="C315" t="s">
        <v>386</v>
      </c>
      <c r="D315" t="s">
        <v>15</v>
      </c>
      <c r="E315">
        <v>-0.24310000000000001</v>
      </c>
      <c r="F315">
        <v>6.9214000000000002</v>
      </c>
      <c r="G315">
        <v>4.5274000000000001</v>
      </c>
      <c r="H315">
        <v>-4.2942</v>
      </c>
      <c r="I315">
        <v>29.9861</v>
      </c>
      <c r="J315">
        <v>63.2592</v>
      </c>
    </row>
    <row r="316" spans="1:12" hidden="1" x14ac:dyDescent="0.3">
      <c r="A316" s="17" t="s">
        <v>158</v>
      </c>
      <c r="B316" s="42" t="e">
        <f>VLOOKUP(A316, 'Örnek Model'!A:A,1,0)</f>
        <v>#N/A</v>
      </c>
      <c r="C316" t="s">
        <v>159</v>
      </c>
      <c r="D316" t="s">
        <v>12</v>
      </c>
      <c r="E316">
        <v>1.5797000000000001</v>
      </c>
      <c r="F316">
        <v>2.1682000000000001</v>
      </c>
      <c r="G316">
        <v>2.1547999999999998</v>
      </c>
      <c r="H316">
        <v>9.1323000000000008</v>
      </c>
      <c r="I316">
        <v>14.906499999999999</v>
      </c>
      <c r="J316">
        <v>83.345500000000001</v>
      </c>
    </row>
    <row r="317" spans="1:12" hidden="1" x14ac:dyDescent="0.3">
      <c r="A317" s="17" t="s">
        <v>315</v>
      </c>
      <c r="B317" s="42" t="e">
        <f>VLOOKUP(A317, 'Örnek Model'!A:A,1,0)</f>
        <v>#N/A</v>
      </c>
      <c r="C317" t="s">
        <v>316</v>
      </c>
      <c r="D317" t="s">
        <v>12</v>
      </c>
      <c r="E317">
        <v>1.1043000000000001</v>
      </c>
      <c r="F317">
        <v>4.7949000000000002</v>
      </c>
      <c r="G317">
        <v>2.1278999999999999</v>
      </c>
      <c r="H317">
        <v>6.5179</v>
      </c>
      <c r="I317">
        <v>42.325699999999998</v>
      </c>
      <c r="J317">
        <v>69.124399999999994</v>
      </c>
      <c r="K317">
        <v>205.28960000000001</v>
      </c>
      <c r="L317">
        <v>322.58440000000002</v>
      </c>
    </row>
    <row r="318" spans="1:12" hidden="1" x14ac:dyDescent="0.3">
      <c r="A318" s="17" t="s">
        <v>381</v>
      </c>
      <c r="B318" s="42" t="e">
        <f>VLOOKUP(A318, 'Örnek Model'!A:A,1,0)</f>
        <v>#N/A</v>
      </c>
      <c r="C318" t="s">
        <v>382</v>
      </c>
      <c r="D318" t="s">
        <v>38</v>
      </c>
      <c r="E318">
        <v>1.0733999999999999</v>
      </c>
      <c r="F318">
        <v>0.28489999999999999</v>
      </c>
      <c r="G318">
        <v>2.0543</v>
      </c>
      <c r="H318">
        <v>15.4268</v>
      </c>
      <c r="I318">
        <v>17.1739</v>
      </c>
      <c r="J318">
        <v>63.944400000000002</v>
      </c>
      <c r="K318">
        <v>338.702</v>
      </c>
      <c r="L318">
        <v>625.47159999999997</v>
      </c>
    </row>
    <row r="319" spans="1:12" x14ac:dyDescent="0.3">
      <c r="A319" s="17" t="s">
        <v>269</v>
      </c>
      <c r="B319" s="42" t="e">
        <f>VLOOKUP(A319, 'Örnek Model'!A:A,1,0)</f>
        <v>#N/A</v>
      </c>
      <c r="C319" t="s">
        <v>270</v>
      </c>
      <c r="D319" t="s">
        <v>15</v>
      </c>
      <c r="E319">
        <v>-0.25340000000000001</v>
      </c>
      <c r="F319">
        <v>9.8628</v>
      </c>
      <c r="G319">
        <v>4.5407999999999999</v>
      </c>
      <c r="H319">
        <v>2.9161000000000001</v>
      </c>
      <c r="I319">
        <v>37.625300000000003</v>
      </c>
      <c r="J319">
        <v>71.567300000000003</v>
      </c>
      <c r="K319" s="3">
        <v>710.03279999999995</v>
      </c>
      <c r="L319">
        <v>1419.9634000000001</v>
      </c>
    </row>
    <row r="320" spans="1:12" x14ac:dyDescent="0.3">
      <c r="A320" s="17" t="s">
        <v>16</v>
      </c>
      <c r="B320" s="42" t="e">
        <f>VLOOKUP(A320, 'Örnek Model'!A:A,1,0)</f>
        <v>#N/A</v>
      </c>
      <c r="C320" t="s">
        <v>17</v>
      </c>
      <c r="D320" t="s">
        <v>15</v>
      </c>
      <c r="E320">
        <v>-0.26169999999999999</v>
      </c>
      <c r="F320">
        <v>8.2362000000000002</v>
      </c>
      <c r="G320">
        <v>3.6406999999999998</v>
      </c>
      <c r="H320">
        <v>8.8322000000000003</v>
      </c>
      <c r="I320" s="6">
        <v>59.420699999999997</v>
      </c>
      <c r="J320" s="4">
        <v>132.51929999999999</v>
      </c>
      <c r="K320" s="3">
        <v>852.62180000000001</v>
      </c>
    </row>
    <row r="321" spans="1:12" x14ac:dyDescent="0.3">
      <c r="A321" s="17" t="s">
        <v>778</v>
      </c>
      <c r="B321" s="42" t="e">
        <f>VLOOKUP(A321, 'Örnek Model'!A:A,1,0)</f>
        <v>#N/A</v>
      </c>
      <c r="C321" t="s">
        <v>779</v>
      </c>
      <c r="D321" t="s">
        <v>15</v>
      </c>
      <c r="E321">
        <v>-0.26200000000000001</v>
      </c>
      <c r="F321">
        <v>4.9055999999999997</v>
      </c>
      <c r="G321">
        <v>0.20519999999999999</v>
      </c>
    </row>
    <row r="322" spans="1:12" hidden="1" x14ac:dyDescent="0.3">
      <c r="A322" s="17" t="s">
        <v>47</v>
      </c>
      <c r="B322" s="42" t="e">
        <f>VLOOKUP(A322, 'Örnek Model'!A:A,1,0)</f>
        <v>#N/A</v>
      </c>
      <c r="C322" t="s">
        <v>48</v>
      </c>
      <c r="D322" t="s">
        <v>38</v>
      </c>
      <c r="E322">
        <v>0.70320000000000005</v>
      </c>
      <c r="F322">
        <v>2.9416000000000002</v>
      </c>
      <c r="G322">
        <v>1.9401999999999999</v>
      </c>
      <c r="H322">
        <v>5.9988000000000001</v>
      </c>
      <c r="I322">
        <v>43.880099999999999</v>
      </c>
      <c r="J322">
        <v>112.9919</v>
      </c>
    </row>
    <row r="323" spans="1:12" x14ac:dyDescent="0.3">
      <c r="A323" s="17" t="s">
        <v>395</v>
      </c>
      <c r="B323" s="42" t="e">
        <f>VLOOKUP(A323, 'Örnek Model'!A:A,1,0)</f>
        <v>#N/A</v>
      </c>
      <c r="C323" t="s">
        <v>396</v>
      </c>
      <c r="D323" t="s">
        <v>15</v>
      </c>
      <c r="E323">
        <v>-0.26529999999999998</v>
      </c>
      <c r="F323">
        <v>8.2940000000000005</v>
      </c>
      <c r="G323">
        <v>2.1798000000000002</v>
      </c>
      <c r="H323">
        <v>4.6562999999999999</v>
      </c>
      <c r="I323">
        <v>24.794799999999999</v>
      </c>
      <c r="J323">
        <v>62.508699999999997</v>
      </c>
      <c r="K323">
        <v>444.91520000000003</v>
      </c>
      <c r="L323">
        <v>655.13289999999995</v>
      </c>
    </row>
    <row r="324" spans="1:12" hidden="1" x14ac:dyDescent="0.3">
      <c r="A324" s="17" t="s">
        <v>824</v>
      </c>
      <c r="B324" s="42" t="e">
        <f>VLOOKUP(A324, 'Örnek Model'!A:A,1,0)</f>
        <v>#N/A</v>
      </c>
      <c r="C324" t="s">
        <v>825</v>
      </c>
      <c r="D324" t="s">
        <v>12</v>
      </c>
      <c r="E324">
        <v>1.3754999999999999</v>
      </c>
      <c r="F324">
        <v>-1.0488</v>
      </c>
      <c r="G324">
        <v>1.8652</v>
      </c>
      <c r="H324">
        <v>10.2019</v>
      </c>
    </row>
    <row r="325" spans="1:12" hidden="1" x14ac:dyDescent="0.3">
      <c r="A325" s="17" t="s">
        <v>499</v>
      </c>
      <c r="B325" s="42" t="e">
        <f>VLOOKUP(A325, 'Örnek Model'!A:A,1,0)</f>
        <v>#N/A</v>
      </c>
      <c r="C325" t="s">
        <v>500</v>
      </c>
      <c r="D325" t="s">
        <v>38</v>
      </c>
      <c r="E325">
        <v>0.43859999999999999</v>
      </c>
      <c r="F325">
        <v>1.9964</v>
      </c>
      <c r="G325">
        <v>1.8116000000000001</v>
      </c>
      <c r="H325">
        <v>0.91559999999999997</v>
      </c>
      <c r="I325">
        <v>20.237300000000001</v>
      </c>
      <c r="J325">
        <v>51.1008</v>
      </c>
      <c r="K325">
        <v>311.64370000000002</v>
      </c>
      <c r="L325">
        <v>527.25109999999995</v>
      </c>
    </row>
    <row r="326" spans="1:12" x14ac:dyDescent="0.3">
      <c r="A326" s="17" t="s">
        <v>154</v>
      </c>
      <c r="B326" s="42" t="e">
        <f>VLOOKUP(A326, 'Örnek Model'!A:A,1,0)</f>
        <v>#N/A</v>
      </c>
      <c r="C326" t="s">
        <v>155</v>
      </c>
      <c r="D326" t="s">
        <v>15</v>
      </c>
      <c r="E326">
        <v>-0.28549999999999998</v>
      </c>
      <c r="F326">
        <v>9.4298999999999999</v>
      </c>
      <c r="G326">
        <v>4.4008000000000003</v>
      </c>
      <c r="H326">
        <v>6.1375000000000002</v>
      </c>
      <c r="I326">
        <v>31.486999999999998</v>
      </c>
      <c r="J326">
        <v>83.465999999999994</v>
      </c>
      <c r="K326" s="3">
        <v>736.89890000000003</v>
      </c>
      <c r="L326" s="2">
        <v>1645.5337</v>
      </c>
    </row>
    <row r="327" spans="1:12" hidden="1" x14ac:dyDescent="0.3">
      <c r="A327" s="17" t="s">
        <v>521</v>
      </c>
      <c r="B327" s="42" t="e">
        <f>VLOOKUP(A327, 'Örnek Model'!A:A,1,0)</f>
        <v>#N/A</v>
      </c>
      <c r="C327" t="s">
        <v>522</v>
      </c>
      <c r="D327" t="s">
        <v>38</v>
      </c>
      <c r="E327">
        <v>0.191</v>
      </c>
      <c r="F327">
        <v>0.752</v>
      </c>
      <c r="G327">
        <v>1.7986</v>
      </c>
      <c r="H327">
        <v>4.3177000000000003</v>
      </c>
      <c r="I327">
        <v>11.287000000000001</v>
      </c>
      <c r="J327">
        <v>48.630899999999997</v>
      </c>
      <c r="K327">
        <v>208.49690000000001</v>
      </c>
      <c r="L327">
        <v>358.2989</v>
      </c>
    </row>
    <row r="328" spans="1:12" x14ac:dyDescent="0.3">
      <c r="A328" s="17" t="s">
        <v>341</v>
      </c>
      <c r="B328" s="42" t="e">
        <f>VLOOKUP(A328, 'Örnek Model'!A:A,1,0)</f>
        <v>#N/A</v>
      </c>
      <c r="C328" t="s">
        <v>342</v>
      </c>
      <c r="D328" t="s">
        <v>15</v>
      </c>
      <c r="E328">
        <v>-0.30159999999999998</v>
      </c>
      <c r="F328">
        <v>4.6337000000000002</v>
      </c>
      <c r="G328">
        <v>3.7484999999999999</v>
      </c>
      <c r="H328">
        <v>4.7892999999999999</v>
      </c>
      <c r="I328">
        <v>33.626100000000001</v>
      </c>
      <c r="J328">
        <v>66.883099999999999</v>
      </c>
      <c r="K328">
        <v>506.52260000000001</v>
      </c>
    </row>
    <row r="329" spans="1:12" hidden="1" x14ac:dyDescent="0.3">
      <c r="A329" s="17" t="s">
        <v>297</v>
      </c>
      <c r="B329" s="42" t="e">
        <f>VLOOKUP(A329, 'Örnek Model'!A:A,1,0)</f>
        <v>#N/A</v>
      </c>
      <c r="C329" t="s">
        <v>298</v>
      </c>
      <c r="D329" t="s">
        <v>38</v>
      </c>
      <c r="E329">
        <v>0.43990000000000001</v>
      </c>
      <c r="F329">
        <v>0.58150000000000002</v>
      </c>
      <c r="G329">
        <v>1.7421</v>
      </c>
      <c r="H329">
        <v>11.895300000000001</v>
      </c>
      <c r="I329">
        <v>24.6952</v>
      </c>
      <c r="J329">
        <v>70.166799999999995</v>
      </c>
    </row>
    <row r="330" spans="1:12" hidden="1" x14ac:dyDescent="0.3">
      <c r="A330" s="17" t="s">
        <v>467</v>
      </c>
      <c r="B330" s="42" t="e">
        <f>VLOOKUP(A330, 'Örnek Model'!A:A,1,0)</f>
        <v>#N/A</v>
      </c>
      <c r="C330" t="s">
        <v>468</v>
      </c>
      <c r="D330" t="s">
        <v>38</v>
      </c>
      <c r="E330">
        <v>0.90349999999999997</v>
      </c>
      <c r="F330">
        <v>2.2193999999999998</v>
      </c>
      <c r="G330">
        <v>1.7115</v>
      </c>
      <c r="H330">
        <v>10.1059</v>
      </c>
      <c r="I330">
        <v>16.651800000000001</v>
      </c>
      <c r="J330">
        <v>55.117100000000001</v>
      </c>
      <c r="K330">
        <v>227.91370000000001</v>
      </c>
      <c r="L330">
        <v>448.79070000000002</v>
      </c>
    </row>
    <row r="331" spans="1:12" hidden="1" x14ac:dyDescent="0.3">
      <c r="A331" s="19" t="s">
        <v>255</v>
      </c>
      <c r="B331" s="42" t="str">
        <f>VLOOKUP(A331, 'Örnek Model'!A:A,1,0)</f>
        <v>YKT</v>
      </c>
      <c r="C331" s="12" t="s">
        <v>256</v>
      </c>
      <c r="D331" s="12" t="s">
        <v>190</v>
      </c>
      <c r="E331" s="12">
        <v>0.55469999999999997</v>
      </c>
      <c r="F331" s="12">
        <v>0.35709999999999997</v>
      </c>
      <c r="G331" s="12">
        <v>5.0255999999999998</v>
      </c>
      <c r="H331" s="12">
        <v>17.038699999999999</v>
      </c>
      <c r="I331" s="12">
        <v>22.000499999999999</v>
      </c>
      <c r="J331" s="12">
        <v>72.213099999999997</v>
      </c>
      <c r="K331" s="12">
        <v>340.61779999999999</v>
      </c>
      <c r="L331" s="12">
        <v>738.10770000000002</v>
      </c>
    </row>
    <row r="332" spans="1:12" x14ac:dyDescent="0.3">
      <c r="A332" s="17" t="s">
        <v>513</v>
      </c>
      <c r="B332" s="42" t="e">
        <f>VLOOKUP(A332, 'Örnek Model'!A:A,1,0)</f>
        <v>#N/A</v>
      </c>
      <c r="C332" t="s">
        <v>514</v>
      </c>
      <c r="D332" t="s">
        <v>15</v>
      </c>
      <c r="E332">
        <v>-0.30709999999999998</v>
      </c>
      <c r="F332">
        <v>7.7930999999999999</v>
      </c>
      <c r="G332">
        <v>0.40770000000000001</v>
      </c>
      <c r="H332">
        <v>1.8245</v>
      </c>
      <c r="I332">
        <v>19.160399999999999</v>
      </c>
      <c r="J332">
        <v>49.894500000000001</v>
      </c>
      <c r="K332">
        <v>417.81229999999999</v>
      </c>
      <c r="L332">
        <v>609.59870000000001</v>
      </c>
    </row>
    <row r="333" spans="1:12" hidden="1" x14ac:dyDescent="0.3">
      <c r="A333" s="17" t="s">
        <v>205</v>
      </c>
      <c r="B333" s="42" t="e">
        <f>VLOOKUP(A333, 'Örnek Model'!A:A,1,0)</f>
        <v>#N/A</v>
      </c>
      <c r="C333" t="s">
        <v>206</v>
      </c>
      <c r="D333" t="s">
        <v>12</v>
      </c>
      <c r="E333">
        <v>0.35399999999999998</v>
      </c>
      <c r="F333">
        <v>6.4008000000000003</v>
      </c>
      <c r="G333">
        <v>1.6616</v>
      </c>
      <c r="H333">
        <v>3.5484</v>
      </c>
      <c r="I333">
        <v>35.311799999999998</v>
      </c>
      <c r="J333">
        <v>77.494399999999999</v>
      </c>
      <c r="K333">
        <v>403.57170000000002</v>
      </c>
      <c r="L333">
        <v>865.66060000000004</v>
      </c>
    </row>
    <row r="334" spans="1:12" x14ac:dyDescent="0.3">
      <c r="A334" s="17" t="s">
        <v>503</v>
      </c>
      <c r="B334" s="42" t="e">
        <f>VLOOKUP(A334, 'Örnek Model'!A:A,1,0)</f>
        <v>#N/A</v>
      </c>
      <c r="C334" t="s">
        <v>504</v>
      </c>
      <c r="D334" t="s">
        <v>15</v>
      </c>
      <c r="E334">
        <v>-0.33989999999999998</v>
      </c>
      <c r="F334">
        <v>7.7466999999999997</v>
      </c>
      <c r="G334">
        <v>0.22900000000000001</v>
      </c>
      <c r="H334">
        <v>2.1749000000000001</v>
      </c>
      <c r="I334">
        <v>19.037500000000001</v>
      </c>
      <c r="J334">
        <v>50.915799999999997</v>
      </c>
      <c r="K334">
        <v>427.2971</v>
      </c>
      <c r="L334">
        <v>646.21310000000005</v>
      </c>
    </row>
    <row r="335" spans="1:12" hidden="1" x14ac:dyDescent="0.3">
      <c r="A335" s="17" t="s">
        <v>545</v>
      </c>
      <c r="B335" s="42" t="e">
        <f>VLOOKUP(A335, 'Örnek Model'!A:A,1,0)</f>
        <v>#N/A</v>
      </c>
      <c r="C335" t="s">
        <v>546</v>
      </c>
      <c r="D335" t="s">
        <v>12</v>
      </c>
      <c r="E335">
        <v>0.5806</v>
      </c>
      <c r="F335">
        <v>2.5078</v>
      </c>
      <c r="G335">
        <v>1.5862000000000001</v>
      </c>
      <c r="H335">
        <v>2.9628000000000001</v>
      </c>
      <c r="I335">
        <v>12.883800000000001</v>
      </c>
      <c r="J335">
        <v>45.2821</v>
      </c>
      <c r="K335">
        <v>141.85130000000001</v>
      </c>
      <c r="L335">
        <v>249.69139999999999</v>
      </c>
    </row>
    <row r="336" spans="1:12" hidden="1" x14ac:dyDescent="0.3">
      <c r="A336" s="17" t="s">
        <v>311</v>
      </c>
      <c r="B336" s="42" t="e">
        <f>VLOOKUP(A336, 'Örnek Model'!A:A,1,0)</f>
        <v>#N/A</v>
      </c>
      <c r="C336" t="s">
        <v>312</v>
      </c>
      <c r="D336" t="s">
        <v>38</v>
      </c>
      <c r="E336">
        <v>1.7916000000000001</v>
      </c>
      <c r="F336">
        <v>-0.76300000000000001</v>
      </c>
      <c r="G336">
        <v>1.5677000000000001</v>
      </c>
      <c r="H336">
        <v>13.0672</v>
      </c>
      <c r="I336">
        <v>12.971299999999999</v>
      </c>
      <c r="J336">
        <v>69.390799999999999</v>
      </c>
    </row>
    <row r="337" spans="1:12" hidden="1" x14ac:dyDescent="0.3">
      <c r="A337" s="17" t="s">
        <v>267</v>
      </c>
      <c r="B337" s="42" t="e">
        <f>VLOOKUP(A337, 'Örnek Model'!A:A,1,0)</f>
        <v>#N/A</v>
      </c>
      <c r="C337" t="s">
        <v>268</v>
      </c>
      <c r="D337" t="s">
        <v>38</v>
      </c>
      <c r="E337">
        <v>3.0114999999999998</v>
      </c>
      <c r="F337">
        <v>-0.79579999999999995</v>
      </c>
      <c r="G337">
        <v>1.5368999999999999</v>
      </c>
      <c r="H337">
        <v>14.6487</v>
      </c>
      <c r="I337">
        <v>19.075399999999998</v>
      </c>
      <c r="J337">
        <v>71.626999999999995</v>
      </c>
    </row>
    <row r="338" spans="1:12" hidden="1" x14ac:dyDescent="0.3">
      <c r="A338" s="17" t="s">
        <v>541</v>
      </c>
      <c r="B338" s="42" t="e">
        <f>VLOOKUP(A338, 'Örnek Model'!A:A,1,0)</f>
        <v>#N/A</v>
      </c>
      <c r="C338" t="s">
        <v>542</v>
      </c>
      <c r="D338" t="s">
        <v>38</v>
      </c>
      <c r="E338">
        <v>3.4257</v>
      </c>
      <c r="F338">
        <v>-0.26900000000000002</v>
      </c>
      <c r="G338">
        <v>1.5015000000000001</v>
      </c>
      <c r="H338">
        <v>-8.0630000000000006</v>
      </c>
      <c r="I338">
        <v>13.0379</v>
      </c>
      <c r="J338">
        <v>45.607999999999997</v>
      </c>
      <c r="K338">
        <v>571.13930000000005</v>
      </c>
      <c r="L338">
        <v>431.28969999999998</v>
      </c>
    </row>
    <row r="339" spans="1:12" hidden="1" x14ac:dyDescent="0.3">
      <c r="A339" s="17" t="s">
        <v>247</v>
      </c>
      <c r="B339" s="42" t="e">
        <f>VLOOKUP(A339, 'Örnek Model'!A:A,1,0)</f>
        <v>#N/A</v>
      </c>
      <c r="C339" t="s">
        <v>248</v>
      </c>
      <c r="D339" t="s">
        <v>12</v>
      </c>
      <c r="E339">
        <v>2.5072999999999999</v>
      </c>
      <c r="F339">
        <v>0.6462</v>
      </c>
      <c r="G339">
        <v>1.4807999999999999</v>
      </c>
      <c r="H339">
        <v>16.064599999999999</v>
      </c>
      <c r="I339">
        <v>14.2049</v>
      </c>
      <c r="J339">
        <v>72.729200000000006</v>
      </c>
    </row>
    <row r="340" spans="1:12" x14ac:dyDescent="0.3">
      <c r="A340" s="17" t="s">
        <v>148</v>
      </c>
      <c r="B340" s="42" t="e">
        <f>VLOOKUP(A340, 'Örnek Model'!A:A,1,0)</f>
        <v>#N/A</v>
      </c>
      <c r="C340" t="s">
        <v>149</v>
      </c>
      <c r="D340" t="s">
        <v>15</v>
      </c>
      <c r="E340">
        <v>-0.34899999999999998</v>
      </c>
      <c r="F340">
        <v>7.6971999999999996</v>
      </c>
      <c r="G340">
        <v>3.6911</v>
      </c>
      <c r="H340">
        <v>1.9377</v>
      </c>
      <c r="I340">
        <v>38.661700000000003</v>
      </c>
      <c r="J340">
        <v>84.227800000000002</v>
      </c>
      <c r="K340">
        <v>676.00400000000002</v>
      </c>
      <c r="L340">
        <v>1229.0953999999999</v>
      </c>
    </row>
    <row r="341" spans="1:12" hidden="1" x14ac:dyDescent="0.3">
      <c r="A341" s="17" t="s">
        <v>686</v>
      </c>
      <c r="B341" s="42" t="e">
        <f>VLOOKUP(A341, 'Örnek Model'!A:A,1,0)</f>
        <v>#N/A</v>
      </c>
      <c r="C341" t="s">
        <v>687</v>
      </c>
      <c r="D341" t="s">
        <v>127</v>
      </c>
      <c r="E341">
        <v>0.36620000000000003</v>
      </c>
      <c r="F341">
        <v>0.93559999999999999</v>
      </c>
      <c r="G341">
        <v>1.4490000000000001</v>
      </c>
      <c r="H341">
        <v>7.3285999999999998</v>
      </c>
      <c r="I341">
        <v>13.656000000000001</v>
      </c>
      <c r="J341">
        <v>31.090499999999999</v>
      </c>
      <c r="K341">
        <v>102.1579</v>
      </c>
      <c r="L341">
        <v>164.64519999999999</v>
      </c>
    </row>
    <row r="342" spans="1:12" hidden="1" x14ac:dyDescent="0.3">
      <c r="A342" s="17" t="s">
        <v>519</v>
      </c>
      <c r="B342" s="42" t="e">
        <f>VLOOKUP(A342, 'Örnek Model'!A:A,1,0)</f>
        <v>#N/A</v>
      </c>
      <c r="C342" t="s">
        <v>520</v>
      </c>
      <c r="D342" t="s">
        <v>38</v>
      </c>
      <c r="E342">
        <v>-9.8100000000000007E-2</v>
      </c>
      <c r="F342">
        <v>-0.64019999999999999</v>
      </c>
      <c r="G342">
        <v>1.4390000000000001</v>
      </c>
      <c r="H342">
        <v>6.9953000000000003</v>
      </c>
      <c r="I342">
        <v>11.7029</v>
      </c>
      <c r="J342">
        <v>48.741700000000002</v>
      </c>
    </row>
    <row r="343" spans="1:12" hidden="1" x14ac:dyDescent="0.3">
      <c r="A343" s="17" t="s">
        <v>113</v>
      </c>
      <c r="B343" s="42" t="e">
        <f>VLOOKUP(A343, 'Örnek Model'!A:A,1,0)</f>
        <v>#N/A</v>
      </c>
      <c r="C343" t="s">
        <v>114</v>
      </c>
      <c r="D343" t="s">
        <v>12</v>
      </c>
      <c r="E343">
        <v>-7.8299999999999995E-2</v>
      </c>
      <c r="F343">
        <v>3.9037999999999999</v>
      </c>
      <c r="G343">
        <v>1.4271</v>
      </c>
      <c r="H343">
        <v>9.4391999999999996</v>
      </c>
      <c r="I343">
        <v>37.6783</v>
      </c>
      <c r="J343">
        <v>91.269599999999997</v>
      </c>
    </row>
    <row r="344" spans="1:12" x14ac:dyDescent="0.3">
      <c r="A344" s="17" t="s">
        <v>140</v>
      </c>
      <c r="B344" s="42" t="e">
        <f>VLOOKUP(A344, 'Örnek Model'!A:A,1,0)</f>
        <v>#N/A</v>
      </c>
      <c r="C344" t="s">
        <v>141</v>
      </c>
      <c r="D344" t="s">
        <v>15</v>
      </c>
      <c r="E344">
        <v>-0.35139999999999999</v>
      </c>
      <c r="F344">
        <v>8.0477000000000007</v>
      </c>
      <c r="G344">
        <v>3.4228000000000001</v>
      </c>
      <c r="H344">
        <v>3.6958000000000002</v>
      </c>
      <c r="I344">
        <v>38.812199999999997</v>
      </c>
      <c r="J344">
        <v>84.715999999999994</v>
      </c>
    </row>
    <row r="345" spans="1:12" hidden="1" x14ac:dyDescent="0.3">
      <c r="A345" s="17" t="s">
        <v>67</v>
      </c>
      <c r="B345" s="42" t="e">
        <f>VLOOKUP(A345, 'Örnek Model'!A:A,1,0)</f>
        <v>#N/A</v>
      </c>
      <c r="C345" t="s">
        <v>68</v>
      </c>
      <c r="D345" t="s">
        <v>69</v>
      </c>
      <c r="E345">
        <v>-0.22</v>
      </c>
      <c r="F345">
        <v>-8.9271999999999991</v>
      </c>
      <c r="G345">
        <v>1.3585</v>
      </c>
      <c r="H345" s="7">
        <v>36.362400000000001</v>
      </c>
      <c r="I345">
        <v>18.2821</v>
      </c>
      <c r="J345">
        <v>103.9772</v>
      </c>
    </row>
    <row r="346" spans="1:12" hidden="1" x14ac:dyDescent="0.3">
      <c r="A346" s="17" t="s">
        <v>539</v>
      </c>
      <c r="B346" s="42" t="e">
        <f>VLOOKUP(A346, 'Örnek Model'!A:A,1,0)</f>
        <v>#N/A</v>
      </c>
      <c r="C346" t="s">
        <v>540</v>
      </c>
      <c r="D346" t="s">
        <v>12</v>
      </c>
      <c r="E346">
        <v>0.25719999999999998</v>
      </c>
      <c r="F346">
        <v>0.44059999999999999</v>
      </c>
      <c r="G346">
        <v>1.3246</v>
      </c>
      <c r="H346">
        <v>5.5422000000000002</v>
      </c>
      <c r="I346">
        <v>14.626899999999999</v>
      </c>
      <c r="J346">
        <v>45.750599999999999</v>
      </c>
    </row>
    <row r="347" spans="1:12" hidden="1" x14ac:dyDescent="0.3">
      <c r="A347" s="17" t="s">
        <v>439</v>
      </c>
      <c r="B347" s="42" t="e">
        <f>VLOOKUP(A347, 'Örnek Model'!A:A,1,0)</f>
        <v>#N/A</v>
      </c>
      <c r="C347" t="s">
        <v>440</v>
      </c>
      <c r="D347" t="s">
        <v>96</v>
      </c>
      <c r="E347">
        <v>-0.50449999999999995</v>
      </c>
      <c r="F347">
        <v>-0.53100000000000003</v>
      </c>
      <c r="G347">
        <v>1.3101</v>
      </c>
      <c r="H347">
        <v>11.5077</v>
      </c>
      <c r="I347">
        <v>12.3978</v>
      </c>
      <c r="J347">
        <v>58.1648</v>
      </c>
    </row>
    <row r="348" spans="1:12" x14ac:dyDescent="0.3">
      <c r="A348" s="17" t="s">
        <v>501</v>
      </c>
      <c r="B348" s="42" t="e">
        <f>VLOOKUP(A348, 'Örnek Model'!A:A,1,0)</f>
        <v>#N/A</v>
      </c>
      <c r="C348" t="s">
        <v>502</v>
      </c>
      <c r="D348" t="s">
        <v>15</v>
      </c>
      <c r="E348">
        <v>-0.3821</v>
      </c>
      <c r="F348">
        <v>8.0820000000000007</v>
      </c>
      <c r="G348">
        <v>0.1545</v>
      </c>
      <c r="H348">
        <v>1.8434999999999999</v>
      </c>
      <c r="I348">
        <v>19.640699999999999</v>
      </c>
      <c r="J348">
        <v>51.053400000000003</v>
      </c>
      <c r="K348">
        <v>454.91019999999997</v>
      </c>
      <c r="L348">
        <v>671.16980000000001</v>
      </c>
    </row>
    <row r="349" spans="1:12" hidden="1" x14ac:dyDescent="0.3">
      <c r="A349" s="17" t="s">
        <v>401</v>
      </c>
      <c r="B349" s="42" t="e">
        <f>VLOOKUP(A349, 'Örnek Model'!A:A,1,0)</f>
        <v>#N/A</v>
      </c>
      <c r="C349" t="s">
        <v>402</v>
      </c>
      <c r="D349" t="s">
        <v>12</v>
      </c>
      <c r="E349">
        <v>1.0068999999999999</v>
      </c>
      <c r="F349">
        <v>0.1273</v>
      </c>
      <c r="G349">
        <v>1.2373000000000001</v>
      </c>
      <c r="H349">
        <v>11.9619</v>
      </c>
      <c r="I349">
        <v>11.2719</v>
      </c>
      <c r="J349">
        <v>61.224499999999999</v>
      </c>
    </row>
    <row r="350" spans="1:12" x14ac:dyDescent="0.3">
      <c r="A350" s="17" t="s">
        <v>119</v>
      </c>
      <c r="B350" s="42" t="e">
        <f>VLOOKUP(A350, 'Örnek Model'!A:A,1,0)</f>
        <v>#N/A</v>
      </c>
      <c r="C350" t="s">
        <v>120</v>
      </c>
      <c r="D350" t="s">
        <v>15</v>
      </c>
      <c r="E350">
        <v>-0.39610000000000001</v>
      </c>
      <c r="F350">
        <v>7.9964000000000004</v>
      </c>
      <c r="G350">
        <v>4.3095999999999997</v>
      </c>
      <c r="H350">
        <v>7.8719999999999999</v>
      </c>
      <c r="I350">
        <v>46.986699999999999</v>
      </c>
      <c r="J350">
        <v>89.768199999999993</v>
      </c>
      <c r="K350">
        <v>428.58859999999999</v>
      </c>
      <c r="L350">
        <v>929.25059999999996</v>
      </c>
    </row>
    <row r="351" spans="1:12" x14ac:dyDescent="0.3">
      <c r="A351" s="17" t="s">
        <v>497</v>
      </c>
      <c r="B351" s="42" t="e">
        <f>VLOOKUP(A351, 'Örnek Model'!A:A,1,0)</f>
        <v>#N/A</v>
      </c>
      <c r="C351" t="s">
        <v>498</v>
      </c>
      <c r="D351" t="s">
        <v>15</v>
      </c>
      <c r="E351">
        <v>-0.41539999999999999</v>
      </c>
      <c r="F351">
        <v>8.0295000000000005</v>
      </c>
      <c r="G351">
        <v>0.80710000000000004</v>
      </c>
      <c r="H351">
        <v>3.7258</v>
      </c>
      <c r="I351">
        <v>20.383199999999999</v>
      </c>
      <c r="J351">
        <v>51.270899999999997</v>
      </c>
      <c r="K351">
        <v>421.9006</v>
      </c>
      <c r="L351">
        <v>621.65629999999999</v>
      </c>
    </row>
    <row r="352" spans="1:12" x14ac:dyDescent="0.3">
      <c r="A352" s="17" t="s">
        <v>164</v>
      </c>
      <c r="B352" s="42" t="e">
        <f>VLOOKUP(A352, 'Örnek Model'!A:A,1,0)</f>
        <v>#N/A</v>
      </c>
      <c r="C352" t="s">
        <v>165</v>
      </c>
      <c r="D352" t="s">
        <v>15</v>
      </c>
      <c r="E352">
        <v>-0.42630000000000001</v>
      </c>
      <c r="F352">
        <v>8.3369999999999997</v>
      </c>
      <c r="G352">
        <v>4.8738999999999999</v>
      </c>
      <c r="H352">
        <v>7.8333000000000004</v>
      </c>
      <c r="I352">
        <v>35.534300000000002</v>
      </c>
      <c r="J352">
        <v>82.271500000000003</v>
      </c>
      <c r="K352">
        <v>562.95330000000001</v>
      </c>
      <c r="L352">
        <v>1045.0125</v>
      </c>
    </row>
    <row r="353" spans="1:12" x14ac:dyDescent="0.3">
      <c r="A353" s="17" t="s">
        <v>160</v>
      </c>
      <c r="B353" s="42" t="e">
        <f>VLOOKUP(A353, 'Örnek Model'!A:A,1,0)</f>
        <v>#N/A</v>
      </c>
      <c r="C353" t="s">
        <v>161</v>
      </c>
      <c r="D353" t="s">
        <v>15</v>
      </c>
      <c r="E353">
        <v>-0.45279999999999998</v>
      </c>
      <c r="F353">
        <v>8.0603999999999996</v>
      </c>
      <c r="G353">
        <v>4.7264999999999997</v>
      </c>
      <c r="H353">
        <v>8.8551000000000002</v>
      </c>
      <c r="I353">
        <v>47.186399999999999</v>
      </c>
      <c r="J353">
        <v>83.176100000000005</v>
      </c>
      <c r="K353">
        <v>605.61019999999996</v>
      </c>
      <c r="L353">
        <v>1540.4290000000001</v>
      </c>
    </row>
    <row r="354" spans="1:12" hidden="1" x14ac:dyDescent="0.3">
      <c r="A354" s="17" t="s">
        <v>792</v>
      </c>
      <c r="B354" s="42" t="e">
        <f>VLOOKUP(A354, 'Örnek Model'!A:A,1,0)</f>
        <v>#N/A</v>
      </c>
      <c r="C354" t="s">
        <v>793</v>
      </c>
      <c r="D354" t="s">
        <v>12</v>
      </c>
      <c r="E354" s="20">
        <v>5.0670000000000002</v>
      </c>
      <c r="F354">
        <v>-0.35389999999999999</v>
      </c>
      <c r="G354">
        <v>0.99770000000000003</v>
      </c>
      <c r="H354">
        <v>13.770099999999999</v>
      </c>
      <c r="I354">
        <v>22.358599999999999</v>
      </c>
    </row>
    <row r="355" spans="1:12" hidden="1" x14ac:dyDescent="0.3">
      <c r="A355" s="17" t="s">
        <v>732</v>
      </c>
      <c r="B355" s="42" t="e">
        <f>VLOOKUP(A355, 'Örnek Model'!A:A,1,0)</f>
        <v>#N/A</v>
      </c>
      <c r="C355" t="s">
        <v>733</v>
      </c>
      <c r="D355" t="s">
        <v>127</v>
      </c>
      <c r="E355">
        <v>0.34470000000000001</v>
      </c>
      <c r="F355">
        <v>0.45319999999999999</v>
      </c>
      <c r="G355">
        <v>0.95930000000000004</v>
      </c>
      <c r="H355">
        <v>5.7621000000000002</v>
      </c>
      <c r="I355">
        <v>12.4693</v>
      </c>
      <c r="J355">
        <v>26.221399999999999</v>
      </c>
      <c r="K355">
        <v>102.5313</v>
      </c>
      <c r="L355">
        <v>160.34870000000001</v>
      </c>
    </row>
    <row r="356" spans="1:12" hidden="1" x14ac:dyDescent="0.3">
      <c r="A356" s="17" t="s">
        <v>844</v>
      </c>
      <c r="B356" s="42" t="e">
        <f>VLOOKUP(A356, 'Örnek Model'!A:A,1,0)</f>
        <v>#N/A</v>
      </c>
      <c r="C356" t="s">
        <v>845</v>
      </c>
      <c r="D356" t="s">
        <v>38</v>
      </c>
      <c r="E356">
        <v>1.4256</v>
      </c>
      <c r="F356">
        <v>-1.5269999999999999</v>
      </c>
      <c r="G356">
        <v>0.91279999999999994</v>
      </c>
      <c r="H356">
        <v>11.139200000000001</v>
      </c>
      <c r="I356">
        <v>15.390499999999999</v>
      </c>
    </row>
    <row r="357" spans="1:12" x14ac:dyDescent="0.3">
      <c r="A357" s="17" t="s">
        <v>109</v>
      </c>
      <c r="B357" s="42" t="e">
        <f>VLOOKUP(A357, 'Örnek Model'!A:A,1,0)</f>
        <v>#N/A</v>
      </c>
      <c r="C357" t="s">
        <v>110</v>
      </c>
      <c r="D357" t="s">
        <v>15</v>
      </c>
      <c r="E357">
        <v>-0.4531</v>
      </c>
      <c r="F357">
        <v>8.2562999999999995</v>
      </c>
      <c r="G357">
        <v>4.0252999999999997</v>
      </c>
      <c r="H357">
        <v>5.1105</v>
      </c>
      <c r="I357">
        <v>41.844799999999999</v>
      </c>
      <c r="J357">
        <v>92.223500000000001</v>
      </c>
      <c r="K357">
        <v>662.84059999999999</v>
      </c>
      <c r="L357">
        <v>1560.0405000000001</v>
      </c>
    </row>
    <row r="358" spans="1:12" x14ac:dyDescent="0.3">
      <c r="A358" s="17" t="s">
        <v>103</v>
      </c>
      <c r="B358" s="42" t="e">
        <f>VLOOKUP(A358, 'Örnek Model'!A:A,1,0)</f>
        <v>#N/A</v>
      </c>
      <c r="C358" t="s">
        <v>104</v>
      </c>
      <c r="D358" t="s">
        <v>15</v>
      </c>
      <c r="E358">
        <v>-0.48549999999999999</v>
      </c>
      <c r="F358">
        <v>7.6576000000000004</v>
      </c>
      <c r="G358">
        <v>5.3231000000000002</v>
      </c>
      <c r="H358">
        <v>4.9100999999999999</v>
      </c>
      <c r="I358">
        <v>42.669199999999996</v>
      </c>
      <c r="J358">
        <v>93.9773</v>
      </c>
    </row>
    <row r="359" spans="1:12" x14ac:dyDescent="0.3">
      <c r="A359" s="17" t="s">
        <v>307</v>
      </c>
      <c r="B359" s="42" t="e">
        <f>VLOOKUP(A359, 'Örnek Model'!A:A,1,0)</f>
        <v>#N/A</v>
      </c>
      <c r="C359" t="s">
        <v>308</v>
      </c>
      <c r="D359" t="s">
        <v>15</v>
      </c>
      <c r="E359">
        <v>-0.49440000000000001</v>
      </c>
      <c r="F359">
        <v>8.3709000000000007</v>
      </c>
      <c r="G359">
        <v>1.2135</v>
      </c>
      <c r="H359">
        <v>6.1081000000000003</v>
      </c>
      <c r="I359">
        <v>29.789200000000001</v>
      </c>
      <c r="J359">
        <v>69.532399999999996</v>
      </c>
      <c r="K359">
        <v>532.44439999999997</v>
      </c>
    </row>
    <row r="360" spans="1:12" x14ac:dyDescent="0.3">
      <c r="A360" s="17" t="s">
        <v>32</v>
      </c>
      <c r="B360" s="42" t="e">
        <f>VLOOKUP(A360, 'Örnek Model'!A:A,1,0)</f>
        <v>#N/A</v>
      </c>
      <c r="C360" t="s">
        <v>33</v>
      </c>
      <c r="D360" t="s">
        <v>15</v>
      </c>
      <c r="E360">
        <v>-0.54369999999999996</v>
      </c>
      <c r="F360" s="5">
        <v>12.782</v>
      </c>
      <c r="G360">
        <v>6.7786</v>
      </c>
      <c r="H360">
        <v>6.5583999999999998</v>
      </c>
      <c r="I360" s="6">
        <v>58.796500000000002</v>
      </c>
      <c r="J360">
        <v>123.2525</v>
      </c>
    </row>
    <row r="361" spans="1:12" hidden="1" x14ac:dyDescent="0.3">
      <c r="A361" s="17" t="s">
        <v>237</v>
      </c>
      <c r="B361" s="42" t="e">
        <f>VLOOKUP(A361, 'Örnek Model'!A:A,1,0)</f>
        <v>#N/A</v>
      </c>
      <c r="C361" t="s">
        <v>238</v>
      </c>
      <c r="D361" t="s">
        <v>12</v>
      </c>
      <c r="E361">
        <v>-0.49030000000000001</v>
      </c>
      <c r="F361">
        <v>-0.96199999999999997</v>
      </c>
      <c r="G361">
        <v>0.63460000000000005</v>
      </c>
      <c r="H361">
        <v>14.7852</v>
      </c>
      <c r="I361">
        <v>21.8904</v>
      </c>
      <c r="J361">
        <v>73.519099999999995</v>
      </c>
      <c r="K361">
        <v>260.01249999999999</v>
      </c>
      <c r="L361">
        <v>418.17489999999998</v>
      </c>
    </row>
    <row r="362" spans="1:12" x14ac:dyDescent="0.3">
      <c r="A362" s="17" t="s">
        <v>99</v>
      </c>
      <c r="B362" s="42" t="e">
        <f>VLOOKUP(A362, 'Örnek Model'!A:A,1,0)</f>
        <v>#N/A</v>
      </c>
      <c r="C362" t="s">
        <v>100</v>
      </c>
      <c r="D362" t="s">
        <v>15</v>
      </c>
      <c r="E362">
        <v>-0.55259999999999998</v>
      </c>
      <c r="F362" s="5">
        <v>14.3752</v>
      </c>
      <c r="G362" s="8">
        <v>7.4328000000000003</v>
      </c>
      <c r="H362">
        <v>9.9685000000000006</v>
      </c>
      <c r="I362">
        <v>49.855800000000002</v>
      </c>
      <c r="J362">
        <v>94.293000000000006</v>
      </c>
    </row>
    <row r="363" spans="1:12" hidden="1" x14ac:dyDescent="0.3">
      <c r="A363" s="17" t="s">
        <v>850</v>
      </c>
      <c r="B363" s="42" t="e">
        <f>VLOOKUP(A363, 'Örnek Model'!A:A,1,0)</f>
        <v>#N/A</v>
      </c>
      <c r="C363" t="s">
        <v>851</v>
      </c>
      <c r="D363" t="s">
        <v>12</v>
      </c>
      <c r="E363">
        <v>0.88060000000000005</v>
      </c>
      <c r="F363">
        <v>-3.4841000000000002</v>
      </c>
      <c r="G363">
        <v>0.46300000000000002</v>
      </c>
      <c r="H363">
        <v>2.7347999999999999</v>
      </c>
      <c r="I363">
        <v>14.2446</v>
      </c>
    </row>
    <row r="364" spans="1:12" hidden="1" x14ac:dyDescent="0.3">
      <c r="A364" s="17" t="s">
        <v>433</v>
      </c>
      <c r="B364" s="42" t="e">
        <f>VLOOKUP(A364, 'Örnek Model'!A:A,1,0)</f>
        <v>#N/A</v>
      </c>
      <c r="C364" t="s">
        <v>434</v>
      </c>
      <c r="D364" t="s">
        <v>12</v>
      </c>
      <c r="E364" s="20">
        <v>4.9656000000000002</v>
      </c>
      <c r="F364">
        <v>-0.99919999999999998</v>
      </c>
      <c r="G364">
        <v>0.44790000000000002</v>
      </c>
      <c r="H364">
        <v>9.3991000000000007</v>
      </c>
      <c r="I364">
        <v>8.7218</v>
      </c>
      <c r="J364">
        <v>58.503500000000003</v>
      </c>
    </row>
    <row r="365" spans="1:12" x14ac:dyDescent="0.3">
      <c r="A365" s="17" t="s">
        <v>13</v>
      </c>
      <c r="B365" s="42" t="e">
        <f>VLOOKUP(A365, 'Örnek Model'!A:A,1,0)</f>
        <v>#N/A</v>
      </c>
      <c r="C365" t="s">
        <v>14</v>
      </c>
      <c r="D365" t="s">
        <v>15</v>
      </c>
      <c r="E365">
        <v>-0.55289999999999995</v>
      </c>
      <c r="F365">
        <v>8.3887</v>
      </c>
      <c r="G365">
        <v>3.8186</v>
      </c>
      <c r="H365">
        <v>11.226800000000001</v>
      </c>
      <c r="I365" s="6">
        <v>61.006900000000002</v>
      </c>
      <c r="J365" s="4">
        <v>135.3503</v>
      </c>
      <c r="K365" s="3">
        <v>710.60820000000001</v>
      </c>
      <c r="L365">
        <v>1216.6451999999999</v>
      </c>
    </row>
    <row r="366" spans="1:12" hidden="1" x14ac:dyDescent="0.3">
      <c r="A366" s="17" t="s">
        <v>531</v>
      </c>
      <c r="B366" s="42" t="e">
        <f>VLOOKUP(A366, 'Örnek Model'!A:A,1,0)</f>
        <v>#N/A</v>
      </c>
      <c r="C366" t="s">
        <v>532</v>
      </c>
      <c r="D366" t="s">
        <v>12</v>
      </c>
      <c r="E366">
        <v>-0.73060000000000003</v>
      </c>
      <c r="F366">
        <v>-2.5607000000000002</v>
      </c>
      <c r="G366">
        <v>0.30590000000000001</v>
      </c>
      <c r="H366">
        <v>4.3734999999999999</v>
      </c>
      <c r="I366">
        <v>15.013400000000001</v>
      </c>
      <c r="J366">
        <v>47.443300000000001</v>
      </c>
    </row>
    <row r="367" spans="1:12" hidden="1" x14ac:dyDescent="0.3">
      <c r="A367" s="17" t="s">
        <v>235</v>
      </c>
      <c r="B367" s="42" t="e">
        <f>VLOOKUP(A367, 'Örnek Model'!A:A,1,0)</f>
        <v>#N/A</v>
      </c>
      <c r="C367" t="s">
        <v>236</v>
      </c>
      <c r="D367" t="s">
        <v>38</v>
      </c>
      <c r="E367">
        <v>2.3660000000000001</v>
      </c>
      <c r="F367">
        <v>-0.55349999999999999</v>
      </c>
      <c r="G367">
        <v>0.29060000000000002</v>
      </c>
      <c r="H367">
        <v>10.185</v>
      </c>
      <c r="I367">
        <v>19.020199999999999</v>
      </c>
      <c r="J367">
        <v>73.576300000000003</v>
      </c>
    </row>
    <row r="368" spans="1:12" x14ac:dyDescent="0.3">
      <c r="A368" s="17" t="s">
        <v>263</v>
      </c>
      <c r="B368" s="42" t="e">
        <f>VLOOKUP(A368, 'Örnek Model'!A:A,1,0)</f>
        <v>#N/A</v>
      </c>
      <c r="C368" t="s">
        <v>264</v>
      </c>
      <c r="D368" t="s">
        <v>15</v>
      </c>
      <c r="E368">
        <v>-0.57879999999999998</v>
      </c>
      <c r="F368">
        <v>6.3140999999999998</v>
      </c>
      <c r="G368">
        <v>3.6429999999999998</v>
      </c>
      <c r="H368">
        <v>1.1147</v>
      </c>
      <c r="I368">
        <v>31.0928</v>
      </c>
      <c r="J368">
        <v>71.668999999999997</v>
      </c>
      <c r="K368">
        <v>499.82600000000002</v>
      </c>
      <c r="L368">
        <v>1536.9929999999999</v>
      </c>
    </row>
    <row r="369" spans="1:12" x14ac:dyDescent="0.3">
      <c r="A369" s="17" t="s">
        <v>195</v>
      </c>
      <c r="B369" s="42" t="e">
        <f>VLOOKUP(A369, 'Örnek Model'!A:A,1,0)</f>
        <v>#N/A</v>
      </c>
      <c r="C369" t="s">
        <v>196</v>
      </c>
      <c r="D369" t="s">
        <v>15</v>
      </c>
      <c r="E369">
        <v>-0.68759999999999999</v>
      </c>
      <c r="F369">
        <v>8.5146999999999995</v>
      </c>
      <c r="G369">
        <v>3.8689</v>
      </c>
      <c r="H369">
        <v>5.3761999999999999</v>
      </c>
      <c r="I369">
        <v>33.478299999999997</v>
      </c>
      <c r="J369">
        <v>78.507400000000004</v>
      </c>
    </row>
    <row r="370" spans="1:12" hidden="1" x14ac:dyDescent="0.3">
      <c r="A370" s="17" t="s">
        <v>527</v>
      </c>
      <c r="B370" s="42" t="e">
        <f>VLOOKUP(A370, 'Örnek Model'!A:A,1,0)</f>
        <v>#N/A</v>
      </c>
      <c r="C370" t="s">
        <v>528</v>
      </c>
      <c r="D370" t="s">
        <v>38</v>
      </c>
      <c r="E370">
        <v>-0.38629999999999998</v>
      </c>
      <c r="F370">
        <v>0.15</v>
      </c>
      <c r="G370">
        <v>0.17799999999999999</v>
      </c>
      <c r="H370">
        <v>5.8</v>
      </c>
      <c r="I370">
        <v>14.8421</v>
      </c>
      <c r="J370">
        <v>47.988500000000002</v>
      </c>
    </row>
    <row r="371" spans="1:12" x14ac:dyDescent="0.3">
      <c r="A371" s="17" t="s">
        <v>76</v>
      </c>
      <c r="B371" s="42" t="e">
        <f>VLOOKUP(A371, 'Örnek Model'!A:A,1,0)</f>
        <v>#N/A</v>
      </c>
      <c r="C371" t="s">
        <v>77</v>
      </c>
      <c r="D371" t="s">
        <v>15</v>
      </c>
      <c r="E371">
        <v>-0.74399999999999999</v>
      </c>
      <c r="F371">
        <v>8.7009000000000007</v>
      </c>
      <c r="G371">
        <v>3.6139999999999999</v>
      </c>
      <c r="H371">
        <v>-2.8104</v>
      </c>
      <c r="I371" s="6">
        <v>62.009700000000002</v>
      </c>
      <c r="J371">
        <v>101.10380000000001</v>
      </c>
      <c r="K371">
        <v>609.58450000000005</v>
      </c>
      <c r="L371">
        <v>1217.3182999999999</v>
      </c>
    </row>
    <row r="372" spans="1:12" hidden="1" x14ac:dyDescent="0.3">
      <c r="A372" s="17" t="s">
        <v>596</v>
      </c>
      <c r="B372" s="42" t="e">
        <f>VLOOKUP(A372, 'Örnek Model'!A:A,1,0)</f>
        <v>#N/A</v>
      </c>
      <c r="C372" t="s">
        <v>597</v>
      </c>
      <c r="D372" t="s">
        <v>12</v>
      </c>
      <c r="E372">
        <v>3.7999999999999999E-2</v>
      </c>
      <c r="F372">
        <v>-2.87</v>
      </c>
      <c r="G372">
        <v>0.11899999999999999</v>
      </c>
      <c r="H372">
        <v>1.9300999999999999</v>
      </c>
      <c r="I372">
        <v>8.3641000000000005</v>
      </c>
      <c r="J372">
        <v>37.744599999999998</v>
      </c>
    </row>
    <row r="373" spans="1:12" hidden="1" x14ac:dyDescent="0.3">
      <c r="A373" s="17" t="s">
        <v>752</v>
      </c>
      <c r="B373" s="42" t="e">
        <f>VLOOKUP(A373, 'Örnek Model'!A:A,1,0)</f>
        <v>#N/A</v>
      </c>
      <c r="C373" t="s">
        <v>753</v>
      </c>
      <c r="D373" t="s">
        <v>127</v>
      </c>
      <c r="E373">
        <v>0.53269999999999995</v>
      </c>
      <c r="F373">
        <v>-0.32200000000000001</v>
      </c>
      <c r="G373">
        <v>0.1149</v>
      </c>
      <c r="H373">
        <v>0.84950000000000003</v>
      </c>
      <c r="I373">
        <v>-1.9502999999999999</v>
      </c>
      <c r="J373">
        <v>1.0522</v>
      </c>
      <c r="K373">
        <v>47.482799999999997</v>
      </c>
      <c r="L373">
        <v>99.414299999999997</v>
      </c>
    </row>
    <row r="374" spans="1:12" hidden="1" x14ac:dyDescent="0.3">
      <c r="A374" s="17" t="s">
        <v>361</v>
      </c>
      <c r="B374" s="42" t="e">
        <f>VLOOKUP(A374, 'Örnek Model'!A:A,1,0)</f>
        <v>#N/A</v>
      </c>
      <c r="C374" t="s">
        <v>362</v>
      </c>
      <c r="D374" t="s">
        <v>12</v>
      </c>
      <c r="E374">
        <v>3.0240999999999998</v>
      </c>
      <c r="F374">
        <v>-0.373</v>
      </c>
      <c r="G374">
        <v>8.9599999999999999E-2</v>
      </c>
      <c r="H374">
        <v>15.8567</v>
      </c>
      <c r="I374">
        <v>9.2363</v>
      </c>
      <c r="J374">
        <v>65.762299999999996</v>
      </c>
    </row>
    <row r="375" spans="1:12" hidden="1" x14ac:dyDescent="0.3">
      <c r="A375" s="17" t="s">
        <v>742</v>
      </c>
      <c r="B375" s="42" t="e">
        <f>VLOOKUP(A375, 'Örnek Model'!A:A,1,0)</f>
        <v>#N/A</v>
      </c>
      <c r="C375" t="s">
        <v>743</v>
      </c>
      <c r="D375" t="s">
        <v>127</v>
      </c>
      <c r="E375">
        <v>-0.1943</v>
      </c>
      <c r="F375">
        <v>-0.87509999999999999</v>
      </c>
      <c r="G375">
        <v>5.1799999999999999E-2</v>
      </c>
      <c r="H375">
        <v>6.3285999999999998</v>
      </c>
      <c r="I375">
        <v>10.8565</v>
      </c>
      <c r="J375">
        <v>15.997999999999999</v>
      </c>
      <c r="K375">
        <v>51.006700000000002</v>
      </c>
      <c r="L375">
        <v>106.36279999999999</v>
      </c>
    </row>
    <row r="376" spans="1:12" hidden="1" x14ac:dyDescent="0.3">
      <c r="A376" s="17" t="s">
        <v>856</v>
      </c>
      <c r="B376" s="42" t="e">
        <f>VLOOKUP(A376, 'Örnek Model'!A:A,1,0)</f>
        <v>#N/A</v>
      </c>
      <c r="C376" t="s">
        <v>857</v>
      </c>
      <c r="D376" t="s">
        <v>857</v>
      </c>
      <c r="E376" t="e">
        <v>#N/A</v>
      </c>
      <c r="F376" s="11">
        <v>-5.7113187954309641E-3</v>
      </c>
      <c r="G376" s="10">
        <v>3.0633437175493272E-2</v>
      </c>
      <c r="H376" s="10">
        <v>0.11111111111111116</v>
      </c>
      <c r="I376" s="9">
        <v>0.14745586708203529</v>
      </c>
      <c r="J376" s="9">
        <v>0.40706126687435096</v>
      </c>
    </row>
    <row r="377" spans="1:12" hidden="1" x14ac:dyDescent="0.3">
      <c r="A377" s="17" t="s">
        <v>491</v>
      </c>
      <c r="B377" s="42" t="e">
        <f>VLOOKUP(A377, 'Örnek Model'!A:A,1,0)</f>
        <v>#N/A</v>
      </c>
      <c r="C377" t="s">
        <v>492</v>
      </c>
      <c r="D377" t="s">
        <v>38</v>
      </c>
      <c r="E377">
        <v>0.3705</v>
      </c>
      <c r="F377">
        <v>1.6715</v>
      </c>
      <c r="G377">
        <v>-0.1376</v>
      </c>
      <c r="H377">
        <v>8.4102999999999994</v>
      </c>
      <c r="I377">
        <v>15.890700000000001</v>
      </c>
      <c r="J377">
        <v>51.776899999999998</v>
      </c>
      <c r="K377">
        <v>232.6925</v>
      </c>
    </row>
    <row r="378" spans="1:12" hidden="1" x14ac:dyDescent="0.3">
      <c r="A378" s="17" t="s">
        <v>18</v>
      </c>
      <c r="B378" s="42" t="e">
        <f>VLOOKUP(A378, 'Örnek Model'!A:A,1,0)</f>
        <v>#N/A</v>
      </c>
      <c r="C378" t="s">
        <v>19</v>
      </c>
      <c r="D378" t="s">
        <v>12</v>
      </c>
      <c r="E378">
        <v>1.3214999999999999</v>
      </c>
      <c r="F378">
        <v>0.26429999999999998</v>
      </c>
      <c r="G378">
        <v>-0.22539999999999999</v>
      </c>
      <c r="H378">
        <v>8.0722000000000005</v>
      </c>
      <c r="I378">
        <v>48.3703</v>
      </c>
      <c r="J378" s="4">
        <v>132.1362</v>
      </c>
      <c r="K378" s="3">
        <v>792.59220000000005</v>
      </c>
      <c r="L378">
        <v>1452.94</v>
      </c>
    </row>
    <row r="379" spans="1:12" hidden="1" x14ac:dyDescent="0.3">
      <c r="A379" s="17" t="s">
        <v>740</v>
      </c>
      <c r="B379" s="42" t="e">
        <f>VLOOKUP(A379, 'Örnek Model'!A:A,1,0)</f>
        <v>#N/A</v>
      </c>
      <c r="C379" t="s">
        <v>741</v>
      </c>
      <c r="D379" t="s">
        <v>127</v>
      </c>
      <c r="E379">
        <v>0.11559999999999999</v>
      </c>
      <c r="F379">
        <v>-0.16389999999999999</v>
      </c>
      <c r="G379">
        <v>-0.2959</v>
      </c>
      <c r="H379">
        <v>1.9984999999999999</v>
      </c>
      <c r="I379">
        <v>7.1363000000000003</v>
      </c>
      <c r="J379">
        <v>17.255299999999998</v>
      </c>
      <c r="K379">
        <v>66.381</v>
      </c>
      <c r="L379">
        <v>123.3882</v>
      </c>
    </row>
    <row r="380" spans="1:12" hidden="1" x14ac:dyDescent="0.3">
      <c r="A380" s="17" t="s">
        <v>762</v>
      </c>
      <c r="B380" s="42" t="e">
        <f>VLOOKUP(A380, 'Örnek Model'!A:A,1,0)</f>
        <v>#N/A</v>
      </c>
      <c r="C380" t="s">
        <v>763</v>
      </c>
      <c r="D380" t="s">
        <v>38</v>
      </c>
      <c r="E380">
        <v>0.57130000000000003</v>
      </c>
      <c r="F380">
        <v>-4.7270000000000003</v>
      </c>
      <c r="G380">
        <v>-0.61370000000000002</v>
      </c>
      <c r="H380">
        <v>4.8930999999999996</v>
      </c>
      <c r="I380">
        <v>5.0587</v>
      </c>
    </row>
    <row r="381" spans="1:12" hidden="1" x14ac:dyDescent="0.3">
      <c r="A381" s="17" t="s">
        <v>746</v>
      </c>
      <c r="B381" s="42" t="e">
        <f>VLOOKUP(A381, 'Örnek Model'!A:A,1,0)</f>
        <v>#N/A</v>
      </c>
      <c r="C381" t="s">
        <v>747</v>
      </c>
      <c r="D381" t="s">
        <v>127</v>
      </c>
      <c r="E381">
        <v>0.1593</v>
      </c>
      <c r="F381">
        <v>-1.4259999999999999</v>
      </c>
      <c r="G381">
        <v>-0.61809999999999998</v>
      </c>
      <c r="H381">
        <v>8.8236000000000008</v>
      </c>
      <c r="I381">
        <v>11.0505</v>
      </c>
      <c r="J381">
        <v>14.5974</v>
      </c>
      <c r="K381">
        <v>87.470299999999995</v>
      </c>
      <c r="L381">
        <v>152.27760000000001</v>
      </c>
    </row>
    <row r="382" spans="1:12" hidden="1" x14ac:dyDescent="0.3">
      <c r="A382" s="17" t="s">
        <v>794</v>
      </c>
      <c r="B382" s="42" t="e">
        <f>VLOOKUP(A382, 'Örnek Model'!A:A,1,0)</f>
        <v>#N/A</v>
      </c>
      <c r="C382" t="s">
        <v>795</v>
      </c>
      <c r="D382" t="s">
        <v>12</v>
      </c>
      <c r="E382" s="20">
        <v>7.9016999999999999</v>
      </c>
      <c r="F382">
        <v>-1.3148</v>
      </c>
      <c r="G382">
        <v>-0.63439999999999996</v>
      </c>
    </row>
    <row r="383" spans="1:12" hidden="1" x14ac:dyDescent="0.3">
      <c r="A383" s="17" t="s">
        <v>489</v>
      </c>
      <c r="B383" s="42" t="e">
        <f>VLOOKUP(A383, 'Örnek Model'!A:A,1,0)</f>
        <v>#N/A</v>
      </c>
      <c r="C383" t="s">
        <v>490</v>
      </c>
      <c r="D383" t="s">
        <v>38</v>
      </c>
      <c r="E383">
        <v>1.0238</v>
      </c>
      <c r="F383">
        <v>-3.2690000000000001</v>
      </c>
      <c r="G383">
        <v>-0.83340000000000003</v>
      </c>
      <c r="H383">
        <v>11.4565</v>
      </c>
      <c r="I383">
        <v>5.8333000000000004</v>
      </c>
      <c r="J383">
        <v>51.9955</v>
      </c>
    </row>
    <row r="384" spans="1:12" hidden="1" x14ac:dyDescent="0.3">
      <c r="A384" s="17" t="s">
        <v>720</v>
      </c>
      <c r="B384" s="42" t="e">
        <f>VLOOKUP(A384, 'Örnek Model'!A:A,1,0)</f>
        <v>#N/A</v>
      </c>
      <c r="C384" t="s">
        <v>721</v>
      </c>
      <c r="D384" t="s">
        <v>12</v>
      </c>
      <c r="E384">
        <v>0.2452</v>
      </c>
      <c r="F384">
        <v>-1.9382999999999999</v>
      </c>
      <c r="G384">
        <v>-0.88949999999999996</v>
      </c>
      <c r="H384">
        <v>0.69750000000000001</v>
      </c>
      <c r="I384">
        <v>7.7110000000000003</v>
      </c>
      <c r="J384">
        <v>28.347300000000001</v>
      </c>
    </row>
    <row r="385" spans="1:12" hidden="1" x14ac:dyDescent="0.3">
      <c r="A385" s="17" t="s">
        <v>854</v>
      </c>
      <c r="B385" s="42" t="e">
        <f>VLOOKUP(A385, 'Örnek Model'!A:A,1,0)</f>
        <v>#N/A</v>
      </c>
      <c r="C385" t="s">
        <v>855</v>
      </c>
      <c r="D385" t="s">
        <v>127</v>
      </c>
      <c r="E385">
        <v>-0.37269999999999998</v>
      </c>
      <c r="F385">
        <v>-1.3577999999999999</v>
      </c>
      <c r="G385">
        <v>-1.0994999999999999</v>
      </c>
      <c r="H385">
        <v>7.7298999999999998</v>
      </c>
      <c r="I385">
        <v>-7.4151999999999996</v>
      </c>
      <c r="J385">
        <v>-15.237500000000001</v>
      </c>
      <c r="K385">
        <v>31.918900000000001</v>
      </c>
      <c r="L385">
        <v>77.117500000000007</v>
      </c>
    </row>
    <row r="386" spans="1:12" hidden="1" x14ac:dyDescent="0.3">
      <c r="A386" s="17" t="s">
        <v>451</v>
      </c>
      <c r="B386" s="42" t="e">
        <f>VLOOKUP(A386, 'Örnek Model'!A:A,1,0)</f>
        <v>#N/A</v>
      </c>
      <c r="C386" t="s">
        <v>452</v>
      </c>
      <c r="D386" t="s">
        <v>12</v>
      </c>
      <c r="E386">
        <v>2.6876000000000002</v>
      </c>
      <c r="F386">
        <v>-0.9929</v>
      </c>
      <c r="G386">
        <v>-1.2924</v>
      </c>
      <c r="H386">
        <v>10.708500000000001</v>
      </c>
      <c r="I386">
        <v>4.8867000000000003</v>
      </c>
      <c r="J386">
        <v>57.109499999999997</v>
      </c>
    </row>
    <row r="387" spans="1:12" hidden="1" x14ac:dyDescent="0.3">
      <c r="A387" s="17" t="s">
        <v>174</v>
      </c>
      <c r="B387" s="42" t="e">
        <f>VLOOKUP(A387, 'Örnek Model'!A:A,1,0)</f>
        <v>#N/A</v>
      </c>
      <c r="C387" t="s">
        <v>175</v>
      </c>
      <c r="D387" t="s">
        <v>12</v>
      </c>
      <c r="E387" s="20">
        <v>5.3754</v>
      </c>
      <c r="F387">
        <v>-0.55389999999999995</v>
      </c>
      <c r="G387">
        <v>-1.3047</v>
      </c>
      <c r="H387">
        <v>13.430199999999999</v>
      </c>
      <c r="I387">
        <v>14.7372</v>
      </c>
      <c r="J387">
        <v>81.295599999999993</v>
      </c>
    </row>
    <row r="388" spans="1:12" hidden="1" x14ac:dyDescent="0.3">
      <c r="A388" s="17" t="s">
        <v>523</v>
      </c>
      <c r="B388" s="42" t="e">
        <f>VLOOKUP(A388, 'Örnek Model'!A:A,1,0)</f>
        <v>#N/A</v>
      </c>
      <c r="C388" t="s">
        <v>524</v>
      </c>
      <c r="D388" t="s">
        <v>38</v>
      </c>
      <c r="E388">
        <v>-1.6085</v>
      </c>
      <c r="F388">
        <v>-1.6744000000000001</v>
      </c>
      <c r="G388">
        <v>-1.3205</v>
      </c>
      <c r="H388">
        <v>8.0403000000000002</v>
      </c>
      <c r="I388">
        <v>7.1951999999999998</v>
      </c>
      <c r="J388">
        <v>48.615000000000002</v>
      </c>
    </row>
    <row r="389" spans="1:12" hidden="1" x14ac:dyDescent="0.3">
      <c r="A389" s="17" t="s">
        <v>563</v>
      </c>
      <c r="B389" s="42" t="e">
        <f>VLOOKUP(A389, 'Örnek Model'!A:A,1,0)</f>
        <v>#N/A</v>
      </c>
      <c r="C389" t="s">
        <v>564</v>
      </c>
      <c r="D389" t="s">
        <v>38</v>
      </c>
      <c r="E389">
        <v>0.92589999999999995</v>
      </c>
      <c r="F389">
        <v>-2.6162000000000001</v>
      </c>
      <c r="G389">
        <v>-1.3704000000000001</v>
      </c>
      <c r="H389">
        <v>5.73</v>
      </c>
      <c r="I389">
        <v>5.1093000000000002</v>
      </c>
      <c r="J389">
        <v>41.7896</v>
      </c>
    </row>
    <row r="390" spans="1:12" x14ac:dyDescent="0.3">
      <c r="A390" s="17" t="s">
        <v>176</v>
      </c>
      <c r="B390" s="42" t="e">
        <f>VLOOKUP(A390, 'Örnek Model'!A:A,1,0)</f>
        <v>#N/A</v>
      </c>
      <c r="C390" t="s">
        <v>177</v>
      </c>
      <c r="D390" t="s">
        <v>15</v>
      </c>
      <c r="E390">
        <v>-0.82579999999999998</v>
      </c>
      <c r="F390">
        <v>8.1893999999999991</v>
      </c>
      <c r="G390">
        <v>3.5724999999999998</v>
      </c>
      <c r="H390">
        <v>6.6134000000000004</v>
      </c>
      <c r="I390">
        <v>40.311199999999999</v>
      </c>
      <c r="J390">
        <v>81.273600000000002</v>
      </c>
      <c r="K390">
        <v>606.59680000000003</v>
      </c>
      <c r="L390">
        <v>1204.838</v>
      </c>
    </row>
    <row r="391" spans="1:12" hidden="1" x14ac:dyDescent="0.3">
      <c r="A391" s="17" t="s">
        <v>413</v>
      </c>
      <c r="B391" s="42" t="e">
        <f>VLOOKUP(A391, 'Örnek Model'!A:A,1,0)</f>
        <v>#N/A</v>
      </c>
      <c r="C391" t="s">
        <v>414</v>
      </c>
      <c r="D391" t="s">
        <v>12</v>
      </c>
      <c r="E391">
        <v>1.5279</v>
      </c>
      <c r="F391">
        <v>-2.6775000000000002</v>
      </c>
      <c r="G391">
        <v>-1.4116</v>
      </c>
      <c r="H391">
        <v>5.9484000000000004</v>
      </c>
      <c r="I391">
        <v>4.4386000000000001</v>
      </c>
      <c r="J391">
        <v>60.586199999999998</v>
      </c>
    </row>
    <row r="392" spans="1:12" hidden="1" x14ac:dyDescent="0.3">
      <c r="A392" s="17" t="s">
        <v>493</v>
      </c>
      <c r="B392" s="42" t="e">
        <f>VLOOKUP(A392, 'Örnek Model'!A:A,1,0)</f>
        <v>#N/A</v>
      </c>
      <c r="C392" t="s">
        <v>494</v>
      </c>
      <c r="D392" t="s">
        <v>38</v>
      </c>
      <c r="E392">
        <v>-2.3014999999999999</v>
      </c>
      <c r="F392">
        <v>-1.5709</v>
      </c>
      <c r="G392">
        <v>-1.5169999999999999</v>
      </c>
      <c r="H392">
        <v>9.3914000000000009</v>
      </c>
      <c r="I392">
        <v>7.5381999999999998</v>
      </c>
      <c r="J392">
        <v>51.768999999999998</v>
      </c>
    </row>
    <row r="393" spans="1:12" hidden="1" x14ac:dyDescent="0.3">
      <c r="A393" s="17" t="s">
        <v>511</v>
      </c>
      <c r="B393" s="42" t="e">
        <f>VLOOKUP(A393, 'Örnek Model'!A:A,1,0)</f>
        <v>#N/A</v>
      </c>
      <c r="C393" t="s">
        <v>512</v>
      </c>
      <c r="D393" t="s">
        <v>38</v>
      </c>
      <c r="E393">
        <v>-1.3892</v>
      </c>
      <c r="F393">
        <v>-2.3279000000000001</v>
      </c>
      <c r="G393">
        <v>-1.5743</v>
      </c>
      <c r="H393">
        <v>6.7183000000000002</v>
      </c>
      <c r="I393">
        <v>4.4230999999999998</v>
      </c>
      <c r="J393">
        <v>50.408000000000001</v>
      </c>
      <c r="K393">
        <v>213.0094</v>
      </c>
    </row>
    <row r="394" spans="1:12" x14ac:dyDescent="0.3">
      <c r="A394" s="17" t="s">
        <v>22</v>
      </c>
      <c r="B394" s="42" t="e">
        <f>VLOOKUP(A394, 'Örnek Model'!A:A,1,0)</f>
        <v>#N/A</v>
      </c>
      <c r="C394" t="s">
        <v>23</v>
      </c>
      <c r="D394" t="s">
        <v>15</v>
      </c>
      <c r="E394">
        <v>-2.1532</v>
      </c>
      <c r="F394">
        <v>11.4529</v>
      </c>
      <c r="G394">
        <v>3.7968000000000002</v>
      </c>
      <c r="H394">
        <v>15.1755</v>
      </c>
      <c r="I394" s="6">
        <v>60.873899999999999</v>
      </c>
      <c r="J394" s="4">
        <v>131.04689999999999</v>
      </c>
      <c r="K394">
        <v>548.52650000000006</v>
      </c>
      <c r="L394">
        <v>684.67650000000003</v>
      </c>
    </row>
    <row r="395" spans="1:12" hidden="1" x14ac:dyDescent="0.3">
      <c r="A395" s="17" t="s">
        <v>750</v>
      </c>
      <c r="B395" s="42" t="e">
        <f>VLOOKUP(A395, 'Örnek Model'!A:A,1,0)</f>
        <v>#N/A</v>
      </c>
      <c r="C395" t="s">
        <v>751</v>
      </c>
      <c r="D395" t="s">
        <v>127</v>
      </c>
      <c r="E395">
        <v>2.1999999999999999E-2</v>
      </c>
      <c r="F395">
        <v>-0.3871</v>
      </c>
      <c r="G395">
        <v>-1.7267999999999999</v>
      </c>
      <c r="H395">
        <v>-0.1545</v>
      </c>
      <c r="I395">
        <v>0.40910000000000002</v>
      </c>
      <c r="J395">
        <v>11.046799999999999</v>
      </c>
      <c r="K395">
        <v>84.864500000000007</v>
      </c>
      <c r="L395">
        <v>156.2388</v>
      </c>
    </row>
    <row r="396" spans="1:12" hidden="1" x14ac:dyDescent="0.3">
      <c r="A396" s="17" t="s">
        <v>417</v>
      </c>
      <c r="B396" s="42" t="e">
        <f>VLOOKUP(A396, 'Örnek Model'!A:A,1,0)</f>
        <v>#N/A</v>
      </c>
      <c r="C396" t="s">
        <v>418</v>
      </c>
      <c r="D396" t="s">
        <v>12</v>
      </c>
      <c r="E396">
        <v>1.3960999999999999</v>
      </c>
      <c r="F396">
        <v>-2.8605999999999998</v>
      </c>
      <c r="G396">
        <v>-1.8468</v>
      </c>
      <c r="H396">
        <v>5.0979000000000001</v>
      </c>
      <c r="I396">
        <v>3.4742000000000002</v>
      </c>
      <c r="J396">
        <v>60.426000000000002</v>
      </c>
    </row>
    <row r="397" spans="1:12" hidden="1" x14ac:dyDescent="0.3">
      <c r="A397" s="17" t="s">
        <v>549</v>
      </c>
      <c r="B397" s="42" t="e">
        <f>VLOOKUP(A397, 'Örnek Model'!A:A,1,0)</f>
        <v>#N/A</v>
      </c>
      <c r="C397" t="s">
        <v>550</v>
      </c>
      <c r="D397" t="s">
        <v>38</v>
      </c>
      <c r="E397">
        <v>-2.4144999999999999</v>
      </c>
      <c r="F397">
        <v>-1.9218999999999999</v>
      </c>
      <c r="G397">
        <v>-1.954</v>
      </c>
      <c r="H397">
        <v>7.2112999999999996</v>
      </c>
      <c r="I397">
        <v>4.1109999999999998</v>
      </c>
      <c r="J397">
        <v>44.8596</v>
      </c>
      <c r="K397">
        <v>195.8897</v>
      </c>
    </row>
    <row r="398" spans="1:12" hidden="1" x14ac:dyDescent="0.3">
      <c r="A398" s="17" t="s">
        <v>525</v>
      </c>
      <c r="B398" s="42" t="e">
        <f>VLOOKUP(A398, 'Örnek Model'!A:A,1,0)</f>
        <v>#N/A</v>
      </c>
      <c r="C398" t="s">
        <v>526</v>
      </c>
      <c r="D398" t="s">
        <v>38</v>
      </c>
      <c r="E398">
        <v>-2.2683</v>
      </c>
      <c r="F398">
        <v>-1.966</v>
      </c>
      <c r="G398">
        <v>-2.0556000000000001</v>
      </c>
      <c r="H398">
        <v>7.0449999999999999</v>
      </c>
      <c r="I398">
        <v>4.3552999999999997</v>
      </c>
      <c r="J398">
        <v>48.533799999999999</v>
      </c>
    </row>
    <row r="399" spans="1:12" hidden="1" x14ac:dyDescent="0.3">
      <c r="A399" s="17" t="s">
        <v>537</v>
      </c>
      <c r="B399" s="42" t="e">
        <f>VLOOKUP(A399, 'Örnek Model'!A:A,1,0)</f>
        <v>#N/A</v>
      </c>
      <c r="C399" t="s">
        <v>538</v>
      </c>
      <c r="D399" t="s">
        <v>38</v>
      </c>
      <c r="E399">
        <v>-2.1711999999999998</v>
      </c>
      <c r="F399">
        <v>-2.0024999999999999</v>
      </c>
      <c r="G399">
        <v>-2.1204000000000001</v>
      </c>
      <c r="H399">
        <v>6.6753999999999998</v>
      </c>
      <c r="I399">
        <v>3.6469</v>
      </c>
      <c r="J399">
        <v>46.174599999999998</v>
      </c>
    </row>
    <row r="400" spans="1:12" hidden="1" x14ac:dyDescent="0.3">
      <c r="A400" s="17" t="s">
        <v>515</v>
      </c>
      <c r="B400" s="42" t="e">
        <f>VLOOKUP(A400, 'Örnek Model'!A:A,1,0)</f>
        <v>#N/A</v>
      </c>
      <c r="C400" t="s">
        <v>516</v>
      </c>
      <c r="D400" t="s">
        <v>69</v>
      </c>
      <c r="E400">
        <v>0.80200000000000005</v>
      </c>
      <c r="F400">
        <v>-2.5390000000000001</v>
      </c>
      <c r="G400">
        <v>-2.1871999999999998</v>
      </c>
      <c r="H400">
        <v>9.8369999999999997</v>
      </c>
      <c r="I400">
        <v>5.4066000000000001</v>
      </c>
      <c r="J400">
        <v>49.341700000000003</v>
      </c>
    </row>
    <row r="401" spans="1:12" hidden="1" x14ac:dyDescent="0.3">
      <c r="A401" s="17" t="s">
        <v>573</v>
      </c>
      <c r="B401" s="42" t="e">
        <f>VLOOKUP(A401, 'Örnek Model'!A:A,1,0)</f>
        <v>#N/A</v>
      </c>
      <c r="C401" t="s">
        <v>574</v>
      </c>
      <c r="D401" t="s">
        <v>38</v>
      </c>
      <c r="E401">
        <v>-0.22720000000000001</v>
      </c>
      <c r="F401">
        <v>-4.8137999999999996</v>
      </c>
      <c r="G401">
        <v>-2.1981000000000002</v>
      </c>
      <c r="H401">
        <v>5.9146000000000001</v>
      </c>
      <c r="I401">
        <v>6.2114000000000003</v>
      </c>
      <c r="J401">
        <v>40.956699999999998</v>
      </c>
    </row>
    <row r="402" spans="1:12" hidden="1" x14ac:dyDescent="0.3">
      <c r="A402" s="17" t="s">
        <v>692</v>
      </c>
      <c r="B402" s="42" t="e">
        <f>VLOOKUP(A402, 'Örnek Model'!A:A,1,0)</f>
        <v>#N/A</v>
      </c>
      <c r="C402" t="s">
        <v>693</v>
      </c>
      <c r="D402" t="s">
        <v>12</v>
      </c>
      <c r="E402">
        <v>-0.36620000000000003</v>
      </c>
      <c r="F402">
        <v>-3.4451000000000001</v>
      </c>
      <c r="G402">
        <v>-2.5714000000000001</v>
      </c>
      <c r="H402">
        <v>2.9942000000000002</v>
      </c>
      <c r="I402">
        <v>3.7770000000000001</v>
      </c>
      <c r="J402">
        <v>30.670400000000001</v>
      </c>
    </row>
    <row r="403" spans="1:12" hidden="1" x14ac:dyDescent="0.3">
      <c r="A403" s="17" t="s">
        <v>722</v>
      </c>
      <c r="B403" s="42" t="e">
        <f>VLOOKUP(A403, 'Örnek Model'!A:A,1,0)</f>
        <v>#N/A</v>
      </c>
      <c r="C403" t="s">
        <v>723</v>
      </c>
      <c r="D403" t="s">
        <v>69</v>
      </c>
      <c r="E403">
        <v>0.39860000000000001</v>
      </c>
      <c r="F403">
        <v>-5.1677</v>
      </c>
      <c r="G403">
        <v>-2.9087000000000001</v>
      </c>
      <c r="H403">
        <v>8.9536999999999995</v>
      </c>
      <c r="I403">
        <v>0.45350000000000001</v>
      </c>
      <c r="J403">
        <v>28.3126</v>
      </c>
    </row>
    <row r="404" spans="1:12" hidden="1" x14ac:dyDescent="0.3">
      <c r="A404" s="41" t="s">
        <v>28</v>
      </c>
      <c r="B404" s="42" t="str">
        <f>VLOOKUP(A404, 'Örnek Model'!A:A,1,0)</f>
        <v>YZH</v>
      </c>
      <c r="C404" s="2" t="s">
        <v>29</v>
      </c>
      <c r="D404" s="2" t="s">
        <v>15</v>
      </c>
      <c r="E404">
        <v>-2.2787000000000002</v>
      </c>
      <c r="F404" s="5">
        <v>11.730499999999999</v>
      </c>
      <c r="G404">
        <v>4.0488</v>
      </c>
      <c r="H404">
        <v>15.6639</v>
      </c>
      <c r="I404" s="6">
        <v>61.048000000000002</v>
      </c>
      <c r="J404" s="4">
        <v>129.97569999999999</v>
      </c>
    </row>
    <row r="405" spans="1:12" hidden="1" x14ac:dyDescent="0.3">
      <c r="A405" s="17" t="s">
        <v>509</v>
      </c>
      <c r="B405" s="42" t="e">
        <f>VLOOKUP(A405, 'Örnek Model'!A:A,1,0)</f>
        <v>#N/A</v>
      </c>
      <c r="C405" t="s">
        <v>510</v>
      </c>
      <c r="D405" t="s">
        <v>69</v>
      </c>
      <c r="E405">
        <v>0.56289999999999996</v>
      </c>
      <c r="F405">
        <v>-5.9821</v>
      </c>
      <c r="G405">
        <v>-3.5329000000000002</v>
      </c>
      <c r="H405">
        <v>5.1115000000000004</v>
      </c>
      <c r="I405">
        <v>-1.8204</v>
      </c>
      <c r="J405">
        <v>50.489899999999999</v>
      </c>
      <c r="K405">
        <v>222.31229999999999</v>
      </c>
      <c r="L405">
        <v>703.6001</v>
      </c>
    </row>
    <row r="406" spans="1:12" hidden="1" x14ac:dyDescent="0.3">
      <c r="A406" s="17" t="s">
        <v>215</v>
      </c>
      <c r="B406" s="42" t="e">
        <f>VLOOKUP(A406, 'Örnek Model'!A:A,1,0)</f>
        <v>#N/A</v>
      </c>
      <c r="C406" t="s">
        <v>216</v>
      </c>
      <c r="D406" t="s">
        <v>12</v>
      </c>
      <c r="E406">
        <v>1.9275</v>
      </c>
      <c r="F406">
        <v>-6.1113999999999997</v>
      </c>
      <c r="G406">
        <v>-4.2050999999999998</v>
      </c>
      <c r="H406">
        <v>0.29449999999999998</v>
      </c>
      <c r="I406">
        <v>3.9735999999999998</v>
      </c>
      <c r="J406">
        <v>76.235699999999994</v>
      </c>
    </row>
    <row r="407" spans="1:12" hidden="1" x14ac:dyDescent="0.3">
      <c r="A407" s="17" t="s">
        <v>559</v>
      </c>
      <c r="B407" s="42" t="e">
        <f>VLOOKUP(A407, 'Örnek Model'!A:A,1,0)</f>
        <v>#N/A</v>
      </c>
      <c r="C407" t="s">
        <v>560</v>
      </c>
      <c r="D407" t="s">
        <v>12</v>
      </c>
      <c r="E407">
        <v>1.7816000000000001</v>
      </c>
      <c r="F407">
        <v>7.0431999999999997</v>
      </c>
      <c r="G407">
        <v>-4.5697000000000001</v>
      </c>
      <c r="H407">
        <v>-15.9236</v>
      </c>
      <c r="I407">
        <v>10.8193</v>
      </c>
      <c r="J407">
        <v>42.1768</v>
      </c>
      <c r="K407">
        <v>495.53100000000001</v>
      </c>
    </row>
    <row r="408" spans="1:12" hidden="1" x14ac:dyDescent="0.3">
      <c r="A408" s="17" t="s">
        <v>806</v>
      </c>
      <c r="B408" s="42" t="e">
        <f>VLOOKUP(A408, 'Örnek Model'!A:A,1,0)</f>
        <v>#N/A</v>
      </c>
      <c r="C408" t="s">
        <v>807</v>
      </c>
      <c r="D408" t="s">
        <v>96</v>
      </c>
      <c r="E408">
        <v>0.52629999999999999</v>
      </c>
      <c r="F408">
        <v>-8.6233000000000004</v>
      </c>
      <c r="G408">
        <v>-4.8978999999999999</v>
      </c>
      <c r="H408">
        <v>-5.6150000000000002</v>
      </c>
      <c r="I408">
        <v>12.7265</v>
      </c>
    </row>
    <row r="409" spans="1:12" hidden="1" x14ac:dyDescent="0.3">
      <c r="A409" s="17" t="s">
        <v>349</v>
      </c>
      <c r="B409" s="42" t="e">
        <f>VLOOKUP(A409, 'Örnek Model'!A:A,1,0)</f>
        <v>#N/A</v>
      </c>
      <c r="C409" t="s">
        <v>350</v>
      </c>
      <c r="D409" t="s">
        <v>12</v>
      </c>
      <c r="E409">
        <v>0.3795</v>
      </c>
      <c r="F409">
        <v>-6.9889999999999999</v>
      </c>
      <c r="G409">
        <v>-4.9389000000000003</v>
      </c>
      <c r="H409">
        <v>17.178599999999999</v>
      </c>
      <c r="I409">
        <v>11.5845</v>
      </c>
      <c r="J409">
        <v>66.745099999999994</v>
      </c>
      <c r="K409">
        <v>303.58429999999998</v>
      </c>
      <c r="L409">
        <v>528.00509999999997</v>
      </c>
    </row>
    <row r="410" spans="1:12" hidden="1" x14ac:dyDescent="0.3">
      <c r="A410" s="17" t="s">
        <v>674</v>
      </c>
      <c r="B410" s="42" t="e">
        <f>VLOOKUP(A410, 'Örnek Model'!A:A,1,0)</f>
        <v>#N/A</v>
      </c>
      <c r="C410" t="s">
        <v>675</v>
      </c>
      <c r="D410" t="s">
        <v>38</v>
      </c>
      <c r="E410">
        <v>1.4218999999999999</v>
      </c>
      <c r="F410">
        <v>-6.4983000000000004</v>
      </c>
      <c r="G410">
        <v>-5.0995999999999997</v>
      </c>
      <c r="H410">
        <v>2.8472</v>
      </c>
      <c r="I410">
        <v>-2.9432999999999998</v>
      </c>
      <c r="J410">
        <v>32.358800000000002</v>
      </c>
    </row>
    <row r="411" spans="1:12" hidden="1" x14ac:dyDescent="0.3">
      <c r="A411" s="17" t="s">
        <v>744</v>
      </c>
      <c r="B411" s="42" t="e">
        <f>VLOOKUP(A411, 'Örnek Model'!A:A,1,0)</f>
        <v>#N/A</v>
      </c>
      <c r="C411" t="s">
        <v>745</v>
      </c>
      <c r="D411" t="s">
        <v>12</v>
      </c>
      <c r="E411">
        <v>0.41110000000000002</v>
      </c>
      <c r="F411">
        <v>-8.2886000000000006</v>
      </c>
      <c r="G411">
        <v>-5.1214000000000004</v>
      </c>
      <c r="H411">
        <v>6.718</v>
      </c>
      <c r="I411">
        <v>-5.7588999999999997</v>
      </c>
      <c r="J411">
        <v>14.8782</v>
      </c>
    </row>
    <row r="412" spans="1:12" hidden="1" x14ac:dyDescent="0.3">
      <c r="A412" s="17" t="s">
        <v>838</v>
      </c>
      <c r="B412" s="42" t="e">
        <f>VLOOKUP(A412, 'Örnek Model'!A:A,1,0)</f>
        <v>#N/A</v>
      </c>
      <c r="C412" t="s">
        <v>839</v>
      </c>
      <c r="D412" t="s">
        <v>38</v>
      </c>
      <c r="E412">
        <v>0.28000000000000003</v>
      </c>
      <c r="F412">
        <v>-7.8747999999999996</v>
      </c>
      <c r="G412">
        <v>-5.3164999999999996</v>
      </c>
      <c r="H412">
        <v>1.2150000000000001</v>
      </c>
      <c r="I412">
        <v>-3.1589</v>
      </c>
    </row>
    <row r="413" spans="1:12" hidden="1" x14ac:dyDescent="0.3">
      <c r="A413" s="17" t="s">
        <v>748</v>
      </c>
      <c r="B413" s="42" t="e">
        <f>VLOOKUP(A413, 'Örnek Model'!A:A,1,0)</f>
        <v>#N/A</v>
      </c>
      <c r="C413" t="s">
        <v>749</v>
      </c>
      <c r="D413" t="s">
        <v>12</v>
      </c>
      <c r="E413">
        <v>1.3582000000000001</v>
      </c>
      <c r="F413">
        <v>-8.7542000000000009</v>
      </c>
      <c r="G413">
        <v>-5.9085000000000001</v>
      </c>
      <c r="H413">
        <v>-1.4613</v>
      </c>
      <c r="I413">
        <v>-12.3573</v>
      </c>
      <c r="J413">
        <v>12.981400000000001</v>
      </c>
    </row>
    <row r="414" spans="1:12" hidden="1" x14ac:dyDescent="0.3">
      <c r="A414" s="17" t="s">
        <v>664</v>
      </c>
      <c r="B414" s="42" t="e">
        <f>VLOOKUP(A414, 'Örnek Model'!A:A,1,0)</f>
        <v>#N/A</v>
      </c>
      <c r="C414" t="s">
        <v>665</v>
      </c>
      <c r="D414" t="s">
        <v>12</v>
      </c>
      <c r="E414">
        <v>0.45989999999999998</v>
      </c>
      <c r="F414">
        <v>-7.1285999999999996</v>
      </c>
      <c r="G414">
        <v>-7.2782</v>
      </c>
      <c r="H414">
        <v>-3.9203999999999999</v>
      </c>
      <c r="I414">
        <v>-10.651199999999999</v>
      </c>
      <c r="J414">
        <v>33.0137</v>
      </c>
    </row>
    <row r="415" spans="1:12" hidden="1" x14ac:dyDescent="0.3">
      <c r="A415" s="21" t="s">
        <v>26</v>
      </c>
      <c r="B415" s="42" t="str">
        <f>VLOOKUP(A415, 'Örnek Model'!A:A,1,0)</f>
        <v>TAU</v>
      </c>
      <c r="C415" s="2" t="s">
        <v>27</v>
      </c>
      <c r="D415" s="2" t="s">
        <v>15</v>
      </c>
      <c r="E415">
        <v>-2.3077999999999999</v>
      </c>
      <c r="F415" s="5">
        <v>12.190300000000001</v>
      </c>
      <c r="G415">
        <v>4.3639000000000001</v>
      </c>
      <c r="H415">
        <v>16.351800000000001</v>
      </c>
      <c r="I415" s="6">
        <v>61.534100000000002</v>
      </c>
      <c r="J415" s="4">
        <v>130.12459999999999</v>
      </c>
      <c r="K415">
        <v>543.95129999999995</v>
      </c>
      <c r="L415">
        <v>652.65880000000004</v>
      </c>
    </row>
    <row r="416" spans="1:12" hidden="1" x14ac:dyDescent="0.3">
      <c r="A416" s="17" t="s">
        <v>774</v>
      </c>
      <c r="B416" s="42" t="e">
        <f>VLOOKUP(A416, 'Örnek Model'!A:A,1,0)</f>
        <v>#N/A</v>
      </c>
      <c r="C416" t="s">
        <v>775</v>
      </c>
      <c r="D416" t="s">
        <v>577</v>
      </c>
      <c r="E416">
        <v>0.70630000000000004</v>
      </c>
    </row>
    <row r="417" spans="1:6" hidden="1" x14ac:dyDescent="0.3">
      <c r="A417" s="17" t="s">
        <v>820</v>
      </c>
      <c r="B417" s="42" t="e">
        <f>VLOOKUP(A417, 'Örnek Model'!A:A,1,0)</f>
        <v>#N/A</v>
      </c>
      <c r="C417" t="s">
        <v>821</v>
      </c>
      <c r="D417" t="s">
        <v>577</v>
      </c>
      <c r="E417">
        <v>0.56879999999999997</v>
      </c>
    </row>
    <row r="418" spans="1:6" hidden="1" x14ac:dyDescent="0.3">
      <c r="A418" s="17" t="s">
        <v>826</v>
      </c>
      <c r="B418" s="42" t="e">
        <f>VLOOKUP(A418, 'Örnek Model'!A:A,1,0)</f>
        <v>#N/A</v>
      </c>
      <c r="C418" t="s">
        <v>827</v>
      </c>
      <c r="D418" t="s">
        <v>577</v>
      </c>
      <c r="E418">
        <v>0.5675</v>
      </c>
    </row>
    <row r="419" spans="1:6" hidden="1" x14ac:dyDescent="0.3">
      <c r="A419" s="17" t="s">
        <v>776</v>
      </c>
      <c r="B419" s="42" t="e">
        <f>VLOOKUP(A419, 'Örnek Model'!A:A,1,0)</f>
        <v>#N/A</v>
      </c>
      <c r="C419" t="s">
        <v>777</v>
      </c>
      <c r="D419" t="s">
        <v>96</v>
      </c>
      <c r="E419">
        <v>0.51270000000000004</v>
      </c>
      <c r="F419">
        <v>3.7391000000000001</v>
      </c>
    </row>
    <row r="420" spans="1:6" hidden="1" x14ac:dyDescent="0.3">
      <c r="A420" s="17" t="s">
        <v>804</v>
      </c>
      <c r="B420" s="42" t="e">
        <f>VLOOKUP(A420, 'Örnek Model'!A:A,1,0)</f>
        <v>#N/A</v>
      </c>
      <c r="C420" t="s">
        <v>805</v>
      </c>
      <c r="D420" t="s">
        <v>96</v>
      </c>
      <c r="E420">
        <v>0</v>
      </c>
    </row>
    <row r="421" spans="1:6" hidden="1" x14ac:dyDescent="0.3">
      <c r="A421" s="17" t="s">
        <v>828</v>
      </c>
      <c r="B421" s="42" t="e">
        <f>VLOOKUP(A421, 'Örnek Model'!A:A,1,0)</f>
        <v>#N/A</v>
      </c>
      <c r="C421" t="s">
        <v>829</v>
      </c>
      <c r="D421" t="s">
        <v>38</v>
      </c>
      <c r="E421">
        <v>-0.24379999999999999</v>
      </c>
    </row>
  </sheetData>
  <autoFilter ref="A1:L421" xr:uid="{00000000-0001-0000-0000-000000000000}">
    <filterColumn colId="1">
      <filters>
        <filter val="#N/A"/>
      </filters>
    </filterColumn>
    <filterColumn colId="3">
      <filters>
        <filter val="Hisse Senedi Şemsiye Fonu"/>
      </filters>
    </filterColumn>
    <sortState xmlns:xlrd2="http://schemas.microsoft.com/office/spreadsheetml/2017/richdata2" ref="A2:L415">
      <sortCondition descending="1" ref="E1:E4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47A3-2B59-4436-8D5E-6E68246421ED}">
  <dimension ref="A1:L40"/>
  <sheetViews>
    <sheetView workbookViewId="0">
      <selection activeCell="B8" sqref="B8"/>
    </sheetView>
  </sheetViews>
  <sheetFormatPr defaultRowHeight="14.4" x14ac:dyDescent="0.3"/>
  <cols>
    <col min="1" max="1" width="9" bestFit="1" customWidth="1"/>
    <col min="2" max="2" width="76.33203125" customWidth="1"/>
    <col min="3" max="3" width="22.77734375" bestFit="1" customWidth="1"/>
    <col min="4" max="4" width="22.77734375" customWidth="1"/>
    <col min="5" max="5" width="9.44140625" bestFit="1" customWidth="1"/>
    <col min="6" max="6" width="7.88671875" bestFit="1" customWidth="1"/>
    <col min="7" max="7" width="8" bestFit="1" customWidth="1"/>
    <col min="8" max="8" width="8.6640625" bestFit="1" customWidth="1"/>
    <col min="9" max="10" width="9" bestFit="1" customWidth="1"/>
    <col min="11" max="11" width="10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25" t="s">
        <v>864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</row>
    <row r="2" spans="1:12" x14ac:dyDescent="0.3">
      <c r="A2" s="13" t="s">
        <v>111</v>
      </c>
      <c r="B2" s="13" t="s">
        <v>112</v>
      </c>
      <c r="C2" s="13" t="s">
        <v>15</v>
      </c>
      <c r="D2" t="str">
        <f>VLOOKUP(A2,Sheet1!A:E,4,0)</f>
        <v>Hisse Senedi Şemsiye Fonu</v>
      </c>
      <c r="E2" s="5">
        <v>13.172599999999999</v>
      </c>
      <c r="F2">
        <v>3.3464</v>
      </c>
      <c r="G2">
        <v>15.451000000000001</v>
      </c>
      <c r="H2" s="6">
        <v>67.063199999999995</v>
      </c>
      <c r="I2">
        <v>91.487700000000004</v>
      </c>
      <c r="J2">
        <v>260.90460000000002</v>
      </c>
    </row>
    <row r="3" spans="1:12" x14ac:dyDescent="0.3">
      <c r="A3" t="s">
        <v>142</v>
      </c>
      <c r="B3" t="s">
        <v>143</v>
      </c>
      <c r="C3" t="s">
        <v>15</v>
      </c>
      <c r="D3" t="str">
        <f>VLOOKUP(A3,Sheet1!A:E,4,0)</f>
        <v>Hisse Senedi Şemsiye Fonu</v>
      </c>
      <c r="E3">
        <v>9.5998000000000001</v>
      </c>
      <c r="F3">
        <v>1.0526</v>
      </c>
      <c r="G3">
        <v>12.182700000000001</v>
      </c>
      <c r="H3" s="6">
        <v>64.2102</v>
      </c>
      <c r="I3">
        <v>84.562100000000001</v>
      </c>
      <c r="J3">
        <v>362.98680000000002</v>
      </c>
      <c r="K3" s="2">
        <v>1603.1695999999999</v>
      </c>
    </row>
    <row r="4" spans="1:12" x14ac:dyDescent="0.3">
      <c r="A4" t="s">
        <v>168</v>
      </c>
      <c r="B4" t="s">
        <v>169</v>
      </c>
      <c r="C4" t="s">
        <v>15</v>
      </c>
      <c r="D4" t="str">
        <f>VLOOKUP(A4,Sheet1!A:E,4,0)</f>
        <v>Hisse Senedi Şemsiye Fonu</v>
      </c>
      <c r="E4">
        <v>9.7308000000000003</v>
      </c>
      <c r="F4">
        <v>1.4661</v>
      </c>
      <c r="G4">
        <v>11.4344</v>
      </c>
      <c r="H4" s="6">
        <v>60.783700000000003</v>
      </c>
      <c r="I4">
        <v>81.881699999999995</v>
      </c>
    </row>
    <row r="5" spans="1:12" x14ac:dyDescent="0.3">
      <c r="A5" t="s">
        <v>20</v>
      </c>
      <c r="B5" t="s">
        <v>21</v>
      </c>
      <c r="C5" t="s">
        <v>12</v>
      </c>
      <c r="D5" t="str">
        <f>VLOOKUP(A5,Sheet1!A:E,4,0)</f>
        <v>Değişken Şemsiye Fonu</v>
      </c>
      <c r="E5">
        <v>5.6542000000000003</v>
      </c>
      <c r="F5">
        <v>5.1356999999999999</v>
      </c>
      <c r="G5" s="7">
        <v>21.887799999999999</v>
      </c>
      <c r="H5" s="6">
        <v>58.273299999999999</v>
      </c>
      <c r="I5" s="4">
        <v>131.9674</v>
      </c>
    </row>
    <row r="6" spans="1:12" x14ac:dyDescent="0.3">
      <c r="A6" t="s">
        <v>10</v>
      </c>
      <c r="B6" t="s">
        <v>11</v>
      </c>
      <c r="C6" t="s">
        <v>12</v>
      </c>
      <c r="D6" s="22" t="str">
        <f>VLOOKUP(A6,Sheet1!A:E,4,0)</f>
        <v>Değişken Şemsiye Fonu</v>
      </c>
      <c r="E6">
        <v>0.86550000000000005</v>
      </c>
      <c r="F6">
        <v>2.2063999999999999</v>
      </c>
      <c r="G6" s="7">
        <v>22.990100000000002</v>
      </c>
      <c r="H6">
        <v>47.584000000000003</v>
      </c>
      <c r="I6" s="4">
        <v>171.886</v>
      </c>
    </row>
    <row r="7" spans="1:12" x14ac:dyDescent="0.3">
      <c r="A7" t="s">
        <v>172</v>
      </c>
      <c r="B7" t="s">
        <v>173</v>
      </c>
      <c r="C7" t="s">
        <v>15</v>
      </c>
      <c r="D7" t="str">
        <f>VLOOKUP(A7,Sheet1!A:E,4,0)</f>
        <v>Hisse Senedi Şemsiye Fonu</v>
      </c>
      <c r="E7" s="5">
        <v>12.5875</v>
      </c>
      <c r="F7">
        <v>6.7380000000000004</v>
      </c>
      <c r="G7">
        <v>7.7560000000000002</v>
      </c>
      <c r="H7">
        <v>47.567700000000002</v>
      </c>
      <c r="I7">
        <v>81.313699999999997</v>
      </c>
    </row>
    <row r="8" spans="1:12" x14ac:dyDescent="0.3">
      <c r="A8" t="s">
        <v>51</v>
      </c>
      <c r="B8" t="s">
        <v>52</v>
      </c>
      <c r="C8" t="s">
        <v>12</v>
      </c>
      <c r="D8" t="str">
        <f>VLOOKUP(A8,Sheet1!A:E,4,0)</f>
        <v>Değişken Şemsiye Fonu</v>
      </c>
      <c r="E8">
        <v>-2.0390999999999999</v>
      </c>
      <c r="F8">
        <v>5.1810999999999998</v>
      </c>
      <c r="G8" s="7">
        <v>39.424599999999998</v>
      </c>
      <c r="H8">
        <v>38.106000000000002</v>
      </c>
      <c r="I8">
        <v>112.057</v>
      </c>
    </row>
    <row r="9" spans="1:12" x14ac:dyDescent="0.3">
      <c r="A9" t="s">
        <v>49</v>
      </c>
      <c r="B9" t="s">
        <v>50</v>
      </c>
      <c r="C9" t="s">
        <v>12</v>
      </c>
      <c r="D9" s="22" t="str">
        <f>VLOOKUP(A9,Sheet1!A:E,4,0)</f>
        <v>Değişken Şemsiye Fonu</v>
      </c>
      <c r="E9">
        <v>5.2470999999999997</v>
      </c>
      <c r="F9">
        <v>5.3593000000000002</v>
      </c>
      <c r="G9" s="7">
        <v>22.101500000000001</v>
      </c>
      <c r="H9">
        <v>36.214300000000001</v>
      </c>
      <c r="I9">
        <v>112.1168</v>
      </c>
    </row>
    <row r="10" spans="1:12" x14ac:dyDescent="0.3">
      <c r="A10" t="s">
        <v>34</v>
      </c>
      <c r="B10" t="s">
        <v>35</v>
      </c>
      <c r="C10" t="s">
        <v>12</v>
      </c>
      <c r="D10" s="22" t="str">
        <f>VLOOKUP(A10,Sheet1!A:E,4,0)</f>
        <v>Değişken Şemsiye Fonu</v>
      </c>
      <c r="E10">
        <v>4.1410999999999998</v>
      </c>
      <c r="F10">
        <v>4.827</v>
      </c>
      <c r="G10" s="7">
        <v>23.039300000000001</v>
      </c>
      <c r="H10">
        <v>34.794499999999999</v>
      </c>
      <c r="I10">
        <v>122.1046</v>
      </c>
    </row>
    <row r="11" spans="1:12" x14ac:dyDescent="0.3">
      <c r="A11" t="s">
        <v>36</v>
      </c>
      <c r="B11" t="s">
        <v>37</v>
      </c>
      <c r="C11" t="s">
        <v>38</v>
      </c>
      <c r="D11" s="22" t="str">
        <f>VLOOKUP(A11,Sheet1!A:E,4,0)</f>
        <v>Fon Sepeti Şemsiye Fonu</v>
      </c>
      <c r="E11">
        <v>1.89</v>
      </c>
      <c r="F11">
        <v>3.1692</v>
      </c>
      <c r="G11">
        <v>19.734999999999999</v>
      </c>
      <c r="H11">
        <v>28.465900000000001</v>
      </c>
      <c r="I11">
        <v>117.7299</v>
      </c>
    </row>
    <row r="12" spans="1:12" x14ac:dyDescent="0.3">
      <c r="A12" s="14" t="s">
        <v>191</v>
      </c>
      <c r="B12" s="14" t="s">
        <v>192</v>
      </c>
      <c r="C12" s="14" t="s">
        <v>12</v>
      </c>
      <c r="D12" t="str">
        <f>VLOOKUP(A12,Sheet1!A:E,4,0)</f>
        <v>Değişken Şemsiye Fonu</v>
      </c>
      <c r="E12">
        <v>0.15129999999999999</v>
      </c>
      <c r="F12">
        <v>6.5186999999999999</v>
      </c>
      <c r="G12" s="7">
        <v>25.6173</v>
      </c>
      <c r="H12">
        <v>28.327500000000001</v>
      </c>
      <c r="I12">
        <v>78.817599999999999</v>
      </c>
      <c r="L12" t="s">
        <v>861</v>
      </c>
    </row>
    <row r="13" spans="1:12" x14ac:dyDescent="0.3">
      <c r="A13" t="s">
        <v>70</v>
      </c>
      <c r="B13" t="s">
        <v>71</v>
      </c>
      <c r="C13" t="s">
        <v>12</v>
      </c>
      <c r="D13" t="str">
        <f>VLOOKUP(A13,Sheet1!A:E,4,0)</f>
        <v>Değişken Şemsiye Fonu</v>
      </c>
      <c r="E13">
        <v>2.0954999999999999</v>
      </c>
      <c r="F13">
        <v>3.9901</v>
      </c>
      <c r="G13">
        <v>19.104099999999999</v>
      </c>
      <c r="H13">
        <v>24.956499999999998</v>
      </c>
      <c r="I13">
        <v>103.218</v>
      </c>
    </row>
    <row r="14" spans="1:12" x14ac:dyDescent="0.3">
      <c r="A14" t="s">
        <v>162</v>
      </c>
      <c r="B14" t="s">
        <v>163</v>
      </c>
      <c r="C14" t="s">
        <v>12</v>
      </c>
      <c r="D14" t="str">
        <f>VLOOKUP(A14,Sheet1!A:E,4,0)</f>
        <v>Değişken Şemsiye Fonu</v>
      </c>
      <c r="E14">
        <v>3.3807</v>
      </c>
      <c r="F14">
        <v>4.0990000000000002</v>
      </c>
      <c r="G14">
        <v>18.360800000000001</v>
      </c>
      <c r="H14">
        <v>22.433</v>
      </c>
      <c r="I14">
        <v>82.762200000000007</v>
      </c>
    </row>
    <row r="15" spans="1:12" x14ac:dyDescent="0.3">
      <c r="A15" t="s">
        <v>792</v>
      </c>
      <c r="B15" t="s">
        <v>793</v>
      </c>
      <c r="C15" t="s">
        <v>12</v>
      </c>
      <c r="D15" s="22" t="str">
        <f>VLOOKUP(A15,Sheet1!A:E,4,0)</f>
        <v>Değişken Şemsiye Fonu</v>
      </c>
      <c r="E15">
        <v>-0.35389999999999999</v>
      </c>
      <c r="F15">
        <v>0.99770000000000003</v>
      </c>
      <c r="G15">
        <v>13.770099999999999</v>
      </c>
      <c r="H15">
        <v>22.358599999999999</v>
      </c>
    </row>
    <row r="16" spans="1:12" x14ac:dyDescent="0.3">
      <c r="A16" t="s">
        <v>123</v>
      </c>
      <c r="B16" t="s">
        <v>124</v>
      </c>
      <c r="C16" t="s">
        <v>12</v>
      </c>
      <c r="D16" t="str">
        <f>VLOOKUP(A16,Sheet1!A:E,4,0)</f>
        <v>Değişken Şemsiye Fonu</v>
      </c>
      <c r="E16">
        <v>-0.35360000000000003</v>
      </c>
      <c r="F16">
        <v>2.9544000000000001</v>
      </c>
      <c r="G16">
        <v>18.293199999999999</v>
      </c>
      <c r="H16">
        <v>22.0974</v>
      </c>
      <c r="I16">
        <v>87.033600000000007</v>
      </c>
      <c r="L16" t="s">
        <v>860</v>
      </c>
    </row>
    <row r="17" spans="1:12" x14ac:dyDescent="0.3">
      <c r="A17" t="s">
        <v>30</v>
      </c>
      <c r="B17" t="s">
        <v>31</v>
      </c>
      <c r="C17" t="s">
        <v>15</v>
      </c>
      <c r="D17" s="22" t="str">
        <f>VLOOKUP(A17,Sheet1!A:E,4,0)</f>
        <v>Hisse Senedi Şemsiye Fonu</v>
      </c>
      <c r="E17">
        <v>-0.4173</v>
      </c>
      <c r="F17">
        <v>3.0381</v>
      </c>
      <c r="G17" s="7">
        <v>19.8507</v>
      </c>
      <c r="H17">
        <v>22.004200000000001</v>
      </c>
      <c r="I17">
        <v>125.0774</v>
      </c>
      <c r="J17">
        <v>344.76420000000002</v>
      </c>
      <c r="K17">
        <v>944.23810000000003</v>
      </c>
    </row>
    <row r="18" spans="1:12" x14ac:dyDescent="0.3">
      <c r="A18" t="s">
        <v>63</v>
      </c>
      <c r="B18" t="s">
        <v>64</v>
      </c>
      <c r="C18" t="s">
        <v>12</v>
      </c>
      <c r="D18" t="str">
        <f>VLOOKUP(A18,Sheet1!A:E,4,0)</f>
        <v>Değişken Şemsiye Fonu</v>
      </c>
      <c r="E18">
        <v>1.5575000000000001</v>
      </c>
      <c r="F18">
        <v>4.2336999999999998</v>
      </c>
      <c r="G18" s="7">
        <v>22.099499999999999</v>
      </c>
      <c r="H18">
        <v>21.484400000000001</v>
      </c>
      <c r="I18">
        <v>107.2359</v>
      </c>
    </row>
    <row r="19" spans="1:12" x14ac:dyDescent="0.3">
      <c r="A19" t="s">
        <v>74</v>
      </c>
      <c r="B19" t="s">
        <v>75</v>
      </c>
      <c r="C19" t="s">
        <v>69</v>
      </c>
      <c r="D19" t="str">
        <f>VLOOKUP(A19,Sheet1!A:E,4,0)</f>
        <v>Karma Şemsiye Fonu</v>
      </c>
      <c r="E19">
        <v>1.615</v>
      </c>
      <c r="F19">
        <v>4.3936000000000002</v>
      </c>
      <c r="G19">
        <v>17.3108</v>
      </c>
      <c r="H19">
        <v>21.007300000000001</v>
      </c>
      <c r="I19">
        <v>101.91840000000001</v>
      </c>
    </row>
    <row r="20" spans="1:12" x14ac:dyDescent="0.3">
      <c r="A20" t="s">
        <v>41</v>
      </c>
      <c r="B20" t="s">
        <v>42</v>
      </c>
      <c r="C20" t="s">
        <v>38</v>
      </c>
      <c r="D20" s="22" t="str">
        <f>VLOOKUP(A20,Sheet1!A:E,4,0)</f>
        <v>Fon Sepeti Şemsiye Fonu</v>
      </c>
      <c r="E20">
        <v>-0.1103</v>
      </c>
      <c r="F20">
        <v>3.4542000000000002</v>
      </c>
      <c r="G20">
        <v>19.831099999999999</v>
      </c>
      <c r="H20">
        <v>20.913900000000002</v>
      </c>
      <c r="I20">
        <v>116.9186</v>
      </c>
      <c r="J20">
        <v>338.52109999999999</v>
      </c>
      <c r="K20">
        <v>709.54309999999998</v>
      </c>
    </row>
    <row r="21" spans="1:12" x14ac:dyDescent="0.3">
      <c r="A21" t="s">
        <v>101</v>
      </c>
      <c r="B21" t="s">
        <v>102</v>
      </c>
      <c r="C21" t="s">
        <v>12</v>
      </c>
      <c r="D21" t="str">
        <f>VLOOKUP(A21,Sheet1!A:E,4,0)</f>
        <v>Değişken Şemsiye Fonu</v>
      </c>
      <c r="E21">
        <v>1.5781000000000001</v>
      </c>
      <c r="F21">
        <v>3.6947000000000001</v>
      </c>
      <c r="G21">
        <v>18.0718</v>
      </c>
      <c r="H21">
        <v>20.840199999999999</v>
      </c>
      <c r="I21">
        <v>94.148499999999999</v>
      </c>
    </row>
    <row r="22" spans="1:12" x14ac:dyDescent="0.3">
      <c r="A22" t="s">
        <v>231</v>
      </c>
      <c r="B22" t="s">
        <v>232</v>
      </c>
      <c r="C22" t="s">
        <v>69</v>
      </c>
      <c r="D22" t="str">
        <f>VLOOKUP(A22,Sheet1!A:E,4,0)</f>
        <v>Karma Şemsiye Fonu</v>
      </c>
      <c r="E22">
        <v>0.23419999999999999</v>
      </c>
      <c r="F22">
        <v>3.0129000000000001</v>
      </c>
      <c r="G22">
        <v>18.307700000000001</v>
      </c>
      <c r="H22">
        <v>19.873200000000001</v>
      </c>
      <c r="I22">
        <v>74.481700000000004</v>
      </c>
      <c r="L22" t="s">
        <v>859</v>
      </c>
    </row>
    <row r="23" spans="1:12" x14ac:dyDescent="0.3">
      <c r="A23" t="s">
        <v>267</v>
      </c>
      <c r="B23" t="s">
        <v>268</v>
      </c>
      <c r="C23" t="s">
        <v>38</v>
      </c>
      <c r="D23" t="str">
        <f>VLOOKUP(A23,Sheet1!A:E,4,0)</f>
        <v>Fon Sepeti Şemsiye Fonu</v>
      </c>
      <c r="E23">
        <v>-0.79579999999999995</v>
      </c>
      <c r="F23">
        <v>1.5368999999999999</v>
      </c>
      <c r="G23">
        <v>14.6487</v>
      </c>
      <c r="H23">
        <v>19.075399999999998</v>
      </c>
      <c r="I23">
        <v>71.626999999999995</v>
      </c>
    </row>
    <row r="24" spans="1:12" x14ac:dyDescent="0.3">
      <c r="A24" t="s">
        <v>82</v>
      </c>
      <c r="B24" t="s">
        <v>83</v>
      </c>
      <c r="C24" t="s">
        <v>12</v>
      </c>
      <c r="D24" t="str">
        <f>VLOOKUP(A24,Sheet1!A:E,4,0)</f>
        <v>Değişken Şemsiye Fonu</v>
      </c>
      <c r="E24">
        <v>0.87129999999999996</v>
      </c>
      <c r="F24">
        <v>3.5951</v>
      </c>
      <c r="G24">
        <v>16.3538</v>
      </c>
      <c r="H24">
        <v>18.4267</v>
      </c>
      <c r="I24">
        <v>98.611900000000006</v>
      </c>
      <c r="J24">
        <v>254.79499999999999</v>
      </c>
      <c r="K24">
        <v>378.65339999999998</v>
      </c>
    </row>
    <row r="25" spans="1:12" x14ac:dyDescent="0.3">
      <c r="A25" t="s">
        <v>86</v>
      </c>
      <c r="B25" t="s">
        <v>87</v>
      </c>
      <c r="C25" t="s">
        <v>12</v>
      </c>
      <c r="D25" s="22" t="str">
        <f>VLOOKUP(A25,Sheet1!A:E,4,0)</f>
        <v>Değişken Şemsiye Fonu</v>
      </c>
      <c r="E25">
        <v>-0.379</v>
      </c>
      <c r="F25">
        <v>1.3865000000000001</v>
      </c>
      <c r="G25">
        <v>18.7517</v>
      </c>
      <c r="H25">
        <v>18.423500000000001</v>
      </c>
      <c r="I25">
        <v>96.240300000000005</v>
      </c>
    </row>
    <row r="26" spans="1:12" x14ac:dyDescent="0.3">
      <c r="A26" s="13" t="s">
        <v>67</v>
      </c>
      <c r="B26" s="13" t="s">
        <v>68</v>
      </c>
      <c r="C26" s="13" t="s">
        <v>69</v>
      </c>
      <c r="D26" t="str">
        <f>VLOOKUP(A26,Sheet1!A:E,4,0)</f>
        <v>Karma Şemsiye Fonu</v>
      </c>
      <c r="E26">
        <v>-8.9271999999999991</v>
      </c>
      <c r="F26">
        <v>1.3585</v>
      </c>
      <c r="G26" s="7">
        <v>36.362400000000001</v>
      </c>
      <c r="H26">
        <v>18.2821</v>
      </c>
      <c r="I26">
        <v>103.9772</v>
      </c>
      <c r="L26" t="s">
        <v>858</v>
      </c>
    </row>
    <row r="27" spans="1:12" x14ac:dyDescent="0.3">
      <c r="A27" t="s">
        <v>90</v>
      </c>
      <c r="B27" t="s">
        <v>91</v>
      </c>
      <c r="C27" t="s">
        <v>38</v>
      </c>
      <c r="D27" s="22" t="str">
        <f>VLOOKUP(A27,Sheet1!A:E,4,0)</f>
        <v>Fon Sepeti Şemsiye Fonu</v>
      </c>
      <c r="E27">
        <v>-3.7100000000000001E-2</v>
      </c>
      <c r="F27">
        <v>3.2286999999999999</v>
      </c>
      <c r="G27">
        <v>19.2883</v>
      </c>
      <c r="H27">
        <v>17.096</v>
      </c>
      <c r="I27">
        <v>95.749499999999998</v>
      </c>
      <c r="J27">
        <v>304.11860000000001</v>
      </c>
      <c r="K27">
        <v>590.47550000000001</v>
      </c>
    </row>
    <row r="28" spans="1:12" x14ac:dyDescent="0.3">
      <c r="A28" t="s">
        <v>535</v>
      </c>
      <c r="B28" t="s">
        <v>536</v>
      </c>
      <c r="C28" t="s">
        <v>12</v>
      </c>
      <c r="D28" t="str">
        <f>VLOOKUP(A28,Sheet1!A:E,4,0)</f>
        <v>Değişken Şemsiye Fonu</v>
      </c>
      <c r="E28">
        <v>2.2038000000000002</v>
      </c>
      <c r="F28">
        <v>4.8235000000000001</v>
      </c>
      <c r="G28">
        <v>9.7367000000000008</v>
      </c>
      <c r="H28">
        <v>16.143899999999999</v>
      </c>
      <c r="I28">
        <v>46.498800000000003</v>
      </c>
    </row>
    <row r="29" spans="1:12" x14ac:dyDescent="0.3">
      <c r="A29" t="s">
        <v>61</v>
      </c>
      <c r="B29" t="s">
        <v>62</v>
      </c>
      <c r="C29" t="s">
        <v>15</v>
      </c>
      <c r="D29" s="22" t="str">
        <f>VLOOKUP(A29,Sheet1!A:E,4,0)</f>
        <v>Hisse Senedi Şemsiye Fonu</v>
      </c>
      <c r="E29">
        <v>-1.6321000000000001</v>
      </c>
      <c r="F29">
        <v>2.5108999999999999</v>
      </c>
      <c r="G29">
        <v>16.895700000000001</v>
      </c>
      <c r="H29">
        <v>15.081200000000001</v>
      </c>
      <c r="I29">
        <v>108.5545</v>
      </c>
      <c r="J29">
        <v>302.3254</v>
      </c>
      <c r="K29">
        <v>1006.975</v>
      </c>
    </row>
    <row r="30" spans="1:12" x14ac:dyDescent="0.3">
      <c r="A30" t="s">
        <v>174</v>
      </c>
      <c r="B30" t="s">
        <v>175</v>
      </c>
      <c r="C30" t="s">
        <v>12</v>
      </c>
      <c r="D30" s="22" t="str">
        <f>VLOOKUP(A30,Sheet1!A:E,4,0)</f>
        <v>Değişken Şemsiye Fonu</v>
      </c>
      <c r="E30">
        <v>-0.55389999999999995</v>
      </c>
      <c r="F30">
        <v>-1.3047</v>
      </c>
      <c r="G30">
        <v>13.430199999999999</v>
      </c>
      <c r="H30">
        <v>14.7372</v>
      </c>
      <c r="I30">
        <v>81.295599999999993</v>
      </c>
    </row>
    <row r="31" spans="1:12" x14ac:dyDescent="0.3">
      <c r="A31" t="s">
        <v>553</v>
      </c>
      <c r="B31" t="s">
        <v>554</v>
      </c>
      <c r="C31" t="s">
        <v>12</v>
      </c>
      <c r="D31" t="str">
        <f>VLOOKUP(A31,Sheet1!A:E,4,0)</f>
        <v>Değişken Şemsiye Fonu</v>
      </c>
      <c r="E31">
        <v>1.6119000000000001</v>
      </c>
      <c r="F31">
        <v>4.5349000000000004</v>
      </c>
      <c r="G31">
        <v>6.9035000000000002</v>
      </c>
      <c r="H31">
        <v>11.482900000000001</v>
      </c>
      <c r="I31">
        <v>43.1783</v>
      </c>
    </row>
    <row r="32" spans="1:12" x14ac:dyDescent="0.3">
      <c r="A32" t="s">
        <v>433</v>
      </c>
      <c r="B32" t="s">
        <v>434</v>
      </c>
      <c r="C32" t="s">
        <v>12</v>
      </c>
      <c r="D32" s="22" t="str">
        <f>VLOOKUP(A32,Sheet1!A:E,4,0)</f>
        <v>Değişken Şemsiye Fonu</v>
      </c>
      <c r="E32">
        <v>-0.99919999999999998</v>
      </c>
      <c r="F32">
        <v>0.44790000000000002</v>
      </c>
      <c r="G32">
        <v>9.3991000000000007</v>
      </c>
      <c r="H32">
        <v>8.7218</v>
      </c>
      <c r="I32">
        <v>58.503500000000003</v>
      </c>
    </row>
    <row r="33" spans="1:9" x14ac:dyDescent="0.3">
      <c r="A33" t="s">
        <v>720</v>
      </c>
      <c r="B33" t="s">
        <v>721</v>
      </c>
      <c r="C33" t="s">
        <v>12</v>
      </c>
      <c r="D33" t="str">
        <f>VLOOKUP(A33,Sheet1!A:E,4,0)</f>
        <v>Değişken Şemsiye Fonu</v>
      </c>
      <c r="E33">
        <v>-1.9382999999999999</v>
      </c>
      <c r="F33">
        <v>-0.88949999999999996</v>
      </c>
      <c r="G33">
        <v>0.69750000000000001</v>
      </c>
      <c r="H33">
        <v>7.7110000000000003</v>
      </c>
      <c r="I33">
        <v>28.347300000000001</v>
      </c>
    </row>
    <row r="34" spans="1:9" x14ac:dyDescent="0.3">
      <c r="A34" t="s">
        <v>215</v>
      </c>
      <c r="B34" t="s">
        <v>216</v>
      </c>
      <c r="C34" t="s">
        <v>12</v>
      </c>
      <c r="D34" t="str">
        <f>VLOOKUP(A34,Sheet1!A:E,4,0)</f>
        <v>Değişken Şemsiye Fonu</v>
      </c>
      <c r="E34">
        <v>-6.1113999999999997</v>
      </c>
      <c r="F34">
        <v>-4.2050999999999998</v>
      </c>
      <c r="G34">
        <v>0.29449999999999998</v>
      </c>
      <c r="H34">
        <v>3.9735999999999998</v>
      </c>
      <c r="I34">
        <v>76.235699999999994</v>
      </c>
    </row>
    <row r="35" spans="1:9" x14ac:dyDescent="0.3">
      <c r="A35" t="s">
        <v>692</v>
      </c>
      <c r="B35" t="s">
        <v>693</v>
      </c>
      <c r="C35" t="s">
        <v>12</v>
      </c>
      <c r="D35" t="str">
        <f>VLOOKUP(A35,Sheet1!A:E,4,0)</f>
        <v>Değişken Şemsiye Fonu</v>
      </c>
      <c r="E35">
        <v>-3.4451000000000001</v>
      </c>
      <c r="F35">
        <v>-2.5714000000000001</v>
      </c>
      <c r="G35">
        <v>2.9942000000000002</v>
      </c>
      <c r="H35">
        <v>3.7770000000000001</v>
      </c>
      <c r="I35">
        <v>30.670400000000001</v>
      </c>
    </row>
    <row r="36" spans="1:9" x14ac:dyDescent="0.3">
      <c r="A36" t="s">
        <v>838</v>
      </c>
      <c r="B36" t="s">
        <v>839</v>
      </c>
      <c r="C36" t="s">
        <v>38</v>
      </c>
      <c r="D36" t="str">
        <f>VLOOKUP(A36,Sheet1!A:E,4,0)</f>
        <v>Fon Sepeti Şemsiye Fonu</v>
      </c>
      <c r="E36">
        <v>-7.8747999999999996</v>
      </c>
      <c r="F36">
        <v>-5.3164999999999996</v>
      </c>
      <c r="G36">
        <v>1.2150000000000001</v>
      </c>
      <c r="H36">
        <v>-3.1589</v>
      </c>
    </row>
    <row r="37" spans="1:9" x14ac:dyDescent="0.3">
      <c r="A37" t="s">
        <v>664</v>
      </c>
      <c r="B37" t="s">
        <v>665</v>
      </c>
      <c r="C37" t="s">
        <v>12</v>
      </c>
      <c r="D37" t="str">
        <f>VLOOKUP(A37,Sheet1!A:E,4,0)</f>
        <v>Değişken Şemsiye Fonu</v>
      </c>
      <c r="E37">
        <v>-7.1285999999999996</v>
      </c>
      <c r="F37">
        <v>-7.2782</v>
      </c>
      <c r="G37">
        <v>-3.9203999999999999</v>
      </c>
      <c r="H37">
        <v>-10.651199999999999</v>
      </c>
      <c r="I37">
        <v>33.0137</v>
      </c>
    </row>
    <row r="38" spans="1:9" x14ac:dyDescent="0.3">
      <c r="A38" t="s">
        <v>764</v>
      </c>
      <c r="B38" t="s">
        <v>765</v>
      </c>
      <c r="C38" t="s">
        <v>96</v>
      </c>
      <c r="D38" t="str">
        <f>VLOOKUP(A38,Sheet1!A:E,4,0)</f>
        <v>Katılım Şemsiye Fonu</v>
      </c>
      <c r="E38">
        <v>4.2199</v>
      </c>
      <c r="F38">
        <v>5.2087000000000003</v>
      </c>
    </row>
    <row r="39" spans="1:9" x14ac:dyDescent="0.3">
      <c r="A39" t="s">
        <v>836</v>
      </c>
      <c r="B39" t="s">
        <v>837</v>
      </c>
      <c r="C39" t="s">
        <v>12</v>
      </c>
      <c r="D39" s="22" t="str">
        <f>VLOOKUP(A39,Sheet1!A:E,4,0)</f>
        <v>Değişken Şemsiye Fonu</v>
      </c>
      <c r="E39">
        <v>1.1115999999999999</v>
      </c>
    </row>
    <row r="40" spans="1:9" x14ac:dyDescent="0.3">
      <c r="A40" t="s">
        <v>794</v>
      </c>
      <c r="B40" t="s">
        <v>795</v>
      </c>
      <c r="C40" t="s">
        <v>12</v>
      </c>
      <c r="D40" s="22" t="str">
        <f>VLOOKUP(A40,Sheet1!A:E,4,0)</f>
        <v>Değişken Şemsiye Fonu</v>
      </c>
      <c r="E40">
        <v>-1.3148</v>
      </c>
      <c r="F40">
        <v>-0.63439999999999996</v>
      </c>
    </row>
  </sheetData>
  <autoFilter ref="A1:L40" xr:uid="{AC7147A3-2B59-4436-8D5E-6E68246421ED}">
    <sortState xmlns:xlrd2="http://schemas.microsoft.com/office/spreadsheetml/2017/richdata2" ref="A2:L40">
      <sortCondition descending="1" ref="H1:H4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412D-A908-4F6D-8515-3E11D6DBA64C}">
  <dimension ref="A1:J23"/>
  <sheetViews>
    <sheetView workbookViewId="0">
      <selection activeCell="A8" sqref="A8"/>
    </sheetView>
  </sheetViews>
  <sheetFormatPr defaultRowHeight="14.4" x14ac:dyDescent="0.3"/>
  <cols>
    <col min="1" max="1" width="9" bestFit="1" customWidth="1"/>
    <col min="2" max="2" width="39.109375" bestFit="1" customWidth="1"/>
    <col min="3" max="3" width="27.5546875" bestFit="1" customWidth="1"/>
    <col min="4" max="4" width="9.44140625" bestFit="1" customWidth="1"/>
    <col min="5" max="5" width="7.88671875" bestFit="1" customWidth="1"/>
    <col min="6" max="8" width="8" bestFit="1" customWidth="1"/>
    <col min="9" max="10" width="9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782</v>
      </c>
      <c r="B2" t="s">
        <v>783</v>
      </c>
      <c r="C2" t="s">
        <v>190</v>
      </c>
      <c r="D2">
        <v>-0.115</v>
      </c>
      <c r="E2" s="8">
        <v>7.5045000000000002</v>
      </c>
    </row>
    <row r="3" spans="1:10" x14ac:dyDescent="0.3">
      <c r="A3" t="s">
        <v>188</v>
      </c>
      <c r="B3" t="s">
        <v>189</v>
      </c>
      <c r="C3" t="s">
        <v>190</v>
      </c>
      <c r="D3">
        <v>0.83979999999999999</v>
      </c>
      <c r="E3">
        <v>4.0994999999999999</v>
      </c>
      <c r="F3">
        <v>12.1233</v>
      </c>
      <c r="G3">
        <v>28.563400000000001</v>
      </c>
      <c r="H3">
        <v>78.840999999999994</v>
      </c>
      <c r="I3">
        <v>351.20870000000002</v>
      </c>
    </row>
    <row r="4" spans="1:10" x14ac:dyDescent="0.3">
      <c r="A4" t="s">
        <v>219</v>
      </c>
      <c r="B4" t="s">
        <v>220</v>
      </c>
      <c r="C4" t="s">
        <v>190</v>
      </c>
      <c r="D4">
        <v>-0.56699999999999995</v>
      </c>
      <c r="E4">
        <v>5.5133000000000001</v>
      </c>
      <c r="F4">
        <v>17.712700000000002</v>
      </c>
      <c r="G4">
        <v>24.277000000000001</v>
      </c>
      <c r="H4">
        <v>75.7136</v>
      </c>
      <c r="I4">
        <v>370.80500000000001</v>
      </c>
    </row>
    <row r="5" spans="1:10" x14ac:dyDescent="0.3">
      <c r="A5" t="s">
        <v>241</v>
      </c>
      <c r="B5" t="s">
        <v>242</v>
      </c>
      <c r="C5" t="s">
        <v>96</v>
      </c>
      <c r="D5">
        <v>-0.66190000000000004</v>
      </c>
      <c r="E5" s="8">
        <v>7.1355000000000004</v>
      </c>
      <c r="F5">
        <v>16.020299999999999</v>
      </c>
      <c r="G5">
        <v>24.1999</v>
      </c>
      <c r="H5">
        <v>73.066299999999998</v>
      </c>
      <c r="I5">
        <v>297.7921</v>
      </c>
      <c r="J5">
        <v>625.27049999999997</v>
      </c>
    </row>
    <row r="6" spans="1:10" x14ac:dyDescent="0.3">
      <c r="A6" t="s">
        <v>279</v>
      </c>
      <c r="B6" t="s">
        <v>280</v>
      </c>
      <c r="C6" t="s">
        <v>190</v>
      </c>
      <c r="D6">
        <v>0.59350000000000003</v>
      </c>
      <c r="E6">
        <v>5.8395999999999999</v>
      </c>
      <c r="F6">
        <v>16.576599999999999</v>
      </c>
      <c r="G6">
        <v>22.938800000000001</v>
      </c>
      <c r="H6">
        <v>71.440700000000007</v>
      </c>
    </row>
    <row r="7" spans="1:10" x14ac:dyDescent="0.3">
      <c r="A7" t="s">
        <v>283</v>
      </c>
      <c r="B7" t="s">
        <v>284</v>
      </c>
      <c r="C7" t="s">
        <v>190</v>
      </c>
      <c r="D7">
        <v>-0.58909999999999996</v>
      </c>
      <c r="E7">
        <v>6.5205000000000002</v>
      </c>
      <c r="F7">
        <v>16.6297</v>
      </c>
      <c r="G7">
        <v>22.465599999999998</v>
      </c>
      <c r="H7">
        <v>71.249200000000002</v>
      </c>
      <c r="I7">
        <v>327.65519999999998</v>
      </c>
      <c r="J7">
        <v>694.05430000000001</v>
      </c>
    </row>
    <row r="8" spans="1:10" x14ac:dyDescent="0.3">
      <c r="A8" t="s">
        <v>213</v>
      </c>
      <c r="B8" t="s">
        <v>214</v>
      </c>
      <c r="C8" t="s">
        <v>96</v>
      </c>
      <c r="D8">
        <v>1.7661</v>
      </c>
      <c r="E8">
        <v>5.6509999999999998</v>
      </c>
      <c r="F8">
        <v>16.4237</v>
      </c>
      <c r="G8">
        <v>22.366</v>
      </c>
      <c r="H8">
        <v>76.333699999999993</v>
      </c>
      <c r="I8">
        <v>361.47789999999998</v>
      </c>
      <c r="J8">
        <v>730.53840000000002</v>
      </c>
    </row>
    <row r="9" spans="1:10" x14ac:dyDescent="0.3">
      <c r="A9" t="s">
        <v>832</v>
      </c>
      <c r="B9" t="s">
        <v>833</v>
      </c>
      <c r="C9" t="s">
        <v>96</v>
      </c>
      <c r="D9">
        <v>-0.2681</v>
      </c>
      <c r="E9">
        <v>5.7347999999999999</v>
      </c>
    </row>
    <row r="10" spans="1:10" x14ac:dyDescent="0.3">
      <c r="A10" s="12" t="s">
        <v>275</v>
      </c>
      <c r="B10" s="12" t="s">
        <v>276</v>
      </c>
      <c r="C10" s="12" t="s">
        <v>190</v>
      </c>
      <c r="D10" s="12">
        <v>1.0551999999999999</v>
      </c>
      <c r="E10" s="12">
        <v>5.9649000000000001</v>
      </c>
      <c r="F10" s="12">
        <v>16.592700000000001</v>
      </c>
      <c r="G10" s="12">
        <v>22.097300000000001</v>
      </c>
      <c r="H10" s="12">
        <v>71.465699999999998</v>
      </c>
      <c r="I10" s="12">
        <v>334.73129999999998</v>
      </c>
      <c r="J10" s="12">
        <v>721.44989999999996</v>
      </c>
    </row>
    <row r="11" spans="1:10" x14ac:dyDescent="0.3">
      <c r="A11" t="s">
        <v>273</v>
      </c>
      <c r="B11" t="s">
        <v>274</v>
      </c>
      <c r="C11" t="s">
        <v>96</v>
      </c>
      <c r="D11">
        <v>-1.1504000000000001</v>
      </c>
      <c r="E11">
        <v>6.2013999999999996</v>
      </c>
      <c r="F11">
        <v>16.476900000000001</v>
      </c>
      <c r="G11">
        <v>22.089400000000001</v>
      </c>
      <c r="H11">
        <v>71.484399999999994</v>
      </c>
      <c r="I11">
        <v>355.50650000000002</v>
      </c>
      <c r="J11">
        <v>760.86479999999995</v>
      </c>
    </row>
    <row r="12" spans="1:10" x14ac:dyDescent="0.3">
      <c r="A12" s="12" t="s">
        <v>255</v>
      </c>
      <c r="B12" s="12" t="s">
        <v>256</v>
      </c>
      <c r="C12" s="12" t="s">
        <v>190</v>
      </c>
      <c r="D12" s="12">
        <v>0.35709999999999997</v>
      </c>
      <c r="E12" s="12">
        <v>5.0255999999999998</v>
      </c>
      <c r="F12" s="12">
        <v>17.038699999999999</v>
      </c>
      <c r="G12" s="12">
        <v>22.000499999999999</v>
      </c>
      <c r="H12" s="12">
        <v>72.213099999999997</v>
      </c>
      <c r="I12" s="12">
        <v>340.61779999999999</v>
      </c>
      <c r="J12" s="12">
        <v>738.10770000000002</v>
      </c>
    </row>
    <row r="13" spans="1:10" x14ac:dyDescent="0.3">
      <c r="A13" t="s">
        <v>287</v>
      </c>
      <c r="B13" t="s">
        <v>288</v>
      </c>
      <c r="C13" t="s">
        <v>190</v>
      </c>
      <c r="D13">
        <v>1.0237000000000001</v>
      </c>
      <c r="E13">
        <v>5.5171999999999999</v>
      </c>
      <c r="F13">
        <v>15.5671</v>
      </c>
      <c r="G13">
        <v>21.6816</v>
      </c>
      <c r="H13">
        <v>70.993499999999997</v>
      </c>
      <c r="I13">
        <v>337.3931</v>
      </c>
      <c r="J13">
        <v>727.15779999999995</v>
      </c>
    </row>
    <row r="14" spans="1:10" x14ac:dyDescent="0.3">
      <c r="A14" t="s">
        <v>321</v>
      </c>
      <c r="B14" t="s">
        <v>322</v>
      </c>
      <c r="C14" t="s">
        <v>190</v>
      </c>
      <c r="D14">
        <v>-1.4033</v>
      </c>
      <c r="E14">
        <v>6.3623000000000003</v>
      </c>
      <c r="F14">
        <v>15.5169</v>
      </c>
      <c r="G14">
        <v>21.503499999999999</v>
      </c>
      <c r="H14">
        <v>68.87</v>
      </c>
    </row>
    <row r="15" spans="1:10" x14ac:dyDescent="0.3">
      <c r="A15" t="s">
        <v>249</v>
      </c>
      <c r="B15" t="s">
        <v>250</v>
      </c>
      <c r="C15" t="s">
        <v>190</v>
      </c>
      <c r="D15">
        <v>0.18140000000000001</v>
      </c>
      <c r="E15">
        <v>4.8779000000000003</v>
      </c>
      <c r="F15">
        <v>15.7441</v>
      </c>
      <c r="G15">
        <v>21.268699999999999</v>
      </c>
      <c r="H15">
        <v>72.671000000000006</v>
      </c>
    </row>
    <row r="16" spans="1:10" x14ac:dyDescent="0.3">
      <c r="A16" t="s">
        <v>353</v>
      </c>
      <c r="B16" t="s">
        <v>354</v>
      </c>
      <c r="C16" t="s">
        <v>190</v>
      </c>
      <c r="D16">
        <v>1.1426000000000001</v>
      </c>
      <c r="E16">
        <v>4.7481</v>
      </c>
      <c r="F16">
        <v>15.1913</v>
      </c>
      <c r="G16">
        <v>20.8249</v>
      </c>
      <c r="H16">
        <v>66.484999999999999</v>
      </c>
    </row>
    <row r="17" spans="1:10" x14ac:dyDescent="0.3">
      <c r="A17" t="s">
        <v>770</v>
      </c>
      <c r="B17" t="s">
        <v>771</v>
      </c>
      <c r="C17" t="s">
        <v>96</v>
      </c>
      <c r="D17">
        <v>1.6976</v>
      </c>
      <c r="E17">
        <v>5.2088999999999999</v>
      </c>
      <c r="F17">
        <v>15.369199999999999</v>
      </c>
      <c r="G17">
        <v>20.655799999999999</v>
      </c>
    </row>
    <row r="18" spans="1:10" x14ac:dyDescent="0.3">
      <c r="A18" t="s">
        <v>293</v>
      </c>
      <c r="B18" t="s">
        <v>294</v>
      </c>
      <c r="C18" t="s">
        <v>190</v>
      </c>
      <c r="D18">
        <v>0.43309999999999998</v>
      </c>
      <c r="E18">
        <v>4.5273000000000003</v>
      </c>
      <c r="F18">
        <v>15.5008</v>
      </c>
      <c r="G18">
        <v>20.344100000000001</v>
      </c>
      <c r="H18">
        <v>70.338300000000004</v>
      </c>
      <c r="I18">
        <v>338.92809999999997</v>
      </c>
      <c r="J18">
        <v>737.64170000000001</v>
      </c>
    </row>
    <row r="19" spans="1:10" x14ac:dyDescent="0.3">
      <c r="A19" t="s">
        <v>327</v>
      </c>
      <c r="B19" t="s">
        <v>328</v>
      </c>
      <c r="C19" t="s">
        <v>190</v>
      </c>
      <c r="D19">
        <v>0.42209999999999998</v>
      </c>
      <c r="E19">
        <v>4.0453999999999999</v>
      </c>
      <c r="F19">
        <v>15.4809</v>
      </c>
      <c r="G19">
        <v>20.289100000000001</v>
      </c>
      <c r="H19">
        <v>68.550399999999996</v>
      </c>
      <c r="I19">
        <v>321.18369999999999</v>
      </c>
      <c r="J19">
        <v>675.13919999999996</v>
      </c>
    </row>
    <row r="20" spans="1:10" x14ac:dyDescent="0.3">
      <c r="A20" t="s">
        <v>333</v>
      </c>
      <c r="B20" t="s">
        <v>334</v>
      </c>
      <c r="C20" t="s">
        <v>190</v>
      </c>
      <c r="D20">
        <v>-4.0099999999999997E-2</v>
      </c>
      <c r="E20">
        <v>3.5672999999999999</v>
      </c>
      <c r="F20">
        <v>14.9793</v>
      </c>
      <c r="G20">
        <v>20.222300000000001</v>
      </c>
      <c r="H20">
        <v>67.794300000000007</v>
      </c>
      <c r="I20">
        <v>335.92309999999998</v>
      </c>
      <c r="J20">
        <v>713.93560000000002</v>
      </c>
    </row>
    <row r="21" spans="1:10" x14ac:dyDescent="0.3">
      <c r="A21" t="s">
        <v>253</v>
      </c>
      <c r="B21" t="s">
        <v>254</v>
      </c>
      <c r="C21" t="s">
        <v>190</v>
      </c>
      <c r="D21">
        <v>0.53920000000000001</v>
      </c>
      <c r="E21">
        <v>3.2252999999999998</v>
      </c>
      <c r="F21">
        <v>14.8286</v>
      </c>
      <c r="G21">
        <v>19.869599999999998</v>
      </c>
      <c r="H21">
        <v>72.480500000000006</v>
      </c>
      <c r="I21">
        <v>343.58210000000003</v>
      </c>
      <c r="J21">
        <v>741.70240000000001</v>
      </c>
    </row>
    <row r="22" spans="1:10" x14ac:dyDescent="0.3">
      <c r="A22" t="s">
        <v>291</v>
      </c>
      <c r="B22" t="s">
        <v>292</v>
      </c>
      <c r="C22" t="s">
        <v>96</v>
      </c>
      <c r="D22">
        <v>-0.69069999999999998</v>
      </c>
      <c r="E22">
        <v>4.3518999999999997</v>
      </c>
      <c r="F22">
        <v>15.126200000000001</v>
      </c>
      <c r="G22">
        <v>19.776199999999999</v>
      </c>
      <c r="H22">
        <v>70.571100000000001</v>
      </c>
      <c r="I22">
        <v>311.20960000000002</v>
      </c>
    </row>
    <row r="23" spans="1:10" x14ac:dyDescent="0.3">
      <c r="A23" t="s">
        <v>319</v>
      </c>
      <c r="B23" t="s">
        <v>320</v>
      </c>
      <c r="C23" t="s">
        <v>190</v>
      </c>
      <c r="D23">
        <v>0.60619999999999996</v>
      </c>
      <c r="E23">
        <v>3.8283</v>
      </c>
      <c r="F23">
        <v>14.4306</v>
      </c>
      <c r="G23">
        <v>19.040700000000001</v>
      </c>
      <c r="H23">
        <v>69.089600000000004</v>
      </c>
      <c r="I23">
        <v>334.58080000000001</v>
      </c>
      <c r="J23">
        <v>710.42619999999999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1D79-F65F-4E45-95DD-4EEDF852679D}">
  <dimension ref="A1:G28"/>
  <sheetViews>
    <sheetView tabSelected="1" zoomScale="105" workbookViewId="0">
      <selection activeCell="B15" sqref="B15"/>
    </sheetView>
  </sheetViews>
  <sheetFormatPr defaultRowHeight="14.4" x14ac:dyDescent="0.3"/>
  <cols>
    <col min="1" max="1" width="23.33203125" bestFit="1" customWidth="1"/>
    <col min="2" max="2" width="57.33203125" bestFit="1" customWidth="1"/>
    <col min="3" max="3" width="13.44140625" bestFit="1" customWidth="1"/>
    <col min="4" max="4" width="22" bestFit="1" customWidth="1"/>
    <col min="6" max="6" width="28.33203125" bestFit="1" customWidth="1"/>
  </cols>
  <sheetData>
    <row r="1" spans="1:7" x14ac:dyDescent="0.3">
      <c r="B1" s="15">
        <v>540000</v>
      </c>
      <c r="C1" s="31">
        <f>SUM(C2,C6,C13,C17,C20,C22,C25)</f>
        <v>320000</v>
      </c>
      <c r="D1" s="15">
        <f>B1-C1</f>
        <v>220000</v>
      </c>
      <c r="E1" s="26" t="s">
        <v>878</v>
      </c>
      <c r="F1" s="26" t="s">
        <v>879</v>
      </c>
      <c r="G1" t="s">
        <v>883</v>
      </c>
    </row>
    <row r="2" spans="1:7" ht="18" x14ac:dyDescent="0.35">
      <c r="A2" s="23" t="s">
        <v>862</v>
      </c>
      <c r="B2" s="36">
        <f>C2/B1</f>
        <v>0.1111111111111111</v>
      </c>
      <c r="C2" s="24">
        <f>SUM(C3:C5)</f>
        <v>60000</v>
      </c>
    </row>
    <row r="3" spans="1:7" x14ac:dyDescent="0.3">
      <c r="A3" t="s">
        <v>255</v>
      </c>
      <c r="B3" t="str">
        <f>VLOOKUP(A3, Sheet1!A:C,3,0)</f>
        <v>YAPI KREDİ PORTFÖY ALTIN FONU</v>
      </c>
      <c r="C3" s="15">
        <v>20000</v>
      </c>
      <c r="E3" s="26" t="s">
        <v>881</v>
      </c>
      <c r="F3" t="str">
        <f>VLOOKUP(A3, Sheet1!A:D,4,0)</f>
        <v>Kıymetli Madenler Şemsiye Fonu</v>
      </c>
      <c r="G3" t="e">
        <f>VLOOKUP(A3, [1]intersection_funds!$B:$B,1,0)</f>
        <v>#N/A</v>
      </c>
    </row>
    <row r="4" spans="1:7" x14ac:dyDescent="0.3">
      <c r="A4" t="s">
        <v>213</v>
      </c>
      <c r="B4" t="str">
        <f>VLOOKUP(A4, Sheet1!A:C,3,0)</f>
        <v>KUVEYT TÜRK PORTFÖY ALTIN KATILIM FONU</v>
      </c>
      <c r="C4" s="15">
        <v>20000</v>
      </c>
      <c r="E4" s="26" t="s">
        <v>881</v>
      </c>
      <c r="F4" t="str">
        <f>VLOOKUP(A4, Sheet1!A:D,4,0)</f>
        <v>Katılım Şemsiye Fonu</v>
      </c>
      <c r="G4" t="e">
        <f>VLOOKUP(A4, [1]intersection_funds!$B:$B,1,0)</f>
        <v>#N/A</v>
      </c>
    </row>
    <row r="5" spans="1:7" x14ac:dyDescent="0.3">
      <c r="A5" t="s">
        <v>275</v>
      </c>
      <c r="B5" t="str">
        <f>VLOOKUP(A5, Sheet1!A:C,3,0)</f>
        <v>TEB PORTFÖY ALTIN FONU</v>
      </c>
      <c r="C5" s="15">
        <v>20000</v>
      </c>
      <c r="E5" s="26" t="s">
        <v>881</v>
      </c>
      <c r="F5" t="str">
        <f>VLOOKUP(A5, Sheet1!A:D,4,0)</f>
        <v>Kıymetli Madenler Şemsiye Fonu</v>
      </c>
      <c r="G5" t="e">
        <f>VLOOKUP(A5, [1]intersection_funds!$B:$B,1,0)</f>
        <v>#N/A</v>
      </c>
    </row>
    <row r="6" spans="1:7" ht="18" x14ac:dyDescent="0.35">
      <c r="A6" s="27" t="s">
        <v>865</v>
      </c>
      <c r="B6" s="37">
        <f>C6/$B$1</f>
        <v>0.22222222222222221</v>
      </c>
      <c r="C6" s="28">
        <f>SUM(C7:C12)</f>
        <v>120000</v>
      </c>
      <c r="F6" t="e">
        <f>VLOOKUP(A6, Sheet1!A:D,4,0)</f>
        <v>#N/A</v>
      </c>
      <c r="G6" t="e">
        <f>VLOOKUP(A6, [1]intersection_funds!$B:$B,1,0)</f>
        <v>#N/A</v>
      </c>
    </row>
    <row r="7" spans="1:7" x14ac:dyDescent="0.3">
      <c r="A7" s="26" t="s">
        <v>111</v>
      </c>
      <c r="B7" t="str">
        <f>VLOOKUP(A7, Sheet1!A:C,3,0)</f>
        <v>AK PORTFÖY TEKNOLOJİ ŞİRKETLERİ HİSSE SENEDİ (TL) FONU (HİSSE SENEDİ YOĞUN FON)</v>
      </c>
      <c r="C7" s="15">
        <v>20000</v>
      </c>
      <c r="D7" s="26" t="s">
        <v>867</v>
      </c>
      <c r="E7" s="26" t="s">
        <v>881</v>
      </c>
      <c r="F7" t="str">
        <f>VLOOKUP(A7, Sheet1!A:D,4,0)</f>
        <v>Hisse Senedi Şemsiye Fonu</v>
      </c>
      <c r="G7" t="e">
        <f>VLOOKUP(A7, [1]intersection_funds!$B:$B,1,0)</f>
        <v>#N/A</v>
      </c>
    </row>
    <row r="8" spans="1:7" x14ac:dyDescent="0.3">
      <c r="A8" s="46" t="s">
        <v>30</v>
      </c>
      <c r="B8" t="str">
        <f>VLOOKUP(A8, Sheet1!A:C,3,0)</f>
        <v>YAPI KREDİ PORTFÖY YABANCI TEKNOLOJİ SEKTÖRÜ HİSSE SENEDİ FONU</v>
      </c>
      <c r="C8" s="15">
        <v>20000</v>
      </c>
      <c r="D8" s="26"/>
      <c r="E8" s="26" t="s">
        <v>880</v>
      </c>
      <c r="F8" t="str">
        <f>VLOOKUP(A8, Sheet1!A:D,4,0)</f>
        <v>Hisse Senedi Şemsiye Fonu</v>
      </c>
      <c r="G8" t="str">
        <f>VLOOKUP(A8, [1]intersection_funds!$B:$B,1,0)</f>
        <v>YAY</v>
      </c>
    </row>
    <row r="9" spans="1:7" ht="13.8" customHeight="1" x14ac:dyDescent="0.3">
      <c r="A9" s="46" t="s">
        <v>34</v>
      </c>
      <c r="B9" t="str">
        <f>VLOOKUP(A9, Sheet1!A:C,3,0)</f>
        <v>INVEO PORTFÖY TEKNOLOJİ DEĞİŞKEN FON</v>
      </c>
      <c r="C9" s="15">
        <v>20000</v>
      </c>
      <c r="D9" s="26"/>
      <c r="E9" s="26" t="s">
        <v>880</v>
      </c>
      <c r="F9" t="str">
        <f>VLOOKUP(A9, Sheet1!A:D,4,0)</f>
        <v>Değişken Şemsiye Fonu</v>
      </c>
      <c r="G9" t="str">
        <f>VLOOKUP(A9, [1]intersection_funds!$B:$B,1,0)</f>
        <v>IRT</v>
      </c>
    </row>
    <row r="10" spans="1:7" ht="13.8" customHeight="1" x14ac:dyDescent="0.3">
      <c r="A10" s="26" t="s">
        <v>86</v>
      </c>
      <c r="B10" t="str">
        <f>VLOOKUP(A10, Sheet1!A:C,3,0)</f>
        <v>ATA PORTFÖY ROBOTİK TEKNOLOJİLERİ DEĞİŞKEN FON</v>
      </c>
      <c r="C10" s="15">
        <v>20000</v>
      </c>
      <c r="D10" s="26"/>
      <c r="E10" s="26" t="s">
        <v>880</v>
      </c>
      <c r="F10" t="str">
        <f>VLOOKUP(A10, Sheet1!A:D,4,0)</f>
        <v>Değişken Şemsiye Fonu</v>
      </c>
      <c r="G10" t="e">
        <f>VLOOKUP(A10, [1]intersection_funds!$B:$B,1,0)</f>
        <v>#N/A</v>
      </c>
    </row>
    <row r="11" spans="1:7" x14ac:dyDescent="0.3">
      <c r="A11" s="46" t="s">
        <v>20</v>
      </c>
      <c r="B11" t="str">
        <f>VLOOKUP(A11, Sheet1!A:C,3,0)</f>
        <v>İŞ PORTFÖY SİBER GÜVENLİK TEKNOLOJİLERİ DEĞİŞKEN FON</v>
      </c>
      <c r="C11" s="15">
        <v>20000</v>
      </c>
      <c r="D11" s="26"/>
      <c r="E11" s="26" t="s">
        <v>880</v>
      </c>
      <c r="F11" t="str">
        <f>VLOOKUP(A11, Sheet1!A:D,4,0)</f>
        <v>Değişken Şemsiye Fonu</v>
      </c>
      <c r="G11" t="str">
        <f>VLOOKUP(A11, [1]intersection_funds!$B:$B,1,0)</f>
        <v>IJZ</v>
      </c>
    </row>
    <row r="12" spans="1:7" x14ac:dyDescent="0.3">
      <c r="A12" s="26" t="s">
        <v>836</v>
      </c>
      <c r="B12" t="str">
        <f>VLOOKUP(A12, Sheet1!A:C,3,0)</f>
        <v>ROTA PORTFÖY ÇİP TEKNOLOJİLERİ DEĞİŞKEN FON</v>
      </c>
      <c r="C12" s="15">
        <v>20000</v>
      </c>
      <c r="D12" s="26"/>
      <c r="E12" s="26" t="s">
        <v>880</v>
      </c>
      <c r="F12" t="str">
        <f>VLOOKUP(A12, Sheet1!A:D,4,0)</f>
        <v>Değişken Şemsiye Fonu</v>
      </c>
      <c r="G12" t="e">
        <f>VLOOKUP(A12, [1]intersection_funds!$B:$B,1,0)</f>
        <v>#N/A</v>
      </c>
    </row>
    <row r="13" spans="1:7" ht="18" x14ac:dyDescent="0.35">
      <c r="A13" s="30" t="s">
        <v>868</v>
      </c>
      <c r="B13" s="38">
        <f>C13/$B$1</f>
        <v>0.1111111111111111</v>
      </c>
      <c r="C13" s="29">
        <f>SUM(C14:C16)</f>
        <v>60000</v>
      </c>
      <c r="D13" s="26"/>
      <c r="F13" t="e">
        <f>VLOOKUP(A13, Sheet1!A:D,4,0)</f>
        <v>#N/A</v>
      </c>
      <c r="G13" t="e">
        <f>VLOOKUP(A13, [1]intersection_funds!$B:$B,1,0)</f>
        <v>#N/A</v>
      </c>
    </row>
    <row r="14" spans="1:7" x14ac:dyDescent="0.3">
      <c r="A14" s="46" t="s">
        <v>191</v>
      </c>
      <c r="B14" t="str">
        <f>VLOOKUP(A14, Sheet1!A:C,3,0)</f>
        <v>YAPI KREDİ PORTFÖY FİNTECH VE BLOCKCHAİN TEKNOLOJİLERİ DEĞİŞKEN FON</v>
      </c>
      <c r="C14" s="15">
        <v>20000</v>
      </c>
      <c r="D14" s="26" t="s">
        <v>866</v>
      </c>
      <c r="E14" s="26" t="s">
        <v>880</v>
      </c>
      <c r="F14" t="str">
        <f>VLOOKUP(A14, Sheet1!A:D,4,0)</f>
        <v>Değişken Şemsiye Fonu</v>
      </c>
      <c r="G14" t="str">
        <f>VLOOKUP(A14, [1]intersection_funds!$B:$B,1,0)</f>
        <v>YZC</v>
      </c>
    </row>
    <row r="15" spans="1:7" x14ac:dyDescent="0.3">
      <c r="A15" s="26" t="s">
        <v>123</v>
      </c>
      <c r="B15" t="str">
        <f>VLOOKUP(A15, Sheet1!A:C,3,0)</f>
        <v>GARANTİ PORTFÖY BLOCKCHAİN TEKNOLOJİLERİ DEĞİŞKEN FON</v>
      </c>
      <c r="C15" s="15">
        <v>20000</v>
      </c>
      <c r="D15" s="26" t="s">
        <v>869</v>
      </c>
      <c r="E15" s="26" t="s">
        <v>880</v>
      </c>
      <c r="F15" t="str">
        <f>VLOOKUP(A15, Sheet1!A:D,4,0)</f>
        <v>Değişken Şemsiye Fonu</v>
      </c>
      <c r="G15" t="e">
        <f>VLOOKUP(A15, [1]intersection_funds!$B:$B,1,0)</f>
        <v>#N/A</v>
      </c>
    </row>
    <row r="16" spans="1:7" x14ac:dyDescent="0.3">
      <c r="A16" s="26" t="s">
        <v>231</v>
      </c>
      <c r="B16" t="str">
        <f>VLOOKUP(A16, Sheet1!A:C,3,0)</f>
        <v>İŞ PORTFÖY BLOCKCHAİN TEKNOLOJİLERİ KARMA FON</v>
      </c>
      <c r="C16" s="15">
        <v>20000</v>
      </c>
      <c r="E16" s="26" t="s">
        <v>880</v>
      </c>
      <c r="F16" t="str">
        <f>VLOOKUP(A16, Sheet1!A:D,4,0)</f>
        <v>Karma Şemsiye Fonu</v>
      </c>
      <c r="G16" t="e">
        <f>VLOOKUP(A16, [1]intersection_funds!$B:$B,1,0)</f>
        <v>#N/A</v>
      </c>
    </row>
    <row r="17" spans="1:7" ht="18" x14ac:dyDescent="0.35">
      <c r="A17" s="32" t="s">
        <v>870</v>
      </c>
      <c r="B17" s="39">
        <f>C17/$B$1</f>
        <v>0</v>
      </c>
      <c r="C17" s="33">
        <f>SUM(C18:C19)</f>
        <v>0</v>
      </c>
      <c r="F17" t="e">
        <f>VLOOKUP(A17, Sheet1!A:D,4,0)</f>
        <v>#N/A</v>
      </c>
      <c r="G17" t="e">
        <f>VLOOKUP(A17, [1]intersection_funds!$B:$B,1,0)</f>
        <v>#N/A</v>
      </c>
    </row>
    <row r="18" spans="1:7" x14ac:dyDescent="0.3">
      <c r="A18" s="26" t="s">
        <v>26</v>
      </c>
      <c r="B18" t="str">
        <f>VLOOKUP(A18, Sheet1!A:C,3,0)</f>
        <v>İŞ PORTFÖY BIST BANKA ENDEKSİ HİSSE SENEDİ (TL) FONU (HİSSE SENEDİ YOĞUN FON)</v>
      </c>
      <c r="C18" s="15">
        <v>0</v>
      </c>
      <c r="D18" s="26" t="s">
        <v>871</v>
      </c>
      <c r="E18" s="26" t="s">
        <v>881</v>
      </c>
      <c r="F18" t="str">
        <f>VLOOKUP(A18, Sheet1!A:D,4,0)</f>
        <v>Hisse Senedi Şemsiye Fonu</v>
      </c>
      <c r="G18" t="e">
        <f>VLOOKUP(A18, [1]intersection_funds!$B:$B,1,0)</f>
        <v>#N/A</v>
      </c>
    </row>
    <row r="19" spans="1:7" x14ac:dyDescent="0.3">
      <c r="A19" t="s">
        <v>28</v>
      </c>
      <c r="B19" t="str">
        <f>VLOOKUP(A19, Sheet1!A:C,3,0)</f>
        <v>TEB PORTFÖY BIST BANKA ENDEKSİ HİSSE SENEDİ FONU (HİSSE SENEDİ YOĞUN)</v>
      </c>
      <c r="C19" s="15">
        <v>0</v>
      </c>
      <c r="D19" s="26" t="s">
        <v>871</v>
      </c>
      <c r="E19" s="26" t="s">
        <v>881</v>
      </c>
      <c r="F19" t="str">
        <f>VLOOKUP(A19, Sheet1!A:D,4,0)</f>
        <v>Hisse Senedi Şemsiye Fonu</v>
      </c>
      <c r="G19" t="e">
        <f>VLOOKUP(A19, [1]intersection_funds!$B:$B,1,0)</f>
        <v>#N/A</v>
      </c>
    </row>
    <row r="20" spans="1:7" ht="18" x14ac:dyDescent="0.35">
      <c r="A20" s="34" t="s">
        <v>872</v>
      </c>
      <c r="B20" s="40">
        <f>C20/B1</f>
        <v>3.7037037037037035E-2</v>
      </c>
      <c r="C20" s="35">
        <f>SUM(C21)</f>
        <v>20000</v>
      </c>
      <c r="F20" t="e">
        <f>VLOOKUP(A20, Sheet1!A:D,4,0)</f>
        <v>#N/A</v>
      </c>
      <c r="G20" t="e">
        <f>VLOOKUP(A20, [1]intersection_funds!$B:$B,1,0)</f>
        <v>#N/A</v>
      </c>
    </row>
    <row r="21" spans="1:7" x14ac:dyDescent="0.3">
      <c r="A21" s="46" t="s">
        <v>873</v>
      </c>
      <c r="B21" s="26" t="s">
        <v>874</v>
      </c>
      <c r="C21" s="15">
        <v>20000</v>
      </c>
      <c r="E21" s="26" t="s">
        <v>880</v>
      </c>
      <c r="F21" t="e">
        <f>VLOOKUP(A21, Sheet1!A:D,4,0)</f>
        <v>#N/A</v>
      </c>
      <c r="G21" t="str">
        <f>VLOOKUP(A21, [1]intersection_funds!$B:$B,1,0)</f>
        <v>FSH</v>
      </c>
    </row>
    <row r="22" spans="1:7" ht="18" x14ac:dyDescent="0.35">
      <c r="A22" s="47" t="s">
        <v>875</v>
      </c>
      <c r="B22" s="48">
        <f>C22/$B$1</f>
        <v>3.7037037037037035E-2</v>
      </c>
      <c r="C22" s="49">
        <f>SUM(C23:C24)</f>
        <v>20000</v>
      </c>
      <c r="F22" t="e">
        <f>VLOOKUP(A22, Sheet1!A:D,4,0)</f>
        <v>#N/A</v>
      </c>
      <c r="G22" t="e">
        <f>VLOOKUP(A22, [1]intersection_funds!$B:$B,1,0)</f>
        <v>#N/A</v>
      </c>
    </row>
    <row r="23" spans="1:7" x14ac:dyDescent="0.3">
      <c r="A23" s="26" t="s">
        <v>105</v>
      </c>
      <c r="B23" t="str">
        <f>VLOOKUP(A23, Sheet1!A:C,3,0)</f>
        <v>AK PORTFÖY AMERİKA YABANCI HİSSE SENEDİ FONU</v>
      </c>
      <c r="C23" s="15">
        <v>10000</v>
      </c>
      <c r="E23" s="26" t="s">
        <v>880</v>
      </c>
      <c r="F23" t="str">
        <f>VLOOKUP(A23, Sheet1!A:D,4,0)</f>
        <v>Hisse Senedi Şemsiye Fonu</v>
      </c>
      <c r="G23" t="e">
        <f>VLOOKUP(A23, [1]intersection_funds!$B:$B,1,0)</f>
        <v>#N/A</v>
      </c>
    </row>
    <row r="24" spans="1:7" x14ac:dyDescent="0.3">
      <c r="A24" s="26" t="s">
        <v>150</v>
      </c>
      <c r="B24" t="str">
        <f>VLOOKUP(A24, Sheet1!A:C,3,0)</f>
        <v>İŞ PORTFÖY YABANCI HİSSE SENEDİ FONU</v>
      </c>
      <c r="C24" s="15">
        <v>10000</v>
      </c>
      <c r="E24" s="26" t="s">
        <v>880</v>
      </c>
      <c r="F24" t="str">
        <f>VLOOKUP(A24, Sheet1!A:D,4,0)</f>
        <v>Hisse Senedi Şemsiye Fonu</v>
      </c>
      <c r="G24" t="e">
        <f>VLOOKUP(A24, [1]intersection_funds!$B:$B,1,0)</f>
        <v>#N/A</v>
      </c>
    </row>
    <row r="25" spans="1:7" s="25" customFormat="1" ht="18" x14ac:dyDescent="0.35">
      <c r="A25" s="30" t="s">
        <v>877</v>
      </c>
      <c r="B25" s="38">
        <f>C25/$B$1</f>
        <v>7.407407407407407E-2</v>
      </c>
      <c r="C25" s="43">
        <f>SUM(C26)</f>
        <v>40000</v>
      </c>
      <c r="F25" t="e">
        <f>VLOOKUP(A25, Sheet1!A:D,4,0)</f>
        <v>#N/A</v>
      </c>
      <c r="G25" t="e">
        <f>VLOOKUP(A25, [1]intersection_funds!$B:$B,1,0)</f>
        <v>#N/A</v>
      </c>
    </row>
    <row r="26" spans="1:7" x14ac:dyDescent="0.3">
      <c r="A26" s="26" t="s">
        <v>125</v>
      </c>
      <c r="B26" t="str">
        <f>VLOOKUP(A26, Sheet1!A:C,3,0)</f>
        <v>DENİZ PORTFÖY EUROBOND (DÖVİZ) BORÇLANMA ARAÇLARI FONU</v>
      </c>
      <c r="C26" s="15">
        <v>40000</v>
      </c>
      <c r="E26" s="26" t="s">
        <v>880</v>
      </c>
      <c r="F26" t="str">
        <f>VLOOKUP(A26, Sheet1!A:D,4,0)</f>
        <v>Borçlanma Araçları Şemsiye Fonu</v>
      </c>
      <c r="G26" t="e">
        <f>VLOOKUP(A26, [1]intersection_funds!$B:$B,1,0)</f>
        <v>#N/A</v>
      </c>
    </row>
    <row r="27" spans="1:7" x14ac:dyDescent="0.3">
      <c r="A27" s="44" t="s">
        <v>882</v>
      </c>
      <c r="B27" s="44"/>
      <c r="C27" s="45"/>
    </row>
    <row r="28" spans="1:7" x14ac:dyDescent="0.3">
      <c r="C2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Blockchain</vt:lpstr>
      <vt:lpstr>Altın</vt:lpstr>
      <vt:lpstr>Örnek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Cetinkaya, Jibid (401)</cp:lastModifiedBy>
  <dcterms:created xsi:type="dcterms:W3CDTF">2024-01-22T20:50:20Z</dcterms:created>
  <dcterms:modified xsi:type="dcterms:W3CDTF">2024-01-29T07:32:23Z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2024-01-18T19:42:22Z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54099d43-5fef-4e32-b010-d98bb84f0aa2</vt:lpwstr>
  </property>
  <property fmtid="{D5CDD505-2E9C-101B-9397-08002B2CF9AE}" pid="8" name="MSIP_Label_924dbb1d-991d-4bbd-aad5-33bac1d8ffaf_ContentBits">
    <vt:lpwstr>0</vt:lpwstr>
  </property>
</Properties>
</file>