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\Online Classes\BI for Decision Making\assessments\Projects\Assessment3\"/>
    </mc:Choice>
  </mc:AlternateContent>
  <xr:revisionPtr revIDLastSave="0" documentId="13_ncr:1_{01569C9F-7C4D-403B-B95E-6C343037B463}" xr6:coauthVersionLast="47" xr6:coauthVersionMax="47" xr10:uidLastSave="{00000000-0000-0000-0000-000000000000}"/>
  <bookViews>
    <workbookView xWindow="-110" yWindow="-110" windowWidth="19420" windowHeight="10300" firstSheet="1" activeTab="4" xr2:uid="{23B36FC6-EB62-4C75-AEA1-CAA885AC3450}"/>
  </bookViews>
  <sheets>
    <sheet name="Data Dictionary" sheetId="11" r:id="rId1"/>
    <sheet name="table_AnnualExportImportwCPI" sheetId="2" r:id="rId2"/>
    <sheet name="Descriptive" sheetId="31" r:id="rId3"/>
    <sheet name="Correlation" sheetId="6" r:id="rId4"/>
    <sheet name="Auto-Forecasting" sheetId="12" r:id="rId5"/>
    <sheet name="Manual Forcasting-Average" sheetId="20" r:id="rId6"/>
    <sheet name="M-Forcasting-MA" sheetId="17" r:id="rId7"/>
    <sheet name="M-Forcasting-SES" sheetId="14" r:id="rId8"/>
    <sheet name="M-Forcasting-Holtz-Winter" sheetId="19" r:id="rId9"/>
  </sheets>
  <definedNames>
    <definedName name="_xlchart.v1.0" hidden="1">Descriptive!$A$359</definedName>
    <definedName name="_xlchart.v1.1" hidden="1">Descriptive!$A$360:$A$379</definedName>
    <definedName name="_xlchart.v1.2" hidden="1">Descriptive!$B$359</definedName>
    <definedName name="_xlchart.v1.3" hidden="1">Descriptive!$B$360:$B$379</definedName>
    <definedName name="_xlchart.v1.4" hidden="1">Descriptive!$C$359</definedName>
    <definedName name="_xlchart.v1.5" hidden="1">Descriptive!$C$360:$C$379</definedName>
    <definedName name="_xlchart.v1.6" hidden="1">Descriptive!$D$359</definedName>
    <definedName name="_xlchart.v1.7" hidden="1">Descriptive!$D$360:$D$379</definedName>
    <definedName name="_xlcn.WorksheetConnection_Book3tbl_AnnualExportImportwCPI1" hidden="1">tbl_AnnualExportImportwCPI[]</definedName>
    <definedName name="_xlcn.WorksheetConnection_tbl_AnnualExportImportwCPIBG1" hidden="1">table_AnnualExportImportwCPI!$B:$K</definedName>
    <definedName name="ExternalData_1" localSheetId="1" hidden="1">table_AnnualExportImportwCPI!$A$1:$J$1375</definedName>
  </definedNames>
  <calcPr calcId="191029"/>
  <pivotCaches>
    <pivotCache cacheId="59" r:id="rId10"/>
    <pivotCache cacheId="60" r:id="rId11"/>
    <pivotCache cacheId="6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tbl_AnnualExportImportwCPI!$B:$G"/>
          <x15:modelTable id="tbl_AnnualExportImportwCPI" name="tbl_AnnualExportImportwCPI" connection="WorksheetConnection_Book3!tbl_AnnualExportImportwCP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20" l="1"/>
  <c r="E62" i="20"/>
  <c r="E61" i="20"/>
  <c r="E60" i="20"/>
  <c r="E59" i="20"/>
  <c r="E58" i="20"/>
  <c r="G88" i="12"/>
  <c r="H88" i="12" s="1"/>
  <c r="G87" i="12"/>
  <c r="H87" i="12" s="1"/>
  <c r="H71" i="12"/>
  <c r="H70" i="12"/>
  <c r="G71" i="12"/>
  <c r="G70" i="12"/>
  <c r="E373" i="31"/>
  <c r="D373" i="31" s="1"/>
  <c r="E374" i="31"/>
  <c r="D374" i="31" s="1"/>
  <c r="E375" i="31"/>
  <c r="D375" i="31" s="1"/>
  <c r="E378" i="31"/>
  <c r="D378" i="31" s="1"/>
  <c r="E379" i="31"/>
  <c r="D379" i="31" s="1"/>
  <c r="E370" i="31"/>
  <c r="D370" i="31" s="1"/>
  <c r="E371" i="31"/>
  <c r="D371" i="31" s="1"/>
  <c r="E377" i="31"/>
  <c r="D377" i="31" s="1"/>
  <c r="E369" i="31"/>
  <c r="D369" i="31" s="1"/>
  <c r="E366" i="31"/>
  <c r="D366" i="31" s="1"/>
  <c r="E367" i="31"/>
  <c r="D367" i="31" s="1"/>
  <c r="E365" i="31"/>
  <c r="D365" i="31" s="1"/>
  <c r="E362" i="31"/>
  <c r="D362" i="31" s="1"/>
  <c r="E363" i="31"/>
  <c r="D363" i="31" s="1"/>
  <c r="E361" i="31"/>
  <c r="D361" i="31" s="1"/>
  <c r="D195" i="20" l="1"/>
  <c r="D201" i="20" s="1"/>
  <c r="E195" i="20"/>
  <c r="E201" i="20" s="1"/>
  <c r="D196" i="20"/>
  <c r="D202" i="20" s="1"/>
  <c r="E196" i="20"/>
  <c r="E202" i="20" s="1"/>
  <c r="D197" i="20"/>
  <c r="D203" i="20" s="1"/>
  <c r="E197" i="20"/>
  <c r="E203" i="20" s="1"/>
  <c r="D198" i="20"/>
  <c r="D204" i="20" s="1"/>
  <c r="E198" i="20"/>
  <c r="E204" i="20" s="1"/>
  <c r="D199" i="20"/>
  <c r="D205" i="20" s="1"/>
  <c r="E199" i="20"/>
  <c r="E205" i="20" s="1"/>
  <c r="D200" i="20"/>
  <c r="D206" i="20" s="1"/>
  <c r="E200" i="20"/>
  <c r="E206" i="20" s="1"/>
  <c r="C264" i="20"/>
  <c r="C270" i="20" s="1"/>
  <c r="C265" i="20"/>
  <c r="C271" i="20" s="1"/>
  <c r="C266" i="20"/>
  <c r="C272" i="20" s="1"/>
  <c r="C267" i="20"/>
  <c r="C273" i="20" s="1"/>
  <c r="C268" i="20"/>
  <c r="C274" i="20" s="1"/>
  <c r="C269" i="20"/>
  <c r="C275" i="20" s="1"/>
  <c r="E57" i="17"/>
  <c r="F57" i="17" s="1"/>
  <c r="E52" i="17"/>
  <c r="E53" i="17"/>
  <c r="E54" i="17"/>
  <c r="E55" i="17"/>
  <c r="E56" i="17"/>
  <c r="E127" i="20"/>
  <c r="E126" i="20"/>
  <c r="E125" i="20"/>
  <c r="E124" i="20"/>
  <c r="E123" i="20"/>
  <c r="E122" i="20"/>
  <c r="H85" i="12"/>
  <c r="H84" i="12"/>
  <c r="H82" i="12"/>
  <c r="H81" i="12"/>
  <c r="H80" i="12"/>
  <c r="H79" i="12"/>
  <c r="H62" i="12"/>
  <c r="H83" i="12"/>
  <c r="H66" i="12"/>
  <c r="H63" i="12"/>
  <c r="H65" i="12"/>
  <c r="H68" i="12"/>
  <c r="H67" i="12"/>
  <c r="H64" i="12"/>
  <c r="C70" i="12"/>
  <c r="C71" i="12"/>
  <c r="H57" i="17" l="1"/>
  <c r="G57" i="17"/>
  <c r="E131" i="20"/>
  <c r="L125" i="20"/>
  <c r="M125" i="20" s="1"/>
  <c r="F126" i="20"/>
  <c r="G126" i="20" s="1"/>
  <c r="L126" i="20"/>
  <c r="M126" i="20" s="1"/>
  <c r="E121" i="20"/>
  <c r="E115" i="20" s="1"/>
  <c r="L127" i="20"/>
  <c r="M127" i="20" s="1"/>
  <c r="F122" i="20"/>
  <c r="H122" i="20" s="1"/>
  <c r="L122" i="20"/>
  <c r="M122" i="20" s="1"/>
  <c r="E129" i="20"/>
  <c r="L123" i="20"/>
  <c r="M123" i="20" s="1"/>
  <c r="F124" i="20"/>
  <c r="G124" i="20" s="1"/>
  <c r="L124" i="20"/>
  <c r="M124" i="20" s="1"/>
  <c r="E118" i="20"/>
  <c r="E116" i="20"/>
  <c r="E120" i="20"/>
  <c r="H124" i="20"/>
  <c r="E117" i="20"/>
  <c r="E133" i="20"/>
  <c r="F123" i="20"/>
  <c r="F125" i="20"/>
  <c r="F127" i="20"/>
  <c r="E128" i="20"/>
  <c r="E130" i="20"/>
  <c r="E132" i="20"/>
  <c r="E119" i="20"/>
  <c r="E71" i="12"/>
  <c r="D70" i="12"/>
  <c r="D71" i="12"/>
  <c r="E70" i="12"/>
  <c r="H126" i="20" l="1"/>
  <c r="G122" i="20"/>
  <c r="F129" i="20"/>
  <c r="L129" i="20"/>
  <c r="F128" i="20"/>
  <c r="H128" i="20" s="1"/>
  <c r="L128" i="20"/>
  <c r="F131" i="20"/>
  <c r="L131" i="20"/>
  <c r="F132" i="20"/>
  <c r="G132" i="20" s="1"/>
  <c r="L132" i="20"/>
  <c r="F121" i="20"/>
  <c r="H121" i="20" s="1"/>
  <c r="F133" i="20"/>
  <c r="H133" i="20" s="1"/>
  <c r="L133" i="20"/>
  <c r="F130" i="20"/>
  <c r="G130" i="20" s="1"/>
  <c r="L130" i="20"/>
  <c r="F118" i="20"/>
  <c r="E112" i="20"/>
  <c r="F120" i="20"/>
  <c r="E114" i="20"/>
  <c r="F116" i="20"/>
  <c r="E110" i="20"/>
  <c r="F115" i="20"/>
  <c r="E109" i="20"/>
  <c r="H127" i="20"/>
  <c r="G127" i="20"/>
  <c r="H125" i="20"/>
  <c r="G125" i="20"/>
  <c r="E113" i="20"/>
  <c r="F119" i="20"/>
  <c r="H123" i="20"/>
  <c r="G123" i="20"/>
  <c r="G128" i="20"/>
  <c r="E111" i="20"/>
  <c r="F117" i="20"/>
  <c r="G133" i="20"/>
  <c r="G121" i="20"/>
  <c r="H130" i="20" l="1"/>
  <c r="H129" i="20"/>
  <c r="G129" i="20"/>
  <c r="G131" i="20"/>
  <c r="H131" i="20"/>
  <c r="H132" i="20"/>
  <c r="F112" i="20"/>
  <c r="E106" i="20"/>
  <c r="G118" i="20"/>
  <c r="H118" i="20"/>
  <c r="F110" i="20"/>
  <c r="E104" i="20"/>
  <c r="H116" i="20"/>
  <c r="G116" i="20"/>
  <c r="F114" i="20"/>
  <c r="E108" i="20"/>
  <c r="H120" i="20"/>
  <c r="G120" i="20"/>
  <c r="H117" i="20"/>
  <c r="G117" i="20"/>
  <c r="F111" i="20"/>
  <c r="E105" i="20"/>
  <c r="E103" i="20"/>
  <c r="F109" i="20"/>
  <c r="H115" i="20"/>
  <c r="G115" i="20"/>
  <c r="H119" i="20"/>
  <c r="G119" i="20"/>
  <c r="E107" i="20"/>
  <c r="F113" i="20"/>
  <c r="G4" i="19"/>
  <c r="F4" i="19"/>
  <c r="F5" i="19" s="1"/>
  <c r="E4" i="14"/>
  <c r="E5" i="14" s="1"/>
  <c r="L5" i="14" s="1"/>
  <c r="F56" i="17"/>
  <c r="H56" i="17" s="1"/>
  <c r="F55" i="17"/>
  <c r="H55" i="17" s="1"/>
  <c r="F54" i="17"/>
  <c r="H54" i="17" s="1"/>
  <c r="F53" i="17"/>
  <c r="H53" i="17" s="1"/>
  <c r="F52" i="17"/>
  <c r="H52" i="17" s="1"/>
  <c r="E51" i="17"/>
  <c r="F51" i="17" s="1"/>
  <c r="H51" i="17" s="1"/>
  <c r="F50" i="17"/>
  <c r="H50" i="17" s="1"/>
  <c r="E50" i="17"/>
  <c r="E49" i="17"/>
  <c r="F49" i="17" s="1"/>
  <c r="H49" i="17" s="1"/>
  <c r="E48" i="17"/>
  <c r="F48" i="17" s="1"/>
  <c r="E47" i="17"/>
  <c r="F47" i="17" s="1"/>
  <c r="H47" i="17" s="1"/>
  <c r="E46" i="17"/>
  <c r="F46" i="17" s="1"/>
  <c r="E45" i="17"/>
  <c r="F45" i="17" s="1"/>
  <c r="H45" i="17" s="1"/>
  <c r="E44" i="17"/>
  <c r="F44" i="17" s="1"/>
  <c r="E43" i="17"/>
  <c r="F43" i="17" s="1"/>
  <c r="H43" i="17" s="1"/>
  <c r="E42" i="17"/>
  <c r="F42" i="17" s="1"/>
  <c r="E41" i="17"/>
  <c r="F41" i="17" s="1"/>
  <c r="H41" i="17" s="1"/>
  <c r="E40" i="17"/>
  <c r="F40" i="17" s="1"/>
  <c r="E39" i="17"/>
  <c r="F39" i="17" s="1"/>
  <c r="H39" i="17" s="1"/>
  <c r="E38" i="17"/>
  <c r="F38" i="17" s="1"/>
  <c r="E37" i="17"/>
  <c r="F37" i="17" s="1"/>
  <c r="H37" i="17" s="1"/>
  <c r="E36" i="17"/>
  <c r="F36" i="17" s="1"/>
  <c r="E35" i="17"/>
  <c r="F35" i="17" s="1"/>
  <c r="E34" i="17"/>
  <c r="F34" i="17" s="1"/>
  <c r="H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F27" i="17"/>
  <c r="H27" i="17" s="1"/>
  <c r="E27" i="17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57" i="20"/>
  <c r="E56" i="20"/>
  <c r="E55" i="20"/>
  <c r="E54" i="20"/>
  <c r="E53" i="20"/>
  <c r="E52" i="20"/>
  <c r="H13" i="17" l="1"/>
  <c r="G13" i="17"/>
  <c r="H23" i="17"/>
  <c r="G23" i="17"/>
  <c r="H31" i="17"/>
  <c r="G31" i="17"/>
  <c r="H42" i="17"/>
  <c r="G42" i="17"/>
  <c r="G27" i="17"/>
  <c r="H11" i="17"/>
  <c r="G11" i="17"/>
  <c r="H40" i="17"/>
  <c r="G40" i="17"/>
  <c r="H29" i="17"/>
  <c r="G29" i="17"/>
  <c r="H25" i="17"/>
  <c r="G25" i="17"/>
  <c r="G15" i="17"/>
  <c r="H15" i="17"/>
  <c r="H33" i="17"/>
  <c r="G33" i="17"/>
  <c r="H17" i="17"/>
  <c r="G17" i="17"/>
  <c r="H9" i="17"/>
  <c r="G9" i="17"/>
  <c r="H44" i="17"/>
  <c r="G44" i="17"/>
  <c r="H46" i="17"/>
  <c r="G46" i="17"/>
  <c r="H19" i="17"/>
  <c r="G19" i="17"/>
  <c r="H48" i="17"/>
  <c r="G48" i="17"/>
  <c r="H21" i="17"/>
  <c r="G21" i="17"/>
  <c r="H38" i="17"/>
  <c r="G38" i="17"/>
  <c r="G50" i="17"/>
  <c r="E4" i="19"/>
  <c r="F57" i="20"/>
  <c r="G57" i="20" s="1"/>
  <c r="L57" i="20"/>
  <c r="M57" i="20" s="1"/>
  <c r="L56" i="20"/>
  <c r="M56" i="20" s="1"/>
  <c r="F53" i="20"/>
  <c r="G53" i="20" s="1"/>
  <c r="L53" i="20"/>
  <c r="M53" i="20" s="1"/>
  <c r="L52" i="20"/>
  <c r="M52" i="20" s="1"/>
  <c r="L54" i="20"/>
  <c r="M54" i="20" s="1"/>
  <c r="L55" i="20"/>
  <c r="M55" i="20" s="1"/>
  <c r="E47" i="20"/>
  <c r="E50" i="20"/>
  <c r="F50" i="20" s="1"/>
  <c r="H50" i="20" s="1"/>
  <c r="E49" i="20"/>
  <c r="F54" i="20"/>
  <c r="H54" i="20" s="1"/>
  <c r="F52" i="20"/>
  <c r="H52" i="20" s="1"/>
  <c r="E48" i="20"/>
  <c r="E100" i="20"/>
  <c r="F106" i="20"/>
  <c r="E46" i="20"/>
  <c r="E51" i="20"/>
  <c r="F56" i="20"/>
  <c r="H56" i="20" s="1"/>
  <c r="H112" i="20"/>
  <c r="G112" i="20"/>
  <c r="G54" i="17"/>
  <c r="G52" i="17"/>
  <c r="G56" i="17"/>
  <c r="F108" i="20"/>
  <c r="E102" i="20"/>
  <c r="H114" i="20"/>
  <c r="G114" i="20"/>
  <c r="E98" i="20"/>
  <c r="F104" i="20"/>
  <c r="G110" i="20"/>
  <c r="H110" i="20"/>
  <c r="H109" i="20"/>
  <c r="G109" i="20"/>
  <c r="F103" i="20"/>
  <c r="E97" i="20"/>
  <c r="H113" i="20"/>
  <c r="G113" i="20"/>
  <c r="E101" i="20"/>
  <c r="F107" i="20"/>
  <c r="E99" i="20"/>
  <c r="F105" i="20"/>
  <c r="H111" i="20"/>
  <c r="G111" i="20"/>
  <c r="G5" i="19"/>
  <c r="E5" i="19" s="1"/>
  <c r="L5" i="19" s="1"/>
  <c r="M5" i="14"/>
  <c r="N5" i="14"/>
  <c r="E6" i="14"/>
  <c r="H20" i="17"/>
  <c r="G20" i="17"/>
  <c r="H24" i="17"/>
  <c r="G24" i="17"/>
  <c r="H28" i="17"/>
  <c r="G28" i="17"/>
  <c r="H32" i="17"/>
  <c r="G32" i="17"/>
  <c r="H14" i="17"/>
  <c r="G14" i="17"/>
  <c r="H16" i="17"/>
  <c r="G16" i="17"/>
  <c r="H18" i="17"/>
  <c r="G18" i="17"/>
  <c r="H22" i="17"/>
  <c r="G22" i="17"/>
  <c r="H26" i="17"/>
  <c r="G26" i="17"/>
  <c r="H30" i="17"/>
  <c r="G30" i="17"/>
  <c r="H12" i="17"/>
  <c r="G12" i="17"/>
  <c r="H35" i="17"/>
  <c r="G35" i="17"/>
  <c r="H10" i="17"/>
  <c r="G10" i="17"/>
  <c r="H36" i="17"/>
  <c r="G36" i="17"/>
  <c r="G37" i="17"/>
  <c r="G39" i="17"/>
  <c r="G41" i="17"/>
  <c r="G43" i="17"/>
  <c r="G45" i="17"/>
  <c r="G47" i="17"/>
  <c r="G49" i="17"/>
  <c r="G51" i="17"/>
  <c r="G53" i="17"/>
  <c r="G55" i="17"/>
  <c r="G34" i="17"/>
  <c r="H53" i="20"/>
  <c r="F55" i="20"/>
  <c r="G61" i="17" l="1"/>
  <c r="G63" i="17" s="1"/>
  <c r="L34" i="17"/>
  <c r="L36" i="17" s="1"/>
  <c r="G50" i="20"/>
  <c r="F58" i="20"/>
  <c r="L58" i="20"/>
  <c r="F59" i="20"/>
  <c r="H59" i="20" s="1"/>
  <c r="L59" i="20"/>
  <c r="H57" i="20"/>
  <c r="F63" i="20"/>
  <c r="H63" i="20" s="1"/>
  <c r="L63" i="20"/>
  <c r="G56" i="20"/>
  <c r="F61" i="20"/>
  <c r="L61" i="20"/>
  <c r="F62" i="20"/>
  <c r="L62" i="20"/>
  <c r="F60" i="20"/>
  <c r="L60" i="20"/>
  <c r="G54" i="20"/>
  <c r="E44" i="20"/>
  <c r="F44" i="20" s="1"/>
  <c r="G52" i="20"/>
  <c r="F47" i="20"/>
  <c r="E41" i="20"/>
  <c r="F48" i="20"/>
  <c r="E42" i="20"/>
  <c r="H106" i="20"/>
  <c r="G106" i="20"/>
  <c r="F100" i="20"/>
  <c r="E94" i="20"/>
  <c r="F51" i="20"/>
  <c r="E45" i="20"/>
  <c r="F49" i="20"/>
  <c r="E43" i="20"/>
  <c r="E40" i="20"/>
  <c r="F46" i="20"/>
  <c r="G60" i="17"/>
  <c r="F98" i="20"/>
  <c r="E92" i="20"/>
  <c r="F102" i="20"/>
  <c r="E96" i="20"/>
  <c r="G104" i="20"/>
  <c r="H104" i="20"/>
  <c r="H108" i="20"/>
  <c r="G108" i="20"/>
  <c r="F97" i="20"/>
  <c r="E91" i="20"/>
  <c r="H103" i="20"/>
  <c r="G103" i="20"/>
  <c r="F101" i="20"/>
  <c r="E95" i="20"/>
  <c r="H105" i="20"/>
  <c r="G105" i="20"/>
  <c r="F99" i="20"/>
  <c r="E93" i="20"/>
  <c r="H107" i="20"/>
  <c r="G107" i="20"/>
  <c r="N5" i="19"/>
  <c r="M5" i="19"/>
  <c r="F6" i="19"/>
  <c r="L6" i="14"/>
  <c r="E7" i="14"/>
  <c r="L33" i="17"/>
  <c r="H55" i="20"/>
  <c r="G55" i="20"/>
  <c r="G63" i="20" l="1"/>
  <c r="H61" i="20"/>
  <c r="G61" i="20"/>
  <c r="H58" i="20"/>
  <c r="G58" i="20"/>
  <c r="H62" i="20"/>
  <c r="G62" i="20"/>
  <c r="H60" i="20"/>
  <c r="G60" i="20"/>
  <c r="G59" i="20"/>
  <c r="E38" i="20"/>
  <c r="G47" i="20"/>
  <c r="H47" i="20"/>
  <c r="F41" i="20"/>
  <c r="E35" i="20"/>
  <c r="E34" i="20"/>
  <c r="F40" i="20"/>
  <c r="G100" i="20"/>
  <c r="H100" i="20"/>
  <c r="F43" i="20"/>
  <c r="E37" i="20"/>
  <c r="E32" i="20"/>
  <c r="F38" i="20"/>
  <c r="G49" i="20"/>
  <c r="H49" i="20"/>
  <c r="H44" i="20"/>
  <c r="G44" i="20"/>
  <c r="H46" i="20"/>
  <c r="G46" i="20"/>
  <c r="F45" i="20"/>
  <c r="E39" i="20"/>
  <c r="F42" i="20"/>
  <c r="E36" i="20"/>
  <c r="F94" i="20"/>
  <c r="E88" i="20"/>
  <c r="H51" i="20"/>
  <c r="G51" i="20"/>
  <c r="H48" i="20"/>
  <c r="G48" i="20"/>
  <c r="G98" i="20"/>
  <c r="H98" i="20"/>
  <c r="H102" i="20"/>
  <c r="G102" i="20"/>
  <c r="E86" i="20"/>
  <c r="F92" i="20"/>
  <c r="E90" i="20"/>
  <c r="F96" i="20"/>
  <c r="H101" i="20"/>
  <c r="G101" i="20"/>
  <c r="F91" i="20"/>
  <c r="E85" i="20"/>
  <c r="F95" i="20"/>
  <c r="E89" i="20"/>
  <c r="F93" i="20"/>
  <c r="E87" i="20"/>
  <c r="H99" i="20"/>
  <c r="G99" i="20"/>
  <c r="G97" i="20"/>
  <c r="H97" i="20"/>
  <c r="G6" i="19"/>
  <c r="E6" i="19" s="1"/>
  <c r="L6" i="19" s="1"/>
  <c r="L7" i="14"/>
  <c r="E8" i="14"/>
  <c r="N6" i="14"/>
  <c r="M6" i="14"/>
  <c r="F7" i="19" l="1"/>
  <c r="G41" i="20"/>
  <c r="H41" i="20"/>
  <c r="E29" i="20"/>
  <c r="F35" i="20"/>
  <c r="F88" i="20"/>
  <c r="E82" i="20"/>
  <c r="H94" i="20"/>
  <c r="G94" i="20"/>
  <c r="F39" i="20"/>
  <c r="E33" i="20"/>
  <c r="F36" i="20"/>
  <c r="E30" i="20"/>
  <c r="F37" i="20"/>
  <c r="E31" i="20"/>
  <c r="H42" i="20"/>
  <c r="G42" i="20"/>
  <c r="G43" i="20"/>
  <c r="H43" i="20"/>
  <c r="H40" i="20"/>
  <c r="G40" i="20"/>
  <c r="H45" i="20"/>
  <c r="G45" i="20"/>
  <c r="H38" i="20"/>
  <c r="G38" i="20"/>
  <c r="F32" i="20"/>
  <c r="E26" i="20"/>
  <c r="E28" i="20"/>
  <c r="F34" i="20"/>
  <c r="H96" i="20"/>
  <c r="G96" i="20"/>
  <c r="F90" i="20"/>
  <c r="E84" i="20"/>
  <c r="E80" i="20"/>
  <c r="F86" i="20"/>
  <c r="H92" i="20"/>
  <c r="G92" i="20"/>
  <c r="H91" i="20"/>
  <c r="G91" i="20"/>
  <c r="H93" i="20"/>
  <c r="G93" i="20"/>
  <c r="F89" i="20"/>
  <c r="E83" i="20"/>
  <c r="H95" i="20"/>
  <c r="G95" i="20"/>
  <c r="F85" i="20"/>
  <c r="E79" i="20"/>
  <c r="F79" i="20" s="1"/>
  <c r="F87" i="20"/>
  <c r="E81" i="20"/>
  <c r="M6" i="19"/>
  <c r="N6" i="19"/>
  <c r="E9" i="14"/>
  <c r="L8" i="14"/>
  <c r="M7" i="14"/>
  <c r="N7" i="14"/>
  <c r="G7" i="19" l="1"/>
  <c r="E7" i="19" s="1"/>
  <c r="L7" i="19" s="1"/>
  <c r="M7" i="19" s="1"/>
  <c r="F29" i="20"/>
  <c r="E23" i="20"/>
  <c r="G35" i="20"/>
  <c r="H35" i="20"/>
  <c r="H34" i="20"/>
  <c r="G34" i="20"/>
  <c r="F31" i="20"/>
  <c r="E25" i="20"/>
  <c r="F82" i="20"/>
  <c r="E76" i="20"/>
  <c r="F76" i="20" s="1"/>
  <c r="F33" i="20"/>
  <c r="E27" i="20"/>
  <c r="F28" i="20"/>
  <c r="E22" i="20"/>
  <c r="G37" i="20"/>
  <c r="H37" i="20"/>
  <c r="H88" i="20"/>
  <c r="G88" i="20"/>
  <c r="H39" i="20"/>
  <c r="G39" i="20"/>
  <c r="F26" i="20"/>
  <c r="E20" i="20"/>
  <c r="F30" i="20"/>
  <c r="E24" i="20"/>
  <c r="H32" i="20"/>
  <c r="G32" i="20"/>
  <c r="H36" i="20"/>
  <c r="G36" i="20"/>
  <c r="G90" i="20"/>
  <c r="H90" i="20"/>
  <c r="E74" i="20"/>
  <c r="F74" i="20" s="1"/>
  <c r="F80" i="20"/>
  <c r="G86" i="20"/>
  <c r="H86" i="20"/>
  <c r="E78" i="20"/>
  <c r="F78" i="20" s="1"/>
  <c r="F84" i="20"/>
  <c r="G79" i="20"/>
  <c r="H79" i="20"/>
  <c r="H85" i="20"/>
  <c r="G85" i="20"/>
  <c r="F81" i="20"/>
  <c r="E75" i="20"/>
  <c r="F75" i="20" s="1"/>
  <c r="F83" i="20"/>
  <c r="E77" i="20"/>
  <c r="F77" i="20" s="1"/>
  <c r="H87" i="20"/>
  <c r="G87" i="20"/>
  <c r="G89" i="20"/>
  <c r="H89" i="20"/>
  <c r="N7" i="19"/>
  <c r="M8" i="14"/>
  <c r="N8" i="14"/>
  <c r="L9" i="14"/>
  <c r="E10" i="14"/>
  <c r="F8" i="19" l="1"/>
  <c r="G8" i="19" s="1"/>
  <c r="E8" i="19" s="1"/>
  <c r="L8" i="19" s="1"/>
  <c r="H29" i="20"/>
  <c r="G29" i="20"/>
  <c r="F23" i="20"/>
  <c r="E17" i="20"/>
  <c r="F20" i="20"/>
  <c r="E14" i="20"/>
  <c r="G30" i="20"/>
  <c r="H30" i="20"/>
  <c r="H76" i="20"/>
  <c r="G76" i="20"/>
  <c r="F25" i="20"/>
  <c r="E19" i="20"/>
  <c r="H28" i="20"/>
  <c r="G28" i="20"/>
  <c r="H31" i="20"/>
  <c r="G31" i="20"/>
  <c r="F22" i="20"/>
  <c r="E16" i="20"/>
  <c r="F27" i="20"/>
  <c r="E21" i="20"/>
  <c r="F24" i="20"/>
  <c r="E18" i="20"/>
  <c r="H82" i="20"/>
  <c r="G82" i="20"/>
  <c r="H26" i="20"/>
  <c r="G26" i="20"/>
  <c r="H33" i="20"/>
  <c r="G33" i="20"/>
  <c r="G78" i="20"/>
  <c r="H78" i="20"/>
  <c r="H84" i="20"/>
  <c r="G84" i="20"/>
  <c r="G80" i="20"/>
  <c r="H80" i="20"/>
  <c r="H74" i="20"/>
  <c r="G74" i="20"/>
  <c r="H77" i="20"/>
  <c r="G77" i="20"/>
  <c r="G83" i="20"/>
  <c r="H83" i="20"/>
  <c r="H75" i="20"/>
  <c r="G75" i="20"/>
  <c r="H81" i="20"/>
  <c r="G81" i="20"/>
  <c r="M8" i="19"/>
  <c r="N8" i="19"/>
  <c r="F9" i="19"/>
  <c r="M9" i="14"/>
  <c r="N9" i="14"/>
  <c r="E11" i="14"/>
  <c r="L10" i="14"/>
  <c r="E11" i="20" l="1"/>
  <c r="F17" i="20"/>
  <c r="H23" i="20"/>
  <c r="G23" i="20"/>
  <c r="H25" i="20"/>
  <c r="G25" i="20"/>
  <c r="G24" i="20"/>
  <c r="H24" i="20"/>
  <c r="F18" i="20"/>
  <c r="E12" i="20"/>
  <c r="F21" i="20"/>
  <c r="E15" i="20"/>
  <c r="F19" i="20"/>
  <c r="E13" i="20"/>
  <c r="G137" i="20"/>
  <c r="G27" i="20"/>
  <c r="H27" i="20"/>
  <c r="F16" i="20"/>
  <c r="E10" i="20"/>
  <c r="F14" i="20"/>
  <c r="E8" i="20"/>
  <c r="F8" i="20" s="1"/>
  <c r="H22" i="20"/>
  <c r="G22" i="20"/>
  <c r="H20" i="20"/>
  <c r="G20" i="20"/>
  <c r="L103" i="20"/>
  <c r="L104" i="20"/>
  <c r="L106" i="20" s="1"/>
  <c r="G138" i="20"/>
  <c r="G139" i="20" s="1"/>
  <c r="G9" i="19"/>
  <c r="E9" i="19"/>
  <c r="L9" i="19" s="1"/>
  <c r="F10" i="19"/>
  <c r="L11" i="14"/>
  <c r="E12" i="14"/>
  <c r="N10" i="14"/>
  <c r="M10" i="14"/>
  <c r="H17" i="20" l="1"/>
  <c r="G17" i="20"/>
  <c r="E5" i="20"/>
  <c r="F5" i="20" s="1"/>
  <c r="F11" i="20"/>
  <c r="E6" i="20"/>
  <c r="F6" i="20" s="1"/>
  <c r="F12" i="20"/>
  <c r="H21" i="20"/>
  <c r="G21" i="20"/>
  <c r="F15" i="20"/>
  <c r="E9" i="20"/>
  <c r="F9" i="20" s="1"/>
  <c r="G16" i="20"/>
  <c r="H16" i="20"/>
  <c r="F10" i="20"/>
  <c r="E4" i="20"/>
  <c r="F4" i="20" s="1"/>
  <c r="G8" i="20"/>
  <c r="H8" i="20"/>
  <c r="G18" i="20"/>
  <c r="H18" i="20"/>
  <c r="H14" i="20"/>
  <c r="G14" i="20"/>
  <c r="F13" i="20"/>
  <c r="E7" i="20"/>
  <c r="F7" i="20" s="1"/>
  <c r="G19" i="20"/>
  <c r="H19" i="20"/>
  <c r="G10" i="19"/>
  <c r="F11" i="19" s="1"/>
  <c r="M9" i="19"/>
  <c r="N9" i="19"/>
  <c r="E13" i="14"/>
  <c r="L12" i="14"/>
  <c r="M11" i="14"/>
  <c r="N11" i="14"/>
  <c r="E10" i="19" l="1"/>
  <c r="L10" i="19" s="1"/>
  <c r="M10" i="19" s="1"/>
  <c r="G5" i="20"/>
  <c r="H5" i="20"/>
  <c r="H11" i="20"/>
  <c r="G11" i="20"/>
  <c r="G9" i="20"/>
  <c r="H9" i="20"/>
  <c r="G7" i="20"/>
  <c r="H7" i="20"/>
  <c r="G12" i="20"/>
  <c r="H12" i="20"/>
  <c r="H15" i="20"/>
  <c r="G15" i="20"/>
  <c r="G4" i="20"/>
  <c r="H4" i="20"/>
  <c r="G13" i="20"/>
  <c r="H13" i="20"/>
  <c r="H10" i="20"/>
  <c r="G10" i="20"/>
  <c r="H6" i="20"/>
  <c r="G6" i="20"/>
  <c r="G11" i="19"/>
  <c r="E11" i="19" s="1"/>
  <c r="L11" i="19" s="1"/>
  <c r="M12" i="14"/>
  <c r="N12" i="14"/>
  <c r="L13" i="14"/>
  <c r="E14" i="14"/>
  <c r="N10" i="19" l="1"/>
  <c r="L34" i="20"/>
  <c r="L36" i="20" s="1"/>
  <c r="G66" i="20"/>
  <c r="G67" i="20" s="1"/>
  <c r="G65" i="20"/>
  <c r="L33" i="20"/>
  <c r="N11" i="19"/>
  <c r="M11" i="19"/>
  <c r="F12" i="19"/>
  <c r="M13" i="14"/>
  <c r="N13" i="14"/>
  <c r="E15" i="14"/>
  <c r="L14" i="14"/>
  <c r="G12" i="19" l="1"/>
  <c r="E12" i="19" s="1"/>
  <c r="L12" i="19" s="1"/>
  <c r="L15" i="14"/>
  <c r="E16" i="14"/>
  <c r="N14" i="14"/>
  <c r="M14" i="14"/>
  <c r="M12" i="19" l="1"/>
  <c r="N12" i="19"/>
  <c r="F13" i="19"/>
  <c r="E17" i="14"/>
  <c r="L16" i="14"/>
  <c r="M15" i="14"/>
  <c r="N15" i="14"/>
  <c r="G13" i="19" l="1"/>
  <c r="E13" i="19"/>
  <c r="L13" i="19" s="1"/>
  <c r="F14" i="19"/>
  <c r="N16" i="14"/>
  <c r="M16" i="14"/>
  <c r="L17" i="14"/>
  <c r="E18" i="14"/>
  <c r="G14" i="19" l="1"/>
  <c r="E14" i="19" s="1"/>
  <c r="L14" i="19" s="1"/>
  <c r="M13" i="19"/>
  <c r="N13" i="19"/>
  <c r="E19" i="14"/>
  <c r="L18" i="14"/>
  <c r="M17" i="14"/>
  <c r="N17" i="14"/>
  <c r="F15" i="19" l="1"/>
  <c r="G15" i="19" s="1"/>
  <c r="M14" i="19"/>
  <c r="N14" i="19"/>
  <c r="N18" i="14"/>
  <c r="M18" i="14"/>
  <c r="L19" i="14"/>
  <c r="E20" i="14"/>
  <c r="E15" i="19" l="1"/>
  <c r="L15" i="19" s="1"/>
  <c r="F16" i="19"/>
  <c r="G16" i="19" s="1"/>
  <c r="E16" i="19" s="1"/>
  <c r="L16" i="19" s="1"/>
  <c r="N15" i="19"/>
  <c r="M15" i="19"/>
  <c r="E21" i="14"/>
  <c r="L20" i="14"/>
  <c r="M19" i="14"/>
  <c r="N19" i="14"/>
  <c r="N16" i="19" l="1"/>
  <c r="M16" i="19"/>
  <c r="F17" i="19"/>
  <c r="N20" i="14"/>
  <c r="M20" i="14"/>
  <c r="L21" i="14"/>
  <c r="E22" i="14"/>
  <c r="G17" i="19" l="1"/>
  <c r="F18" i="19" s="1"/>
  <c r="E23" i="14"/>
  <c r="L22" i="14"/>
  <c r="M21" i="14"/>
  <c r="N21" i="14"/>
  <c r="E17" i="19" l="1"/>
  <c r="L17" i="19" s="1"/>
  <c r="G18" i="19"/>
  <c r="E18" i="19"/>
  <c r="L18" i="19" s="1"/>
  <c r="F19" i="19"/>
  <c r="M17" i="19"/>
  <c r="N17" i="19"/>
  <c r="N22" i="14"/>
  <c r="M22" i="14"/>
  <c r="L23" i="14"/>
  <c r="E24" i="14"/>
  <c r="G19" i="19" l="1"/>
  <c r="E19" i="19" s="1"/>
  <c r="L19" i="19" s="1"/>
  <c r="F20" i="19"/>
  <c r="M18" i="19"/>
  <c r="N18" i="19"/>
  <c r="M23" i="14"/>
  <c r="N23" i="14"/>
  <c r="E25" i="14"/>
  <c r="L24" i="14"/>
  <c r="N19" i="19" l="1"/>
  <c r="M19" i="19"/>
  <c r="G20" i="19"/>
  <c r="F21" i="19" s="1"/>
  <c r="M24" i="14"/>
  <c r="N24" i="14"/>
  <c r="L25" i="14"/>
  <c r="E26" i="14"/>
  <c r="E20" i="19" l="1"/>
  <c r="L20" i="19" s="1"/>
  <c r="G21" i="19"/>
  <c r="E21" i="19" s="1"/>
  <c r="L21" i="19" s="1"/>
  <c r="M20" i="19"/>
  <c r="N20" i="19"/>
  <c r="E27" i="14"/>
  <c r="L26" i="14"/>
  <c r="M25" i="14"/>
  <c r="N25" i="14"/>
  <c r="N21" i="19" l="1"/>
  <c r="M21" i="19"/>
  <c r="F22" i="19"/>
  <c r="M26" i="14"/>
  <c r="N26" i="14"/>
  <c r="L27" i="14"/>
  <c r="E28" i="14"/>
  <c r="G22" i="19" l="1"/>
  <c r="F23" i="19" s="1"/>
  <c r="E29" i="14"/>
  <c r="L28" i="14"/>
  <c r="M27" i="14"/>
  <c r="N27" i="14"/>
  <c r="G23" i="19" l="1"/>
  <c r="E23" i="19" s="1"/>
  <c r="L23" i="19" s="1"/>
  <c r="E22" i="19"/>
  <c r="L22" i="19" s="1"/>
  <c r="N28" i="14"/>
  <c r="M28" i="14"/>
  <c r="L29" i="14"/>
  <c r="E30" i="14"/>
  <c r="N23" i="19" l="1"/>
  <c r="M23" i="19"/>
  <c r="M22" i="19"/>
  <c r="N22" i="19"/>
  <c r="F24" i="19"/>
  <c r="M29" i="14"/>
  <c r="N29" i="14"/>
  <c r="E31" i="14"/>
  <c r="L30" i="14"/>
  <c r="G24" i="19" l="1"/>
  <c r="F25" i="19" s="1"/>
  <c r="N30" i="14"/>
  <c r="M30" i="14"/>
  <c r="L31" i="14"/>
  <c r="E32" i="14"/>
  <c r="E24" i="19" l="1"/>
  <c r="L24" i="19" s="1"/>
  <c r="N24" i="19" s="1"/>
  <c r="G25" i="19"/>
  <c r="E25" i="19"/>
  <c r="L25" i="19" s="1"/>
  <c r="F26" i="19"/>
  <c r="E33" i="14"/>
  <c r="L32" i="14"/>
  <c r="M31" i="14"/>
  <c r="N31" i="14"/>
  <c r="M24" i="19" l="1"/>
  <c r="G26" i="19"/>
  <c r="E26" i="19" s="1"/>
  <c r="L26" i="19" s="1"/>
  <c r="M25" i="19"/>
  <c r="N25" i="19"/>
  <c r="N32" i="14"/>
  <c r="M32" i="14"/>
  <c r="L33" i="14"/>
  <c r="E34" i="14"/>
  <c r="F27" i="19" l="1"/>
  <c r="G27" i="19"/>
  <c r="F28" i="19" s="1"/>
  <c r="M26" i="19"/>
  <c r="N26" i="19"/>
  <c r="E35" i="14"/>
  <c r="L34" i="14"/>
  <c r="M33" i="14"/>
  <c r="N33" i="14"/>
  <c r="E27" i="19" l="1"/>
  <c r="L27" i="19" s="1"/>
  <c r="N27" i="19" s="1"/>
  <c r="G28" i="19"/>
  <c r="E28" i="19" s="1"/>
  <c r="L28" i="19" s="1"/>
  <c r="N34" i="14"/>
  <c r="M34" i="14"/>
  <c r="L35" i="14"/>
  <c r="E36" i="14"/>
  <c r="M27" i="19" l="1"/>
  <c r="F29" i="19"/>
  <c r="G29" i="19"/>
  <c r="E29" i="19" s="1"/>
  <c r="L29" i="19" s="1"/>
  <c r="N28" i="19"/>
  <c r="M28" i="19"/>
  <c r="E37" i="14"/>
  <c r="L36" i="14"/>
  <c r="M35" i="14"/>
  <c r="N35" i="14"/>
  <c r="F30" i="19" l="1"/>
  <c r="G30" i="19"/>
  <c r="F31" i="19" s="1"/>
  <c r="E30" i="19"/>
  <c r="L30" i="19" s="1"/>
  <c r="N29" i="19"/>
  <c r="M29" i="19"/>
  <c r="N36" i="14"/>
  <c r="M36" i="14"/>
  <c r="L37" i="14"/>
  <c r="E38" i="14"/>
  <c r="M30" i="19" l="1"/>
  <c r="N30" i="19"/>
  <c r="G31" i="19"/>
  <c r="E31" i="19"/>
  <c r="L31" i="19" s="1"/>
  <c r="F32" i="19"/>
  <c r="M37" i="14"/>
  <c r="N37" i="14"/>
  <c r="L38" i="14"/>
  <c r="E39" i="14"/>
  <c r="N31" i="19" l="1"/>
  <c r="M31" i="19"/>
  <c r="G32" i="19"/>
  <c r="E32" i="19" s="1"/>
  <c r="L32" i="19" s="1"/>
  <c r="L39" i="14"/>
  <c r="E40" i="14"/>
  <c r="N38" i="14"/>
  <c r="M38" i="14"/>
  <c r="N32" i="19" l="1"/>
  <c r="M32" i="19"/>
  <c r="F33" i="19"/>
  <c r="E41" i="14"/>
  <c r="L40" i="14"/>
  <c r="M39" i="14"/>
  <c r="N39" i="14"/>
  <c r="G33" i="19" l="1"/>
  <c r="E33" i="19" s="1"/>
  <c r="L33" i="19" s="1"/>
  <c r="N40" i="14"/>
  <c r="N41" i="14" s="1"/>
  <c r="N60" i="14" s="1"/>
  <c r="M40" i="14"/>
  <c r="M41" i="14" s="1"/>
  <c r="L41" i="14"/>
  <c r="E42" i="14"/>
  <c r="F34" i="19" l="1"/>
  <c r="N33" i="19"/>
  <c r="M33" i="19"/>
  <c r="E43" i="14"/>
  <c r="L42" i="14"/>
  <c r="G34" i="19" l="1"/>
  <c r="E34" i="19" s="1"/>
  <c r="L34" i="19" s="1"/>
  <c r="N42" i="14"/>
  <c r="N43" i="14" s="1"/>
  <c r="M42" i="14"/>
  <c r="L43" i="14"/>
  <c r="M43" i="14" s="1"/>
  <c r="E44" i="14"/>
  <c r="M34" i="19" l="1"/>
  <c r="N34" i="19"/>
  <c r="F35" i="19"/>
  <c r="G35" i="19" s="1"/>
  <c r="F36" i="19" s="1"/>
  <c r="G36" i="19" s="1"/>
  <c r="E36" i="19" s="1"/>
  <c r="L36" i="19" s="1"/>
  <c r="E45" i="14"/>
  <c r="L44" i="14"/>
  <c r="E35" i="19" l="1"/>
  <c r="L35" i="19" s="1"/>
  <c r="M35" i="19" s="1"/>
  <c r="N36" i="19"/>
  <c r="M36" i="19"/>
  <c r="N35" i="19"/>
  <c r="F37" i="19"/>
  <c r="N44" i="14"/>
  <c r="N45" i="14" s="1"/>
  <c r="M44" i="14"/>
  <c r="L45" i="14"/>
  <c r="M45" i="14" s="1"/>
  <c r="E46" i="14"/>
  <c r="G37" i="19" l="1"/>
  <c r="E37" i="19" s="1"/>
  <c r="L37" i="19" s="1"/>
  <c r="E47" i="14"/>
  <c r="L46" i="14"/>
  <c r="F38" i="19" l="1"/>
  <c r="G38" i="19" s="1"/>
  <c r="E38" i="19" s="1"/>
  <c r="L38" i="19" s="1"/>
  <c r="N37" i="19"/>
  <c r="M37" i="19"/>
  <c r="N46" i="14"/>
  <c r="N47" i="14" s="1"/>
  <c r="M46" i="14"/>
  <c r="M47" i="14" s="1"/>
  <c r="L47" i="14"/>
  <c r="E48" i="14"/>
  <c r="M38" i="19" l="1"/>
  <c r="N38" i="19"/>
  <c r="F39" i="19"/>
  <c r="E49" i="14"/>
  <c r="L48" i="14"/>
  <c r="G39" i="19" l="1"/>
  <c r="F40" i="19" s="1"/>
  <c r="L49" i="14"/>
  <c r="M49" i="14" s="1"/>
  <c r="E50" i="14"/>
  <c r="N48" i="14"/>
  <c r="N49" i="14" s="1"/>
  <c r="M48" i="14"/>
  <c r="G40" i="19" l="1"/>
  <c r="E40" i="19" s="1"/>
  <c r="L40" i="19" s="1"/>
  <c r="E39" i="19"/>
  <c r="L39" i="19" s="1"/>
  <c r="E51" i="14"/>
  <c r="L50" i="14"/>
  <c r="N40" i="19" l="1"/>
  <c r="M40" i="19"/>
  <c r="N39" i="19"/>
  <c r="M39" i="19"/>
  <c r="F41" i="19"/>
  <c r="N50" i="14"/>
  <c r="N51" i="14" s="1"/>
  <c r="M50" i="14"/>
  <c r="L51" i="14"/>
  <c r="M51" i="14" s="1"/>
  <c r="E52" i="14"/>
  <c r="G41" i="19" l="1"/>
  <c r="E41" i="19"/>
  <c r="L41" i="19" s="1"/>
  <c r="F42" i="19"/>
  <c r="E53" i="14"/>
  <c r="L52" i="14"/>
  <c r="N41" i="19" l="1"/>
  <c r="M41" i="19"/>
  <c r="G42" i="19"/>
  <c r="F43" i="19" s="1"/>
  <c r="E42" i="19"/>
  <c r="L42" i="19" s="1"/>
  <c r="N52" i="14"/>
  <c r="N53" i="14" s="1"/>
  <c r="M52" i="14"/>
  <c r="M53" i="14" s="1"/>
  <c r="L53" i="14"/>
  <c r="E54" i="14"/>
  <c r="G43" i="19" l="1"/>
  <c r="E43" i="19" s="1"/>
  <c r="L43" i="19" s="1"/>
  <c r="M42" i="19"/>
  <c r="N42" i="19"/>
  <c r="E55" i="14"/>
  <c r="L54" i="14"/>
  <c r="N43" i="19" l="1"/>
  <c r="M43" i="19"/>
  <c r="F44" i="19"/>
  <c r="N54" i="14"/>
  <c r="N55" i="14" s="1"/>
  <c r="M54" i="14"/>
  <c r="L55" i="14"/>
  <c r="M55" i="14" s="1"/>
  <c r="E56" i="14"/>
  <c r="G44" i="19" l="1"/>
  <c r="F45" i="19" s="1"/>
  <c r="E57" i="14"/>
  <c r="L56" i="14"/>
  <c r="G45" i="19" l="1"/>
  <c r="E45" i="19" s="1"/>
  <c r="L45" i="19" s="1"/>
  <c r="E44" i="19"/>
  <c r="L44" i="19" s="1"/>
  <c r="L57" i="14"/>
  <c r="M57" i="14" s="1"/>
  <c r="N56" i="14"/>
  <c r="N57" i="14" s="1"/>
  <c r="M56" i="14"/>
  <c r="N45" i="19" l="1"/>
  <c r="M45" i="19"/>
  <c r="M44" i="19"/>
  <c r="N44" i="19"/>
  <c r="F46" i="19"/>
  <c r="G46" i="19" l="1"/>
  <c r="E46" i="19" s="1"/>
  <c r="L46" i="19" s="1"/>
  <c r="F47" i="19"/>
  <c r="G47" i="19" l="1"/>
  <c r="E47" i="19" s="1"/>
  <c r="L47" i="19" s="1"/>
  <c r="M46" i="19"/>
  <c r="N46" i="19"/>
  <c r="N47" i="19" l="1"/>
  <c r="M47" i="19"/>
  <c r="F48" i="19"/>
  <c r="G48" i="19" l="1"/>
  <c r="F49" i="19" s="1"/>
  <c r="E48" i="19" l="1"/>
  <c r="L48" i="19" s="1"/>
  <c r="G49" i="19"/>
  <c r="F50" i="19" s="1"/>
  <c r="N48" i="19"/>
  <c r="M48" i="19"/>
  <c r="G50" i="19" l="1"/>
  <c r="F51" i="19" s="1"/>
  <c r="E49" i="19"/>
  <c r="L49" i="19" s="1"/>
  <c r="G51" i="19" l="1"/>
  <c r="E51" i="19" s="1"/>
  <c r="L51" i="19" s="1"/>
  <c r="F52" i="19"/>
  <c r="N49" i="19"/>
  <c r="M49" i="19"/>
  <c r="E50" i="19"/>
  <c r="L50" i="19" s="1"/>
  <c r="M50" i="19" l="1"/>
  <c r="N50" i="19"/>
  <c r="G52" i="19"/>
  <c r="E52" i="19" s="1"/>
  <c r="N51" i="19"/>
  <c r="N54" i="19" s="1"/>
  <c r="N55" i="19" s="1"/>
  <c r="M51" i="19"/>
  <c r="N53" i="19" s="1"/>
  <c r="F53" i="19" l="1"/>
  <c r="G53" i="19"/>
  <c r="F54" i="19" s="1"/>
  <c r="G54" i="19" l="1"/>
  <c r="F55" i="19" s="1"/>
  <c r="E53" i="19"/>
  <c r="G55" i="19" l="1"/>
  <c r="E55" i="19" s="1"/>
  <c r="E54" i="19"/>
  <c r="F56" i="19" l="1"/>
  <c r="G56" i="19" l="1"/>
  <c r="E56" i="19" s="1"/>
  <c r="F57" i="19" l="1"/>
  <c r="G57" i="19" l="1"/>
  <c r="E57" i="1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BF4AA1-D096-4E85-A540-816BBB2EDD5A}" keepAlive="1" name="Query - tbl_AnnualExportImportwCPI" description="Connection to the 'tbl_AnnualExportImportwCPI' query in the workbook." type="5" refreshedVersion="8" background="1" saveData="1">
    <dbPr connection="Provider=Microsoft.Mashup.OleDb.1;Data Source=$Workbook$;Location=tbl_AnnualExportImportwCPI;Extended Properties=&quot;&quot;" command="SELECT * FROM [tbl_AnnualExportImportwCPI]"/>
  </connection>
  <connection id="2" xr16:uid="{C15D9A7A-07A8-40D9-87F5-8B298BC2BBA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5D37F74-99CE-474A-81DC-9B6B6ADFAE08}" name="WorksheetConnection_Book3!tbl_AnnualExportImportwCPI" type="102" refreshedVersion="8" minRefreshableVersion="5">
    <extLst>
      <ext xmlns:x15="http://schemas.microsoft.com/office/spreadsheetml/2010/11/main" uri="{DE250136-89BD-433C-8126-D09CA5730AF9}">
        <x15:connection id="tbl_AnnualExportImportwCPI">
          <x15:rangePr sourceName="_xlcn.WorksheetConnection_Book3tbl_AnnualExportImportwCPI1"/>
        </x15:connection>
      </ext>
    </extLst>
  </connection>
  <connection id="4" xr16:uid="{1E694E09-8022-4FC5-B904-56CB8A983CA7}" name="WorksheetConnection_tbl_AnnualExportImportwCPI!$B:$G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bl_AnnualExportImportwCPIBG1"/>
        </x15:connection>
      </ext>
    </extLst>
  </connection>
</connections>
</file>

<file path=xl/sharedStrings.xml><?xml version="1.0" encoding="utf-8"?>
<sst xmlns="http://schemas.openxmlformats.org/spreadsheetml/2006/main" count="6233" uniqueCount="1869">
  <si>
    <t>ID</t>
  </si>
  <si>
    <t>Year</t>
  </si>
  <si>
    <t>Country_Code</t>
  </si>
  <si>
    <t>Country</t>
  </si>
  <si>
    <t>Exports</t>
  </si>
  <si>
    <t>Imports</t>
  </si>
  <si>
    <t>CPI</t>
  </si>
  <si>
    <t>AE</t>
  </si>
  <si>
    <t>United Arab Emirates</t>
  </si>
  <si>
    <t>Asia</t>
  </si>
  <si>
    <t>AF</t>
  </si>
  <si>
    <t>Afghanistan</t>
  </si>
  <si>
    <t>AG</t>
  </si>
  <si>
    <t>Antigua and Barbuda</t>
  </si>
  <si>
    <t>North America</t>
  </si>
  <si>
    <t>AI</t>
  </si>
  <si>
    <t>Anguilla</t>
  </si>
  <si>
    <t>AL</t>
  </si>
  <si>
    <t>Albania</t>
  </si>
  <si>
    <t>Europe</t>
  </si>
  <si>
    <t>AM</t>
  </si>
  <si>
    <t>Armenia</t>
  </si>
  <si>
    <t>AO</t>
  </si>
  <si>
    <t>Angola</t>
  </si>
  <si>
    <t>Africa</t>
  </si>
  <si>
    <t>AT</t>
  </si>
  <si>
    <t>Austria</t>
  </si>
  <si>
    <t>AU</t>
  </si>
  <si>
    <t>Australia</t>
  </si>
  <si>
    <t>Oceania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</si>
  <si>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</si>
  <si>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</si>
  <si>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</si>
  <si>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</si>
  <si>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</si>
  <si>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</si>
  <si>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</si>
  <si>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</si>
  <si>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</si>
  <si>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</si>
  <si>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</si>
  <si>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</si>
  <si>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</si>
  <si>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</si>
  <si>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</si>
  <si>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</si>
  <si>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</si>
  <si>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</si>
  <si>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</si>
  <si>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</si>
  <si>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</si>
  <si>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</si>
  <si>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BN</t>
  </si>
  <si>
    <t>Brunei Darussalam</t>
  </si>
  <si>
    <t>BO</t>
  </si>
  <si>
    <t>Bolivia</t>
  </si>
  <si>
    <t>South America</t>
  </si>
  <si>
    <t>BR</t>
  </si>
  <si>
    <t>Brazil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</si>
  <si>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</si>
  <si>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</si>
  <si>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</si>
  <si>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</si>
  <si>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</si>
  <si>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</si>
  <si>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</si>
  <si>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</si>
  <si>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</si>
  <si>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</si>
  <si>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</si>
  <si>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Canada</t>
  </si>
  <si>
    <t>CF</t>
  </si>
  <si>
    <t>Central African Republic</t>
  </si>
  <si>
    <t>CG</t>
  </si>
  <si>
    <t>Congo</t>
  </si>
  <si>
    <t>CH</t>
  </si>
  <si>
    <t>Switzerland</t>
  </si>
  <si>
    <t>CL</t>
  </si>
  <si>
    <t>Chile</t>
  </si>
  <si>
    <t>CM</t>
  </si>
  <si>
    <t>Cameroon</t>
  </si>
  <si>
    <t>CN</t>
  </si>
  <si>
    <t>China, People's Republic of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</si>
  <si>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</si>
  <si>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</si>
  <si>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</si>
  <si>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</si>
  <si>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</si>
  <si>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</si>
  <si>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</si>
  <si>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</si>
  <si>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</si>
  <si>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</si>
  <si>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</si>
  <si>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</si>
  <si>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</si>
  <si>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</si>
  <si>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</si>
  <si>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</si>
  <si>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</si>
  <si>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</si>
  <si>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</si>
  <si>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</si>
  <si>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</si>
  <si>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</si>
  <si>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</si>
  <si>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</si>
  <si>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</si>
  <si>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</si>
  <si>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</si>
  <si>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</si>
  <si>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</si>
  <si>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</si>
  <si>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</si>
  <si>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</si>
  <si>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</si>
  <si>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</si>
  <si>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</si>
  <si>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</si>
  <si>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FM</t>
  </si>
  <si>
    <t>Micronesia, Federated States of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</si>
  <si>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</si>
  <si>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</si>
  <si>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</si>
  <si>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</si>
  <si>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</si>
  <si>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</si>
  <si>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</si>
  <si>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</si>
  <si>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</si>
  <si>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</si>
  <si>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GH</t>
  </si>
  <si>
    <t>Ghana</t>
  </si>
  <si>
    <t>GM</t>
  </si>
  <si>
    <t>Gambia</t>
  </si>
  <si>
    <t>GN</t>
  </si>
  <si>
    <t>Guinea</t>
  </si>
  <si>
    <t>GP</t>
  </si>
  <si>
    <t>Guadeloupe</t>
  </si>
  <si>
    <t>GR</t>
  </si>
  <si>
    <t>Greece</t>
  </si>
  <si>
    <t>GT</t>
  </si>
  <si>
    <t>Guatemala</t>
  </si>
  <si>
    <t>GW</t>
  </si>
  <si>
    <t>Guinea-Bissau</t>
  </si>
  <si>
    <t>GY</t>
  </si>
  <si>
    <t>Guyana</t>
  </si>
  <si>
    <t>HK</t>
  </si>
  <si>
    <t>Hong Kong (Special Administrative Region)</t>
  </si>
  <si>
    <t>HN</t>
  </si>
  <si>
    <t>Honduras</t>
  </si>
  <si>
    <t>HR</t>
  </si>
  <si>
    <t>Croatia</t>
  </si>
  <si>
    <t>HT</t>
  </si>
  <si>
    <t>Haiti</t>
  </si>
  <si>
    <t>HU</t>
  </si>
  <si>
    <t>Hungary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</si>
  <si>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</si>
  <si>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</si>
  <si>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</si>
  <si>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</si>
  <si>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</si>
  <si>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</si>
  <si>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</si>
  <si>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</si>
  <si>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</si>
  <si>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</si>
  <si>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</si>
  <si>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</si>
  <si>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</si>
  <si>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</si>
  <si>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</si>
  <si>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</si>
  <si>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</si>
  <si>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</si>
  <si>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</si>
  <si>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</si>
  <si>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</si>
  <si>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</si>
  <si>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</si>
  <si>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</si>
  <si>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</si>
  <si>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</si>
  <si>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</si>
  <si>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</si>
  <si>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</si>
  <si>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KN</t>
  </si>
  <si>
    <t>St Kitts and Nevis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</si>
  <si>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</si>
  <si>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</si>
  <si>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</si>
  <si>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</si>
  <si>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</si>
  <si>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</si>
  <si>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</si>
  <si>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</si>
  <si>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</si>
  <si>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</si>
  <si>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</si>
  <si>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</si>
  <si>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</si>
  <si>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 Lucia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</si>
  <si>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</si>
  <si>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</si>
  <si>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</si>
  <si>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</si>
  <si>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</si>
  <si>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</si>
  <si>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</si>
  <si>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</si>
  <si>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</si>
  <si>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</si>
  <si>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</si>
  <si>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</si>
  <si>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</si>
  <si>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</si>
  <si>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</si>
  <si>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</si>
  <si>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MD</t>
  </si>
  <si>
    <t>Moldova</t>
  </si>
  <si>
    <t>MG</t>
  </si>
  <si>
    <t>Madagascar</t>
  </si>
  <si>
    <t>ML</t>
  </si>
  <si>
    <t>Mali</t>
  </si>
  <si>
    <t>MM</t>
  </si>
  <si>
    <t>Myanmar</t>
  </si>
  <si>
    <t>MN</t>
  </si>
  <si>
    <t>Mongolia</t>
  </si>
  <si>
    <t>MO</t>
  </si>
  <si>
    <t>Macau (Special Administrative Region)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</si>
  <si>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</si>
  <si>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</si>
  <si>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</si>
  <si>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</si>
  <si>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</si>
  <si>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</si>
  <si>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</si>
  <si>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</si>
  <si>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</si>
  <si>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</si>
  <si>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</si>
  <si>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</si>
  <si>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</si>
  <si>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</si>
  <si>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</si>
  <si>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</si>
  <si>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</si>
  <si>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</si>
  <si>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</si>
  <si>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</si>
  <si>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</si>
  <si>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</si>
  <si>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</si>
  <si>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</si>
  <si>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</si>
  <si>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</si>
  <si>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</si>
  <si>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</si>
  <si>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</si>
  <si>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</si>
  <si>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</si>
  <si>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</si>
  <si>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</si>
  <si>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</si>
  <si>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</si>
  <si>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</si>
  <si>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</si>
  <si>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</si>
  <si>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</si>
  <si>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</si>
  <si>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</si>
  <si>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</si>
  <si>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</si>
  <si>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</si>
  <si>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</si>
  <si>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</si>
  <si>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</si>
  <si>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</si>
  <si>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</si>
  <si>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</si>
  <si>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</si>
  <si>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</si>
  <si>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PT</t>
  </si>
  <si>
    <t>Portugal</t>
  </si>
  <si>
    <t>PW</t>
  </si>
  <si>
    <t>Palau</t>
  </si>
  <si>
    <t>PY</t>
  </si>
  <si>
    <t>Paraguay</t>
  </si>
  <si>
    <t>QA</t>
  </si>
  <si>
    <t>Qatar</t>
  </si>
  <si>
    <t>RO</t>
  </si>
  <si>
    <t>Romania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</si>
  <si>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</si>
  <si>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</si>
  <si>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</si>
  <si>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</si>
  <si>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</si>
  <si>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</si>
  <si>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</si>
  <si>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</si>
  <si>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</si>
  <si>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</si>
  <si>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</si>
  <si>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</si>
  <si>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</si>
  <si>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</si>
  <si>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</si>
  <si>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</si>
  <si>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</si>
  <si>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</si>
  <si>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</si>
  <si>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</si>
  <si>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</si>
  <si>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</si>
  <si>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</si>
  <si>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</si>
  <si>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</si>
  <si>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</si>
  <si>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</si>
  <si>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</si>
  <si>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</si>
  <si>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</si>
  <si>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</si>
  <si>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and Principe</t>
  </si>
  <si>
    <t>SV</t>
  </si>
  <si>
    <t>El Salvador</t>
  </si>
  <si>
    <t>TD</t>
  </si>
  <si>
    <t>Chad</t>
  </si>
  <si>
    <t>TG</t>
  </si>
  <si>
    <t>Togo</t>
  </si>
  <si>
    <t>TH</t>
  </si>
  <si>
    <t>Thailand</t>
  </si>
  <si>
    <t>TJ</t>
  </si>
  <si>
    <t>Tajikistan</t>
  </si>
  <si>
    <t>TL</t>
  </si>
  <si>
    <t>Timor-Leste</t>
  </si>
  <si>
    <t>TN</t>
  </si>
  <si>
    <t>Tunisia</t>
  </si>
  <si>
    <t>TO</t>
  </si>
  <si>
    <t>Tonga</t>
  </si>
  <si>
    <t>TR</t>
  </si>
  <si>
    <t>Türkiye</t>
  </si>
  <si>
    <t>TT</t>
  </si>
  <si>
    <t>Trinidad and Tobago</t>
  </si>
  <si>
    <t>TZ</t>
  </si>
  <si>
    <t>Tanzania</t>
  </si>
  <si>
    <t>UA</t>
  </si>
  <si>
    <t>Ukraine</t>
  </si>
  <si>
    <t>UG</t>
  </si>
  <si>
    <t>Uganda</t>
  </si>
  <si>
    <t>US</t>
  </si>
  <si>
    <t>United States of America</t>
  </si>
  <si>
    <t>UY</t>
  </si>
  <si>
    <t>Uruguay</t>
  </si>
  <si>
    <t>UZ</t>
  </si>
  <si>
    <t>Uzbekistan</t>
  </si>
  <si>
    <t>VC</t>
  </si>
  <si>
    <t>St Vincent and the Grenadines</t>
  </si>
  <si>
    <t>VE</t>
  </si>
  <si>
    <t>Venezuela</t>
  </si>
  <si>
    <t>VG</t>
  </si>
  <si>
    <t>Virgin Islands, British</t>
  </si>
  <si>
    <t>VN</t>
  </si>
  <si>
    <t>Viet Nam</t>
  </si>
  <si>
    <t>VU</t>
  </si>
  <si>
    <t>Vanuatu</t>
  </si>
  <si>
    <t>WS</t>
  </si>
  <si>
    <t>Samoa</t>
  </si>
  <si>
    <t>ZA</t>
  </si>
  <si>
    <t>South Africa</t>
  </si>
  <si>
    <t>ZM</t>
  </si>
  <si>
    <t>Zambia</t>
  </si>
  <si>
    <t>ZW</t>
  </si>
  <si>
    <t>Zimbabwe</t>
  </si>
  <si>
    <t>AR</t>
  </si>
  <si>
    <t>Argentina</t>
  </si>
  <si>
    <t>Grand Total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</si>
  <si>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</si>
  <si>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</si>
  <si>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</si>
  <si>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</si>
  <si>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</si>
  <si>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</si>
  <si>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</si>
  <si>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</si>
  <si>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</si>
  <si>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</si>
  <si>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</si>
  <si>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</si>
  <si>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</si>
  <si>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</si>
  <si>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</si>
  <si>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</si>
  <si>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</si>
  <si>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</si>
  <si>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</si>
  <si>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</si>
  <si>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</si>
  <si>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</si>
  <si>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Pearson Correlation</t>
  </si>
  <si>
    <t>SUMMARY OUTPUT FOR IMPORTS &amp; CPI</t>
  </si>
  <si>
    <t>SUMMARY OUTPUT FOR EXPORTS &amp; CPI</t>
  </si>
  <si>
    <t>Annual Exports</t>
  </si>
  <si>
    <t>Annual Imports</t>
  </si>
  <si>
    <t>Annual CPI</t>
  </si>
  <si>
    <t>Variable Name</t>
  </si>
  <si>
    <t>Description</t>
  </si>
  <si>
    <t>Data Type</t>
  </si>
  <si>
    <t>Country Code (NZ standard 2 digits)</t>
  </si>
  <si>
    <t>Categorical, Norminal</t>
  </si>
  <si>
    <t>Country Name</t>
  </si>
  <si>
    <t>Region</t>
  </si>
  <si>
    <t xml:space="preserve">Name of the region each country locates in </t>
  </si>
  <si>
    <t>Year of trade</t>
  </si>
  <si>
    <t>Categorical, Ordinal</t>
  </si>
  <si>
    <t>Continuous</t>
  </si>
  <si>
    <t>Yearly Import Value (NZD)</t>
  </si>
  <si>
    <t>Yearly Export Value (NZD)</t>
  </si>
  <si>
    <t>Yearly Consumer Price Index</t>
  </si>
  <si>
    <t>Regions</t>
  </si>
  <si>
    <t>Error</t>
  </si>
  <si>
    <t>Absolute Error</t>
  </si>
  <si>
    <t>Squared Error</t>
  </si>
  <si>
    <t>Alpha</t>
  </si>
  <si>
    <t>MAE</t>
  </si>
  <si>
    <t>MSE</t>
  </si>
  <si>
    <t>RMSE</t>
  </si>
  <si>
    <t>MA Forecast (F)</t>
  </si>
  <si>
    <t>Error (e) = Y - F</t>
  </si>
  <si>
    <t>Mean Absolute Error (MAE)</t>
  </si>
  <si>
    <t>Mean Squared Error (MSE)</t>
  </si>
  <si>
    <t>Root Mean Squared Error (RMSE)</t>
  </si>
  <si>
    <t>Time</t>
  </si>
  <si>
    <t>Beta</t>
  </si>
  <si>
    <t>Level (L)</t>
  </si>
  <si>
    <t>Trend (T)</t>
  </si>
  <si>
    <t>Average Forecast (F)</t>
  </si>
  <si>
    <t>Annual_Exports</t>
  </si>
  <si>
    <t>Annual_Imports</t>
  </si>
  <si>
    <t>Annul Imports</t>
  </si>
  <si>
    <t>Forecast Exports</t>
  </si>
  <si>
    <t>Forecast Importports</t>
  </si>
  <si>
    <t>Forecast Imports</t>
  </si>
  <si>
    <t>Statistic</t>
  </si>
  <si>
    <t>Value</t>
  </si>
  <si>
    <t>Gamma</t>
  </si>
  <si>
    <t>MASE</t>
  </si>
  <si>
    <t>SMAPE</t>
  </si>
  <si>
    <t>Forecast(Annual_Imports)</t>
  </si>
  <si>
    <t>Lower Confidence Bound(Annual_Imports)</t>
  </si>
  <si>
    <t>Upper Confidence Bound(Annual_Imports)</t>
  </si>
  <si>
    <t>Forecast(Annual_Exports)</t>
  </si>
  <si>
    <t>Lower Confidence Bound(Annual_Exports)</t>
  </si>
  <si>
    <t>Upper Confidence Bound(Annual_Exports)</t>
  </si>
  <si>
    <t>SES Forecast (F)</t>
  </si>
  <si>
    <t>WS Forecast (F)</t>
  </si>
  <si>
    <t>Manual Forecasting Using Average or Mean Method</t>
  </si>
  <si>
    <t>List of Variable of NZ International Trade- Assessment3</t>
  </si>
  <si>
    <t>Annual_CPI</t>
  </si>
  <si>
    <t>Top 10 Countries</t>
  </si>
  <si>
    <t>Total Trade</t>
  </si>
  <si>
    <t>Top 10 Country by Total Value of Goods Export and Imports (2015 to 2022)</t>
  </si>
  <si>
    <t>Total Two-Way Trade</t>
  </si>
  <si>
    <t>Total Exports</t>
  </si>
  <si>
    <t>Total Imports</t>
  </si>
  <si>
    <t>Average CPI</t>
  </si>
  <si>
    <t>Average Annual CPI</t>
  </si>
  <si>
    <t>2015AE</t>
  </si>
  <si>
    <t>2015AF</t>
  </si>
  <si>
    <t>2015AG</t>
  </si>
  <si>
    <t>2015AI</t>
  </si>
  <si>
    <t>2015AL</t>
  </si>
  <si>
    <t>2015AM</t>
  </si>
  <si>
    <t>2015AO</t>
  </si>
  <si>
    <t>2015AT</t>
  </si>
  <si>
    <t>2015AU</t>
  </si>
  <si>
    <t>2015AW</t>
  </si>
  <si>
    <t>2015AZ</t>
  </si>
  <si>
    <t>2015BA</t>
  </si>
  <si>
    <t>2015BB</t>
  </si>
  <si>
    <t>2015BD</t>
  </si>
  <si>
    <t>2015BE</t>
  </si>
  <si>
    <t>2015BF</t>
  </si>
  <si>
    <t>2015BG</t>
  </si>
  <si>
    <t>2015BH</t>
  </si>
  <si>
    <t>2015BI</t>
  </si>
  <si>
    <t>2015BJ</t>
  </si>
  <si>
    <t>2015BN</t>
  </si>
  <si>
    <t>2015BO</t>
  </si>
  <si>
    <t>2015BR</t>
  </si>
  <si>
    <t>2015BS</t>
  </si>
  <si>
    <t>2015BT</t>
  </si>
  <si>
    <t>2015BW</t>
  </si>
  <si>
    <t>2015BY</t>
  </si>
  <si>
    <t>2015BZ</t>
  </si>
  <si>
    <t>2015CA</t>
  </si>
  <si>
    <t>2015CF</t>
  </si>
  <si>
    <t>2015CG</t>
  </si>
  <si>
    <t>2015CH</t>
  </si>
  <si>
    <t>2015CL</t>
  </si>
  <si>
    <t>2015CM</t>
  </si>
  <si>
    <t>2015CN</t>
  </si>
  <si>
    <t>2015CO</t>
  </si>
  <si>
    <t>2015CR</t>
  </si>
  <si>
    <t>2015CW</t>
  </si>
  <si>
    <t>2015CY</t>
  </si>
  <si>
    <t>2015CZ</t>
  </si>
  <si>
    <t>2015DE</t>
  </si>
  <si>
    <t>2015DJ</t>
  </si>
  <si>
    <t>2015DK</t>
  </si>
  <si>
    <t>2015DM</t>
  </si>
  <si>
    <t>2015DO</t>
  </si>
  <si>
    <t>2015DZ</t>
  </si>
  <si>
    <t>2015EC</t>
  </si>
  <si>
    <t>2015EE</t>
  </si>
  <si>
    <t>2015EG</t>
  </si>
  <si>
    <t>2015ES</t>
  </si>
  <si>
    <t>2015ET</t>
  </si>
  <si>
    <t>2015FI</t>
  </si>
  <si>
    <t>2015FJ</t>
  </si>
  <si>
    <t>2015FM</t>
  </si>
  <si>
    <t>2015FR</t>
  </si>
  <si>
    <t>2015GA</t>
  </si>
  <si>
    <t>2015GB</t>
  </si>
  <si>
    <t>2015GD</t>
  </si>
  <si>
    <t>2015GE</t>
  </si>
  <si>
    <t>2015GH</t>
  </si>
  <si>
    <t>2015GM</t>
  </si>
  <si>
    <t>2015GN</t>
  </si>
  <si>
    <t>2015GP</t>
  </si>
  <si>
    <t>2015GR</t>
  </si>
  <si>
    <t>2015GT</t>
  </si>
  <si>
    <t>2015GW</t>
  </si>
  <si>
    <t>2015GY</t>
  </si>
  <si>
    <t>2015HK</t>
  </si>
  <si>
    <t>2015HN</t>
  </si>
  <si>
    <t>2015HR</t>
  </si>
  <si>
    <t>2015HT</t>
  </si>
  <si>
    <t>2015HU</t>
  </si>
  <si>
    <t>2015ID</t>
  </si>
  <si>
    <t>2015IE</t>
  </si>
  <si>
    <t>2015IL</t>
  </si>
  <si>
    <t>2015IN</t>
  </si>
  <si>
    <t>2015IQ</t>
  </si>
  <si>
    <t>2015IR</t>
  </si>
  <si>
    <t>2015IS</t>
  </si>
  <si>
    <t>2015IT</t>
  </si>
  <si>
    <t>2015JM</t>
  </si>
  <si>
    <t>2015JO</t>
  </si>
  <si>
    <t>2015JP</t>
  </si>
  <si>
    <t>2015KE</t>
  </si>
  <si>
    <t>2015KG</t>
  </si>
  <si>
    <t>2015KH</t>
  </si>
  <si>
    <t>2015KI</t>
  </si>
  <si>
    <t>2015KN</t>
  </si>
  <si>
    <t>2015KR</t>
  </si>
  <si>
    <t>2015KW</t>
  </si>
  <si>
    <t>2015KY</t>
  </si>
  <si>
    <t>2015KZ</t>
  </si>
  <si>
    <t>2015LA</t>
  </si>
  <si>
    <t>2015LB</t>
  </si>
  <si>
    <t>2015LC</t>
  </si>
  <si>
    <t>2015LK</t>
  </si>
  <si>
    <t>2015LR</t>
  </si>
  <si>
    <t>2015LS</t>
  </si>
  <si>
    <t>2015LT</t>
  </si>
  <si>
    <t>2015LU</t>
  </si>
  <si>
    <t>2015LV</t>
  </si>
  <si>
    <t>2015LY</t>
  </si>
  <si>
    <t>2015MA</t>
  </si>
  <si>
    <t>2015MD</t>
  </si>
  <si>
    <t>2015MG</t>
  </si>
  <si>
    <t>2015ML</t>
  </si>
  <si>
    <t>2015MM</t>
  </si>
  <si>
    <t>2015MN</t>
  </si>
  <si>
    <t>2015MO</t>
  </si>
  <si>
    <t>2015MQ</t>
  </si>
  <si>
    <t>2015MR</t>
  </si>
  <si>
    <t>2015MS</t>
  </si>
  <si>
    <t>2015MT</t>
  </si>
  <si>
    <t>2015MU</t>
  </si>
  <si>
    <t>2015MV</t>
  </si>
  <si>
    <t>2015MW</t>
  </si>
  <si>
    <t>2015MX</t>
  </si>
  <si>
    <t>2015MY</t>
  </si>
  <si>
    <t>2015MZ</t>
  </si>
  <si>
    <t>2015NA</t>
  </si>
  <si>
    <t>2015NC</t>
  </si>
  <si>
    <t>2015NE</t>
  </si>
  <si>
    <t>2015NG</t>
  </si>
  <si>
    <t>2015NI</t>
  </si>
  <si>
    <t>2015NL</t>
  </si>
  <si>
    <t>2015NO</t>
  </si>
  <si>
    <t>2015NP</t>
  </si>
  <si>
    <t>2015NZ</t>
  </si>
  <si>
    <t>2015OM</t>
  </si>
  <si>
    <t>2015PA</t>
  </si>
  <si>
    <t>2015PE</t>
  </si>
  <si>
    <t>2015PG</t>
  </si>
  <si>
    <t>2015PH</t>
  </si>
  <si>
    <t>2015PK</t>
  </si>
  <si>
    <t>2015PL</t>
  </si>
  <si>
    <t>2015PT</t>
  </si>
  <si>
    <t>2015PW</t>
  </si>
  <si>
    <t>2015PY</t>
  </si>
  <si>
    <t>2015QA</t>
  </si>
  <si>
    <t>2015RO</t>
  </si>
  <si>
    <t>2015RU</t>
  </si>
  <si>
    <t>2015RW</t>
  </si>
  <si>
    <t>2015SA</t>
  </si>
  <si>
    <t>2015SB</t>
  </si>
  <si>
    <t>2015SC</t>
  </si>
  <si>
    <t>2015SD</t>
  </si>
  <si>
    <t>2015SE</t>
  </si>
  <si>
    <t>2015SG</t>
  </si>
  <si>
    <t>2015SI</t>
  </si>
  <si>
    <t>2015SK</t>
  </si>
  <si>
    <t>2015SL</t>
  </si>
  <si>
    <t>2015SM</t>
  </si>
  <si>
    <t>2015SN</t>
  </si>
  <si>
    <t>2015SO</t>
  </si>
  <si>
    <t>2015SR</t>
  </si>
  <si>
    <t>2015ST</t>
  </si>
  <si>
    <t>2015SV</t>
  </si>
  <si>
    <t>2015TD</t>
  </si>
  <si>
    <t>2015TG</t>
  </si>
  <si>
    <t>2015TH</t>
  </si>
  <si>
    <t>2015TJ</t>
  </si>
  <si>
    <t>2015TL</t>
  </si>
  <si>
    <t>2015TN</t>
  </si>
  <si>
    <t>2015TO</t>
  </si>
  <si>
    <t>2015TR</t>
  </si>
  <si>
    <t>2015TT</t>
  </si>
  <si>
    <t>2015TZ</t>
  </si>
  <si>
    <t>2015UA</t>
  </si>
  <si>
    <t>2015UG</t>
  </si>
  <si>
    <t>2015US</t>
  </si>
  <si>
    <t>2015UY</t>
  </si>
  <si>
    <t>2015UZ</t>
  </si>
  <si>
    <t>2015VC</t>
  </si>
  <si>
    <t>2015VE</t>
  </si>
  <si>
    <t>2015VG</t>
  </si>
  <si>
    <t>2015VN</t>
  </si>
  <si>
    <t>2015VU</t>
  </si>
  <si>
    <t>2015WS</t>
  </si>
  <si>
    <t>2015ZA</t>
  </si>
  <si>
    <t>2015ZM</t>
  </si>
  <si>
    <t>2015ZW</t>
  </si>
  <si>
    <t>2016AE</t>
  </si>
  <si>
    <t>2016AF</t>
  </si>
  <si>
    <t>2016AG</t>
  </si>
  <si>
    <t>2016AI</t>
  </si>
  <si>
    <t>2016AL</t>
  </si>
  <si>
    <t>2016AM</t>
  </si>
  <si>
    <t>2016AO</t>
  </si>
  <si>
    <t>2016AT</t>
  </si>
  <si>
    <t>2016AU</t>
  </si>
  <si>
    <t>2016AW</t>
  </si>
  <si>
    <t>2016AZ</t>
  </si>
  <si>
    <t>2016BA</t>
  </si>
  <si>
    <t>2016BB</t>
  </si>
  <si>
    <t>2016BD</t>
  </si>
  <si>
    <t>2016BE</t>
  </si>
  <si>
    <t>2016BF</t>
  </si>
  <si>
    <t>2016BG</t>
  </si>
  <si>
    <t>2016BH</t>
  </si>
  <si>
    <t>2016BI</t>
  </si>
  <si>
    <t>2016BJ</t>
  </si>
  <si>
    <t>2016BN</t>
  </si>
  <si>
    <t>2016BO</t>
  </si>
  <si>
    <t>2016BR</t>
  </si>
  <si>
    <t>2016BS</t>
  </si>
  <si>
    <t>2016BT</t>
  </si>
  <si>
    <t>2016BW</t>
  </si>
  <si>
    <t>2016BY</t>
  </si>
  <si>
    <t>2016BZ</t>
  </si>
  <si>
    <t>2016CA</t>
  </si>
  <si>
    <t>2016CF</t>
  </si>
  <si>
    <t>2016CG</t>
  </si>
  <si>
    <t>2016CH</t>
  </si>
  <si>
    <t>2016CL</t>
  </si>
  <si>
    <t>2016CM</t>
  </si>
  <si>
    <t>2016CN</t>
  </si>
  <si>
    <t>2016CO</t>
  </si>
  <si>
    <t>2016CR</t>
  </si>
  <si>
    <t>2016CW</t>
  </si>
  <si>
    <t>2016CY</t>
  </si>
  <si>
    <t>2016CZ</t>
  </si>
  <si>
    <t>2016DE</t>
  </si>
  <si>
    <t>2016DJ</t>
  </si>
  <si>
    <t>2016DK</t>
  </si>
  <si>
    <t>2016DM</t>
  </si>
  <si>
    <t>2016DO</t>
  </si>
  <si>
    <t>2016DZ</t>
  </si>
  <si>
    <t>2016EC</t>
  </si>
  <si>
    <t>2016EE</t>
  </si>
  <si>
    <t>2016EG</t>
  </si>
  <si>
    <t>2016ES</t>
  </si>
  <si>
    <t>2016ET</t>
  </si>
  <si>
    <t>2016FI</t>
  </si>
  <si>
    <t>2016FJ</t>
  </si>
  <si>
    <t>2016FM</t>
  </si>
  <si>
    <t>2016FR</t>
  </si>
  <si>
    <t>2016GA</t>
  </si>
  <si>
    <t>2016GB</t>
  </si>
  <si>
    <t>2016GD</t>
  </si>
  <si>
    <t>2016GE</t>
  </si>
  <si>
    <t>2016GH</t>
  </si>
  <si>
    <t>2016GM</t>
  </si>
  <si>
    <t>2016GN</t>
  </si>
  <si>
    <t>2016GP</t>
  </si>
  <si>
    <t>2016GR</t>
  </si>
  <si>
    <t>2016GT</t>
  </si>
  <si>
    <t>2016GW</t>
  </si>
  <si>
    <t>2016GY</t>
  </si>
  <si>
    <t>2016HK</t>
  </si>
  <si>
    <t>2016HN</t>
  </si>
  <si>
    <t>2016HR</t>
  </si>
  <si>
    <t>2016HT</t>
  </si>
  <si>
    <t>2016HU</t>
  </si>
  <si>
    <t>2016ID</t>
  </si>
  <si>
    <t>2016IE</t>
  </si>
  <si>
    <t>2016IL</t>
  </si>
  <si>
    <t>2016IN</t>
  </si>
  <si>
    <t>2016IQ</t>
  </si>
  <si>
    <t>2016IR</t>
  </si>
  <si>
    <t>2016IS</t>
  </si>
  <si>
    <t>2016IT</t>
  </si>
  <si>
    <t>2016JM</t>
  </si>
  <si>
    <t>2016JO</t>
  </si>
  <si>
    <t>2016JP</t>
  </si>
  <si>
    <t>2016KE</t>
  </si>
  <si>
    <t>2016KG</t>
  </si>
  <si>
    <t>2016KH</t>
  </si>
  <si>
    <t>2016KI</t>
  </si>
  <si>
    <t>2016KN</t>
  </si>
  <si>
    <t>2016KR</t>
  </si>
  <si>
    <t>2016KW</t>
  </si>
  <si>
    <t>2016KY</t>
  </si>
  <si>
    <t>2016KZ</t>
  </si>
  <si>
    <t>2016LA</t>
  </si>
  <si>
    <t>2016LB</t>
  </si>
  <si>
    <t>2016LC</t>
  </si>
  <si>
    <t>2016LK</t>
  </si>
  <si>
    <t>2016LR</t>
  </si>
  <si>
    <t>2016LS</t>
  </si>
  <si>
    <t>2016LT</t>
  </si>
  <si>
    <t>2016LU</t>
  </si>
  <si>
    <t>2016LV</t>
  </si>
  <si>
    <t>2016LY</t>
  </si>
  <si>
    <t>2016MA</t>
  </si>
  <si>
    <t>2016MD</t>
  </si>
  <si>
    <t>2016MG</t>
  </si>
  <si>
    <t>2016ML</t>
  </si>
  <si>
    <t>2016MM</t>
  </si>
  <si>
    <t>2016MN</t>
  </si>
  <si>
    <t>2016MO</t>
  </si>
  <si>
    <t>2016MQ</t>
  </si>
  <si>
    <t>2016MR</t>
  </si>
  <si>
    <t>2016MS</t>
  </si>
  <si>
    <t>2016MT</t>
  </si>
  <si>
    <t>2016MU</t>
  </si>
  <si>
    <t>2016MV</t>
  </si>
  <si>
    <t>2016MW</t>
  </si>
  <si>
    <t>2016MX</t>
  </si>
  <si>
    <t>2016MY</t>
  </si>
  <si>
    <t>2016MZ</t>
  </si>
  <si>
    <t>2016NA</t>
  </si>
  <si>
    <t>2016NC</t>
  </si>
  <si>
    <t>2016NE</t>
  </si>
  <si>
    <t>2016NG</t>
  </si>
  <si>
    <t>2016NI</t>
  </si>
  <si>
    <t>2016NL</t>
  </si>
  <si>
    <t>2016NO</t>
  </si>
  <si>
    <t>2016NP</t>
  </si>
  <si>
    <t>2016NZ</t>
  </si>
  <si>
    <t>2016OM</t>
  </si>
  <si>
    <t>2016PA</t>
  </si>
  <si>
    <t>2016PE</t>
  </si>
  <si>
    <t>2016PG</t>
  </si>
  <si>
    <t>2016PH</t>
  </si>
  <si>
    <t>2016PK</t>
  </si>
  <si>
    <t>2016PL</t>
  </si>
  <si>
    <t>2016PT</t>
  </si>
  <si>
    <t>2016PW</t>
  </si>
  <si>
    <t>2016PY</t>
  </si>
  <si>
    <t>2016QA</t>
  </si>
  <si>
    <t>2016RO</t>
  </si>
  <si>
    <t>2016RU</t>
  </si>
  <si>
    <t>2016RW</t>
  </si>
  <si>
    <t>2016SA</t>
  </si>
  <si>
    <t>2016SB</t>
  </si>
  <si>
    <t>2016SC</t>
  </si>
  <si>
    <t>2016SD</t>
  </si>
  <si>
    <t>2016SE</t>
  </si>
  <si>
    <t>2016SG</t>
  </si>
  <si>
    <t>2016SI</t>
  </si>
  <si>
    <t>2016SK</t>
  </si>
  <si>
    <t>2016SL</t>
  </si>
  <si>
    <t>2016SM</t>
  </si>
  <si>
    <t>2016SN</t>
  </si>
  <si>
    <t>2016SO</t>
  </si>
  <si>
    <t>2016SR</t>
  </si>
  <si>
    <t>2016ST</t>
  </si>
  <si>
    <t>2016SV</t>
  </si>
  <si>
    <t>2016TD</t>
  </si>
  <si>
    <t>2016TG</t>
  </si>
  <si>
    <t>2016TH</t>
  </si>
  <si>
    <t>2016TJ</t>
  </si>
  <si>
    <t>2016TL</t>
  </si>
  <si>
    <t>2016TN</t>
  </si>
  <si>
    <t>2016TO</t>
  </si>
  <si>
    <t>2016TR</t>
  </si>
  <si>
    <t>2016TT</t>
  </si>
  <si>
    <t>2016TZ</t>
  </si>
  <si>
    <t>2016UA</t>
  </si>
  <si>
    <t>2016UG</t>
  </si>
  <si>
    <t>2016US</t>
  </si>
  <si>
    <t>2016UY</t>
  </si>
  <si>
    <t>2016UZ</t>
  </si>
  <si>
    <t>2016VC</t>
  </si>
  <si>
    <t>2016VE</t>
  </si>
  <si>
    <t>2016VG</t>
  </si>
  <si>
    <t>2016VN</t>
  </si>
  <si>
    <t>2016VU</t>
  </si>
  <si>
    <t>2016WS</t>
  </si>
  <si>
    <t>2016ZA</t>
  </si>
  <si>
    <t>2016ZM</t>
  </si>
  <si>
    <t>2016ZW</t>
  </si>
  <si>
    <t>2017AE</t>
  </si>
  <si>
    <t>2017AF</t>
  </si>
  <si>
    <t>2017AG</t>
  </si>
  <si>
    <t>2017AI</t>
  </si>
  <si>
    <t>2017AL</t>
  </si>
  <si>
    <t>2017AM</t>
  </si>
  <si>
    <t>2017AO</t>
  </si>
  <si>
    <t>2017AR</t>
  </si>
  <si>
    <t>2017AT</t>
  </si>
  <si>
    <t>2017AU</t>
  </si>
  <si>
    <t>2017AW</t>
  </si>
  <si>
    <t>2017AZ</t>
  </si>
  <si>
    <t>2017BA</t>
  </si>
  <si>
    <t>2017BB</t>
  </si>
  <si>
    <t>2017BD</t>
  </si>
  <si>
    <t>2017BE</t>
  </si>
  <si>
    <t>2017BF</t>
  </si>
  <si>
    <t>2017BG</t>
  </si>
  <si>
    <t>2017BH</t>
  </si>
  <si>
    <t>2017BI</t>
  </si>
  <si>
    <t>2017BJ</t>
  </si>
  <si>
    <t>2017BN</t>
  </si>
  <si>
    <t>2017BO</t>
  </si>
  <si>
    <t>2017BR</t>
  </si>
  <si>
    <t>2017BS</t>
  </si>
  <si>
    <t>2017BT</t>
  </si>
  <si>
    <t>2017BW</t>
  </si>
  <si>
    <t>2017BY</t>
  </si>
  <si>
    <t>2017BZ</t>
  </si>
  <si>
    <t>2017CA</t>
  </si>
  <si>
    <t>2017CF</t>
  </si>
  <si>
    <t>2017CG</t>
  </si>
  <si>
    <t>2017CH</t>
  </si>
  <si>
    <t>2017CL</t>
  </si>
  <si>
    <t>2017CM</t>
  </si>
  <si>
    <t>2017CN</t>
  </si>
  <si>
    <t>2017CO</t>
  </si>
  <si>
    <t>2017CR</t>
  </si>
  <si>
    <t>2017CW</t>
  </si>
  <si>
    <t>2017CY</t>
  </si>
  <si>
    <t>2017CZ</t>
  </si>
  <si>
    <t>2017DE</t>
  </si>
  <si>
    <t>2017DJ</t>
  </si>
  <si>
    <t>2017DK</t>
  </si>
  <si>
    <t>2017DM</t>
  </si>
  <si>
    <t>2017DO</t>
  </si>
  <si>
    <t>2017DZ</t>
  </si>
  <si>
    <t>2017EC</t>
  </si>
  <si>
    <t>2017EE</t>
  </si>
  <si>
    <t>2017EG</t>
  </si>
  <si>
    <t>2017ES</t>
  </si>
  <si>
    <t>2017ET</t>
  </si>
  <si>
    <t>2017FI</t>
  </si>
  <si>
    <t>2017FJ</t>
  </si>
  <si>
    <t>2017FM</t>
  </si>
  <si>
    <t>2017FR</t>
  </si>
  <si>
    <t>2017GA</t>
  </si>
  <si>
    <t>2017GB</t>
  </si>
  <si>
    <t>2017GD</t>
  </si>
  <si>
    <t>2017GE</t>
  </si>
  <si>
    <t>2017GH</t>
  </si>
  <si>
    <t>2017GM</t>
  </si>
  <si>
    <t>2017GN</t>
  </si>
  <si>
    <t>2017GR</t>
  </si>
  <si>
    <t>2017GT</t>
  </si>
  <si>
    <t>2017GY</t>
  </si>
  <si>
    <t>2017HK</t>
  </si>
  <si>
    <t>2017HN</t>
  </si>
  <si>
    <t>2017HR</t>
  </si>
  <si>
    <t>2017HT</t>
  </si>
  <si>
    <t>2017HU</t>
  </si>
  <si>
    <t>2017ID</t>
  </si>
  <si>
    <t>2017IE</t>
  </si>
  <si>
    <t>2017IL</t>
  </si>
  <si>
    <t>2017IN</t>
  </si>
  <si>
    <t>2017IQ</t>
  </si>
  <si>
    <t>2017IR</t>
  </si>
  <si>
    <t>2017IS</t>
  </si>
  <si>
    <t>2017IT</t>
  </si>
  <si>
    <t>2017JM</t>
  </si>
  <si>
    <t>2017JO</t>
  </si>
  <si>
    <t>2017JP</t>
  </si>
  <si>
    <t>2017KE</t>
  </si>
  <si>
    <t>2017KG</t>
  </si>
  <si>
    <t>2017KH</t>
  </si>
  <si>
    <t>2017KI</t>
  </si>
  <si>
    <t>2017KN</t>
  </si>
  <si>
    <t>2017KR</t>
  </si>
  <si>
    <t>2017KW</t>
  </si>
  <si>
    <t>2017KZ</t>
  </si>
  <si>
    <t>2017LA</t>
  </si>
  <si>
    <t>2017LB</t>
  </si>
  <si>
    <t>2017LC</t>
  </si>
  <si>
    <t>2017LK</t>
  </si>
  <si>
    <t>2017LR</t>
  </si>
  <si>
    <t>2017LS</t>
  </si>
  <si>
    <t>2017LT</t>
  </si>
  <si>
    <t>2017LU</t>
  </si>
  <si>
    <t>2017LV</t>
  </si>
  <si>
    <t>2017LY</t>
  </si>
  <si>
    <t>2017MA</t>
  </si>
  <si>
    <t>2017MD</t>
  </si>
  <si>
    <t>2017MG</t>
  </si>
  <si>
    <t>2017ML</t>
  </si>
  <si>
    <t>2017MM</t>
  </si>
  <si>
    <t>2017MN</t>
  </si>
  <si>
    <t>2017MO</t>
  </si>
  <si>
    <t>2017MQ</t>
  </si>
  <si>
    <t>2017MR</t>
  </si>
  <si>
    <t>2017MS</t>
  </si>
  <si>
    <t>2017MT</t>
  </si>
  <si>
    <t>2017MU</t>
  </si>
  <si>
    <t>2017MV</t>
  </si>
  <si>
    <t>2017MW</t>
  </si>
  <si>
    <t>2017MX</t>
  </si>
  <si>
    <t>2017MY</t>
  </si>
  <si>
    <t>2017MZ</t>
  </si>
  <si>
    <t>2017NA</t>
  </si>
  <si>
    <t>2017NE</t>
  </si>
  <si>
    <t>2017NG</t>
  </si>
  <si>
    <t>2017NI</t>
  </si>
  <si>
    <t>2017NL</t>
  </si>
  <si>
    <t>2017NO</t>
  </si>
  <si>
    <t>2017NP</t>
  </si>
  <si>
    <t>2017NZ</t>
  </si>
  <si>
    <t>2017OM</t>
  </si>
  <si>
    <t>2017PA</t>
  </si>
  <si>
    <t>2017PE</t>
  </si>
  <si>
    <t>2017PG</t>
  </si>
  <si>
    <t>2017PH</t>
  </si>
  <si>
    <t>2017PK</t>
  </si>
  <si>
    <t>2017PL</t>
  </si>
  <si>
    <t>2017PT</t>
  </si>
  <si>
    <t>2017PW</t>
  </si>
  <si>
    <t>2017PY</t>
  </si>
  <si>
    <t>2017QA</t>
  </si>
  <si>
    <t>2017RO</t>
  </si>
  <si>
    <t>2017RU</t>
  </si>
  <si>
    <t>2017RW</t>
  </si>
  <si>
    <t>2017SA</t>
  </si>
  <si>
    <t>2017SB</t>
  </si>
  <si>
    <t>2017SC</t>
  </si>
  <si>
    <t>2017SD</t>
  </si>
  <si>
    <t>2017SE</t>
  </si>
  <si>
    <t>2017SG</t>
  </si>
  <si>
    <t>2017SI</t>
  </si>
  <si>
    <t>2017SK</t>
  </si>
  <si>
    <t>2017SL</t>
  </si>
  <si>
    <t>2017SM</t>
  </si>
  <si>
    <t>2017SN</t>
  </si>
  <si>
    <t>2017SO</t>
  </si>
  <si>
    <t>2017SR</t>
  </si>
  <si>
    <t>2017ST</t>
  </si>
  <si>
    <t>2017SV</t>
  </si>
  <si>
    <t>2017TD</t>
  </si>
  <si>
    <t>2017TG</t>
  </si>
  <si>
    <t>2017TH</t>
  </si>
  <si>
    <t>2017TL</t>
  </si>
  <si>
    <t>2017TN</t>
  </si>
  <si>
    <t>2017TO</t>
  </si>
  <si>
    <t>2017TR</t>
  </si>
  <si>
    <t>2017TT</t>
  </si>
  <si>
    <t>2017TZ</t>
  </si>
  <si>
    <t>2017UA</t>
  </si>
  <si>
    <t>2017UG</t>
  </si>
  <si>
    <t>2017US</t>
  </si>
  <si>
    <t>2017UY</t>
  </si>
  <si>
    <t>2017UZ</t>
  </si>
  <si>
    <t>2017VC</t>
  </si>
  <si>
    <t>2017VN</t>
  </si>
  <si>
    <t>2017VU</t>
  </si>
  <si>
    <t>2017WS</t>
  </si>
  <si>
    <t>2017ZA</t>
  </si>
  <si>
    <t>2017ZM</t>
  </si>
  <si>
    <t>2017ZW</t>
  </si>
  <si>
    <t>2018AE</t>
  </si>
  <si>
    <t>2018AF</t>
  </si>
  <si>
    <t>2018AG</t>
  </si>
  <si>
    <t>2018AI</t>
  </si>
  <si>
    <t>2018AL</t>
  </si>
  <si>
    <t>2018AM</t>
  </si>
  <si>
    <t>2018AO</t>
  </si>
  <si>
    <t>2018AR</t>
  </si>
  <si>
    <t>2018AT</t>
  </si>
  <si>
    <t>2018AU</t>
  </si>
  <si>
    <t>2018AW</t>
  </si>
  <si>
    <t>2018AZ</t>
  </si>
  <si>
    <t>2018BA</t>
  </si>
  <si>
    <t>2018BB</t>
  </si>
  <si>
    <t>2018BD</t>
  </si>
  <si>
    <t>2018BE</t>
  </si>
  <si>
    <t>2018BF</t>
  </si>
  <si>
    <t>2018BG</t>
  </si>
  <si>
    <t>2018BH</t>
  </si>
  <si>
    <t>2018BI</t>
  </si>
  <si>
    <t>2018BJ</t>
  </si>
  <si>
    <t>2018BN</t>
  </si>
  <si>
    <t>2018BO</t>
  </si>
  <si>
    <t>2018BR</t>
  </si>
  <si>
    <t>2018BS</t>
  </si>
  <si>
    <t>2018BT</t>
  </si>
  <si>
    <t>2018BW</t>
  </si>
  <si>
    <t>2018BY</t>
  </si>
  <si>
    <t>2018BZ</t>
  </si>
  <si>
    <t>2018CA</t>
  </si>
  <si>
    <t>2018CF</t>
  </si>
  <si>
    <t>2018CG</t>
  </si>
  <si>
    <t>2018CH</t>
  </si>
  <si>
    <t>2018CL</t>
  </si>
  <si>
    <t>2018CM</t>
  </si>
  <si>
    <t>2018CN</t>
  </si>
  <si>
    <t>2018CO</t>
  </si>
  <si>
    <t>2018CR</t>
  </si>
  <si>
    <t>2018CW</t>
  </si>
  <si>
    <t>2018CY</t>
  </si>
  <si>
    <t>2018CZ</t>
  </si>
  <si>
    <t>2018DE</t>
  </si>
  <si>
    <t>2018DJ</t>
  </si>
  <si>
    <t>2018DK</t>
  </si>
  <si>
    <t>2018DM</t>
  </si>
  <si>
    <t>2018DO</t>
  </si>
  <si>
    <t>2018DZ</t>
  </si>
  <si>
    <t>2018EC</t>
  </si>
  <si>
    <t>2018EE</t>
  </si>
  <si>
    <t>2018EG</t>
  </si>
  <si>
    <t>2018ES</t>
  </si>
  <si>
    <t>2018ET</t>
  </si>
  <si>
    <t>2018FI</t>
  </si>
  <si>
    <t>2018FJ</t>
  </si>
  <si>
    <t>2018FM</t>
  </si>
  <si>
    <t>2018FR</t>
  </si>
  <si>
    <t>2018GA</t>
  </si>
  <si>
    <t>2018GB</t>
  </si>
  <si>
    <t>2018GD</t>
  </si>
  <si>
    <t>2018GE</t>
  </si>
  <si>
    <t>2018GH</t>
  </si>
  <si>
    <t>2018GM</t>
  </si>
  <si>
    <t>2018GN</t>
  </si>
  <si>
    <t>2018GR</t>
  </si>
  <si>
    <t>2018GT</t>
  </si>
  <si>
    <t>2018GY</t>
  </si>
  <si>
    <t>2018HK</t>
  </si>
  <si>
    <t>2018HN</t>
  </si>
  <si>
    <t>2018HR</t>
  </si>
  <si>
    <t>2018HT</t>
  </si>
  <si>
    <t>2018HU</t>
  </si>
  <si>
    <t>2018ID</t>
  </si>
  <si>
    <t>2018IE</t>
  </si>
  <si>
    <t>2018IL</t>
  </si>
  <si>
    <t>2018IN</t>
  </si>
  <si>
    <t>2018IQ</t>
  </si>
  <si>
    <t>2018IR</t>
  </si>
  <si>
    <t>2018IS</t>
  </si>
  <si>
    <t>2018IT</t>
  </si>
  <si>
    <t>2018JM</t>
  </si>
  <si>
    <t>2018JO</t>
  </si>
  <si>
    <t>2018JP</t>
  </si>
  <si>
    <t>2018KE</t>
  </si>
  <si>
    <t>2018KG</t>
  </si>
  <si>
    <t>2018KH</t>
  </si>
  <si>
    <t>2018KI</t>
  </si>
  <si>
    <t>2018KN</t>
  </si>
  <si>
    <t>2018KR</t>
  </si>
  <si>
    <t>2018KW</t>
  </si>
  <si>
    <t>2018KZ</t>
  </si>
  <si>
    <t>2018LA</t>
  </si>
  <si>
    <t>2018LB</t>
  </si>
  <si>
    <t>2018LC</t>
  </si>
  <si>
    <t>2018LK</t>
  </si>
  <si>
    <t>2018LR</t>
  </si>
  <si>
    <t>2018LS</t>
  </si>
  <si>
    <t>2018LT</t>
  </si>
  <si>
    <t>2018LU</t>
  </si>
  <si>
    <t>2018LV</t>
  </si>
  <si>
    <t>2018LY</t>
  </si>
  <si>
    <t>2018MA</t>
  </si>
  <si>
    <t>2018MD</t>
  </si>
  <si>
    <t>2018MG</t>
  </si>
  <si>
    <t>2018ML</t>
  </si>
  <si>
    <t>2018MM</t>
  </si>
  <si>
    <t>2018MN</t>
  </si>
  <si>
    <t>2018MO</t>
  </si>
  <si>
    <t>2018MR</t>
  </si>
  <si>
    <t>2018MS</t>
  </si>
  <si>
    <t>2018MT</t>
  </si>
  <si>
    <t>2018MU</t>
  </si>
  <si>
    <t>2018MV</t>
  </si>
  <si>
    <t>2018MW</t>
  </si>
  <si>
    <t>2018MX</t>
  </si>
  <si>
    <t>2018MY</t>
  </si>
  <si>
    <t>2018MZ</t>
  </si>
  <si>
    <t>2018NA</t>
  </si>
  <si>
    <t>2018NE</t>
  </si>
  <si>
    <t>2018NG</t>
  </si>
  <si>
    <t>2018NI</t>
  </si>
  <si>
    <t>2018NL</t>
  </si>
  <si>
    <t>2018NO</t>
  </si>
  <si>
    <t>2018NP</t>
  </si>
  <si>
    <t>2018NZ</t>
  </si>
  <si>
    <t>2018OM</t>
  </si>
  <si>
    <t>2018PA</t>
  </si>
  <si>
    <t>2018PE</t>
  </si>
  <si>
    <t>2018PG</t>
  </si>
  <si>
    <t>2018PH</t>
  </si>
  <si>
    <t>2018PK</t>
  </si>
  <si>
    <t>2018PL</t>
  </si>
  <si>
    <t>2018PT</t>
  </si>
  <si>
    <t>2018PW</t>
  </si>
  <si>
    <t>2018PY</t>
  </si>
  <si>
    <t>2018QA</t>
  </si>
  <si>
    <t>2018RO</t>
  </si>
  <si>
    <t>2018RU</t>
  </si>
  <si>
    <t>2018RW</t>
  </si>
  <si>
    <t>2018SA</t>
  </si>
  <si>
    <t>2018SB</t>
  </si>
  <si>
    <t>2018SC</t>
  </si>
  <si>
    <t>2018SD</t>
  </si>
  <si>
    <t>2018SE</t>
  </si>
  <si>
    <t>2018SG</t>
  </si>
  <si>
    <t>2018SI</t>
  </si>
  <si>
    <t>2018SK</t>
  </si>
  <si>
    <t>2018SL</t>
  </si>
  <si>
    <t>2018SN</t>
  </si>
  <si>
    <t>2018SO</t>
  </si>
  <si>
    <t>2018ST</t>
  </si>
  <si>
    <t>2018SV</t>
  </si>
  <si>
    <t>2018TD</t>
  </si>
  <si>
    <t>2018TG</t>
  </si>
  <si>
    <t>2018TH</t>
  </si>
  <si>
    <t>2018TL</t>
  </si>
  <si>
    <t>2018TN</t>
  </si>
  <si>
    <t>2018TO</t>
  </si>
  <si>
    <t>2018TR</t>
  </si>
  <si>
    <t>2018TT</t>
  </si>
  <si>
    <t>2018TZ</t>
  </si>
  <si>
    <t>2018UA</t>
  </si>
  <si>
    <t>2018UG</t>
  </si>
  <si>
    <t>2018US</t>
  </si>
  <si>
    <t>2018UY</t>
  </si>
  <si>
    <t>2018UZ</t>
  </si>
  <si>
    <t>2018VC</t>
  </si>
  <si>
    <t>2018VN</t>
  </si>
  <si>
    <t>2018VU</t>
  </si>
  <si>
    <t>2018WS</t>
  </si>
  <si>
    <t>2018ZA</t>
  </si>
  <si>
    <t>2018ZM</t>
  </si>
  <si>
    <t>2018ZW</t>
  </si>
  <si>
    <t>2019AE</t>
  </si>
  <si>
    <t>2019AF</t>
  </si>
  <si>
    <t>2019AG</t>
  </si>
  <si>
    <t>2019AI</t>
  </si>
  <si>
    <t>2019AL</t>
  </si>
  <si>
    <t>2019AM</t>
  </si>
  <si>
    <t>2019AO</t>
  </si>
  <si>
    <t>2019AR</t>
  </si>
  <si>
    <t>2019AT</t>
  </si>
  <si>
    <t>2019AU</t>
  </si>
  <si>
    <t>2019AW</t>
  </si>
  <si>
    <t>2019AZ</t>
  </si>
  <si>
    <t>2019BA</t>
  </si>
  <si>
    <t>2019BB</t>
  </si>
  <si>
    <t>2019BD</t>
  </si>
  <si>
    <t>2019BE</t>
  </si>
  <si>
    <t>2019BF</t>
  </si>
  <si>
    <t>2019BG</t>
  </si>
  <si>
    <t>2019BH</t>
  </si>
  <si>
    <t>2019BI</t>
  </si>
  <si>
    <t>2019BJ</t>
  </si>
  <si>
    <t>2019BN</t>
  </si>
  <si>
    <t>2019BO</t>
  </si>
  <si>
    <t>2019BR</t>
  </si>
  <si>
    <t>2019BS</t>
  </si>
  <si>
    <t>2019BT</t>
  </si>
  <si>
    <t>2019BW</t>
  </si>
  <si>
    <t>2019BY</t>
  </si>
  <si>
    <t>2019BZ</t>
  </si>
  <si>
    <t>2019CA</t>
  </si>
  <si>
    <t>2019CF</t>
  </si>
  <si>
    <t>2019CG</t>
  </si>
  <si>
    <t>2019CH</t>
  </si>
  <si>
    <t>2019CL</t>
  </si>
  <si>
    <t>2019CM</t>
  </si>
  <si>
    <t>2019CN</t>
  </si>
  <si>
    <t>2019CO</t>
  </si>
  <si>
    <t>2019CR</t>
  </si>
  <si>
    <t>2019CW</t>
  </si>
  <si>
    <t>2019CY</t>
  </si>
  <si>
    <t>2019CZ</t>
  </si>
  <si>
    <t>2019DE</t>
  </si>
  <si>
    <t>2019DJ</t>
  </si>
  <si>
    <t>2019DK</t>
  </si>
  <si>
    <t>2019DM</t>
  </si>
  <si>
    <t>2019DO</t>
  </si>
  <si>
    <t>2019DZ</t>
  </si>
  <si>
    <t>2019EC</t>
  </si>
  <si>
    <t>2019EE</t>
  </si>
  <si>
    <t>2019EG</t>
  </si>
  <si>
    <t>2019ES</t>
  </si>
  <si>
    <t>2019ET</t>
  </si>
  <si>
    <t>2019FI</t>
  </si>
  <si>
    <t>2019FJ</t>
  </si>
  <si>
    <t>2019FM</t>
  </si>
  <si>
    <t>2019FR</t>
  </si>
  <si>
    <t>2019GA</t>
  </si>
  <si>
    <t>2019GB</t>
  </si>
  <si>
    <t>2019GD</t>
  </si>
  <si>
    <t>2019GE</t>
  </si>
  <si>
    <t>2019GH</t>
  </si>
  <si>
    <t>2019GM</t>
  </si>
  <si>
    <t>2019GN</t>
  </si>
  <si>
    <t>2019GR</t>
  </si>
  <si>
    <t>2019GT</t>
  </si>
  <si>
    <t>2019GW</t>
  </si>
  <si>
    <t>2019GY</t>
  </si>
  <si>
    <t>2019HK</t>
  </si>
  <si>
    <t>2019HN</t>
  </si>
  <si>
    <t>2019HR</t>
  </si>
  <si>
    <t>2019HT</t>
  </si>
  <si>
    <t>2019HU</t>
  </si>
  <si>
    <t>2019ID</t>
  </si>
  <si>
    <t>2019IE</t>
  </si>
  <si>
    <t>2019IL</t>
  </si>
  <si>
    <t>2019IN</t>
  </si>
  <si>
    <t>2019IQ</t>
  </si>
  <si>
    <t>2019IR</t>
  </si>
  <si>
    <t>2019IS</t>
  </si>
  <si>
    <t>2019IT</t>
  </si>
  <si>
    <t>2019JM</t>
  </si>
  <si>
    <t>2019JO</t>
  </si>
  <si>
    <t>2019JP</t>
  </si>
  <si>
    <t>2019KE</t>
  </si>
  <si>
    <t>2019KG</t>
  </si>
  <si>
    <t>2019KH</t>
  </si>
  <si>
    <t>2019KI</t>
  </si>
  <si>
    <t>2019KN</t>
  </si>
  <si>
    <t>2019KR</t>
  </si>
  <si>
    <t>2019KW</t>
  </si>
  <si>
    <t>2019KZ</t>
  </si>
  <si>
    <t>2019LA</t>
  </si>
  <si>
    <t>2019LB</t>
  </si>
  <si>
    <t>2019LC</t>
  </si>
  <si>
    <t>2019LK</t>
  </si>
  <si>
    <t>2019LS</t>
  </si>
  <si>
    <t>2019LT</t>
  </si>
  <si>
    <t>2019LU</t>
  </si>
  <si>
    <t>2019LV</t>
  </si>
  <si>
    <t>2019LY</t>
  </si>
  <si>
    <t>2019MA</t>
  </si>
  <si>
    <t>2019MD</t>
  </si>
  <si>
    <t>2019MG</t>
  </si>
  <si>
    <t>2019ML</t>
  </si>
  <si>
    <t>2019MM</t>
  </si>
  <si>
    <t>2019MN</t>
  </si>
  <si>
    <t>2019MO</t>
  </si>
  <si>
    <t>2019MR</t>
  </si>
  <si>
    <t>2019MS</t>
  </si>
  <si>
    <t>2019MT</t>
  </si>
  <si>
    <t>2019MU</t>
  </si>
  <si>
    <t>2019MV</t>
  </si>
  <si>
    <t>2019MW</t>
  </si>
  <si>
    <t>2019MX</t>
  </si>
  <si>
    <t>2019MY</t>
  </si>
  <si>
    <t>2019MZ</t>
  </si>
  <si>
    <t>2019NA</t>
  </si>
  <si>
    <t>2019NE</t>
  </si>
  <si>
    <t>2019NG</t>
  </si>
  <si>
    <t>2019NI</t>
  </si>
  <si>
    <t>2019NL</t>
  </si>
  <si>
    <t>2019NO</t>
  </si>
  <si>
    <t>2019NP</t>
  </si>
  <si>
    <t>2019NZ</t>
  </si>
  <si>
    <t>2019OM</t>
  </si>
  <si>
    <t>2019PA</t>
  </si>
  <si>
    <t>2019PE</t>
  </si>
  <si>
    <t>2019PG</t>
  </si>
  <si>
    <t>2019PH</t>
  </si>
  <si>
    <t>2019PK</t>
  </si>
  <si>
    <t>2019PL</t>
  </si>
  <si>
    <t>2019PT</t>
  </si>
  <si>
    <t>2019PW</t>
  </si>
  <si>
    <t>2019PY</t>
  </si>
  <si>
    <t>2019QA</t>
  </si>
  <si>
    <t>2019RO</t>
  </si>
  <si>
    <t>2019RU</t>
  </si>
  <si>
    <t>2019RW</t>
  </si>
  <si>
    <t>2019SA</t>
  </si>
  <si>
    <t>2019SB</t>
  </si>
  <si>
    <t>2019SC</t>
  </si>
  <si>
    <t>2019SD</t>
  </si>
  <si>
    <t>2019SE</t>
  </si>
  <si>
    <t>2019SG</t>
  </si>
  <si>
    <t>2019SI</t>
  </si>
  <si>
    <t>2019SK</t>
  </si>
  <si>
    <t>2019SL</t>
  </si>
  <si>
    <t>2019SN</t>
  </si>
  <si>
    <t>2019SO</t>
  </si>
  <si>
    <t>2019SR</t>
  </si>
  <si>
    <t>2019ST</t>
  </si>
  <si>
    <t>2019SV</t>
  </si>
  <si>
    <t>2019TD</t>
  </si>
  <si>
    <t>2019TG</t>
  </si>
  <si>
    <t>2019TH</t>
  </si>
  <si>
    <t>2019TL</t>
  </si>
  <si>
    <t>2019TN</t>
  </si>
  <si>
    <t>2019TO</t>
  </si>
  <si>
    <t>2019TR</t>
  </si>
  <si>
    <t>2019TT</t>
  </si>
  <si>
    <t>2019TZ</t>
  </si>
  <si>
    <t>2019UA</t>
  </si>
  <si>
    <t>2019UG</t>
  </si>
  <si>
    <t>2019US</t>
  </si>
  <si>
    <t>2019UY</t>
  </si>
  <si>
    <t>2019UZ</t>
  </si>
  <si>
    <t>2019VC</t>
  </si>
  <si>
    <t>2019VN</t>
  </si>
  <si>
    <t>2019VU</t>
  </si>
  <si>
    <t>2019WS</t>
  </si>
  <si>
    <t>2019ZA</t>
  </si>
  <si>
    <t>2019ZM</t>
  </si>
  <si>
    <t>2019ZW</t>
  </si>
  <si>
    <t>2020AE</t>
  </si>
  <si>
    <t>2020AG</t>
  </si>
  <si>
    <t>2020AI</t>
  </si>
  <si>
    <t>2020AL</t>
  </si>
  <si>
    <t>2020AM</t>
  </si>
  <si>
    <t>2020AO</t>
  </si>
  <si>
    <t>2020AR</t>
  </si>
  <si>
    <t>2020AT</t>
  </si>
  <si>
    <t>2020AU</t>
  </si>
  <si>
    <t>2020AZ</t>
  </si>
  <si>
    <t>2020BA</t>
  </si>
  <si>
    <t>2020BD</t>
  </si>
  <si>
    <t>2020BE</t>
  </si>
  <si>
    <t>2020BF</t>
  </si>
  <si>
    <t>2020BG</t>
  </si>
  <si>
    <t>2020BH</t>
  </si>
  <si>
    <t>2020BI</t>
  </si>
  <si>
    <t>2020BJ</t>
  </si>
  <si>
    <t>2020BN</t>
  </si>
  <si>
    <t>2020BO</t>
  </si>
  <si>
    <t>2020BR</t>
  </si>
  <si>
    <t>2020BS</t>
  </si>
  <si>
    <t>2020BT</t>
  </si>
  <si>
    <t>2020BW</t>
  </si>
  <si>
    <t>2020BY</t>
  </si>
  <si>
    <t>2020BZ</t>
  </si>
  <si>
    <t>2020CA</t>
  </si>
  <si>
    <t>2020CF</t>
  </si>
  <si>
    <t>2020CG</t>
  </si>
  <si>
    <t>2020CH</t>
  </si>
  <si>
    <t>2020CL</t>
  </si>
  <si>
    <t>2020CM</t>
  </si>
  <si>
    <t>2020CN</t>
  </si>
  <si>
    <t>2020CO</t>
  </si>
  <si>
    <t>2020CR</t>
  </si>
  <si>
    <t>2020CY</t>
  </si>
  <si>
    <t>2020CZ</t>
  </si>
  <si>
    <t>2020DE</t>
  </si>
  <si>
    <t>2020DJ</t>
  </si>
  <si>
    <t>2020DK</t>
  </si>
  <si>
    <t>2020DM</t>
  </si>
  <si>
    <t>2020DO</t>
  </si>
  <si>
    <t>2020DZ</t>
  </si>
  <si>
    <t>2020EC</t>
  </si>
  <si>
    <t>2020EE</t>
  </si>
  <si>
    <t>2020EG</t>
  </si>
  <si>
    <t>2020ES</t>
  </si>
  <si>
    <t>2020ET</t>
  </si>
  <si>
    <t>2020FI</t>
  </si>
  <si>
    <t>2020FJ</t>
  </si>
  <si>
    <t>2020FM</t>
  </si>
  <si>
    <t>2020FR</t>
  </si>
  <si>
    <t>2020GA</t>
  </si>
  <si>
    <t>2020GB</t>
  </si>
  <si>
    <t>2020GD</t>
  </si>
  <si>
    <t>2020GE</t>
  </si>
  <si>
    <t>2020GH</t>
  </si>
  <si>
    <t>2020GM</t>
  </si>
  <si>
    <t>2020GN</t>
  </si>
  <si>
    <t>2020GR</t>
  </si>
  <si>
    <t>2020GT</t>
  </si>
  <si>
    <t>2020GY</t>
  </si>
  <si>
    <t>2020HK</t>
  </si>
  <si>
    <t>2020HN</t>
  </si>
  <si>
    <t>2020HR</t>
  </si>
  <si>
    <t>2020HT</t>
  </si>
  <si>
    <t>2020HU</t>
  </si>
  <si>
    <t>2020ID</t>
  </si>
  <si>
    <t>2020IE</t>
  </si>
  <si>
    <t>2020IL</t>
  </si>
  <si>
    <t>2020IN</t>
  </si>
  <si>
    <t>2020IQ</t>
  </si>
  <si>
    <t>2020IR</t>
  </si>
  <si>
    <t>2020IS</t>
  </si>
  <si>
    <t>2020IT</t>
  </si>
  <si>
    <t>2020JM</t>
  </si>
  <si>
    <t>2020JO</t>
  </si>
  <si>
    <t>2020JP</t>
  </si>
  <si>
    <t>2020KE</t>
  </si>
  <si>
    <t>2020KG</t>
  </si>
  <si>
    <t>2020KH</t>
  </si>
  <si>
    <t>2020KI</t>
  </si>
  <si>
    <t>2020KN</t>
  </si>
  <si>
    <t>2020KR</t>
  </si>
  <si>
    <t>2020KW</t>
  </si>
  <si>
    <t>2020KZ</t>
  </si>
  <si>
    <t>2020LA</t>
  </si>
  <si>
    <t>2020LB</t>
  </si>
  <si>
    <t>2020LC</t>
  </si>
  <si>
    <t>2020LK</t>
  </si>
  <si>
    <t>2020LS</t>
  </si>
  <si>
    <t>2020LT</t>
  </si>
  <si>
    <t>2020LU</t>
  </si>
  <si>
    <t>2020LV</t>
  </si>
  <si>
    <t>2020LY</t>
  </si>
  <si>
    <t>2020MA</t>
  </si>
  <si>
    <t>2020MD</t>
  </si>
  <si>
    <t>2020MG</t>
  </si>
  <si>
    <t>2020ML</t>
  </si>
  <si>
    <t>2020MN</t>
  </si>
  <si>
    <t>2020MO</t>
  </si>
  <si>
    <t>2020MR</t>
  </si>
  <si>
    <t>2020MS</t>
  </si>
  <si>
    <t>2020MT</t>
  </si>
  <si>
    <t>2020MU</t>
  </si>
  <si>
    <t>2020MV</t>
  </si>
  <si>
    <t>2020MW</t>
  </si>
  <si>
    <t>2020MX</t>
  </si>
  <si>
    <t>2020MY</t>
  </si>
  <si>
    <t>2020MZ</t>
  </si>
  <si>
    <t>2020NA</t>
  </si>
  <si>
    <t>2020NE</t>
  </si>
  <si>
    <t>2020NG</t>
  </si>
  <si>
    <t>2020NI</t>
  </si>
  <si>
    <t>2020NL</t>
  </si>
  <si>
    <t>2020NO</t>
  </si>
  <si>
    <t>2020NP</t>
  </si>
  <si>
    <t>2020NZ</t>
  </si>
  <si>
    <t>2020OM</t>
  </si>
  <si>
    <t>2020PA</t>
  </si>
  <si>
    <t>2020PE</t>
  </si>
  <si>
    <t>2020PG</t>
  </si>
  <si>
    <t>2020PH</t>
  </si>
  <si>
    <t>2020PK</t>
  </si>
  <si>
    <t>2020PL</t>
  </si>
  <si>
    <t>2020PT</t>
  </si>
  <si>
    <t>2020PW</t>
  </si>
  <si>
    <t>2020PY</t>
  </si>
  <si>
    <t>2020QA</t>
  </si>
  <si>
    <t>2020RO</t>
  </si>
  <si>
    <t>2020RU</t>
  </si>
  <si>
    <t>2020RW</t>
  </si>
  <si>
    <t>2020SA</t>
  </si>
  <si>
    <t>2020SB</t>
  </si>
  <si>
    <t>2020SC</t>
  </si>
  <si>
    <t>2020SD</t>
  </si>
  <si>
    <t>2020SE</t>
  </si>
  <si>
    <t>2020SG</t>
  </si>
  <si>
    <t>2020SI</t>
  </si>
  <si>
    <t>2020SK</t>
  </si>
  <si>
    <t>2020SL</t>
  </si>
  <si>
    <t>2020SN</t>
  </si>
  <si>
    <t>2020SO</t>
  </si>
  <si>
    <t>2020SR</t>
  </si>
  <si>
    <t>2020ST</t>
  </si>
  <si>
    <t>2020SV</t>
  </si>
  <si>
    <t>2020TD</t>
  </si>
  <si>
    <t>2020TG</t>
  </si>
  <si>
    <t>2020TH</t>
  </si>
  <si>
    <t>2020TN</t>
  </si>
  <si>
    <t>2020TO</t>
  </si>
  <si>
    <t>2020TR</t>
  </si>
  <si>
    <t>2020TT</t>
  </si>
  <si>
    <t>2020TZ</t>
  </si>
  <si>
    <t>2020UA</t>
  </si>
  <si>
    <t>2020UG</t>
  </si>
  <si>
    <t>2020US</t>
  </si>
  <si>
    <t>2020UY</t>
  </si>
  <si>
    <t>2020UZ</t>
  </si>
  <si>
    <t>2020VC</t>
  </si>
  <si>
    <t>2020VN</t>
  </si>
  <si>
    <t>2020VU</t>
  </si>
  <si>
    <t>2020WS</t>
  </si>
  <si>
    <t>2020ZA</t>
  </si>
  <si>
    <t>2020ZM</t>
  </si>
  <si>
    <t>2020ZW</t>
  </si>
  <si>
    <t>2021AE</t>
  </si>
  <si>
    <t>2021AG</t>
  </si>
  <si>
    <t>2021AI</t>
  </si>
  <si>
    <t>2021AL</t>
  </si>
  <si>
    <t>2021AM</t>
  </si>
  <si>
    <t>2021AO</t>
  </si>
  <si>
    <t>2021AR</t>
  </si>
  <si>
    <t>2021AT</t>
  </si>
  <si>
    <t>2021AU</t>
  </si>
  <si>
    <t>2021AZ</t>
  </si>
  <si>
    <t>2021BA</t>
  </si>
  <si>
    <t>2021BD</t>
  </si>
  <si>
    <t>2021BE</t>
  </si>
  <si>
    <t>2021BF</t>
  </si>
  <si>
    <t>2021BG</t>
  </si>
  <si>
    <t>2021BH</t>
  </si>
  <si>
    <t>2021BI</t>
  </si>
  <si>
    <t>2021BJ</t>
  </si>
  <si>
    <t>2021BN</t>
  </si>
  <si>
    <t>2021BO</t>
  </si>
  <si>
    <t>2021BR</t>
  </si>
  <si>
    <t>2021BS</t>
  </si>
  <si>
    <t>2021BT</t>
  </si>
  <si>
    <t>2021BW</t>
  </si>
  <si>
    <t>2021BY</t>
  </si>
  <si>
    <t>2021BZ</t>
  </si>
  <si>
    <t>2021CA</t>
  </si>
  <si>
    <t>2021CF</t>
  </si>
  <si>
    <t>2021CG</t>
  </si>
  <si>
    <t>2021CH</t>
  </si>
  <si>
    <t>2021CL</t>
  </si>
  <si>
    <t>2021CM</t>
  </si>
  <si>
    <t>2021CN</t>
  </si>
  <si>
    <t>2021CO</t>
  </si>
  <si>
    <t>2021CR</t>
  </si>
  <si>
    <t>2021CY</t>
  </si>
  <si>
    <t>2021CZ</t>
  </si>
  <si>
    <t>2021DE</t>
  </si>
  <si>
    <t>2021DJ</t>
  </si>
  <si>
    <t>2021DK</t>
  </si>
  <si>
    <t>2021DO</t>
  </si>
  <si>
    <t>2021DZ</t>
  </si>
  <si>
    <t>2021EC</t>
  </si>
  <si>
    <t>2021EE</t>
  </si>
  <si>
    <t>2021EG</t>
  </si>
  <si>
    <t>2021ES</t>
  </si>
  <si>
    <t>2021ET</t>
  </si>
  <si>
    <t>2021FI</t>
  </si>
  <si>
    <t>2021FJ</t>
  </si>
  <si>
    <t>2021FM</t>
  </si>
  <si>
    <t>2021FR</t>
  </si>
  <si>
    <t>2021GA</t>
  </si>
  <si>
    <t>2021GB</t>
  </si>
  <si>
    <t>2021GD</t>
  </si>
  <si>
    <t>2021GE</t>
  </si>
  <si>
    <t>2021GH</t>
  </si>
  <si>
    <t>2021GM</t>
  </si>
  <si>
    <t>2021GN</t>
  </si>
  <si>
    <t>2021GR</t>
  </si>
  <si>
    <t>2021GT</t>
  </si>
  <si>
    <t>2021GW</t>
  </si>
  <si>
    <t>2021GY</t>
  </si>
  <si>
    <t>2021HK</t>
  </si>
  <si>
    <t>2021HN</t>
  </si>
  <si>
    <t>2021HR</t>
  </si>
  <si>
    <t>2021HT</t>
  </si>
  <si>
    <t>2021HU</t>
  </si>
  <si>
    <t>2021ID</t>
  </si>
  <si>
    <t>2021IE</t>
  </si>
  <si>
    <t>2021IL</t>
  </si>
  <si>
    <t>2021IN</t>
  </si>
  <si>
    <t>2021IQ</t>
  </si>
  <si>
    <t>2021IR</t>
  </si>
  <si>
    <t>2021IS</t>
  </si>
  <si>
    <t>2021IT</t>
  </si>
  <si>
    <t>2021JM</t>
  </si>
  <si>
    <t>2021JO</t>
  </si>
  <si>
    <t>2021JP</t>
  </si>
  <si>
    <t>2021KE</t>
  </si>
  <si>
    <t>2021KG</t>
  </si>
  <si>
    <t>2021KH</t>
  </si>
  <si>
    <t>2021KI</t>
  </si>
  <si>
    <t>2021KN</t>
  </si>
  <si>
    <t>2021KR</t>
  </si>
  <si>
    <t>2021KW</t>
  </si>
  <si>
    <t>2021KZ</t>
  </si>
  <si>
    <t>2021LA</t>
  </si>
  <si>
    <t>2021LB</t>
  </si>
  <si>
    <t>2021LC</t>
  </si>
  <si>
    <t>2021LK</t>
  </si>
  <si>
    <t>2021LS</t>
  </si>
  <si>
    <t>2021LT</t>
  </si>
  <si>
    <t>2021LU</t>
  </si>
  <si>
    <t>2021LV</t>
  </si>
  <si>
    <t>2021LY</t>
  </si>
  <si>
    <t>2021MA</t>
  </si>
  <si>
    <t>2021MD</t>
  </si>
  <si>
    <t>2021MG</t>
  </si>
  <si>
    <t>2021ML</t>
  </si>
  <si>
    <t>2021MN</t>
  </si>
  <si>
    <t>2021MO</t>
  </si>
  <si>
    <t>2021MR</t>
  </si>
  <si>
    <t>2021MS</t>
  </si>
  <si>
    <t>2021MT</t>
  </si>
  <si>
    <t>2021MU</t>
  </si>
  <si>
    <t>2021MV</t>
  </si>
  <si>
    <t>2021MW</t>
  </si>
  <si>
    <t>2021MX</t>
  </si>
  <si>
    <t>2021MY</t>
  </si>
  <si>
    <t>2021MZ</t>
  </si>
  <si>
    <t>2021NA</t>
  </si>
  <si>
    <t>2021NE</t>
  </si>
  <si>
    <t>2021NG</t>
  </si>
  <si>
    <t>2021NI</t>
  </si>
  <si>
    <t>2021NL</t>
  </si>
  <si>
    <t>2021NO</t>
  </si>
  <si>
    <t>2021NP</t>
  </si>
  <si>
    <t>2021NZ</t>
  </si>
  <si>
    <t>2021OM</t>
  </si>
  <si>
    <t>2021PA</t>
  </si>
  <si>
    <t>2021PE</t>
  </si>
  <si>
    <t>2021PG</t>
  </si>
  <si>
    <t>2021PH</t>
  </si>
  <si>
    <t>2021PK</t>
  </si>
  <si>
    <t>2021PL</t>
  </si>
  <si>
    <t>2021PT</t>
  </si>
  <si>
    <t>2021PW</t>
  </si>
  <si>
    <t>2021PY</t>
  </si>
  <si>
    <t>2021QA</t>
  </si>
  <si>
    <t>2021RO</t>
  </si>
  <si>
    <t>2021RU</t>
  </si>
  <si>
    <t>2021RW</t>
  </si>
  <si>
    <t>2021SA</t>
  </si>
  <si>
    <t>2021SB</t>
  </si>
  <si>
    <t>2021SD</t>
  </si>
  <si>
    <t>2021SE</t>
  </si>
  <si>
    <t>2021SG</t>
  </si>
  <si>
    <t>2021SI</t>
  </si>
  <si>
    <t>2021SK</t>
  </si>
  <si>
    <t>2021SL</t>
  </si>
  <si>
    <t>2021SN</t>
  </si>
  <si>
    <t>2021SO</t>
  </si>
  <si>
    <t>2021SR</t>
  </si>
  <si>
    <t>2021ST</t>
  </si>
  <si>
    <t>2021SV</t>
  </si>
  <si>
    <t>2021TD</t>
  </si>
  <si>
    <t>2021TG</t>
  </si>
  <si>
    <t>2021TH</t>
  </si>
  <si>
    <t>2021TN</t>
  </si>
  <si>
    <t>2021TO</t>
  </si>
  <si>
    <t>2021TR</t>
  </si>
  <si>
    <t>2021TT</t>
  </si>
  <si>
    <t>2021TZ</t>
  </si>
  <si>
    <t>2021UA</t>
  </si>
  <si>
    <t>2021UG</t>
  </si>
  <si>
    <t>2021US</t>
  </si>
  <si>
    <t>2021UY</t>
  </si>
  <si>
    <t>2021UZ</t>
  </si>
  <si>
    <t>2021VC</t>
  </si>
  <si>
    <t>2021VN</t>
  </si>
  <si>
    <t>2021VU</t>
  </si>
  <si>
    <t>2021WS</t>
  </si>
  <si>
    <t>2021ZA</t>
  </si>
  <si>
    <t>2021ZM</t>
  </si>
  <si>
    <t>2021ZW</t>
  </si>
  <si>
    <t>2022AE</t>
  </si>
  <si>
    <t>2022AG</t>
  </si>
  <si>
    <t>2022AI</t>
  </si>
  <si>
    <t>2022AL</t>
  </si>
  <si>
    <t>2022AM</t>
  </si>
  <si>
    <t>2022AR</t>
  </si>
  <si>
    <t>2022AT</t>
  </si>
  <si>
    <t>2022AU</t>
  </si>
  <si>
    <t>2022AZ</t>
  </si>
  <si>
    <t>2022BA</t>
  </si>
  <si>
    <t>2022BB</t>
  </si>
  <si>
    <t>2022BD</t>
  </si>
  <si>
    <t>2022BE</t>
  </si>
  <si>
    <t>2022BF</t>
  </si>
  <si>
    <t>2022BG</t>
  </si>
  <si>
    <t>2022BH</t>
  </si>
  <si>
    <t>2022BI</t>
  </si>
  <si>
    <t>2022BJ</t>
  </si>
  <si>
    <t>2022BN</t>
  </si>
  <si>
    <t>2022BO</t>
  </si>
  <si>
    <t>2022BR</t>
  </si>
  <si>
    <t>2022BS</t>
  </si>
  <si>
    <t>2022BT</t>
  </si>
  <si>
    <t>2022BW</t>
  </si>
  <si>
    <t>2022BY</t>
  </si>
  <si>
    <t>2022BZ</t>
  </si>
  <si>
    <t>2022CA</t>
  </si>
  <si>
    <t>2022CF</t>
  </si>
  <si>
    <t>2022CG</t>
  </si>
  <si>
    <t>2022CH</t>
  </si>
  <si>
    <t>2022CL</t>
  </si>
  <si>
    <t>2022CM</t>
  </si>
  <si>
    <t>2022CN</t>
  </si>
  <si>
    <t>2022CO</t>
  </si>
  <si>
    <t>2022CR</t>
  </si>
  <si>
    <t>2022CY</t>
  </si>
  <si>
    <t>2022CZ</t>
  </si>
  <si>
    <t>2022DE</t>
  </si>
  <si>
    <t>2022DJ</t>
  </si>
  <si>
    <t>2022DK</t>
  </si>
  <si>
    <t>2022DO</t>
  </si>
  <si>
    <t>2022DZ</t>
  </si>
  <si>
    <t>2022EC</t>
  </si>
  <si>
    <t>2022EE</t>
  </si>
  <si>
    <t>2022EG</t>
  </si>
  <si>
    <t>2022ES</t>
  </si>
  <si>
    <t>2022ET</t>
  </si>
  <si>
    <t>2022FI</t>
  </si>
  <si>
    <t>2022FJ</t>
  </si>
  <si>
    <t>2022FM</t>
  </si>
  <si>
    <t>2022FR</t>
  </si>
  <si>
    <t>2022GA</t>
  </si>
  <si>
    <t>2022GB</t>
  </si>
  <si>
    <t>2022GD</t>
  </si>
  <si>
    <t>2022GE</t>
  </si>
  <si>
    <t>2022GH</t>
  </si>
  <si>
    <t>2022GM</t>
  </si>
  <si>
    <t>2022GN</t>
  </si>
  <si>
    <t>2022GR</t>
  </si>
  <si>
    <t>2022GT</t>
  </si>
  <si>
    <t>2022GY</t>
  </si>
  <si>
    <t>2022HK</t>
  </si>
  <si>
    <t>2022HN</t>
  </si>
  <si>
    <t>2022HR</t>
  </si>
  <si>
    <t>2022HT</t>
  </si>
  <si>
    <t>2022HU</t>
  </si>
  <si>
    <t>2022ID</t>
  </si>
  <si>
    <t>2022IE</t>
  </si>
  <si>
    <t>2022IL</t>
  </si>
  <si>
    <t>2022IN</t>
  </si>
  <si>
    <t>2022IQ</t>
  </si>
  <si>
    <t>2022IR</t>
  </si>
  <si>
    <t>2022IS</t>
  </si>
  <si>
    <t>2022IT</t>
  </si>
  <si>
    <t>2022JM</t>
  </si>
  <si>
    <t>2022JO</t>
  </si>
  <si>
    <t>2022JP</t>
  </si>
  <si>
    <t>2022KE</t>
  </si>
  <si>
    <t>2022KG</t>
  </si>
  <si>
    <t>2022KH</t>
  </si>
  <si>
    <t>2022KN</t>
  </si>
  <si>
    <t>2022KR</t>
  </si>
  <si>
    <t>2022KW</t>
  </si>
  <si>
    <t>2022LA</t>
  </si>
  <si>
    <t>2022LB</t>
  </si>
  <si>
    <t>2022LC</t>
  </si>
  <si>
    <t>2022LK</t>
  </si>
  <si>
    <t>2022LS</t>
  </si>
  <si>
    <t>2022LT</t>
  </si>
  <si>
    <t>2022LU</t>
  </si>
  <si>
    <t>2022LV</t>
  </si>
  <si>
    <t>2022LY</t>
  </si>
  <si>
    <t>2022MA</t>
  </si>
  <si>
    <t>2022MD</t>
  </si>
  <si>
    <t>2022MG</t>
  </si>
  <si>
    <t>2022ML</t>
  </si>
  <si>
    <t>2022MN</t>
  </si>
  <si>
    <t>2022MO</t>
  </si>
  <si>
    <t>2022MR</t>
  </si>
  <si>
    <t>2022MS</t>
  </si>
  <si>
    <t>2022MT</t>
  </si>
  <si>
    <t>2022MU</t>
  </si>
  <si>
    <t>2022MV</t>
  </si>
  <si>
    <t>2022MW</t>
  </si>
  <si>
    <t>2022MX</t>
  </si>
  <si>
    <t>2022MY</t>
  </si>
  <si>
    <t>2022MZ</t>
  </si>
  <si>
    <t>2022NA</t>
  </si>
  <si>
    <t>2022NE</t>
  </si>
  <si>
    <t>2022NG</t>
  </si>
  <si>
    <t>2022NI</t>
  </si>
  <si>
    <t>2022NL</t>
  </si>
  <si>
    <t>2022NO</t>
  </si>
  <si>
    <t>2022NP</t>
  </si>
  <si>
    <t>2022NZ</t>
  </si>
  <si>
    <t>2022OM</t>
  </si>
  <si>
    <t>2022PA</t>
  </si>
  <si>
    <t>2022PE</t>
  </si>
  <si>
    <t>2022PG</t>
  </si>
  <si>
    <t>2022PH</t>
  </si>
  <si>
    <t>2022PK</t>
  </si>
  <si>
    <t>2022PL</t>
  </si>
  <si>
    <t>2022PT</t>
  </si>
  <si>
    <t>2022PW</t>
  </si>
  <si>
    <t>2022PY</t>
  </si>
  <si>
    <t>2022QA</t>
  </si>
  <si>
    <t>2022RO</t>
  </si>
  <si>
    <t>2022RW</t>
  </si>
  <si>
    <t>2022SA</t>
  </si>
  <si>
    <t>2022SB</t>
  </si>
  <si>
    <t>2022SD</t>
  </si>
  <si>
    <t>2022SE</t>
  </si>
  <si>
    <t>2022SG</t>
  </si>
  <si>
    <t>2022SI</t>
  </si>
  <si>
    <t>2022SK</t>
  </si>
  <si>
    <t>2022SL</t>
  </si>
  <si>
    <t>2022SN</t>
  </si>
  <si>
    <t>2022SO</t>
  </si>
  <si>
    <t>2022SR</t>
  </si>
  <si>
    <t>2022ST</t>
  </si>
  <si>
    <t>2022SV</t>
  </si>
  <si>
    <t>2022TD</t>
  </si>
  <si>
    <t>2022TG</t>
  </si>
  <si>
    <t>2022TH</t>
  </si>
  <si>
    <t>2022TN</t>
  </si>
  <si>
    <t>2022TO</t>
  </si>
  <si>
    <t>2022TR</t>
  </si>
  <si>
    <t>2022TT</t>
  </si>
  <si>
    <t>2022TZ</t>
  </si>
  <si>
    <t>2022UA</t>
  </si>
  <si>
    <t>2022UG</t>
  </si>
  <si>
    <t>2022US</t>
  </si>
  <si>
    <t>2022UY</t>
  </si>
  <si>
    <t>2022UZ</t>
  </si>
  <si>
    <t>2022VC</t>
  </si>
  <si>
    <t>2022VN</t>
  </si>
  <si>
    <t>2022VU</t>
  </si>
  <si>
    <t>2022WS</t>
  </si>
  <si>
    <t>2022ZA</t>
  </si>
  <si>
    <t>2022ZM</t>
  </si>
  <si>
    <t>2022ZW</t>
  </si>
  <si>
    <t>Countries</t>
  </si>
  <si>
    <t>Top 5 Countries</t>
  </si>
  <si>
    <t>TradeID</t>
  </si>
  <si>
    <t>Continent</t>
  </si>
  <si>
    <t>Annual_Trade</t>
  </si>
  <si>
    <t>Annual Trade</t>
  </si>
  <si>
    <t>Change in Value</t>
  </si>
  <si>
    <t>Change in %</t>
  </si>
  <si>
    <t>China</t>
  </si>
  <si>
    <t>Change in Exports</t>
  </si>
  <si>
    <t>Value (NZD)</t>
  </si>
  <si>
    <t xml:space="preserve">% </t>
  </si>
  <si>
    <t>Change in Imports</t>
  </si>
  <si>
    <t>% Change in Exports</t>
  </si>
  <si>
    <t>% Change in Imports</t>
  </si>
  <si>
    <t>List of Datasource</t>
  </si>
  <si>
    <t>OECD</t>
  </si>
  <si>
    <t>IMF</t>
  </si>
  <si>
    <t>SES Forecasting</t>
  </si>
  <si>
    <t>Holt's WinterSmoothing Forecasting</t>
  </si>
  <si>
    <t>Moving Average Forecasting</t>
  </si>
  <si>
    <t>https://data.imf.org/?sk=4FFB52B2-3653-409A-B471-D47B46D904B5&amp;sId=1485878855236</t>
  </si>
  <si>
    <t>https://stats.oecd.org/viewhtml.aspx?datasetcode=PRICES_CPI&amp;lang=en</t>
  </si>
  <si>
    <t>IMF Consumer Price Index</t>
  </si>
  <si>
    <t>OECD Consumer Price Indices</t>
  </si>
  <si>
    <t>Stats NZ</t>
  </si>
  <si>
    <t>International Trade Dashboard</t>
  </si>
  <si>
    <t>https://statisticsnz.shinyapps.io/trade_dashboard/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</si>
</sst>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.#0,,&quot;M&quot;"/>
    <numFmt numFmtId="165" formatCode="0.0000"/>
    <numFmt numFmtId="166" formatCode="0.000"/>
    <numFmt numFmtId="167" formatCode="0.0"/>
    <numFmt numFmtId="168" formatCode="&quot;$&quot;#.#0,,,&quot;B&quot;"/>
    <numFmt numFmtId="169" formatCode="#.#0,,,&quot;B&quot;"/>
    <numFmt numFmtId="170" formatCode="&quot;$&quot;#,##0.00"/>
    <numFmt numFmtId="171" formatCode="0.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rgb="FF000000"/>
      <name val="Arial Mäori"/>
    </font>
    <font>
      <b/>
      <sz val="11"/>
      <color rgb="FF000000"/>
      <name val="Calibri"/>
      <family val="2"/>
      <scheme val="minor"/>
    </font>
    <font>
      <sz val="18"/>
      <color theme="1"/>
      <name val="AKbalthom Kbach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 style="thin">
        <color indexed="64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/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indexed="64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indexed="64"/>
      </top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3" tint="0.39994506668294322"/>
      </right>
      <top style="thin">
        <color indexed="64"/>
      </top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indexed="64"/>
      </top>
      <bottom style="thin">
        <color indexed="64"/>
      </bottom>
      <diagonal/>
    </border>
    <border>
      <left style="thin">
        <color theme="3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3" tint="0.39994506668294322"/>
      </right>
      <top/>
      <bottom style="thin">
        <color theme="3" tint="0.7999816888943144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79998168889431442"/>
      </bottom>
      <diagonal/>
    </border>
    <border>
      <left style="thin">
        <color theme="3" tint="0.39994506668294322"/>
      </left>
      <right style="thin">
        <color indexed="64"/>
      </right>
      <top/>
      <bottom style="thin">
        <color theme="3" tint="0.79998168889431442"/>
      </bottom>
      <diagonal/>
    </border>
    <border>
      <left style="thin">
        <color indexed="64"/>
      </left>
      <right style="thin">
        <color theme="3" tint="0.3999450666829432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3999450666829432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3999450666829432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3999450666829432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indexed="64"/>
      </left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/>
      <diagonal/>
    </border>
    <border>
      <left style="thin">
        <color indexed="64"/>
      </left>
      <right style="thin">
        <color theme="3" tint="0.79998168889431442"/>
      </right>
      <top style="thin">
        <color indexed="64"/>
      </top>
      <bottom/>
      <diagonal/>
    </border>
    <border>
      <left style="thin">
        <color indexed="64"/>
      </left>
      <right style="thin">
        <color theme="3" tint="0.79998168889431442"/>
      </right>
      <top/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35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4" fillId="0" borderId="0" xfId="0" applyFont="1"/>
    <xf numFmtId="167" fontId="1" fillId="5" borderId="0" xfId="0" applyNumberFormat="1" applyFont="1" applyFill="1"/>
    <xf numFmtId="167" fontId="1" fillId="0" borderId="0" xfId="0" applyNumberFormat="1" applyFont="1"/>
    <xf numFmtId="167" fontId="0" fillId="5" borderId="0" xfId="0" applyNumberFormat="1" applyFill="1"/>
    <xf numFmtId="167" fontId="0" fillId="0" borderId="0" xfId="0" applyNumberFormat="1"/>
    <xf numFmtId="17" fontId="0" fillId="0" borderId="0" xfId="0" applyNumberFormat="1" applyAlignment="1">
      <alignment horizontal="left"/>
    </xf>
    <xf numFmtId="2" fontId="1" fillId="0" borderId="0" xfId="0" applyNumberFormat="1" applyFont="1"/>
    <xf numFmtId="167" fontId="1" fillId="7" borderId="0" xfId="0" applyNumberFormat="1" applyFont="1" applyFill="1"/>
    <xf numFmtId="165" fontId="0" fillId="7" borderId="0" xfId="0" applyNumberFormat="1" applyFill="1"/>
    <xf numFmtId="0" fontId="0" fillId="8" borderId="0" xfId="0" applyFill="1"/>
    <xf numFmtId="167" fontId="0" fillId="8" borderId="0" xfId="0" applyNumberFormat="1" applyFill="1"/>
    <xf numFmtId="0" fontId="1" fillId="7" borderId="0" xfId="0" applyFont="1" applyFill="1"/>
    <xf numFmtId="0" fontId="1" fillId="8" borderId="3" xfId="0" applyFont="1" applyFill="1" applyBorder="1"/>
    <xf numFmtId="167" fontId="0" fillId="7" borderId="0" xfId="0" applyNumberFormat="1" applyFill="1"/>
    <xf numFmtId="167" fontId="0" fillId="8" borderId="4" xfId="0" applyNumberFormat="1" applyFill="1" applyBorder="1"/>
    <xf numFmtId="0" fontId="0" fillId="8" borderId="4" xfId="0" applyFill="1" applyBorder="1"/>
    <xf numFmtId="0" fontId="0" fillId="7" borderId="0" xfId="0" applyFill="1"/>
    <xf numFmtId="166" fontId="0" fillId="8" borderId="0" xfId="0" applyNumberFormat="1" applyFill="1"/>
    <xf numFmtId="168" fontId="0" fillId="0" borderId="0" xfId="0" applyNumberFormat="1"/>
    <xf numFmtId="4" fontId="0" fillId="0" borderId="0" xfId="0" applyNumberFormat="1"/>
    <xf numFmtId="168" fontId="0" fillId="0" borderId="0" xfId="0" applyNumberFormat="1" applyAlignment="1">
      <alignment horizontal="left"/>
    </xf>
    <xf numFmtId="169" fontId="0" fillId="0" borderId="0" xfId="0" applyNumberFormat="1"/>
    <xf numFmtId="169" fontId="0" fillId="7" borderId="0" xfId="0" applyNumberFormat="1" applyFill="1"/>
    <xf numFmtId="0" fontId="5" fillId="4" borderId="5" xfId="0" applyFont="1" applyFill="1" applyBorder="1"/>
    <xf numFmtId="0" fontId="5" fillId="4" borderId="6" xfId="0" applyFont="1" applyFill="1" applyBorder="1"/>
    <xf numFmtId="0" fontId="5" fillId="4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0" xfId="0" applyFont="1"/>
    <xf numFmtId="168" fontId="0" fillId="0" borderId="9" xfId="0" applyNumberFormat="1" applyBorder="1"/>
    <xf numFmtId="2" fontId="0" fillId="0" borderId="10" xfId="0" applyNumberFormat="1" applyBorder="1"/>
    <xf numFmtId="168" fontId="0" fillId="0" borderId="12" xfId="0" applyNumberFormat="1" applyBorder="1"/>
    <xf numFmtId="2" fontId="0" fillId="0" borderId="13" xfId="0" applyNumberFormat="1" applyBorder="1"/>
    <xf numFmtId="0" fontId="0" fillId="0" borderId="14" xfId="0" applyBorder="1"/>
    <xf numFmtId="0" fontId="0" fillId="0" borderId="15" xfId="0" applyBorder="1"/>
    <xf numFmtId="168" fontId="0" fillId="0" borderId="15" xfId="0" applyNumberFormat="1" applyBorder="1"/>
    <xf numFmtId="2" fontId="0" fillId="0" borderId="16" xfId="0" applyNumberFormat="1" applyBorder="1"/>
    <xf numFmtId="0" fontId="1" fillId="9" borderId="17" xfId="0" applyFont="1" applyFill="1" applyBorder="1"/>
    <xf numFmtId="0" fontId="1" fillId="9" borderId="18" xfId="0" applyFont="1" applyFill="1" applyBorder="1"/>
    <xf numFmtId="0" fontId="1" fillId="9" borderId="19" xfId="0" applyFont="1" applyFill="1" applyBorder="1"/>
    <xf numFmtId="0" fontId="1" fillId="9" borderId="20" xfId="0" applyFont="1" applyFill="1" applyBorder="1"/>
    <xf numFmtId="0" fontId="1" fillId="9" borderId="21" xfId="0" applyFont="1" applyFill="1" applyBorder="1" applyAlignment="1">
      <alignment vertical="center" wrapText="1"/>
    </xf>
    <xf numFmtId="0" fontId="1" fillId="9" borderId="21" xfId="0" applyFont="1" applyFill="1" applyBorder="1" applyAlignment="1">
      <alignment vertical="center"/>
    </xf>
    <xf numFmtId="0" fontId="1" fillId="9" borderId="22" xfId="0" applyFont="1" applyFill="1" applyBorder="1" applyAlignment="1">
      <alignment vertical="center"/>
    </xf>
    <xf numFmtId="0" fontId="0" fillId="0" borderId="23" xfId="0" applyBorder="1"/>
    <xf numFmtId="168" fontId="0" fillId="0" borderId="24" xfId="0" applyNumberFormat="1" applyBorder="1"/>
    <xf numFmtId="2" fontId="0" fillId="0" borderId="25" xfId="0" applyNumberFormat="1" applyBorder="1"/>
    <xf numFmtId="0" fontId="0" fillId="0" borderId="26" xfId="0" applyBorder="1"/>
    <xf numFmtId="168" fontId="0" fillId="0" borderId="27" xfId="0" applyNumberFormat="1" applyBorder="1"/>
    <xf numFmtId="2" fontId="0" fillId="0" borderId="28" xfId="0" applyNumberFormat="1" applyBorder="1"/>
    <xf numFmtId="0" fontId="0" fillId="0" borderId="29" xfId="0" applyBorder="1"/>
    <xf numFmtId="168" fontId="0" fillId="0" borderId="30" xfId="0" applyNumberFormat="1" applyBorder="1"/>
    <xf numFmtId="2" fontId="0" fillId="0" borderId="31" xfId="0" applyNumberFormat="1" applyBorder="1"/>
    <xf numFmtId="0" fontId="0" fillId="0" borderId="6" xfId="0" applyBorder="1"/>
    <xf numFmtId="9" fontId="0" fillId="0" borderId="9" xfId="1" applyFont="1" applyBorder="1"/>
    <xf numFmtId="168" fontId="0" fillId="0" borderId="10" xfId="0" applyNumberFormat="1" applyBorder="1"/>
    <xf numFmtId="0" fontId="1" fillId="9" borderId="5" xfId="0" applyFont="1" applyFill="1" applyBorder="1"/>
    <xf numFmtId="0" fontId="1" fillId="9" borderId="6" xfId="0" applyFont="1" applyFill="1" applyBorder="1"/>
    <xf numFmtId="0" fontId="1" fillId="9" borderId="7" xfId="0" applyFont="1" applyFill="1" applyBorder="1"/>
    <xf numFmtId="0" fontId="0" fillId="0" borderId="34" xfId="0" applyBorder="1"/>
    <xf numFmtId="168" fontId="0" fillId="0" borderId="34" xfId="0" applyNumberFormat="1" applyBorder="1"/>
    <xf numFmtId="9" fontId="0" fillId="0" borderId="34" xfId="1" applyFont="1" applyBorder="1"/>
    <xf numFmtId="168" fontId="0" fillId="0" borderId="35" xfId="0" applyNumberFormat="1" applyBorder="1"/>
    <xf numFmtId="168" fontId="0" fillId="0" borderId="6" xfId="0" applyNumberFormat="1" applyBorder="1"/>
    <xf numFmtId="9" fontId="0" fillId="0" borderId="6" xfId="1" applyFont="1" applyBorder="1"/>
    <xf numFmtId="168" fontId="0" fillId="0" borderId="7" xfId="0" applyNumberFormat="1" applyBorder="1"/>
    <xf numFmtId="0" fontId="0" fillId="0" borderId="37" xfId="0" applyBorder="1"/>
    <xf numFmtId="0" fontId="0" fillId="0" borderId="38" xfId="0" applyBorder="1"/>
    <xf numFmtId="168" fontId="0" fillId="0" borderId="38" xfId="0" applyNumberFormat="1" applyBorder="1"/>
    <xf numFmtId="0" fontId="0" fillId="0" borderId="39" xfId="0" applyBorder="1"/>
    <xf numFmtId="9" fontId="0" fillId="0" borderId="12" xfId="1" applyFont="1" applyBorder="1"/>
    <xf numFmtId="168" fontId="0" fillId="0" borderId="13" xfId="0" applyNumberFormat="1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/>
    <xf numFmtId="168" fontId="0" fillId="10" borderId="40" xfId="0" applyNumberFormat="1" applyFont="1" applyFill="1" applyBorder="1"/>
    <xf numFmtId="168" fontId="0" fillId="0" borderId="40" xfId="0" applyNumberFormat="1" applyFont="1" applyBorder="1"/>
    <xf numFmtId="9" fontId="0" fillId="0" borderId="0" xfId="1" applyFont="1"/>
    <xf numFmtId="171" fontId="0" fillId="0" borderId="0" xfId="1" applyNumberFormat="1" applyFont="1"/>
    <xf numFmtId="169" fontId="0" fillId="0" borderId="9" xfId="0" applyNumberFormat="1" applyBorder="1"/>
    <xf numFmtId="169" fontId="0" fillId="7" borderId="9" xfId="0" applyNumberFormat="1" applyFill="1" applyBorder="1"/>
    <xf numFmtId="169" fontId="0" fillId="0" borderId="10" xfId="0" applyNumberFormat="1" applyBorder="1"/>
    <xf numFmtId="169" fontId="0" fillId="0" borderId="12" xfId="0" applyNumberFormat="1" applyBorder="1"/>
    <xf numFmtId="169" fontId="0" fillId="7" borderId="12" xfId="0" applyNumberFormat="1" applyFill="1" applyBorder="1"/>
    <xf numFmtId="169" fontId="0" fillId="0" borderId="13" xfId="0" applyNumberFormat="1" applyBorder="1"/>
    <xf numFmtId="167" fontId="1" fillId="9" borderId="6" xfId="0" applyNumberFormat="1" applyFont="1" applyFill="1" applyBorder="1"/>
    <xf numFmtId="167" fontId="1" fillId="9" borderId="7" xfId="0" applyNumberFormat="1" applyFont="1" applyFill="1" applyBorder="1"/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67" fontId="1" fillId="9" borderId="6" xfId="0" applyNumberFormat="1" applyFont="1" applyFill="1" applyBorder="1" applyAlignment="1">
      <alignment horizontal="center"/>
    </xf>
    <xf numFmtId="167" fontId="1" fillId="9" borderId="7" xfId="0" applyNumberFormat="1" applyFont="1" applyFill="1" applyBorder="1" applyAlignment="1">
      <alignment horizontal="center"/>
    </xf>
    <xf numFmtId="167" fontId="0" fillId="0" borderId="42" xfId="0" applyNumberFormat="1" applyBorder="1"/>
    <xf numFmtId="169" fontId="0" fillId="0" borderId="43" xfId="0" applyNumberFormat="1" applyBorder="1"/>
    <xf numFmtId="167" fontId="0" fillId="0" borderId="0" xfId="0" applyNumberFormat="1" applyBorder="1"/>
    <xf numFmtId="169" fontId="0" fillId="0" borderId="45" xfId="0" applyNumberFormat="1" applyBorder="1"/>
    <xf numFmtId="167" fontId="1" fillId="0" borderId="47" xfId="0" applyNumberFormat="1" applyFont="1" applyBorder="1"/>
    <xf numFmtId="169" fontId="0" fillId="0" borderId="48" xfId="0" applyNumberFormat="1" applyBorder="1"/>
    <xf numFmtId="167" fontId="0" fillId="0" borderId="41" xfId="0" applyNumberFormat="1" applyFont="1" applyBorder="1"/>
    <xf numFmtId="167" fontId="0" fillId="0" borderId="44" xfId="0" applyNumberFormat="1" applyFont="1" applyBorder="1"/>
    <xf numFmtId="167" fontId="0" fillId="0" borderId="46" xfId="0" applyNumberFormat="1" applyFont="1" applyBorder="1"/>
    <xf numFmtId="167" fontId="0" fillId="0" borderId="44" xfId="0" applyNumberFormat="1" applyBorder="1"/>
    <xf numFmtId="9" fontId="0" fillId="0" borderId="45" xfId="1" applyFont="1" applyBorder="1"/>
    <xf numFmtId="167" fontId="0" fillId="0" borderId="45" xfId="0" applyNumberFormat="1" applyBorder="1"/>
    <xf numFmtId="167" fontId="0" fillId="0" borderId="46" xfId="0" applyNumberFormat="1" applyBorder="1"/>
    <xf numFmtId="167" fontId="0" fillId="0" borderId="48" xfId="0" applyNumberFormat="1" applyBorder="1"/>
    <xf numFmtId="167" fontId="1" fillId="9" borderId="49" xfId="0" applyNumberFormat="1" applyFont="1" applyFill="1" applyBorder="1" applyAlignment="1">
      <alignment wrapText="1"/>
    </xf>
    <xf numFmtId="167" fontId="1" fillId="9" borderId="50" xfId="0" applyNumberFormat="1" applyFont="1" applyFill="1" applyBorder="1" applyAlignment="1">
      <alignment wrapText="1"/>
    </xf>
    <xf numFmtId="167" fontId="0" fillId="0" borderId="0" xfId="0" applyNumberFormat="1" applyFont="1" applyBorder="1"/>
    <xf numFmtId="167" fontId="1" fillId="0" borderId="0" xfId="0" applyNumberFormat="1" applyFont="1" applyBorder="1"/>
    <xf numFmtId="169" fontId="0" fillId="0" borderId="0" xfId="0" applyNumberFormat="1" applyBorder="1"/>
    <xf numFmtId="0" fontId="9" fillId="0" borderId="0" xfId="0" applyFont="1"/>
    <xf numFmtId="169" fontId="0" fillId="6" borderId="0" xfId="0" applyNumberFormat="1" applyFill="1"/>
    <xf numFmtId="169" fontId="0" fillId="8" borderId="0" xfId="0" applyNumberFormat="1" applyFill="1"/>
    <xf numFmtId="0" fontId="8" fillId="0" borderId="0" xfId="2"/>
  </cellXfs>
  <cellStyles count="3">
    <cellStyle name="Hyperlink" xfId="2" builtinId="8"/>
    <cellStyle name="Normal" xfId="0" builtinId="0"/>
    <cellStyle name="Percent" xfId="1" builtinId="5"/>
  </cellStyles>
  <dxfs count="25">
    <dxf>
      <numFmt numFmtId="168" formatCode="&quot;$&quot;#.#0,,,&quot;B&quot;"/>
    </dxf>
    <dxf>
      <numFmt numFmtId="168" formatCode="&quot;$&quot;#.#0,,,&quot;B&quot;"/>
    </dxf>
    <dxf>
      <numFmt numFmtId="168" formatCode="&quot;$&quot;#.#0,,,&quot;B&quot;"/>
    </dxf>
    <dxf>
      <numFmt numFmtId="168" formatCode="&quot;$&quot;#.#0,,,&quot;B&quot;"/>
    </dxf>
    <dxf>
      <numFmt numFmtId="4" formatCode="#,##0.00"/>
    </dxf>
    <dxf>
      <numFmt numFmtId="168" formatCode="&quot;$&quot;#.#0,,,&quot;B&quot;"/>
    </dxf>
    <dxf>
      <numFmt numFmtId="168" formatCode="&quot;$&quot;#.#0,,,&quot;B&quot;"/>
    </dxf>
    <dxf>
      <numFmt numFmtId="168" formatCode="&quot;$&quot;#.#0,,,&quot;B&quot;"/>
    </dxf>
    <dxf>
      <numFmt numFmtId="168" formatCode="&quot;$&quot;#.#0,,,&quot;B&quot;"/>
    </dxf>
    <dxf>
      <numFmt numFmtId="4" formatCode="#,##0.00"/>
    </dxf>
    <dxf>
      <numFmt numFmtId="168" formatCode="&quot;$&quot;#.#0,,,&quot;B&quot;"/>
    </dxf>
    <dxf>
      <numFmt numFmtId="0" formatCode="General"/>
    </dxf>
    <dxf>
      <numFmt numFmtId="168" formatCode="&quot;$&quot;#.#0,,,&quot;B&quot;"/>
    </dxf>
    <dxf>
      <numFmt numFmtId="168" formatCode="&quot;$&quot;#.#0,,,&quot;B&quot;"/>
    </dxf>
    <dxf>
      <numFmt numFmtId="2" formatCode="0.00"/>
    </dxf>
    <dxf>
      <numFmt numFmtId="168" formatCode="&quot;$&quot;#.#0,,,&quot;B&quot;"/>
    </dxf>
    <dxf>
      <numFmt numFmtId="2" formatCode="0.00"/>
    </dxf>
    <dxf>
      <numFmt numFmtId="168" formatCode="&quot;$&quot;#.#0,,,&quot;B&quot;"/>
    </dxf>
    <dxf>
      <numFmt numFmtId="2" formatCode="0.00"/>
    </dxf>
    <dxf>
      <numFmt numFmtId="168" formatCode="&quot;$&quot;#.#0,,,&quot;B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E89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[Assessment3-NZInternationalTradewithCP-Final.xlsx]Descriptive!PivotTable2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Regional</a:t>
            </a:r>
            <a:r>
              <a:rPr lang="en-US" baseline="0"/>
              <a:t> </a:t>
            </a:r>
            <a:r>
              <a:rPr lang="en-US"/>
              <a:t>Annual</a:t>
            </a:r>
            <a:r>
              <a:rPr lang="en-US" baseline="0"/>
              <a:t> Trade and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Descriptive!$B$124</c:f>
              <c:strCache>
                <c:ptCount val="1"/>
                <c:pt idx="0">
                  <c:v>Annual_Exports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Descriptive!$A$125:$A$179</c:f>
              <c:multiLvlStrCache>
                <c:ptCount val="48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2015</c:v>
                  </c:pt>
                  <c:pt idx="17">
                    <c:v>2016</c:v>
                  </c:pt>
                  <c:pt idx="18">
                    <c:v>2017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2015</c:v>
                  </c:pt>
                  <c:pt idx="25">
                    <c:v>2016</c:v>
                  </c:pt>
                  <c:pt idx="26">
                    <c:v>2017</c:v>
                  </c:pt>
                  <c:pt idx="27">
                    <c:v>2018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2015</c:v>
                  </c:pt>
                  <c:pt idx="33">
                    <c:v>2016</c:v>
                  </c:pt>
                  <c:pt idx="34">
                    <c:v>2017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2015</c:v>
                  </c:pt>
                  <c:pt idx="41">
                    <c:v>2016</c:v>
                  </c:pt>
                  <c:pt idx="42">
                    <c:v>2017</c:v>
                  </c:pt>
                  <c:pt idx="43">
                    <c:v>2018</c:v>
                  </c:pt>
                  <c:pt idx="44">
                    <c:v>2019</c:v>
                  </c:pt>
                  <c:pt idx="45">
                    <c:v>2020</c:v>
                  </c:pt>
                  <c:pt idx="46">
                    <c:v>2021</c:v>
                  </c:pt>
                  <c:pt idx="47">
                    <c:v>2022</c:v>
                  </c:pt>
                </c:lvl>
                <c:lvl>
                  <c:pt idx="0">
                    <c:v>Africa</c:v>
                  </c:pt>
                  <c:pt idx="8">
                    <c:v>Asia</c:v>
                  </c:pt>
                  <c:pt idx="16">
                    <c:v>Europe</c:v>
                  </c:pt>
                  <c:pt idx="24">
                    <c:v>North America</c:v>
                  </c:pt>
                  <c:pt idx="32">
                    <c:v>Oceania</c:v>
                  </c:pt>
                  <c:pt idx="40">
                    <c:v>South America</c:v>
                  </c:pt>
                </c:lvl>
              </c:multiLvlStrCache>
            </c:multiLvlStrRef>
          </c:cat>
          <c:val>
            <c:numRef>
              <c:f>Descriptive!$B$125:$B$179</c:f>
              <c:numCache>
                <c:formatCode>General</c:formatCode>
                <c:ptCount val="48"/>
                <c:pt idx="0">
                  <c:v>1930764263</c:v>
                </c:pt>
                <c:pt idx="1">
                  <c:v>1910093172</c:v>
                </c:pt>
                <c:pt idx="2">
                  <c:v>1726309782</c:v>
                </c:pt>
                <c:pt idx="3">
                  <c:v>1591164315</c:v>
                </c:pt>
                <c:pt idx="4">
                  <c:v>1463095506</c:v>
                </c:pt>
                <c:pt idx="5">
                  <c:v>1468316370</c:v>
                </c:pt>
                <c:pt idx="6">
                  <c:v>1378869193</c:v>
                </c:pt>
                <c:pt idx="7">
                  <c:v>2103787967</c:v>
                </c:pt>
                <c:pt idx="8">
                  <c:v>22108340475.950001</c:v>
                </c:pt>
                <c:pt idx="9">
                  <c:v>22593004490</c:v>
                </c:pt>
                <c:pt idx="10">
                  <c:v>27185680478</c:v>
                </c:pt>
                <c:pt idx="11">
                  <c:v>29652369729</c:v>
                </c:pt>
                <c:pt idx="12">
                  <c:v>32993518101</c:v>
                </c:pt>
                <c:pt idx="13">
                  <c:v>32060177155</c:v>
                </c:pt>
                <c:pt idx="14">
                  <c:v>36520774972</c:v>
                </c:pt>
                <c:pt idx="15">
                  <c:v>40705392966.400002</c:v>
                </c:pt>
                <c:pt idx="16">
                  <c:v>5233149309</c:v>
                </c:pt>
                <c:pt idx="17">
                  <c:v>5064222688</c:v>
                </c:pt>
                <c:pt idx="18">
                  <c:v>5115212203</c:v>
                </c:pt>
                <c:pt idx="19">
                  <c:v>5411603950</c:v>
                </c:pt>
                <c:pt idx="20">
                  <c:v>5270362391</c:v>
                </c:pt>
                <c:pt idx="21">
                  <c:v>5207627122</c:v>
                </c:pt>
                <c:pt idx="22">
                  <c:v>5090346759</c:v>
                </c:pt>
                <c:pt idx="23">
                  <c:v>5614897694</c:v>
                </c:pt>
                <c:pt idx="24">
                  <c:v>7110147979</c:v>
                </c:pt>
                <c:pt idx="25">
                  <c:v>6628355951</c:v>
                </c:pt>
                <c:pt idx="26">
                  <c:v>6664665283</c:v>
                </c:pt>
                <c:pt idx="27">
                  <c:v>6889840279</c:v>
                </c:pt>
                <c:pt idx="28">
                  <c:v>7040923959</c:v>
                </c:pt>
                <c:pt idx="29">
                  <c:v>8029117776</c:v>
                </c:pt>
                <c:pt idx="30">
                  <c:v>8045303341</c:v>
                </c:pt>
                <c:pt idx="31">
                  <c:v>9625230949</c:v>
                </c:pt>
                <c:pt idx="32">
                  <c:v>9398469240</c:v>
                </c:pt>
                <c:pt idx="33">
                  <c:v>9368938122</c:v>
                </c:pt>
                <c:pt idx="34">
                  <c:v>9775947184</c:v>
                </c:pt>
                <c:pt idx="35">
                  <c:v>10007625060</c:v>
                </c:pt>
                <c:pt idx="36">
                  <c:v>9623354843</c:v>
                </c:pt>
                <c:pt idx="37">
                  <c:v>8917088673</c:v>
                </c:pt>
                <c:pt idx="38">
                  <c:v>8743187104</c:v>
                </c:pt>
                <c:pt idx="39">
                  <c:v>9722996820.7999992</c:v>
                </c:pt>
                <c:pt idx="40">
                  <c:v>720321778</c:v>
                </c:pt>
                <c:pt idx="41">
                  <c:v>420366015</c:v>
                </c:pt>
                <c:pt idx="42">
                  <c:v>468918056</c:v>
                </c:pt>
                <c:pt idx="43">
                  <c:v>538766898</c:v>
                </c:pt>
                <c:pt idx="44">
                  <c:v>443484790</c:v>
                </c:pt>
                <c:pt idx="45">
                  <c:v>463949319</c:v>
                </c:pt>
                <c:pt idx="46">
                  <c:v>507089526</c:v>
                </c:pt>
                <c:pt idx="47">
                  <c:v>528320880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6-45CF-B8FF-D0D7B0626DF9}"/>
            </c:ext>
          </c:extLst>
        </c:ser>
        <c:ser>
          <c:idx val="1"/>
          <c:order val="1"/>
          <c:tx>
            <c:strRef>
              <c:f>Descriptive!$C$124</c:f>
              <c:strCache>
                <c:ptCount val="1"/>
                <c:pt idx="0">
                  <c:v>Annual_Imports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Descriptive!$A$125:$A$179</c:f>
              <c:multiLvlStrCache>
                <c:ptCount val="48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2015</c:v>
                  </c:pt>
                  <c:pt idx="17">
                    <c:v>2016</c:v>
                  </c:pt>
                  <c:pt idx="18">
                    <c:v>2017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2015</c:v>
                  </c:pt>
                  <c:pt idx="25">
                    <c:v>2016</c:v>
                  </c:pt>
                  <c:pt idx="26">
                    <c:v>2017</c:v>
                  </c:pt>
                  <c:pt idx="27">
                    <c:v>2018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2015</c:v>
                  </c:pt>
                  <c:pt idx="33">
                    <c:v>2016</c:v>
                  </c:pt>
                  <c:pt idx="34">
                    <c:v>2017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2015</c:v>
                  </c:pt>
                  <c:pt idx="41">
                    <c:v>2016</c:v>
                  </c:pt>
                  <c:pt idx="42">
                    <c:v>2017</c:v>
                  </c:pt>
                  <c:pt idx="43">
                    <c:v>2018</c:v>
                  </c:pt>
                  <c:pt idx="44">
                    <c:v>2019</c:v>
                  </c:pt>
                  <c:pt idx="45">
                    <c:v>2020</c:v>
                  </c:pt>
                  <c:pt idx="46">
                    <c:v>2021</c:v>
                  </c:pt>
                  <c:pt idx="47">
                    <c:v>2022</c:v>
                  </c:pt>
                </c:lvl>
                <c:lvl>
                  <c:pt idx="0">
                    <c:v>Africa</c:v>
                  </c:pt>
                  <c:pt idx="8">
                    <c:v>Asia</c:v>
                  </c:pt>
                  <c:pt idx="16">
                    <c:v>Europe</c:v>
                  </c:pt>
                  <c:pt idx="24">
                    <c:v>North America</c:v>
                  </c:pt>
                  <c:pt idx="32">
                    <c:v>Oceania</c:v>
                  </c:pt>
                  <c:pt idx="40">
                    <c:v>South America</c:v>
                  </c:pt>
                </c:lvl>
              </c:multiLvlStrCache>
            </c:multiLvlStrRef>
          </c:cat>
          <c:val>
            <c:numRef>
              <c:f>Descriptive!$C$125:$C$179</c:f>
              <c:numCache>
                <c:formatCode>General</c:formatCode>
                <c:ptCount val="48"/>
                <c:pt idx="0">
                  <c:v>304712992</c:v>
                </c:pt>
                <c:pt idx="1">
                  <c:v>291112672</c:v>
                </c:pt>
                <c:pt idx="2">
                  <c:v>277487868</c:v>
                </c:pt>
                <c:pt idx="3">
                  <c:v>315944788</c:v>
                </c:pt>
                <c:pt idx="4">
                  <c:v>329547835</c:v>
                </c:pt>
                <c:pt idx="5">
                  <c:v>232021067</c:v>
                </c:pt>
                <c:pt idx="6">
                  <c:v>318487412</c:v>
                </c:pt>
                <c:pt idx="7">
                  <c:v>477510407</c:v>
                </c:pt>
                <c:pt idx="8">
                  <c:v>25268432629</c:v>
                </c:pt>
                <c:pt idx="9">
                  <c:v>25080619389</c:v>
                </c:pt>
                <c:pt idx="10">
                  <c:v>27905799662</c:v>
                </c:pt>
                <c:pt idx="11">
                  <c:v>32535985714</c:v>
                </c:pt>
                <c:pt idx="12">
                  <c:v>31972222343</c:v>
                </c:pt>
                <c:pt idx="13">
                  <c:v>28496940761</c:v>
                </c:pt>
                <c:pt idx="14">
                  <c:v>36462729772</c:v>
                </c:pt>
                <c:pt idx="15">
                  <c:v>44932145592</c:v>
                </c:pt>
                <c:pt idx="16">
                  <c:v>9777306087</c:v>
                </c:pt>
                <c:pt idx="17">
                  <c:v>9410351976</c:v>
                </c:pt>
                <c:pt idx="18">
                  <c:v>10632403130</c:v>
                </c:pt>
                <c:pt idx="19">
                  <c:v>11559316337</c:v>
                </c:pt>
                <c:pt idx="20">
                  <c:v>12782114510</c:v>
                </c:pt>
                <c:pt idx="21">
                  <c:v>10567321583</c:v>
                </c:pt>
                <c:pt idx="22">
                  <c:v>12657688640</c:v>
                </c:pt>
                <c:pt idx="23">
                  <c:v>13858442146</c:v>
                </c:pt>
                <c:pt idx="24">
                  <c:v>6866967640</c:v>
                </c:pt>
                <c:pt idx="25">
                  <c:v>6562910838</c:v>
                </c:pt>
                <c:pt idx="26">
                  <c:v>6781042051</c:v>
                </c:pt>
                <c:pt idx="27">
                  <c:v>7334510344</c:v>
                </c:pt>
                <c:pt idx="28">
                  <c:v>7398343723</c:v>
                </c:pt>
                <c:pt idx="29">
                  <c:v>6319067041</c:v>
                </c:pt>
                <c:pt idx="30">
                  <c:v>6917359385</c:v>
                </c:pt>
                <c:pt idx="31">
                  <c:v>8885600402</c:v>
                </c:pt>
                <c:pt idx="32">
                  <c:v>6269480076</c:v>
                </c:pt>
                <c:pt idx="33">
                  <c:v>6506949449</c:v>
                </c:pt>
                <c:pt idx="34">
                  <c:v>6915469844</c:v>
                </c:pt>
                <c:pt idx="35">
                  <c:v>7300739180</c:v>
                </c:pt>
                <c:pt idx="36">
                  <c:v>7415118194</c:v>
                </c:pt>
                <c:pt idx="37">
                  <c:v>6948262479</c:v>
                </c:pt>
                <c:pt idx="38">
                  <c:v>7901952530</c:v>
                </c:pt>
                <c:pt idx="39">
                  <c:v>9328688730.9099998</c:v>
                </c:pt>
                <c:pt idx="40">
                  <c:v>406012702</c:v>
                </c:pt>
                <c:pt idx="41">
                  <c:v>436291372</c:v>
                </c:pt>
                <c:pt idx="42">
                  <c:v>626870193</c:v>
                </c:pt>
                <c:pt idx="43">
                  <c:v>684426441</c:v>
                </c:pt>
                <c:pt idx="44">
                  <c:v>704619107</c:v>
                </c:pt>
                <c:pt idx="45">
                  <c:v>723176024</c:v>
                </c:pt>
                <c:pt idx="46">
                  <c:v>697530696</c:v>
                </c:pt>
                <c:pt idx="47">
                  <c:v>1044253476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6-45CF-B8FF-D0D7B0626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115711"/>
        <c:axId val="445159456"/>
      </c:areaChart>
      <c:lineChart>
        <c:grouping val="standard"/>
        <c:varyColors val="0"/>
        <c:ser>
          <c:idx val="2"/>
          <c:order val="2"/>
          <c:tx>
            <c:strRef>
              <c:f>Descriptive!$D$124</c:f>
              <c:strCache>
                <c:ptCount val="1"/>
                <c:pt idx="0">
                  <c:v>Average Annual CPI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Descriptive!$A$125:$A$179</c:f>
              <c:multiLvlStrCache>
                <c:ptCount val="48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2015</c:v>
                  </c:pt>
                  <c:pt idx="17">
                    <c:v>2016</c:v>
                  </c:pt>
                  <c:pt idx="18">
                    <c:v>2017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2015</c:v>
                  </c:pt>
                  <c:pt idx="25">
                    <c:v>2016</c:v>
                  </c:pt>
                  <c:pt idx="26">
                    <c:v>2017</c:v>
                  </c:pt>
                  <c:pt idx="27">
                    <c:v>2018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2015</c:v>
                  </c:pt>
                  <c:pt idx="33">
                    <c:v>2016</c:v>
                  </c:pt>
                  <c:pt idx="34">
                    <c:v>2017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2015</c:v>
                  </c:pt>
                  <c:pt idx="41">
                    <c:v>2016</c:v>
                  </c:pt>
                  <c:pt idx="42">
                    <c:v>2017</c:v>
                  </c:pt>
                  <c:pt idx="43">
                    <c:v>2018</c:v>
                  </c:pt>
                  <c:pt idx="44">
                    <c:v>2019</c:v>
                  </c:pt>
                  <c:pt idx="45">
                    <c:v>2020</c:v>
                  </c:pt>
                  <c:pt idx="46">
                    <c:v>2021</c:v>
                  </c:pt>
                  <c:pt idx="47">
                    <c:v>2022</c:v>
                  </c:pt>
                </c:lvl>
                <c:lvl>
                  <c:pt idx="0">
                    <c:v>Africa</c:v>
                  </c:pt>
                  <c:pt idx="8">
                    <c:v>Asia</c:v>
                  </c:pt>
                  <c:pt idx="16">
                    <c:v>Europe</c:v>
                  </c:pt>
                  <c:pt idx="24">
                    <c:v>North America</c:v>
                  </c:pt>
                  <c:pt idx="32">
                    <c:v>Oceania</c:v>
                  </c:pt>
                  <c:pt idx="40">
                    <c:v>South America</c:v>
                  </c:pt>
                </c:lvl>
              </c:multiLvlStrCache>
            </c:multiLvlStrRef>
          </c:cat>
          <c:val>
            <c:numRef>
              <c:f>Descriptive!$D$125:$D$179</c:f>
              <c:numCache>
                <c:formatCode>General</c:formatCode>
                <c:ptCount val="48"/>
                <c:pt idx="0">
                  <c:v>94.837733912469815</c:v>
                </c:pt>
                <c:pt idx="1">
                  <c:v>120.94277198391764</c:v>
                </c:pt>
                <c:pt idx="2">
                  <c:v>177.73507211664131</c:v>
                </c:pt>
                <c:pt idx="3">
                  <c:v>246.80999038916036</c:v>
                </c:pt>
                <c:pt idx="4">
                  <c:v>372.92287268497159</c:v>
                </c:pt>
                <c:pt idx="5">
                  <c:v>465.72918622569375</c:v>
                </c:pt>
                <c:pt idx="6">
                  <c:v>511.74952933850841</c:v>
                </c:pt>
                <c:pt idx="7">
                  <c:v>521.56464970762954</c:v>
                </c:pt>
                <c:pt idx="8">
                  <c:v>109.5448567976463</c:v>
                </c:pt>
                <c:pt idx="9">
                  <c:v>112.9984940215931</c:v>
                </c:pt>
                <c:pt idx="10">
                  <c:v>107.36684282018346</c:v>
                </c:pt>
                <c:pt idx="11">
                  <c:v>111.45463744959902</c:v>
                </c:pt>
                <c:pt idx="12">
                  <c:v>115.64278998195978</c:v>
                </c:pt>
                <c:pt idx="13">
                  <c:v>121.4825936472387</c:v>
                </c:pt>
                <c:pt idx="14">
                  <c:v>136.26734174067229</c:v>
                </c:pt>
                <c:pt idx="15">
                  <c:v>179.47864129994161</c:v>
                </c:pt>
                <c:pt idx="16">
                  <c:v>287.75298672023871</c:v>
                </c:pt>
                <c:pt idx="17">
                  <c:v>287.9335889422465</c:v>
                </c:pt>
                <c:pt idx="18">
                  <c:v>294.42774615888356</c:v>
                </c:pt>
                <c:pt idx="19">
                  <c:v>307.7328152334328</c:v>
                </c:pt>
                <c:pt idx="20">
                  <c:v>316.44221821681344</c:v>
                </c:pt>
                <c:pt idx="21">
                  <c:v>321.20098697510002</c:v>
                </c:pt>
                <c:pt idx="22">
                  <c:v>332.23001001463967</c:v>
                </c:pt>
                <c:pt idx="23">
                  <c:v>382.40119881528489</c:v>
                </c:pt>
                <c:pt idx="24">
                  <c:v>110.06587048933179</c:v>
                </c:pt>
                <c:pt idx="25">
                  <c:v>111.36857456753836</c:v>
                </c:pt>
                <c:pt idx="26">
                  <c:v>115.04211061744699</c:v>
                </c:pt>
                <c:pt idx="27">
                  <c:v>118.77626535789366</c:v>
                </c:pt>
                <c:pt idx="28">
                  <c:v>122.03715607979646</c:v>
                </c:pt>
                <c:pt idx="29">
                  <c:v>126.62973125200966</c:v>
                </c:pt>
                <c:pt idx="30">
                  <c:v>133.02527911171512</c:v>
                </c:pt>
                <c:pt idx="31">
                  <c:v>142.71030722950849</c:v>
                </c:pt>
                <c:pt idx="32">
                  <c:v>107.18429791348994</c:v>
                </c:pt>
                <c:pt idx="33">
                  <c:v>108.84527382767213</c:v>
                </c:pt>
                <c:pt idx="34">
                  <c:v>111.81950620264389</c:v>
                </c:pt>
                <c:pt idx="35">
                  <c:v>114.94428190444704</c:v>
                </c:pt>
                <c:pt idx="36">
                  <c:v>116.67499977661718</c:v>
                </c:pt>
                <c:pt idx="37">
                  <c:v>118.52254503289909</c:v>
                </c:pt>
                <c:pt idx="38">
                  <c:v>121.78391566257916</c:v>
                </c:pt>
                <c:pt idx="39">
                  <c:v>129.80366354631249</c:v>
                </c:pt>
                <c:pt idx="40">
                  <c:v>595.58084006406796</c:v>
                </c:pt>
                <c:pt idx="41">
                  <c:v>974.22781154037705</c:v>
                </c:pt>
                <c:pt idx="42">
                  <c:v>531.87387401604644</c:v>
                </c:pt>
                <c:pt idx="43">
                  <c:v>596.01583793933776</c:v>
                </c:pt>
                <c:pt idx="44">
                  <c:v>580.95720928076435</c:v>
                </c:pt>
                <c:pt idx="45">
                  <c:v>611.21665674119879</c:v>
                </c:pt>
                <c:pt idx="46">
                  <c:v>679.37603218974971</c:v>
                </c:pt>
                <c:pt idx="47">
                  <c:v>781.06893951608868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6-45CF-B8FF-D0D7B0626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117151"/>
        <c:axId val="1933446239"/>
      </c:lineChart>
      <c:catAx>
        <c:axId val="200811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59456"/>
        <c:crosses val="autoZero"/>
        <c:auto val="1"/>
        <c:lblAlgn val="ctr"/>
        <c:lblOffset val="100"/>
        <c:noMultiLvlLbl val="0"/>
      </c:catAx>
      <c:valAx>
        <c:axId val="4451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.#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115711"/>
        <c:crosses val="autoZero"/>
        <c:crossBetween val="between"/>
      </c:valAx>
      <c:valAx>
        <c:axId val="19334462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117151"/>
        <c:crosses val="max"/>
        <c:crossBetween val="between"/>
      </c:valAx>
      <c:catAx>
        <c:axId val="2008117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3446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Timer-series plot of Annual Imports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'Manual Forcasting-Average'!$D$73</c:f>
              <c:strCache>
                <c:ptCount val="1"/>
                <c:pt idx="0">
                  <c:v>Annual Imports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'Manual Forcasting-Average'!$B$74:$C$133</c:f>
              <c:multiLvlStrCache>
                <c:ptCount val="60"/>
                <c:lvl>
                  <c:pt idx="0">
                    <c:v>Africa</c:v>
                  </c:pt>
                  <c:pt idx="1">
                    <c:v>Asia</c:v>
                  </c:pt>
                  <c:pt idx="2">
                    <c:v>Europe</c:v>
                  </c:pt>
                  <c:pt idx="3">
                    <c:v>North America</c:v>
                  </c:pt>
                  <c:pt idx="4">
                    <c:v>Oceania</c:v>
                  </c:pt>
                  <c:pt idx="5">
                    <c:v>South America</c:v>
                  </c:pt>
                  <c:pt idx="6">
                    <c:v>Africa</c:v>
                  </c:pt>
                  <c:pt idx="7">
                    <c:v>Asia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Oceania</c:v>
                  </c:pt>
                  <c:pt idx="11">
                    <c:v>South America</c:v>
                  </c:pt>
                  <c:pt idx="12">
                    <c:v>Africa</c:v>
                  </c:pt>
                  <c:pt idx="13">
                    <c:v>Asia</c:v>
                  </c:pt>
                  <c:pt idx="14">
                    <c:v>Europe</c:v>
                  </c:pt>
                  <c:pt idx="15">
                    <c:v>North America</c:v>
                  </c:pt>
                  <c:pt idx="16">
                    <c:v>Oceania</c:v>
                  </c:pt>
                  <c:pt idx="17">
                    <c:v>South America</c:v>
                  </c:pt>
                  <c:pt idx="18">
                    <c:v>Africa</c:v>
                  </c:pt>
                  <c:pt idx="19">
                    <c:v>Asia</c:v>
                  </c:pt>
                  <c:pt idx="20">
                    <c:v>Europe</c:v>
                  </c:pt>
                  <c:pt idx="21">
                    <c:v>North America</c:v>
                  </c:pt>
                  <c:pt idx="22">
                    <c:v>Oceania</c:v>
                  </c:pt>
                  <c:pt idx="23">
                    <c:v>South America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Europe</c:v>
                  </c:pt>
                  <c:pt idx="27">
                    <c:v>North America</c:v>
                  </c:pt>
                  <c:pt idx="28">
                    <c:v>Oceania</c:v>
                  </c:pt>
                  <c:pt idx="29">
                    <c:v>South America</c:v>
                  </c:pt>
                  <c:pt idx="30">
                    <c:v>Africa</c:v>
                  </c:pt>
                  <c:pt idx="31">
                    <c:v>Asia</c:v>
                  </c:pt>
                  <c:pt idx="32">
                    <c:v>Europe</c:v>
                  </c:pt>
                  <c:pt idx="33">
                    <c:v>North America</c:v>
                  </c:pt>
                  <c:pt idx="34">
                    <c:v>Oceania</c:v>
                  </c:pt>
                  <c:pt idx="35">
                    <c:v>South America</c:v>
                  </c:pt>
                  <c:pt idx="36">
                    <c:v>Africa</c:v>
                  </c:pt>
                  <c:pt idx="37">
                    <c:v>Asia</c:v>
                  </c:pt>
                  <c:pt idx="38">
                    <c:v>Europe</c:v>
                  </c:pt>
                  <c:pt idx="39">
                    <c:v>North America</c:v>
                  </c:pt>
                  <c:pt idx="40">
                    <c:v>Oceania</c:v>
                  </c:pt>
                  <c:pt idx="41">
                    <c:v>South America</c:v>
                  </c:pt>
                  <c:pt idx="42">
                    <c:v>Africa</c:v>
                  </c:pt>
                  <c:pt idx="43">
                    <c:v>Asia</c:v>
                  </c:pt>
                  <c:pt idx="44">
                    <c:v>Europe</c:v>
                  </c:pt>
                  <c:pt idx="45">
                    <c:v>North America</c:v>
                  </c:pt>
                  <c:pt idx="46">
                    <c:v>Oceania</c:v>
                  </c:pt>
                  <c:pt idx="47">
                    <c:v>South America</c:v>
                  </c:pt>
                  <c:pt idx="48">
                    <c:v>Africa</c:v>
                  </c:pt>
                  <c:pt idx="49">
                    <c:v>Asia</c:v>
                  </c:pt>
                  <c:pt idx="50">
                    <c:v>Europe</c:v>
                  </c:pt>
                  <c:pt idx="51">
                    <c:v>North America</c:v>
                  </c:pt>
                  <c:pt idx="52">
                    <c:v>Oceania</c:v>
                  </c:pt>
                  <c:pt idx="53">
                    <c:v>South America</c:v>
                  </c:pt>
                  <c:pt idx="54">
                    <c:v>Africa</c:v>
                  </c:pt>
                  <c:pt idx="55">
                    <c:v>Asia</c:v>
                  </c:pt>
                  <c:pt idx="56">
                    <c:v>Europe</c:v>
                  </c:pt>
                  <c:pt idx="57">
                    <c:v>North America</c:v>
                  </c:pt>
                  <c:pt idx="58">
                    <c:v>Oceania</c:v>
                  </c:pt>
                  <c:pt idx="59">
                    <c:v>South America</c:v>
                  </c:pt>
                </c:lvl>
                <c:lvl>
                  <c:pt idx="0">
                    <c:v>2015</c:v>
                  </c:pt>
                  <c:pt idx="6">
                    <c:v>2016</c:v>
                  </c:pt>
                  <c:pt idx="12">
                    <c:v>2017</c:v>
                  </c:pt>
                  <c:pt idx="18">
                    <c:v>2018</c:v>
                  </c:pt>
                  <c:pt idx="24">
                    <c:v>2019</c:v>
                  </c:pt>
                  <c:pt idx="30">
                    <c:v>2020</c:v>
                  </c:pt>
                  <c:pt idx="36">
                    <c:v>2021</c:v>
                  </c:pt>
                  <c:pt idx="42">
                    <c:v>2022</c:v>
                  </c:pt>
                  <c:pt idx="48">
                    <c:v>2023</c:v>
                  </c:pt>
                  <c:pt idx="54">
                    <c:v>2024</c:v>
                  </c:pt>
                </c:lvl>
              </c:multiLvlStrCache>
            </c:multiLvlStrRef>
          </c:cat>
          <c:val>
            <c:numRef>
              <c:f>'Manual Forcasting-Average'!$D$74:$D$133</c:f>
              <c:numCache>
                <c:formatCode>#.#0,,,"B"</c:formatCode>
                <c:ptCount val="60"/>
                <c:pt idx="0">
                  <c:v>304712992</c:v>
                </c:pt>
                <c:pt idx="1">
                  <c:v>25268432629</c:v>
                </c:pt>
                <c:pt idx="2">
                  <c:v>9777306087</c:v>
                </c:pt>
                <c:pt idx="3">
                  <c:v>6866967640</c:v>
                </c:pt>
                <c:pt idx="4">
                  <c:v>6269480076</c:v>
                </c:pt>
                <c:pt idx="5">
                  <c:v>406012702</c:v>
                </c:pt>
                <c:pt idx="6">
                  <c:v>291112672</c:v>
                </c:pt>
                <c:pt idx="7">
                  <c:v>25080619389</c:v>
                </c:pt>
                <c:pt idx="8">
                  <c:v>9410351976</c:v>
                </c:pt>
                <c:pt idx="9">
                  <c:v>6562910838</c:v>
                </c:pt>
                <c:pt idx="10">
                  <c:v>6506949449</c:v>
                </c:pt>
                <c:pt idx="11">
                  <c:v>436291372</c:v>
                </c:pt>
                <c:pt idx="12">
                  <c:v>277487868</c:v>
                </c:pt>
                <c:pt idx="13">
                  <c:v>27905799662</c:v>
                </c:pt>
                <c:pt idx="14">
                  <c:v>10632403130</c:v>
                </c:pt>
                <c:pt idx="15">
                  <c:v>6781042051</c:v>
                </c:pt>
                <c:pt idx="16">
                  <c:v>6915469844</c:v>
                </c:pt>
                <c:pt idx="17">
                  <c:v>626870193</c:v>
                </c:pt>
                <c:pt idx="18">
                  <c:v>315944788</c:v>
                </c:pt>
                <c:pt idx="19">
                  <c:v>32535985714</c:v>
                </c:pt>
                <c:pt idx="20">
                  <c:v>11559316337</c:v>
                </c:pt>
                <c:pt idx="21">
                  <c:v>7334510344</c:v>
                </c:pt>
                <c:pt idx="22">
                  <c:v>7300739180</c:v>
                </c:pt>
                <c:pt idx="23">
                  <c:v>684426441</c:v>
                </c:pt>
                <c:pt idx="24">
                  <c:v>329547835</c:v>
                </c:pt>
                <c:pt idx="25">
                  <c:v>31972222343</c:v>
                </c:pt>
                <c:pt idx="26">
                  <c:v>12782114510</c:v>
                </c:pt>
                <c:pt idx="27">
                  <c:v>7398343723</c:v>
                </c:pt>
                <c:pt idx="28">
                  <c:v>7415118194</c:v>
                </c:pt>
                <c:pt idx="29">
                  <c:v>704619107</c:v>
                </c:pt>
                <c:pt idx="30">
                  <c:v>232021067</c:v>
                </c:pt>
                <c:pt idx="31">
                  <c:v>28496940761</c:v>
                </c:pt>
                <c:pt idx="32">
                  <c:v>10567321583</c:v>
                </c:pt>
                <c:pt idx="33">
                  <c:v>6319067041</c:v>
                </c:pt>
                <c:pt idx="34">
                  <c:v>6948262479</c:v>
                </c:pt>
                <c:pt idx="35">
                  <c:v>723176024</c:v>
                </c:pt>
                <c:pt idx="36">
                  <c:v>318487412</c:v>
                </c:pt>
                <c:pt idx="37">
                  <c:v>36462729772</c:v>
                </c:pt>
                <c:pt idx="38">
                  <c:v>12657688640</c:v>
                </c:pt>
                <c:pt idx="39">
                  <c:v>6917359385</c:v>
                </c:pt>
                <c:pt idx="40">
                  <c:v>7901952530</c:v>
                </c:pt>
                <c:pt idx="41">
                  <c:v>697530696</c:v>
                </c:pt>
                <c:pt idx="42">
                  <c:v>477510407</c:v>
                </c:pt>
                <c:pt idx="43">
                  <c:v>44932145592</c:v>
                </c:pt>
                <c:pt idx="44">
                  <c:v>13858442146</c:v>
                </c:pt>
                <c:pt idx="45">
                  <c:v>8885600402</c:v>
                </c:pt>
                <c:pt idx="46">
                  <c:v>9328688730.9099998</c:v>
                </c:pt>
                <c:pt idx="47">
                  <c:v>1044253476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0-4B79-BF23-2496448442E8}"/>
            </c:ext>
          </c:extLst>
        </c:ser>
        <c:ser>
          <c:idx val="1"/>
          <c:order val="1"/>
          <c:tx>
            <c:strRef>
              <c:f>'Manual Forcasting-Average'!$E$73</c:f>
              <c:strCache>
                <c:ptCount val="1"/>
                <c:pt idx="0">
                  <c:v>Average Forecast (F)</c:v>
                </c:pt>
              </c:strCache>
            </c:strRef>
          </c:tx>
          <c:spPr>
            <a:ln w="22225" cap="rnd" cmpd="sng" algn="ctr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'Manual Forcasting-Average'!$B$74:$C$133</c:f>
              <c:multiLvlStrCache>
                <c:ptCount val="60"/>
                <c:lvl>
                  <c:pt idx="0">
                    <c:v>Africa</c:v>
                  </c:pt>
                  <c:pt idx="1">
                    <c:v>Asia</c:v>
                  </c:pt>
                  <c:pt idx="2">
                    <c:v>Europe</c:v>
                  </c:pt>
                  <c:pt idx="3">
                    <c:v>North America</c:v>
                  </c:pt>
                  <c:pt idx="4">
                    <c:v>Oceania</c:v>
                  </c:pt>
                  <c:pt idx="5">
                    <c:v>South America</c:v>
                  </c:pt>
                  <c:pt idx="6">
                    <c:v>Africa</c:v>
                  </c:pt>
                  <c:pt idx="7">
                    <c:v>Asia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Oceania</c:v>
                  </c:pt>
                  <c:pt idx="11">
                    <c:v>South America</c:v>
                  </c:pt>
                  <c:pt idx="12">
                    <c:v>Africa</c:v>
                  </c:pt>
                  <c:pt idx="13">
                    <c:v>Asia</c:v>
                  </c:pt>
                  <c:pt idx="14">
                    <c:v>Europe</c:v>
                  </c:pt>
                  <c:pt idx="15">
                    <c:v>North America</c:v>
                  </c:pt>
                  <c:pt idx="16">
                    <c:v>Oceania</c:v>
                  </c:pt>
                  <c:pt idx="17">
                    <c:v>South America</c:v>
                  </c:pt>
                  <c:pt idx="18">
                    <c:v>Africa</c:v>
                  </c:pt>
                  <c:pt idx="19">
                    <c:v>Asia</c:v>
                  </c:pt>
                  <c:pt idx="20">
                    <c:v>Europe</c:v>
                  </c:pt>
                  <c:pt idx="21">
                    <c:v>North America</c:v>
                  </c:pt>
                  <c:pt idx="22">
                    <c:v>Oceania</c:v>
                  </c:pt>
                  <c:pt idx="23">
                    <c:v>South America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Europe</c:v>
                  </c:pt>
                  <c:pt idx="27">
                    <c:v>North America</c:v>
                  </c:pt>
                  <c:pt idx="28">
                    <c:v>Oceania</c:v>
                  </c:pt>
                  <c:pt idx="29">
                    <c:v>South America</c:v>
                  </c:pt>
                  <c:pt idx="30">
                    <c:v>Africa</c:v>
                  </c:pt>
                  <c:pt idx="31">
                    <c:v>Asia</c:v>
                  </c:pt>
                  <c:pt idx="32">
                    <c:v>Europe</c:v>
                  </c:pt>
                  <c:pt idx="33">
                    <c:v>North America</c:v>
                  </c:pt>
                  <c:pt idx="34">
                    <c:v>Oceania</c:v>
                  </c:pt>
                  <c:pt idx="35">
                    <c:v>South America</c:v>
                  </c:pt>
                  <c:pt idx="36">
                    <c:v>Africa</c:v>
                  </c:pt>
                  <c:pt idx="37">
                    <c:v>Asia</c:v>
                  </c:pt>
                  <c:pt idx="38">
                    <c:v>Europe</c:v>
                  </c:pt>
                  <c:pt idx="39">
                    <c:v>North America</c:v>
                  </c:pt>
                  <c:pt idx="40">
                    <c:v>Oceania</c:v>
                  </c:pt>
                  <c:pt idx="41">
                    <c:v>South America</c:v>
                  </c:pt>
                  <c:pt idx="42">
                    <c:v>Africa</c:v>
                  </c:pt>
                  <c:pt idx="43">
                    <c:v>Asia</c:v>
                  </c:pt>
                  <c:pt idx="44">
                    <c:v>Europe</c:v>
                  </c:pt>
                  <c:pt idx="45">
                    <c:v>North America</c:v>
                  </c:pt>
                  <c:pt idx="46">
                    <c:v>Oceania</c:v>
                  </c:pt>
                  <c:pt idx="47">
                    <c:v>South America</c:v>
                  </c:pt>
                  <c:pt idx="48">
                    <c:v>Africa</c:v>
                  </c:pt>
                  <c:pt idx="49">
                    <c:v>Asia</c:v>
                  </c:pt>
                  <c:pt idx="50">
                    <c:v>Europe</c:v>
                  </c:pt>
                  <c:pt idx="51">
                    <c:v>North America</c:v>
                  </c:pt>
                  <c:pt idx="52">
                    <c:v>Oceania</c:v>
                  </c:pt>
                  <c:pt idx="53">
                    <c:v>South America</c:v>
                  </c:pt>
                  <c:pt idx="54">
                    <c:v>Africa</c:v>
                  </c:pt>
                  <c:pt idx="55">
                    <c:v>Asia</c:v>
                  </c:pt>
                  <c:pt idx="56">
                    <c:v>Europe</c:v>
                  </c:pt>
                  <c:pt idx="57">
                    <c:v>North America</c:v>
                  </c:pt>
                  <c:pt idx="58">
                    <c:v>Oceania</c:v>
                  </c:pt>
                  <c:pt idx="59">
                    <c:v>South America</c:v>
                  </c:pt>
                </c:lvl>
                <c:lvl>
                  <c:pt idx="0">
                    <c:v>2015</c:v>
                  </c:pt>
                  <c:pt idx="6">
                    <c:v>2016</c:v>
                  </c:pt>
                  <c:pt idx="12">
                    <c:v>2017</c:v>
                  </c:pt>
                  <c:pt idx="18">
                    <c:v>2018</c:v>
                  </c:pt>
                  <c:pt idx="24">
                    <c:v>2019</c:v>
                  </c:pt>
                  <c:pt idx="30">
                    <c:v>2020</c:v>
                  </c:pt>
                  <c:pt idx="36">
                    <c:v>2021</c:v>
                  </c:pt>
                  <c:pt idx="42">
                    <c:v>2022</c:v>
                  </c:pt>
                  <c:pt idx="48">
                    <c:v>2023</c:v>
                  </c:pt>
                  <c:pt idx="54">
                    <c:v>2024</c:v>
                  </c:pt>
                </c:lvl>
              </c:multiLvlStrCache>
            </c:multiLvlStrRef>
          </c:cat>
          <c:val>
            <c:numRef>
              <c:f>'Manual Forcasting-Average'!$E$74:$E$133</c:f>
              <c:numCache>
                <c:formatCode>#.#0,,,"B"</c:formatCode>
                <c:ptCount val="60"/>
                <c:pt idx="0">
                  <c:v>318353130.125</c:v>
                </c:pt>
                <c:pt idx="1">
                  <c:v>31581859482.75</c:v>
                </c:pt>
                <c:pt idx="2">
                  <c:v>11405618051.125</c:v>
                </c:pt>
                <c:pt idx="3">
                  <c:v>7133225178</c:v>
                </c:pt>
                <c:pt idx="4">
                  <c:v>7323332560.3637505</c:v>
                </c:pt>
                <c:pt idx="5">
                  <c:v>665397501.375</c:v>
                </c:pt>
                <c:pt idx="6">
                  <c:v>318353130.125</c:v>
                </c:pt>
                <c:pt idx="7">
                  <c:v>31581859482.75</c:v>
                </c:pt>
                <c:pt idx="8">
                  <c:v>11405618051.125</c:v>
                </c:pt>
                <c:pt idx="9">
                  <c:v>7133225178</c:v>
                </c:pt>
                <c:pt idx="10">
                  <c:v>7323332560.3637505</c:v>
                </c:pt>
                <c:pt idx="11">
                  <c:v>665397501.375</c:v>
                </c:pt>
                <c:pt idx="12">
                  <c:v>318353130.125</c:v>
                </c:pt>
                <c:pt idx="13">
                  <c:v>31581859482.75</c:v>
                </c:pt>
                <c:pt idx="14">
                  <c:v>11405618051.125</c:v>
                </c:pt>
                <c:pt idx="15">
                  <c:v>7133225178</c:v>
                </c:pt>
                <c:pt idx="16">
                  <c:v>7323332560.3637505</c:v>
                </c:pt>
                <c:pt idx="17">
                  <c:v>665397501.375</c:v>
                </c:pt>
                <c:pt idx="18">
                  <c:v>318353130.125</c:v>
                </c:pt>
                <c:pt idx="19">
                  <c:v>31581859482.75</c:v>
                </c:pt>
                <c:pt idx="20">
                  <c:v>11405618051.125</c:v>
                </c:pt>
                <c:pt idx="21">
                  <c:v>7133225178</c:v>
                </c:pt>
                <c:pt idx="22">
                  <c:v>7323332560.3637505</c:v>
                </c:pt>
                <c:pt idx="23">
                  <c:v>665397501.375</c:v>
                </c:pt>
                <c:pt idx="24">
                  <c:v>318353130.125</c:v>
                </c:pt>
                <c:pt idx="25">
                  <c:v>31581859482.75</c:v>
                </c:pt>
                <c:pt idx="26">
                  <c:v>11405618051.125</c:v>
                </c:pt>
                <c:pt idx="27">
                  <c:v>7133225178</c:v>
                </c:pt>
                <c:pt idx="28">
                  <c:v>7323332560.3637505</c:v>
                </c:pt>
                <c:pt idx="29">
                  <c:v>665397501.375</c:v>
                </c:pt>
                <c:pt idx="30">
                  <c:v>318353130.125</c:v>
                </c:pt>
                <c:pt idx="31">
                  <c:v>31581859482.75</c:v>
                </c:pt>
                <c:pt idx="32">
                  <c:v>11405618051.125</c:v>
                </c:pt>
                <c:pt idx="33">
                  <c:v>7133225178</c:v>
                </c:pt>
                <c:pt idx="34">
                  <c:v>7323332560.3637505</c:v>
                </c:pt>
                <c:pt idx="35">
                  <c:v>665397501.375</c:v>
                </c:pt>
                <c:pt idx="36">
                  <c:v>318353130.125</c:v>
                </c:pt>
                <c:pt idx="37">
                  <c:v>31581859482.75</c:v>
                </c:pt>
                <c:pt idx="38">
                  <c:v>11405618051.125</c:v>
                </c:pt>
                <c:pt idx="39">
                  <c:v>7133225178</c:v>
                </c:pt>
                <c:pt idx="40">
                  <c:v>7323332560.3637505</c:v>
                </c:pt>
                <c:pt idx="41">
                  <c:v>665397501.375</c:v>
                </c:pt>
                <c:pt idx="42">
                  <c:v>318353130.125</c:v>
                </c:pt>
                <c:pt idx="43">
                  <c:v>31581859482.75</c:v>
                </c:pt>
                <c:pt idx="44">
                  <c:v>11405618051.125</c:v>
                </c:pt>
                <c:pt idx="45">
                  <c:v>7133225178</c:v>
                </c:pt>
                <c:pt idx="46">
                  <c:v>7323332560.3637505</c:v>
                </c:pt>
                <c:pt idx="47">
                  <c:v>665397501.375</c:v>
                </c:pt>
                <c:pt idx="48">
                  <c:v>318353130.125</c:v>
                </c:pt>
                <c:pt idx="49">
                  <c:v>31581859482.75</c:v>
                </c:pt>
                <c:pt idx="50">
                  <c:v>11405618051.125</c:v>
                </c:pt>
                <c:pt idx="51">
                  <c:v>7133225178</c:v>
                </c:pt>
                <c:pt idx="52">
                  <c:v>7323332560.3637505</c:v>
                </c:pt>
                <c:pt idx="53">
                  <c:v>665397501.375</c:v>
                </c:pt>
                <c:pt idx="54">
                  <c:v>318353130.125</c:v>
                </c:pt>
                <c:pt idx="55">
                  <c:v>31581859482.75</c:v>
                </c:pt>
                <c:pt idx="56">
                  <c:v>11405618051.125</c:v>
                </c:pt>
                <c:pt idx="57">
                  <c:v>7133225178</c:v>
                </c:pt>
                <c:pt idx="58">
                  <c:v>7323332560.3637505</c:v>
                </c:pt>
                <c:pt idx="59">
                  <c:v>665397501.375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0-4B79-BF23-24964484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03519"/>
        <c:axId val="52053823"/>
      </c:lineChart>
      <c:catAx>
        <c:axId val="24910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3823"/>
        <c:crosses val="autoZero"/>
        <c:auto val="1"/>
        <c:lblAlgn val="ctr"/>
        <c:lblOffset val="100"/>
        <c:noMultiLvlLbl val="0"/>
      </c:catAx>
      <c:valAx>
        <c:axId val="52053823"/>
        <c:scaling>
          <c:orientation val="minMax"/>
        </c:scaling>
        <c:delete val="0"/>
        <c:axPos val="l"/>
        <c:numFmt formatCode="&quot;$&quot;#.#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035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Timer-Series Plot of Annual Exports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'Manual Forcasting-Average'!$B$146</c:f>
              <c:strCache>
                <c:ptCount val="1"/>
                <c:pt idx="0">
                  <c:v>Annual Exports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'Manual Forcasting-Average'!$A$147:$A$206</c:f>
              <c:numCache>
                <c:formatCode>General</c:formatCode>
                <c:ptCount val="60"/>
                <c:pt idx="0">
                  <c:v>2015</c:v>
                </c:pt>
                <c:pt idx="6">
                  <c:v>2016</c:v>
                </c:pt>
                <c:pt idx="12">
                  <c:v>2017</c:v>
                </c:pt>
                <c:pt idx="18">
                  <c:v>2018</c:v>
                </c:pt>
                <c:pt idx="24">
                  <c:v>2019</c:v>
                </c:pt>
                <c:pt idx="30">
                  <c:v>2020</c:v>
                </c:pt>
                <c:pt idx="36">
                  <c:v>2021</c:v>
                </c:pt>
                <c:pt idx="42">
                  <c:v>2022</c:v>
                </c:pt>
                <c:pt idx="48">
                  <c:v>2023</c:v>
                </c:pt>
                <c:pt idx="54">
                  <c:v>2024</c:v>
                </c:pt>
              </c:numCache>
            </c:numRef>
          </c:cat>
          <c:val>
            <c:numRef>
              <c:f>'Manual Forcasting-Average'!$B$147:$B$206</c:f>
              <c:numCache>
                <c:formatCode>General</c:formatCode>
                <c:ptCount val="60"/>
                <c:pt idx="0">
                  <c:v>1930764263</c:v>
                </c:pt>
                <c:pt idx="1">
                  <c:v>22108340475.950001</c:v>
                </c:pt>
                <c:pt idx="2">
                  <c:v>5233149309</c:v>
                </c:pt>
                <c:pt idx="3">
                  <c:v>7110147979</c:v>
                </c:pt>
                <c:pt idx="4">
                  <c:v>9398469240</c:v>
                </c:pt>
                <c:pt idx="5">
                  <c:v>720321778</c:v>
                </c:pt>
                <c:pt idx="6">
                  <c:v>1910093172</c:v>
                </c:pt>
                <c:pt idx="7">
                  <c:v>22593004490</c:v>
                </c:pt>
                <c:pt idx="8">
                  <c:v>5064222688</c:v>
                </c:pt>
                <c:pt idx="9">
                  <c:v>6628355951</c:v>
                </c:pt>
                <c:pt idx="10">
                  <c:v>9368938122</c:v>
                </c:pt>
                <c:pt idx="11">
                  <c:v>420366015</c:v>
                </c:pt>
                <c:pt idx="12">
                  <c:v>1726309782</c:v>
                </c:pt>
                <c:pt idx="13">
                  <c:v>27185680478</c:v>
                </c:pt>
                <c:pt idx="14">
                  <c:v>5115212203</c:v>
                </c:pt>
                <c:pt idx="15">
                  <c:v>6664665283</c:v>
                </c:pt>
                <c:pt idx="16">
                  <c:v>9775947184</c:v>
                </c:pt>
                <c:pt idx="17">
                  <c:v>468918056</c:v>
                </c:pt>
                <c:pt idx="18">
                  <c:v>1591164315</c:v>
                </c:pt>
                <c:pt idx="19">
                  <c:v>29652369729</c:v>
                </c:pt>
                <c:pt idx="20">
                  <c:v>5411603950</c:v>
                </c:pt>
                <c:pt idx="21">
                  <c:v>6889840279</c:v>
                </c:pt>
                <c:pt idx="22">
                  <c:v>10007625060</c:v>
                </c:pt>
                <c:pt idx="23">
                  <c:v>538766898</c:v>
                </c:pt>
                <c:pt idx="24">
                  <c:v>1463095506</c:v>
                </c:pt>
                <c:pt idx="25">
                  <c:v>32993518101</c:v>
                </c:pt>
                <c:pt idx="26">
                  <c:v>5270362391</c:v>
                </c:pt>
                <c:pt idx="27">
                  <c:v>7040923959</c:v>
                </c:pt>
                <c:pt idx="28">
                  <c:v>9623354843</c:v>
                </c:pt>
                <c:pt idx="29">
                  <c:v>443484790</c:v>
                </c:pt>
                <c:pt idx="30">
                  <c:v>1468316370</c:v>
                </c:pt>
                <c:pt idx="31">
                  <c:v>32060177155</c:v>
                </c:pt>
                <c:pt idx="32">
                  <c:v>5207627122</c:v>
                </c:pt>
                <c:pt idx="33">
                  <c:v>8029117776</c:v>
                </c:pt>
                <c:pt idx="34">
                  <c:v>8917088673</c:v>
                </c:pt>
                <c:pt idx="35">
                  <c:v>463949319</c:v>
                </c:pt>
                <c:pt idx="36">
                  <c:v>1378869193</c:v>
                </c:pt>
                <c:pt idx="37">
                  <c:v>36520774972</c:v>
                </c:pt>
                <c:pt idx="38">
                  <c:v>5090346759</c:v>
                </c:pt>
                <c:pt idx="39">
                  <c:v>8045303341</c:v>
                </c:pt>
                <c:pt idx="40">
                  <c:v>8743187104</c:v>
                </c:pt>
                <c:pt idx="41">
                  <c:v>507089526</c:v>
                </c:pt>
                <c:pt idx="42">
                  <c:v>2103787967</c:v>
                </c:pt>
                <c:pt idx="43">
                  <c:v>40705392966.400002</c:v>
                </c:pt>
                <c:pt idx="44">
                  <c:v>5614897694</c:v>
                </c:pt>
                <c:pt idx="45">
                  <c:v>9625230949</c:v>
                </c:pt>
                <c:pt idx="46">
                  <c:v>9722996820.7999992</c:v>
                </c:pt>
                <c:pt idx="47">
                  <c:v>528320880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7-40DC-9485-AEF5C297932A}"/>
            </c:ext>
          </c:extLst>
        </c:ser>
        <c:ser>
          <c:idx val="1"/>
          <c:order val="1"/>
          <c:tx>
            <c:strRef>
              <c:f>'Manual Forcasting-Average'!$D$146</c:f>
              <c:strCache>
                <c:ptCount val="1"/>
                <c:pt idx="0">
                  <c:v>Forecast Exports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'Manual Forcasting-Average'!$A$147:$A$206</c:f>
              <c:numCache>
                <c:formatCode>General</c:formatCode>
                <c:ptCount val="60"/>
                <c:pt idx="0">
                  <c:v>2015</c:v>
                </c:pt>
                <c:pt idx="6">
                  <c:v>2016</c:v>
                </c:pt>
                <c:pt idx="12">
                  <c:v>2017</c:v>
                </c:pt>
                <c:pt idx="18">
                  <c:v>2018</c:v>
                </c:pt>
                <c:pt idx="24">
                  <c:v>2019</c:v>
                </c:pt>
                <c:pt idx="30">
                  <c:v>2020</c:v>
                </c:pt>
                <c:pt idx="36">
                  <c:v>2021</c:v>
                </c:pt>
                <c:pt idx="42">
                  <c:v>2022</c:v>
                </c:pt>
                <c:pt idx="48">
                  <c:v>2023</c:v>
                </c:pt>
                <c:pt idx="54">
                  <c:v>2024</c:v>
                </c:pt>
              </c:numCache>
            </c:numRef>
          </c:cat>
          <c:val>
            <c:numRef>
              <c:f>'Manual Forcasting-Average'!$D$147:$D$206</c:f>
              <c:numCache>
                <c:formatCode>0.0000</c:formatCode>
                <c:ptCount val="60"/>
                <c:pt idx="48">
                  <c:v>1696550071</c:v>
                </c:pt>
                <c:pt idx="49">
                  <c:v>30477407295.918751</c:v>
                </c:pt>
                <c:pt idx="50">
                  <c:v>5250927764.5</c:v>
                </c:pt>
                <c:pt idx="51">
                  <c:v>7504198189.625</c:v>
                </c:pt>
                <c:pt idx="52">
                  <c:v>9444700880.8500004</c:v>
                </c:pt>
                <c:pt idx="53">
                  <c:v>511402157.75</c:v>
                </c:pt>
                <c:pt idx="54">
                  <c:v>1696550071</c:v>
                </c:pt>
                <c:pt idx="55">
                  <c:v>30477407295.918751</c:v>
                </c:pt>
                <c:pt idx="56">
                  <c:v>5250927764.5</c:v>
                </c:pt>
                <c:pt idx="57">
                  <c:v>7504198189.625</c:v>
                </c:pt>
                <c:pt idx="58">
                  <c:v>9444700880.8500004</c:v>
                </c:pt>
                <c:pt idx="59">
                  <c:v>511402157.75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7-40DC-9485-AEF5C2979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03519"/>
        <c:axId val="52053823"/>
      </c:lineChart>
      <c:catAx>
        <c:axId val="24910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3823"/>
        <c:crosses val="autoZero"/>
        <c:auto val="1"/>
        <c:lblAlgn val="ctr"/>
        <c:lblOffset val="100"/>
        <c:noMultiLvlLbl val="0"/>
      </c:catAx>
      <c:valAx>
        <c:axId val="520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.#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0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Timer-Series Plot of Annual 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'Manual Forcasting-Average'!$B$215</c:f>
              <c:strCache>
                <c:ptCount val="1"/>
                <c:pt idx="0">
                  <c:v>Annual Imports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'Manual Forcasting-Average'!$A$216:$A$275</c:f>
              <c:numCache>
                <c:formatCode>General</c:formatCode>
                <c:ptCount val="60"/>
                <c:pt idx="0">
                  <c:v>2015</c:v>
                </c:pt>
                <c:pt idx="6">
                  <c:v>2016</c:v>
                </c:pt>
                <c:pt idx="12">
                  <c:v>2017</c:v>
                </c:pt>
                <c:pt idx="18">
                  <c:v>2018</c:v>
                </c:pt>
                <c:pt idx="24">
                  <c:v>2019</c:v>
                </c:pt>
                <c:pt idx="30">
                  <c:v>2020</c:v>
                </c:pt>
                <c:pt idx="36">
                  <c:v>2021</c:v>
                </c:pt>
                <c:pt idx="42">
                  <c:v>2022</c:v>
                </c:pt>
                <c:pt idx="48">
                  <c:v>2023</c:v>
                </c:pt>
                <c:pt idx="54">
                  <c:v>2024</c:v>
                </c:pt>
              </c:numCache>
            </c:numRef>
          </c:cat>
          <c:val>
            <c:numRef>
              <c:f>'Manual Forcasting-Average'!$B$216:$B$275</c:f>
              <c:numCache>
                <c:formatCode>General</c:formatCode>
                <c:ptCount val="60"/>
                <c:pt idx="0">
                  <c:v>304712992</c:v>
                </c:pt>
                <c:pt idx="1">
                  <c:v>25268432629</c:v>
                </c:pt>
                <c:pt idx="2">
                  <c:v>9777306087</c:v>
                </c:pt>
                <c:pt idx="3">
                  <c:v>6866967640</c:v>
                </c:pt>
                <c:pt idx="4">
                  <c:v>6269480076</c:v>
                </c:pt>
                <c:pt idx="5">
                  <c:v>406012702</c:v>
                </c:pt>
                <c:pt idx="6">
                  <c:v>291112672</c:v>
                </c:pt>
                <c:pt idx="7">
                  <c:v>25080619389</c:v>
                </c:pt>
                <c:pt idx="8">
                  <c:v>9410351976</c:v>
                </c:pt>
                <c:pt idx="9">
                  <c:v>6562910838</c:v>
                </c:pt>
                <c:pt idx="10">
                  <c:v>6506949449</c:v>
                </c:pt>
                <c:pt idx="11">
                  <c:v>436291372</c:v>
                </c:pt>
                <c:pt idx="12">
                  <c:v>277487868</c:v>
                </c:pt>
                <c:pt idx="13">
                  <c:v>27905799662</c:v>
                </c:pt>
                <c:pt idx="14">
                  <c:v>10632403130</c:v>
                </c:pt>
                <c:pt idx="15">
                  <c:v>6781042051</c:v>
                </c:pt>
                <c:pt idx="16">
                  <c:v>6915469844</c:v>
                </c:pt>
                <c:pt idx="17">
                  <c:v>626870193</c:v>
                </c:pt>
                <c:pt idx="18">
                  <c:v>315944788</c:v>
                </c:pt>
                <c:pt idx="19">
                  <c:v>32535985714</c:v>
                </c:pt>
                <c:pt idx="20">
                  <c:v>11559316337</c:v>
                </c:pt>
                <c:pt idx="21">
                  <c:v>7334510344</c:v>
                </c:pt>
                <c:pt idx="22">
                  <c:v>7300739180</c:v>
                </c:pt>
                <c:pt idx="23">
                  <c:v>684426441</c:v>
                </c:pt>
                <c:pt idx="24">
                  <c:v>329547835</c:v>
                </c:pt>
                <c:pt idx="25">
                  <c:v>31972222343</c:v>
                </c:pt>
                <c:pt idx="26">
                  <c:v>12782114510</c:v>
                </c:pt>
                <c:pt idx="27">
                  <c:v>7398343723</c:v>
                </c:pt>
                <c:pt idx="28">
                  <c:v>7415118194</c:v>
                </c:pt>
                <c:pt idx="29">
                  <c:v>704619107</c:v>
                </c:pt>
                <c:pt idx="30">
                  <c:v>232021067</c:v>
                </c:pt>
                <c:pt idx="31">
                  <c:v>28496940761</c:v>
                </c:pt>
                <c:pt idx="32">
                  <c:v>10567321583</c:v>
                </c:pt>
                <c:pt idx="33">
                  <c:v>6319067041</c:v>
                </c:pt>
                <c:pt idx="34">
                  <c:v>6948262479</c:v>
                </c:pt>
                <c:pt idx="35">
                  <c:v>723176024</c:v>
                </c:pt>
                <c:pt idx="36">
                  <c:v>318487412</c:v>
                </c:pt>
                <c:pt idx="37">
                  <c:v>36462729772</c:v>
                </c:pt>
                <c:pt idx="38">
                  <c:v>12657688640</c:v>
                </c:pt>
                <c:pt idx="39">
                  <c:v>6917359385</c:v>
                </c:pt>
                <c:pt idx="40">
                  <c:v>7901952530</c:v>
                </c:pt>
                <c:pt idx="41">
                  <c:v>697530696</c:v>
                </c:pt>
                <c:pt idx="42">
                  <c:v>477510407</c:v>
                </c:pt>
                <c:pt idx="43">
                  <c:v>44932145592</c:v>
                </c:pt>
                <c:pt idx="44">
                  <c:v>13858442146</c:v>
                </c:pt>
                <c:pt idx="45">
                  <c:v>8885600402</c:v>
                </c:pt>
                <c:pt idx="46">
                  <c:v>9328688730.9099998</c:v>
                </c:pt>
                <c:pt idx="47">
                  <c:v>1044253476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2-4282-9060-D0FC918E2764}"/>
            </c:ext>
          </c:extLst>
        </c:ser>
        <c:ser>
          <c:idx val="1"/>
          <c:order val="1"/>
          <c:tx>
            <c:strRef>
              <c:f>'Manual Forcasting-Average'!$C$215</c:f>
              <c:strCache>
                <c:ptCount val="1"/>
                <c:pt idx="0">
                  <c:v>Forecast Imports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'Manual Forcasting-Average'!$A$216:$A$275</c:f>
              <c:numCache>
                <c:formatCode>General</c:formatCode>
                <c:ptCount val="60"/>
                <c:pt idx="0">
                  <c:v>2015</c:v>
                </c:pt>
                <c:pt idx="6">
                  <c:v>2016</c:v>
                </c:pt>
                <c:pt idx="12">
                  <c:v>2017</c:v>
                </c:pt>
                <c:pt idx="18">
                  <c:v>2018</c:v>
                </c:pt>
                <c:pt idx="24">
                  <c:v>2019</c:v>
                </c:pt>
                <c:pt idx="30">
                  <c:v>2020</c:v>
                </c:pt>
                <c:pt idx="36">
                  <c:v>2021</c:v>
                </c:pt>
                <c:pt idx="42">
                  <c:v>2022</c:v>
                </c:pt>
                <c:pt idx="48">
                  <c:v>2023</c:v>
                </c:pt>
                <c:pt idx="54">
                  <c:v>2024</c:v>
                </c:pt>
              </c:numCache>
            </c:numRef>
          </c:cat>
          <c:val>
            <c:numRef>
              <c:f>'Manual Forcasting-Average'!$C$216:$C$275</c:f>
              <c:numCache>
                <c:formatCode>0.0000</c:formatCode>
                <c:ptCount val="60"/>
                <c:pt idx="48">
                  <c:v>318353130.125</c:v>
                </c:pt>
                <c:pt idx="49">
                  <c:v>31581859482.75</c:v>
                </c:pt>
                <c:pt idx="50">
                  <c:v>11405618051.125</c:v>
                </c:pt>
                <c:pt idx="51">
                  <c:v>7133225178</c:v>
                </c:pt>
                <c:pt idx="52">
                  <c:v>7323332560.3637505</c:v>
                </c:pt>
                <c:pt idx="53">
                  <c:v>665397501.375</c:v>
                </c:pt>
                <c:pt idx="54">
                  <c:v>318353130.125</c:v>
                </c:pt>
                <c:pt idx="55">
                  <c:v>31581859482.75</c:v>
                </c:pt>
                <c:pt idx="56">
                  <c:v>11405618051.125</c:v>
                </c:pt>
                <c:pt idx="57">
                  <c:v>7133225178</c:v>
                </c:pt>
                <c:pt idx="58">
                  <c:v>7323332560.3637505</c:v>
                </c:pt>
                <c:pt idx="59">
                  <c:v>665397501.375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2-4282-9060-D0FC918E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758448"/>
        <c:axId val="918896496"/>
      </c:lineChart>
      <c:catAx>
        <c:axId val="2407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96496"/>
        <c:crosses val="autoZero"/>
        <c:auto val="1"/>
        <c:lblAlgn val="ctr"/>
        <c:lblOffset val="100"/>
        <c:noMultiLvlLbl val="0"/>
      </c:catAx>
      <c:valAx>
        <c:axId val="9188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.#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Forecast </a:t>
            </a:r>
            <a:r>
              <a:rPr lang="en-US" sz="1100" baseline="0"/>
              <a:t>change in Exports and Imports in 2023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'Manual Forcasting-Average'!$Q$121</c:f>
              <c:strCache>
                <c:ptCount val="1"/>
                <c:pt idx="0">
                  <c:v>% Change in Exports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'Manual Forcasting-Average'!$O$122:$P$127</c:f>
              <c:multiLvlStrCache>
                <c:ptCount val="6"/>
                <c:lvl>
                  <c:pt idx="0">
                    <c:v>Africa</c:v>
                  </c:pt>
                  <c:pt idx="1">
                    <c:v>Asia</c:v>
                  </c:pt>
                  <c:pt idx="2">
                    <c:v>Europe</c:v>
                  </c:pt>
                  <c:pt idx="3">
                    <c:v>North America</c:v>
                  </c:pt>
                  <c:pt idx="4">
                    <c:v>Oceania</c:v>
                  </c:pt>
                  <c:pt idx="5">
                    <c:v>South America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'Manual Forcasting-Average'!$Q$122:$Q$127</c:f>
              <c:numCache>
                <c:formatCode>0%</c:formatCode>
                <c:ptCount val="6"/>
                <c:pt idx="0">
                  <c:v>-0.19357364068429431</c:v>
                </c:pt>
                <c:pt idx="1">
                  <c:v>-0.25126856480476367</c:v>
                </c:pt>
                <c:pt idx="2">
                  <c:v>-6.4822183650635898E-2</c:v>
                </c:pt>
                <c:pt idx="3">
                  <c:v>-0.22036175242063794</c:v>
                </c:pt>
                <c:pt idx="4">
                  <c:v>-2.8622444816052188E-2</c:v>
                </c:pt>
                <c:pt idx="5">
                  <c:v>-3.2023572965732494E-2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6-45D0-945E-9E55653C0D95}"/>
            </c:ext>
          </c:extLst>
        </c:ser>
        <c:ser>
          <c:idx val="1"/>
          <c:order val="1"/>
          <c:tx>
            <c:strRef>
              <c:f>'Manual Forcasting-Average'!$R$121</c:f>
              <c:strCache>
                <c:ptCount val="1"/>
                <c:pt idx="0">
                  <c:v>% Change in Imports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'Manual Forcasting-Average'!$O$122:$P$127</c:f>
              <c:multiLvlStrCache>
                <c:ptCount val="6"/>
                <c:lvl>
                  <c:pt idx="0">
                    <c:v>Africa</c:v>
                  </c:pt>
                  <c:pt idx="1">
                    <c:v>Asia</c:v>
                  </c:pt>
                  <c:pt idx="2">
                    <c:v>Europe</c:v>
                  </c:pt>
                  <c:pt idx="3">
                    <c:v>North America</c:v>
                  </c:pt>
                  <c:pt idx="4">
                    <c:v>Oceania</c:v>
                  </c:pt>
                  <c:pt idx="5">
                    <c:v>South America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'Manual Forcasting-Average'!$R$122:$R$127</c:f>
              <c:numCache>
                <c:formatCode>0%</c:formatCode>
                <c:ptCount val="6"/>
                <c:pt idx="0">
                  <c:v>-0.33330640451360888</c:v>
                </c:pt>
                <c:pt idx="1">
                  <c:v>-0.29712104626552638</c:v>
                </c:pt>
                <c:pt idx="2">
                  <c:v>-0.17699132911435975</c:v>
                </c:pt>
                <c:pt idx="3">
                  <c:v>-0.19721517339509997</c:v>
                </c:pt>
                <c:pt idx="4">
                  <c:v>-0.21496656479721882</c:v>
                </c:pt>
                <c:pt idx="5">
                  <c:v>-0.3628007790562528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6-45D0-945E-9E55653C0D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997099007"/>
        <c:axId val="735597295"/>
      </c:barChart>
      <c:catAx>
        <c:axId val="19970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97295"/>
        <c:crosses val="autoZero"/>
        <c:auto val="1"/>
        <c:lblAlgn val="ctr"/>
        <c:lblOffset val="10"/>
        <c:noMultiLvlLbl val="0"/>
      </c:catAx>
      <c:valAx>
        <c:axId val="7355972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9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Timer-series plot of Annual Exports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23851568548551E-2"/>
          <c:y val="2.122712921754346E-2"/>
          <c:w val="0.91665989159978345"/>
          <c:h val="0.58259439309216787"/>
        </c:manualLayout>
      </c:layout>
      <c:lineChart>
        <c:grouping val="standard"/>
        <c:varyColors val="0"/>
        <c:ser>
          <c:idx val="0"/>
          <c:order val="0"/>
          <c:tx>
            <c:strRef>
              <c:f>'M-Forcasting-MA'!$D$3</c:f>
              <c:strCache>
                <c:ptCount val="1"/>
                <c:pt idx="0">
                  <c:v>Annual Exports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'M-Forcasting-MA'!$B$4:$C$56</c:f>
              <c:multiLvlStrCache>
                <c:ptCount val="53"/>
                <c:lvl>
                  <c:pt idx="0">
                    <c:v>Africa</c:v>
                  </c:pt>
                  <c:pt idx="1">
                    <c:v>Asia</c:v>
                  </c:pt>
                  <c:pt idx="2">
                    <c:v>Europe</c:v>
                  </c:pt>
                  <c:pt idx="3">
                    <c:v>North America</c:v>
                  </c:pt>
                  <c:pt idx="4">
                    <c:v>Oceania</c:v>
                  </c:pt>
                  <c:pt idx="5">
                    <c:v>South America</c:v>
                  </c:pt>
                  <c:pt idx="6">
                    <c:v>Africa</c:v>
                  </c:pt>
                  <c:pt idx="7">
                    <c:v>Asia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Oceania</c:v>
                  </c:pt>
                  <c:pt idx="11">
                    <c:v>South America</c:v>
                  </c:pt>
                  <c:pt idx="12">
                    <c:v>Africa</c:v>
                  </c:pt>
                  <c:pt idx="13">
                    <c:v>Asia</c:v>
                  </c:pt>
                  <c:pt idx="14">
                    <c:v>Europe</c:v>
                  </c:pt>
                  <c:pt idx="15">
                    <c:v>North America</c:v>
                  </c:pt>
                  <c:pt idx="16">
                    <c:v>Oceania</c:v>
                  </c:pt>
                  <c:pt idx="17">
                    <c:v>South America</c:v>
                  </c:pt>
                  <c:pt idx="18">
                    <c:v>Africa</c:v>
                  </c:pt>
                  <c:pt idx="19">
                    <c:v>Asia</c:v>
                  </c:pt>
                  <c:pt idx="20">
                    <c:v>Europe</c:v>
                  </c:pt>
                  <c:pt idx="21">
                    <c:v>North America</c:v>
                  </c:pt>
                  <c:pt idx="22">
                    <c:v>Oceania</c:v>
                  </c:pt>
                  <c:pt idx="23">
                    <c:v>South America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Europe</c:v>
                  </c:pt>
                  <c:pt idx="27">
                    <c:v>North America</c:v>
                  </c:pt>
                  <c:pt idx="28">
                    <c:v>Oceania</c:v>
                  </c:pt>
                  <c:pt idx="29">
                    <c:v>South America</c:v>
                  </c:pt>
                  <c:pt idx="30">
                    <c:v>Africa</c:v>
                  </c:pt>
                  <c:pt idx="31">
                    <c:v>Asia</c:v>
                  </c:pt>
                  <c:pt idx="32">
                    <c:v>Europe</c:v>
                  </c:pt>
                  <c:pt idx="33">
                    <c:v>North America</c:v>
                  </c:pt>
                  <c:pt idx="34">
                    <c:v>Oceania</c:v>
                  </c:pt>
                  <c:pt idx="35">
                    <c:v>South America</c:v>
                  </c:pt>
                  <c:pt idx="36">
                    <c:v>Africa</c:v>
                  </c:pt>
                  <c:pt idx="37">
                    <c:v>Asia</c:v>
                  </c:pt>
                  <c:pt idx="38">
                    <c:v>Europe</c:v>
                  </c:pt>
                  <c:pt idx="39">
                    <c:v>North America</c:v>
                  </c:pt>
                  <c:pt idx="40">
                    <c:v>Oceania</c:v>
                  </c:pt>
                  <c:pt idx="41">
                    <c:v>South America</c:v>
                  </c:pt>
                  <c:pt idx="42">
                    <c:v>Africa</c:v>
                  </c:pt>
                  <c:pt idx="43">
                    <c:v>Asia</c:v>
                  </c:pt>
                  <c:pt idx="44">
                    <c:v>Europe</c:v>
                  </c:pt>
                  <c:pt idx="45">
                    <c:v>North America</c:v>
                  </c:pt>
                  <c:pt idx="46">
                    <c:v>Oceania</c:v>
                  </c:pt>
                  <c:pt idx="47">
                    <c:v>South America</c:v>
                  </c:pt>
                  <c:pt idx="48">
                    <c:v>Africa</c:v>
                  </c:pt>
                  <c:pt idx="49">
                    <c:v>Asia</c:v>
                  </c:pt>
                  <c:pt idx="50">
                    <c:v>Europe</c:v>
                  </c:pt>
                  <c:pt idx="51">
                    <c:v>North America</c:v>
                  </c:pt>
                  <c:pt idx="52">
                    <c:v>Oceania</c:v>
                  </c:pt>
                </c:lvl>
                <c:lvl>
                  <c:pt idx="0">
                    <c:v>2015</c:v>
                  </c:pt>
                  <c:pt idx="6">
                    <c:v>2016</c:v>
                  </c:pt>
                  <c:pt idx="12">
                    <c:v>2017</c:v>
                  </c:pt>
                  <c:pt idx="18">
                    <c:v>2018</c:v>
                  </c:pt>
                  <c:pt idx="24">
                    <c:v>2019</c:v>
                  </c:pt>
                  <c:pt idx="30">
                    <c:v>2020</c:v>
                  </c:pt>
                  <c:pt idx="36">
                    <c:v>2021</c:v>
                  </c:pt>
                  <c:pt idx="42">
                    <c:v>2022</c:v>
                  </c:pt>
                  <c:pt idx="48">
                    <c:v>2023</c:v>
                  </c:pt>
                </c:lvl>
              </c:multiLvlStrCache>
            </c:multiLvlStrRef>
          </c:cat>
          <c:val>
            <c:numRef>
              <c:f>'M-Forcasting-MA'!$D$4:$D$56</c:f>
              <c:numCache>
                <c:formatCode>#.#0,,,"B"</c:formatCode>
                <c:ptCount val="53"/>
                <c:pt idx="0">
                  <c:v>1930764263</c:v>
                </c:pt>
                <c:pt idx="1">
                  <c:v>22108340475.950001</c:v>
                </c:pt>
                <c:pt idx="2">
                  <c:v>5233149309</c:v>
                </c:pt>
                <c:pt idx="3">
                  <c:v>7110147979</c:v>
                </c:pt>
                <c:pt idx="4">
                  <c:v>9398469240</c:v>
                </c:pt>
                <c:pt idx="5">
                  <c:v>720321778</c:v>
                </c:pt>
                <c:pt idx="6">
                  <c:v>1910093172</c:v>
                </c:pt>
                <c:pt idx="7">
                  <c:v>22593004490</c:v>
                </c:pt>
                <c:pt idx="8">
                  <c:v>5064222688</c:v>
                </c:pt>
                <c:pt idx="9">
                  <c:v>6628355951</c:v>
                </c:pt>
                <c:pt idx="10">
                  <c:v>9368938122</c:v>
                </c:pt>
                <c:pt idx="11">
                  <c:v>420366015</c:v>
                </c:pt>
                <c:pt idx="12">
                  <c:v>1726309782</c:v>
                </c:pt>
                <c:pt idx="13">
                  <c:v>27185680478</c:v>
                </c:pt>
                <c:pt idx="14">
                  <c:v>5115212203</c:v>
                </c:pt>
                <c:pt idx="15">
                  <c:v>6664665283</c:v>
                </c:pt>
                <c:pt idx="16">
                  <c:v>9775947184</c:v>
                </c:pt>
                <c:pt idx="17">
                  <c:v>468918056</c:v>
                </c:pt>
                <c:pt idx="18">
                  <c:v>1591164315</c:v>
                </c:pt>
                <c:pt idx="19">
                  <c:v>29652369729</c:v>
                </c:pt>
                <c:pt idx="20">
                  <c:v>5411603950</c:v>
                </c:pt>
                <c:pt idx="21">
                  <c:v>6889840279</c:v>
                </c:pt>
                <c:pt idx="22">
                  <c:v>10007625060</c:v>
                </c:pt>
                <c:pt idx="23">
                  <c:v>538766898</c:v>
                </c:pt>
                <c:pt idx="24">
                  <c:v>1463095506</c:v>
                </c:pt>
                <c:pt idx="25">
                  <c:v>32993518101</c:v>
                </c:pt>
                <c:pt idx="26">
                  <c:v>5270362391</c:v>
                </c:pt>
                <c:pt idx="27">
                  <c:v>7040923959</c:v>
                </c:pt>
                <c:pt idx="28">
                  <c:v>9623354843</c:v>
                </c:pt>
                <c:pt idx="29">
                  <c:v>443484790</c:v>
                </c:pt>
                <c:pt idx="30">
                  <c:v>1468316370</c:v>
                </c:pt>
                <c:pt idx="31">
                  <c:v>32060177155</c:v>
                </c:pt>
                <c:pt idx="32">
                  <c:v>5207627122</c:v>
                </c:pt>
                <c:pt idx="33">
                  <c:v>8029117776</c:v>
                </c:pt>
                <c:pt idx="34">
                  <c:v>8917088673</c:v>
                </c:pt>
                <c:pt idx="35">
                  <c:v>463949319</c:v>
                </c:pt>
                <c:pt idx="36">
                  <c:v>1378869193</c:v>
                </c:pt>
                <c:pt idx="37">
                  <c:v>36520774972</c:v>
                </c:pt>
                <c:pt idx="38">
                  <c:v>5090346759</c:v>
                </c:pt>
                <c:pt idx="39">
                  <c:v>8045303341</c:v>
                </c:pt>
                <c:pt idx="40">
                  <c:v>8743187104</c:v>
                </c:pt>
                <c:pt idx="41">
                  <c:v>507089526</c:v>
                </c:pt>
                <c:pt idx="42">
                  <c:v>2103787967</c:v>
                </c:pt>
                <c:pt idx="43">
                  <c:v>40705392966.400002</c:v>
                </c:pt>
                <c:pt idx="44">
                  <c:v>5614897694</c:v>
                </c:pt>
                <c:pt idx="45">
                  <c:v>9625230949</c:v>
                </c:pt>
                <c:pt idx="46">
                  <c:v>9722996820.7999992</c:v>
                </c:pt>
                <c:pt idx="47">
                  <c:v>528320880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7-4BD6-8237-902CC6FF15AF}"/>
            </c:ext>
          </c:extLst>
        </c:ser>
        <c:ser>
          <c:idx val="1"/>
          <c:order val="1"/>
          <c:tx>
            <c:strRef>
              <c:f>'M-Forcasting-MA'!$E$3</c:f>
              <c:strCache>
                <c:ptCount val="1"/>
                <c:pt idx="0">
                  <c:v>MA Forecast (F)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'M-Forcasting-MA'!$B$4:$C$56</c:f>
              <c:multiLvlStrCache>
                <c:ptCount val="53"/>
                <c:lvl>
                  <c:pt idx="0">
                    <c:v>Africa</c:v>
                  </c:pt>
                  <c:pt idx="1">
                    <c:v>Asia</c:v>
                  </c:pt>
                  <c:pt idx="2">
                    <c:v>Europe</c:v>
                  </c:pt>
                  <c:pt idx="3">
                    <c:v>North America</c:v>
                  </c:pt>
                  <c:pt idx="4">
                    <c:v>Oceania</c:v>
                  </c:pt>
                  <c:pt idx="5">
                    <c:v>South America</c:v>
                  </c:pt>
                  <c:pt idx="6">
                    <c:v>Africa</c:v>
                  </c:pt>
                  <c:pt idx="7">
                    <c:v>Asia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Oceania</c:v>
                  </c:pt>
                  <c:pt idx="11">
                    <c:v>South America</c:v>
                  </c:pt>
                  <c:pt idx="12">
                    <c:v>Africa</c:v>
                  </c:pt>
                  <c:pt idx="13">
                    <c:v>Asia</c:v>
                  </c:pt>
                  <c:pt idx="14">
                    <c:v>Europe</c:v>
                  </c:pt>
                  <c:pt idx="15">
                    <c:v>North America</c:v>
                  </c:pt>
                  <c:pt idx="16">
                    <c:v>Oceania</c:v>
                  </c:pt>
                  <c:pt idx="17">
                    <c:v>South America</c:v>
                  </c:pt>
                  <c:pt idx="18">
                    <c:v>Africa</c:v>
                  </c:pt>
                  <c:pt idx="19">
                    <c:v>Asia</c:v>
                  </c:pt>
                  <c:pt idx="20">
                    <c:v>Europe</c:v>
                  </c:pt>
                  <c:pt idx="21">
                    <c:v>North America</c:v>
                  </c:pt>
                  <c:pt idx="22">
                    <c:v>Oceania</c:v>
                  </c:pt>
                  <c:pt idx="23">
                    <c:v>South America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Europe</c:v>
                  </c:pt>
                  <c:pt idx="27">
                    <c:v>North America</c:v>
                  </c:pt>
                  <c:pt idx="28">
                    <c:v>Oceania</c:v>
                  </c:pt>
                  <c:pt idx="29">
                    <c:v>South America</c:v>
                  </c:pt>
                  <c:pt idx="30">
                    <c:v>Africa</c:v>
                  </c:pt>
                  <c:pt idx="31">
                    <c:v>Asia</c:v>
                  </c:pt>
                  <c:pt idx="32">
                    <c:v>Europe</c:v>
                  </c:pt>
                  <c:pt idx="33">
                    <c:v>North America</c:v>
                  </c:pt>
                  <c:pt idx="34">
                    <c:v>Oceania</c:v>
                  </c:pt>
                  <c:pt idx="35">
                    <c:v>South America</c:v>
                  </c:pt>
                  <c:pt idx="36">
                    <c:v>Africa</c:v>
                  </c:pt>
                  <c:pt idx="37">
                    <c:v>Asia</c:v>
                  </c:pt>
                  <c:pt idx="38">
                    <c:v>Europe</c:v>
                  </c:pt>
                  <c:pt idx="39">
                    <c:v>North America</c:v>
                  </c:pt>
                  <c:pt idx="40">
                    <c:v>Oceania</c:v>
                  </c:pt>
                  <c:pt idx="41">
                    <c:v>South America</c:v>
                  </c:pt>
                  <c:pt idx="42">
                    <c:v>Africa</c:v>
                  </c:pt>
                  <c:pt idx="43">
                    <c:v>Asia</c:v>
                  </c:pt>
                  <c:pt idx="44">
                    <c:v>Europe</c:v>
                  </c:pt>
                  <c:pt idx="45">
                    <c:v>North America</c:v>
                  </c:pt>
                  <c:pt idx="46">
                    <c:v>Oceania</c:v>
                  </c:pt>
                  <c:pt idx="47">
                    <c:v>South America</c:v>
                  </c:pt>
                  <c:pt idx="48">
                    <c:v>Africa</c:v>
                  </c:pt>
                  <c:pt idx="49">
                    <c:v>Asia</c:v>
                  </c:pt>
                  <c:pt idx="50">
                    <c:v>Europe</c:v>
                  </c:pt>
                  <c:pt idx="51">
                    <c:v>North America</c:v>
                  </c:pt>
                  <c:pt idx="52">
                    <c:v>Oceania</c:v>
                  </c:pt>
                </c:lvl>
                <c:lvl>
                  <c:pt idx="0">
                    <c:v>2015</c:v>
                  </c:pt>
                  <c:pt idx="6">
                    <c:v>2016</c:v>
                  </c:pt>
                  <c:pt idx="12">
                    <c:v>2017</c:v>
                  </c:pt>
                  <c:pt idx="18">
                    <c:v>2018</c:v>
                  </c:pt>
                  <c:pt idx="24">
                    <c:v>2019</c:v>
                  </c:pt>
                  <c:pt idx="30">
                    <c:v>2020</c:v>
                  </c:pt>
                  <c:pt idx="36">
                    <c:v>2021</c:v>
                  </c:pt>
                  <c:pt idx="42">
                    <c:v>2022</c:v>
                  </c:pt>
                  <c:pt idx="48">
                    <c:v>2023</c:v>
                  </c:pt>
                </c:lvl>
              </c:multiLvlStrCache>
            </c:multiLvlStrRef>
          </c:cat>
          <c:val>
            <c:numRef>
              <c:f>'M-Forcasting-MA'!$E$4:$E$56</c:f>
              <c:numCache>
                <c:formatCode>#.#0,,,"B"</c:formatCode>
                <c:ptCount val="53"/>
                <c:pt idx="5">
                  <c:v>7750198840.8249998</c:v>
                </c:pt>
                <c:pt idx="6">
                  <c:v>7746753658.9916658</c:v>
                </c:pt>
                <c:pt idx="7">
                  <c:v>7827530994.666667</c:v>
                </c:pt>
                <c:pt idx="8">
                  <c:v>7799376557.833333</c:v>
                </c:pt>
                <c:pt idx="9">
                  <c:v>7719077886.5</c:v>
                </c:pt>
                <c:pt idx="10">
                  <c:v>7714156033.5</c:v>
                </c:pt>
                <c:pt idx="11">
                  <c:v>7664163406.333333</c:v>
                </c:pt>
                <c:pt idx="12">
                  <c:v>7633532841.333333</c:v>
                </c:pt>
                <c:pt idx="13">
                  <c:v>8398978839.333333</c:v>
                </c:pt>
                <c:pt idx="14">
                  <c:v>8407477091.833333</c:v>
                </c:pt>
                <c:pt idx="15">
                  <c:v>8413528647.166667</c:v>
                </c:pt>
                <c:pt idx="16">
                  <c:v>8481363490.833333</c:v>
                </c:pt>
                <c:pt idx="17">
                  <c:v>8489455497.666667</c:v>
                </c:pt>
                <c:pt idx="18">
                  <c:v>8466931253.166667</c:v>
                </c:pt>
                <c:pt idx="19">
                  <c:v>8878046128.333334</c:v>
                </c:pt>
                <c:pt idx="20">
                  <c:v>8927444752.833334</c:v>
                </c:pt>
                <c:pt idx="21">
                  <c:v>8964973918.833334</c:v>
                </c:pt>
                <c:pt idx="22">
                  <c:v>9003586898.166666</c:v>
                </c:pt>
                <c:pt idx="23">
                  <c:v>9015228371.833334</c:v>
                </c:pt>
                <c:pt idx="24">
                  <c:v>8993883570.333334</c:v>
                </c:pt>
                <c:pt idx="25">
                  <c:v>9550741632.333334</c:v>
                </c:pt>
                <c:pt idx="26">
                  <c:v>9527201372.5</c:v>
                </c:pt>
                <c:pt idx="27">
                  <c:v>9552381985.833334</c:v>
                </c:pt>
                <c:pt idx="28">
                  <c:v>9488336949.666666</c:v>
                </c:pt>
                <c:pt idx="29">
                  <c:v>9472456598.333334</c:v>
                </c:pt>
                <c:pt idx="30">
                  <c:v>9473326742.333334</c:v>
                </c:pt>
                <c:pt idx="31">
                  <c:v>9317769918</c:v>
                </c:pt>
                <c:pt idx="32">
                  <c:v>9307314039.833334</c:v>
                </c:pt>
                <c:pt idx="33">
                  <c:v>9472013009.333334</c:v>
                </c:pt>
                <c:pt idx="34">
                  <c:v>9354301981</c:v>
                </c:pt>
                <c:pt idx="35">
                  <c:v>9357712735.833334</c:v>
                </c:pt>
                <c:pt idx="36">
                  <c:v>9342804873</c:v>
                </c:pt>
                <c:pt idx="37">
                  <c:v>10086237842.5</c:v>
                </c:pt>
                <c:pt idx="38">
                  <c:v>10066691115.333334</c:v>
                </c:pt>
                <c:pt idx="39">
                  <c:v>10069388709.5</c:v>
                </c:pt>
                <c:pt idx="40">
                  <c:v>10040405114.666666</c:v>
                </c:pt>
                <c:pt idx="41">
                  <c:v>10047595149.166666</c:v>
                </c:pt>
                <c:pt idx="42">
                  <c:v>10168414944.833334</c:v>
                </c:pt>
                <c:pt idx="43">
                  <c:v>10865851277.233334</c:v>
                </c:pt>
                <c:pt idx="44">
                  <c:v>10953276433.066668</c:v>
                </c:pt>
                <c:pt idx="45">
                  <c:v>11216597701.066668</c:v>
                </c:pt>
                <c:pt idx="46">
                  <c:v>11379899320.533333</c:v>
                </c:pt>
                <c:pt idx="47">
                  <c:v>11383437879.533333</c:v>
                </c:pt>
                <c:pt idx="48">
                  <c:v>13239367862.039999</c:v>
                </c:pt>
                <c:pt idx="49">
                  <c:v>6372861585.9499998</c:v>
                </c:pt>
                <c:pt idx="50">
                  <c:v>6625516216.5999994</c:v>
                </c:pt>
                <c:pt idx="51">
                  <c:v>5125658850.3999996</c:v>
                </c:pt>
                <c:pt idx="52">
                  <c:v>528320880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7-4BD6-8237-902CC6FF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03519"/>
        <c:axId val="52053823"/>
      </c:lineChart>
      <c:catAx>
        <c:axId val="24910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3823"/>
        <c:crosses val="autoZero"/>
        <c:auto val="1"/>
        <c:lblAlgn val="ctr"/>
        <c:lblOffset val="100"/>
        <c:noMultiLvlLbl val="0"/>
      </c:catAx>
      <c:valAx>
        <c:axId val="520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.#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0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Series Plot of Annual Exports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'M-Forcasting-SES'!$D$3</c:f>
              <c:strCache>
                <c:ptCount val="1"/>
                <c:pt idx="0">
                  <c:v>Annual Exports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'M-Forcasting-SES'!$B$4:$C$57</c:f>
              <c:multiLvlStrCache>
                <c:ptCount val="54"/>
                <c:lvl>
                  <c:pt idx="0">
                    <c:v>Africa</c:v>
                  </c:pt>
                  <c:pt idx="1">
                    <c:v>Asia</c:v>
                  </c:pt>
                  <c:pt idx="2">
                    <c:v>Europe</c:v>
                  </c:pt>
                  <c:pt idx="3">
                    <c:v>North America</c:v>
                  </c:pt>
                  <c:pt idx="4">
                    <c:v>Oceania</c:v>
                  </c:pt>
                  <c:pt idx="5">
                    <c:v>South America</c:v>
                  </c:pt>
                  <c:pt idx="6">
                    <c:v>Africa</c:v>
                  </c:pt>
                  <c:pt idx="7">
                    <c:v>Asia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Oceania</c:v>
                  </c:pt>
                  <c:pt idx="11">
                    <c:v>South America</c:v>
                  </c:pt>
                  <c:pt idx="12">
                    <c:v>Africa</c:v>
                  </c:pt>
                  <c:pt idx="13">
                    <c:v>Asia</c:v>
                  </c:pt>
                  <c:pt idx="14">
                    <c:v>Europe</c:v>
                  </c:pt>
                  <c:pt idx="15">
                    <c:v>North America</c:v>
                  </c:pt>
                  <c:pt idx="16">
                    <c:v>Oceania</c:v>
                  </c:pt>
                  <c:pt idx="17">
                    <c:v>South America</c:v>
                  </c:pt>
                  <c:pt idx="18">
                    <c:v>Africa</c:v>
                  </c:pt>
                  <c:pt idx="19">
                    <c:v>Asia</c:v>
                  </c:pt>
                  <c:pt idx="20">
                    <c:v>Europe</c:v>
                  </c:pt>
                  <c:pt idx="21">
                    <c:v>North America</c:v>
                  </c:pt>
                  <c:pt idx="22">
                    <c:v>Oceania</c:v>
                  </c:pt>
                  <c:pt idx="23">
                    <c:v>South America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Europe</c:v>
                  </c:pt>
                  <c:pt idx="27">
                    <c:v>North America</c:v>
                  </c:pt>
                  <c:pt idx="28">
                    <c:v>Oceania</c:v>
                  </c:pt>
                  <c:pt idx="29">
                    <c:v>South America</c:v>
                  </c:pt>
                  <c:pt idx="30">
                    <c:v>Africa</c:v>
                  </c:pt>
                  <c:pt idx="31">
                    <c:v>Asia</c:v>
                  </c:pt>
                  <c:pt idx="32">
                    <c:v>Europe</c:v>
                  </c:pt>
                  <c:pt idx="33">
                    <c:v>North America</c:v>
                  </c:pt>
                  <c:pt idx="34">
                    <c:v>Oceania</c:v>
                  </c:pt>
                  <c:pt idx="35">
                    <c:v>South America</c:v>
                  </c:pt>
                  <c:pt idx="36">
                    <c:v>Africa</c:v>
                  </c:pt>
                  <c:pt idx="37">
                    <c:v>Asia</c:v>
                  </c:pt>
                  <c:pt idx="38">
                    <c:v>Europe</c:v>
                  </c:pt>
                  <c:pt idx="39">
                    <c:v>North America</c:v>
                  </c:pt>
                  <c:pt idx="40">
                    <c:v>Oceania</c:v>
                  </c:pt>
                  <c:pt idx="41">
                    <c:v>South America</c:v>
                  </c:pt>
                  <c:pt idx="42">
                    <c:v>Africa</c:v>
                  </c:pt>
                  <c:pt idx="43">
                    <c:v>Asia</c:v>
                  </c:pt>
                  <c:pt idx="44">
                    <c:v>Europe</c:v>
                  </c:pt>
                  <c:pt idx="45">
                    <c:v>North America</c:v>
                  </c:pt>
                  <c:pt idx="46">
                    <c:v>Oceania</c:v>
                  </c:pt>
                  <c:pt idx="47">
                    <c:v>South America</c:v>
                  </c:pt>
                  <c:pt idx="48">
                    <c:v>Africa</c:v>
                  </c:pt>
                  <c:pt idx="49">
                    <c:v>Asia</c:v>
                  </c:pt>
                  <c:pt idx="50">
                    <c:v>Europe</c:v>
                  </c:pt>
                  <c:pt idx="51">
                    <c:v>North America</c:v>
                  </c:pt>
                  <c:pt idx="52">
                    <c:v>Oceania</c:v>
                  </c:pt>
                  <c:pt idx="53">
                    <c:v>South America</c:v>
                  </c:pt>
                </c:lvl>
                <c:lvl>
                  <c:pt idx="0">
                    <c:v>2015</c:v>
                  </c:pt>
                  <c:pt idx="6">
                    <c:v>2016</c:v>
                  </c:pt>
                  <c:pt idx="12">
                    <c:v>2017</c:v>
                  </c:pt>
                  <c:pt idx="18">
                    <c:v>2018</c:v>
                  </c:pt>
                  <c:pt idx="24">
                    <c:v>2019</c:v>
                  </c:pt>
                  <c:pt idx="30">
                    <c:v>2020</c:v>
                  </c:pt>
                  <c:pt idx="36">
                    <c:v>2021</c:v>
                  </c:pt>
                  <c:pt idx="42">
                    <c:v>2022</c:v>
                  </c:pt>
                  <c:pt idx="48">
                    <c:v>2023</c:v>
                  </c:pt>
                </c:lvl>
              </c:multiLvlStrCache>
            </c:multiLvlStrRef>
          </c:cat>
          <c:val>
            <c:numRef>
              <c:f>'M-Forcasting-SES'!$D$4:$D$57</c:f>
              <c:numCache>
                <c:formatCode>General</c:formatCode>
                <c:ptCount val="54"/>
                <c:pt idx="0">
                  <c:v>1930764263</c:v>
                </c:pt>
                <c:pt idx="1">
                  <c:v>22108340475.950001</c:v>
                </c:pt>
                <c:pt idx="2">
                  <c:v>5233149309</c:v>
                </c:pt>
                <c:pt idx="3">
                  <c:v>7110147979</c:v>
                </c:pt>
                <c:pt idx="4">
                  <c:v>9398469240</c:v>
                </c:pt>
                <c:pt idx="5">
                  <c:v>720321778</c:v>
                </c:pt>
                <c:pt idx="6">
                  <c:v>1910093172</c:v>
                </c:pt>
                <c:pt idx="7">
                  <c:v>22593004490</c:v>
                </c:pt>
                <c:pt idx="8">
                  <c:v>5064222688</c:v>
                </c:pt>
                <c:pt idx="9">
                  <c:v>6628355951</c:v>
                </c:pt>
                <c:pt idx="10">
                  <c:v>9368938122</c:v>
                </c:pt>
                <c:pt idx="11">
                  <c:v>420366015</c:v>
                </c:pt>
                <c:pt idx="12">
                  <c:v>1726309782</c:v>
                </c:pt>
                <c:pt idx="13">
                  <c:v>27185680478</c:v>
                </c:pt>
                <c:pt idx="14">
                  <c:v>5115212203</c:v>
                </c:pt>
                <c:pt idx="15">
                  <c:v>6664665283</c:v>
                </c:pt>
                <c:pt idx="16">
                  <c:v>9775947184</c:v>
                </c:pt>
                <c:pt idx="17">
                  <c:v>468918056</c:v>
                </c:pt>
                <c:pt idx="18">
                  <c:v>1591164315</c:v>
                </c:pt>
                <c:pt idx="19">
                  <c:v>29652369729</c:v>
                </c:pt>
                <c:pt idx="20">
                  <c:v>5411603950</c:v>
                </c:pt>
                <c:pt idx="21">
                  <c:v>6889840279</c:v>
                </c:pt>
                <c:pt idx="22">
                  <c:v>10007625060</c:v>
                </c:pt>
                <c:pt idx="23">
                  <c:v>538766898</c:v>
                </c:pt>
                <c:pt idx="24">
                  <c:v>1463095506</c:v>
                </c:pt>
                <c:pt idx="25">
                  <c:v>32993518101</c:v>
                </c:pt>
                <c:pt idx="26">
                  <c:v>5270362391</c:v>
                </c:pt>
                <c:pt idx="27">
                  <c:v>7040923959</c:v>
                </c:pt>
                <c:pt idx="28">
                  <c:v>9623354843</c:v>
                </c:pt>
                <c:pt idx="29">
                  <c:v>443484790</c:v>
                </c:pt>
                <c:pt idx="30">
                  <c:v>1468316370</c:v>
                </c:pt>
                <c:pt idx="31">
                  <c:v>32060177155</c:v>
                </c:pt>
                <c:pt idx="32">
                  <c:v>5207627122</c:v>
                </c:pt>
                <c:pt idx="33">
                  <c:v>8029117776</c:v>
                </c:pt>
                <c:pt idx="34">
                  <c:v>8917088673</c:v>
                </c:pt>
                <c:pt idx="35">
                  <c:v>463949319</c:v>
                </c:pt>
                <c:pt idx="36">
                  <c:v>1378869193</c:v>
                </c:pt>
                <c:pt idx="37">
                  <c:v>36520774972</c:v>
                </c:pt>
                <c:pt idx="38">
                  <c:v>5090346759</c:v>
                </c:pt>
                <c:pt idx="39">
                  <c:v>8045303341</c:v>
                </c:pt>
                <c:pt idx="40">
                  <c:v>8743187104</c:v>
                </c:pt>
                <c:pt idx="41">
                  <c:v>507089526</c:v>
                </c:pt>
                <c:pt idx="42">
                  <c:v>2103787967</c:v>
                </c:pt>
                <c:pt idx="43">
                  <c:v>40705392966.400002</c:v>
                </c:pt>
                <c:pt idx="44">
                  <c:v>5614897694</c:v>
                </c:pt>
                <c:pt idx="45">
                  <c:v>9625230949</c:v>
                </c:pt>
                <c:pt idx="46">
                  <c:v>9722996820.7999992</c:v>
                </c:pt>
                <c:pt idx="47">
                  <c:v>528320880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4-4609-8FB1-B025FB4C5C1B}"/>
            </c:ext>
          </c:extLst>
        </c:ser>
        <c:ser>
          <c:idx val="1"/>
          <c:order val="1"/>
          <c:tx>
            <c:strRef>
              <c:f>'M-Forcasting-SES'!$E$3</c:f>
              <c:strCache>
                <c:ptCount val="1"/>
                <c:pt idx="0">
                  <c:v>SES Forecast (F)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'M-Forcasting-SES'!$B$4:$C$57</c:f>
              <c:multiLvlStrCache>
                <c:ptCount val="54"/>
                <c:lvl>
                  <c:pt idx="0">
                    <c:v>Africa</c:v>
                  </c:pt>
                  <c:pt idx="1">
                    <c:v>Asia</c:v>
                  </c:pt>
                  <c:pt idx="2">
                    <c:v>Europe</c:v>
                  </c:pt>
                  <c:pt idx="3">
                    <c:v>North America</c:v>
                  </c:pt>
                  <c:pt idx="4">
                    <c:v>Oceania</c:v>
                  </c:pt>
                  <c:pt idx="5">
                    <c:v>South America</c:v>
                  </c:pt>
                  <c:pt idx="6">
                    <c:v>Africa</c:v>
                  </c:pt>
                  <c:pt idx="7">
                    <c:v>Asia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Oceania</c:v>
                  </c:pt>
                  <c:pt idx="11">
                    <c:v>South America</c:v>
                  </c:pt>
                  <c:pt idx="12">
                    <c:v>Africa</c:v>
                  </c:pt>
                  <c:pt idx="13">
                    <c:v>Asia</c:v>
                  </c:pt>
                  <c:pt idx="14">
                    <c:v>Europe</c:v>
                  </c:pt>
                  <c:pt idx="15">
                    <c:v>North America</c:v>
                  </c:pt>
                  <c:pt idx="16">
                    <c:v>Oceania</c:v>
                  </c:pt>
                  <c:pt idx="17">
                    <c:v>South America</c:v>
                  </c:pt>
                  <c:pt idx="18">
                    <c:v>Africa</c:v>
                  </c:pt>
                  <c:pt idx="19">
                    <c:v>Asia</c:v>
                  </c:pt>
                  <c:pt idx="20">
                    <c:v>Europe</c:v>
                  </c:pt>
                  <c:pt idx="21">
                    <c:v>North America</c:v>
                  </c:pt>
                  <c:pt idx="22">
                    <c:v>Oceania</c:v>
                  </c:pt>
                  <c:pt idx="23">
                    <c:v>South America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Europe</c:v>
                  </c:pt>
                  <c:pt idx="27">
                    <c:v>North America</c:v>
                  </c:pt>
                  <c:pt idx="28">
                    <c:v>Oceania</c:v>
                  </c:pt>
                  <c:pt idx="29">
                    <c:v>South America</c:v>
                  </c:pt>
                  <c:pt idx="30">
                    <c:v>Africa</c:v>
                  </c:pt>
                  <c:pt idx="31">
                    <c:v>Asia</c:v>
                  </c:pt>
                  <c:pt idx="32">
                    <c:v>Europe</c:v>
                  </c:pt>
                  <c:pt idx="33">
                    <c:v>North America</c:v>
                  </c:pt>
                  <c:pt idx="34">
                    <c:v>Oceania</c:v>
                  </c:pt>
                  <c:pt idx="35">
                    <c:v>South America</c:v>
                  </c:pt>
                  <c:pt idx="36">
                    <c:v>Africa</c:v>
                  </c:pt>
                  <c:pt idx="37">
                    <c:v>Asia</c:v>
                  </c:pt>
                  <c:pt idx="38">
                    <c:v>Europe</c:v>
                  </c:pt>
                  <c:pt idx="39">
                    <c:v>North America</c:v>
                  </c:pt>
                  <c:pt idx="40">
                    <c:v>Oceania</c:v>
                  </c:pt>
                  <c:pt idx="41">
                    <c:v>South America</c:v>
                  </c:pt>
                  <c:pt idx="42">
                    <c:v>Africa</c:v>
                  </c:pt>
                  <c:pt idx="43">
                    <c:v>Asia</c:v>
                  </c:pt>
                  <c:pt idx="44">
                    <c:v>Europe</c:v>
                  </c:pt>
                  <c:pt idx="45">
                    <c:v>North America</c:v>
                  </c:pt>
                  <c:pt idx="46">
                    <c:v>Oceania</c:v>
                  </c:pt>
                  <c:pt idx="47">
                    <c:v>South America</c:v>
                  </c:pt>
                  <c:pt idx="48">
                    <c:v>Africa</c:v>
                  </c:pt>
                  <c:pt idx="49">
                    <c:v>Asia</c:v>
                  </c:pt>
                  <c:pt idx="50">
                    <c:v>Europe</c:v>
                  </c:pt>
                  <c:pt idx="51">
                    <c:v>North America</c:v>
                  </c:pt>
                  <c:pt idx="52">
                    <c:v>Oceania</c:v>
                  </c:pt>
                  <c:pt idx="53">
                    <c:v>South America</c:v>
                  </c:pt>
                </c:lvl>
                <c:lvl>
                  <c:pt idx="0">
                    <c:v>2015</c:v>
                  </c:pt>
                  <c:pt idx="6">
                    <c:v>2016</c:v>
                  </c:pt>
                  <c:pt idx="12">
                    <c:v>2017</c:v>
                  </c:pt>
                  <c:pt idx="18">
                    <c:v>2018</c:v>
                  </c:pt>
                  <c:pt idx="24">
                    <c:v>2019</c:v>
                  </c:pt>
                  <c:pt idx="30">
                    <c:v>2020</c:v>
                  </c:pt>
                  <c:pt idx="36">
                    <c:v>2021</c:v>
                  </c:pt>
                  <c:pt idx="42">
                    <c:v>2022</c:v>
                  </c:pt>
                  <c:pt idx="48">
                    <c:v>2023</c:v>
                  </c:pt>
                </c:lvl>
              </c:multiLvlStrCache>
            </c:multiLvlStrRef>
          </c:cat>
          <c:val>
            <c:numRef>
              <c:f>'M-Forcasting-SES'!$E$4:$E$57</c:f>
              <c:numCache>
                <c:formatCode>0.0</c:formatCode>
                <c:ptCount val="54"/>
                <c:pt idx="0">
                  <c:v>1930764263</c:v>
                </c:pt>
                <c:pt idx="1">
                  <c:v>1930764263</c:v>
                </c:pt>
                <c:pt idx="2">
                  <c:v>12019552369.475</c:v>
                </c:pt>
                <c:pt idx="3">
                  <c:v>8626350839.2374992</c:v>
                </c:pt>
                <c:pt idx="4">
                  <c:v>7868249409.1187496</c:v>
                </c:pt>
                <c:pt idx="5">
                  <c:v>8633359324.5593758</c:v>
                </c:pt>
                <c:pt idx="6">
                  <c:v>4676840551.2796879</c:v>
                </c:pt>
                <c:pt idx="7">
                  <c:v>3293466861.6398439</c:v>
                </c:pt>
                <c:pt idx="8">
                  <c:v>12943235675.819921</c:v>
                </c:pt>
                <c:pt idx="9">
                  <c:v>9003729181.9099617</c:v>
                </c:pt>
                <c:pt idx="10">
                  <c:v>7816042566.4549809</c:v>
                </c:pt>
                <c:pt idx="11">
                  <c:v>8592490344.2274895</c:v>
                </c:pt>
                <c:pt idx="12">
                  <c:v>4506428179.6137447</c:v>
                </c:pt>
                <c:pt idx="13">
                  <c:v>3116368980.8068724</c:v>
                </c:pt>
                <c:pt idx="14">
                  <c:v>15151024729.403437</c:v>
                </c:pt>
                <c:pt idx="15">
                  <c:v>10133118466.201717</c:v>
                </c:pt>
                <c:pt idx="16">
                  <c:v>8398891874.6008587</c:v>
                </c:pt>
                <c:pt idx="17">
                  <c:v>9087419529.3004303</c:v>
                </c:pt>
                <c:pt idx="18">
                  <c:v>4778168792.6502151</c:v>
                </c:pt>
                <c:pt idx="19">
                  <c:v>3184666553.8251076</c:v>
                </c:pt>
                <c:pt idx="20">
                  <c:v>16418518141.412554</c:v>
                </c:pt>
                <c:pt idx="21">
                  <c:v>10915061045.706276</c:v>
                </c:pt>
                <c:pt idx="22">
                  <c:v>8902450662.353138</c:v>
                </c:pt>
                <c:pt idx="23">
                  <c:v>9455037861.176569</c:v>
                </c:pt>
                <c:pt idx="24">
                  <c:v>4996902379.5882845</c:v>
                </c:pt>
                <c:pt idx="25">
                  <c:v>3229998942.7941422</c:v>
                </c:pt>
                <c:pt idx="26">
                  <c:v>18111758521.897072</c:v>
                </c:pt>
                <c:pt idx="27">
                  <c:v>11691060456.448536</c:v>
                </c:pt>
                <c:pt idx="28">
                  <c:v>9365992207.724268</c:v>
                </c:pt>
                <c:pt idx="29">
                  <c:v>9494673525.362133</c:v>
                </c:pt>
                <c:pt idx="30">
                  <c:v>4969079157.6810665</c:v>
                </c:pt>
                <c:pt idx="31">
                  <c:v>3218697763.8405333</c:v>
                </c:pt>
                <c:pt idx="32">
                  <c:v>17639437459.420265</c:v>
                </c:pt>
                <c:pt idx="33">
                  <c:v>11423532290.710133</c:v>
                </c:pt>
                <c:pt idx="34">
                  <c:v>9726325033.3550663</c:v>
                </c:pt>
                <c:pt idx="35">
                  <c:v>9321706853.1775322</c:v>
                </c:pt>
                <c:pt idx="36">
                  <c:v>4892828086.0887661</c:v>
                </c:pt>
                <c:pt idx="37">
                  <c:v>3135848639.544383</c:v>
                </c:pt>
                <c:pt idx="38">
                  <c:v>19828311805.77219</c:v>
                </c:pt>
                <c:pt idx="39">
                  <c:v>12459329282.386095</c:v>
                </c:pt>
                <c:pt idx="40">
                  <c:v>10252316311.693047</c:v>
                </c:pt>
                <c:pt idx="41">
                  <c:v>9497751707.8465233</c:v>
                </c:pt>
                <c:pt idx="42">
                  <c:v>5002420616.9232616</c:v>
                </c:pt>
                <c:pt idx="43">
                  <c:v>3553104291.9616308</c:v>
                </c:pt>
                <c:pt idx="44">
                  <c:v>22129248629.180817</c:v>
                </c:pt>
                <c:pt idx="45">
                  <c:v>13872073161.590408</c:v>
                </c:pt>
                <c:pt idx="46">
                  <c:v>11748652055.295204</c:v>
                </c:pt>
                <c:pt idx="47">
                  <c:v>10735824438.047602</c:v>
                </c:pt>
                <c:pt idx="48">
                  <c:v>5632072659.0238008</c:v>
                </c:pt>
                <c:pt idx="49">
                  <c:v>2816036329.5119004</c:v>
                </c:pt>
                <c:pt idx="50">
                  <c:v>1408018164.7559502</c:v>
                </c:pt>
                <c:pt idx="51">
                  <c:v>704009082.37797511</c:v>
                </c:pt>
                <c:pt idx="52">
                  <c:v>352004541.18898755</c:v>
                </c:pt>
                <c:pt idx="53">
                  <c:v>176002270.59449378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4-4609-8FB1-B025FB4C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77952"/>
        <c:axId val="349490431"/>
      </c:lineChart>
      <c:catAx>
        <c:axId val="3097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90431"/>
        <c:crosses val="autoZero"/>
        <c:auto val="1"/>
        <c:lblAlgn val="ctr"/>
        <c:lblOffset val="100"/>
        <c:noMultiLvlLbl val="0"/>
      </c:catAx>
      <c:valAx>
        <c:axId val="3494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.#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Plot of Annual Exports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'M-Forcasting-Holtz-Winter'!$D$3</c:f>
              <c:strCache>
                <c:ptCount val="1"/>
                <c:pt idx="0">
                  <c:v>Annual Exports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'M-Forcasting-Holtz-Winter'!$B$4:$C$57</c:f>
              <c:multiLvlStrCache>
                <c:ptCount val="54"/>
                <c:lvl>
                  <c:pt idx="0">
                    <c:v>Africa</c:v>
                  </c:pt>
                  <c:pt idx="1">
                    <c:v>Asia</c:v>
                  </c:pt>
                  <c:pt idx="2">
                    <c:v>Europe</c:v>
                  </c:pt>
                  <c:pt idx="3">
                    <c:v>North America</c:v>
                  </c:pt>
                  <c:pt idx="4">
                    <c:v>Oceania</c:v>
                  </c:pt>
                  <c:pt idx="5">
                    <c:v>South America</c:v>
                  </c:pt>
                  <c:pt idx="6">
                    <c:v>Africa</c:v>
                  </c:pt>
                  <c:pt idx="7">
                    <c:v>Asia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Oceania</c:v>
                  </c:pt>
                  <c:pt idx="11">
                    <c:v>South America</c:v>
                  </c:pt>
                  <c:pt idx="12">
                    <c:v>Africa</c:v>
                  </c:pt>
                  <c:pt idx="13">
                    <c:v>Asia</c:v>
                  </c:pt>
                  <c:pt idx="14">
                    <c:v>Europe</c:v>
                  </c:pt>
                  <c:pt idx="15">
                    <c:v>North America</c:v>
                  </c:pt>
                  <c:pt idx="16">
                    <c:v>Oceania</c:v>
                  </c:pt>
                  <c:pt idx="17">
                    <c:v>South America</c:v>
                  </c:pt>
                  <c:pt idx="18">
                    <c:v>Africa</c:v>
                  </c:pt>
                  <c:pt idx="19">
                    <c:v>Asia</c:v>
                  </c:pt>
                  <c:pt idx="20">
                    <c:v>Europe</c:v>
                  </c:pt>
                  <c:pt idx="21">
                    <c:v>North America</c:v>
                  </c:pt>
                  <c:pt idx="22">
                    <c:v>Oceania</c:v>
                  </c:pt>
                  <c:pt idx="23">
                    <c:v>South America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Europe</c:v>
                  </c:pt>
                  <c:pt idx="27">
                    <c:v>North America</c:v>
                  </c:pt>
                  <c:pt idx="28">
                    <c:v>Oceania</c:v>
                  </c:pt>
                  <c:pt idx="29">
                    <c:v>South America</c:v>
                  </c:pt>
                  <c:pt idx="30">
                    <c:v>Africa</c:v>
                  </c:pt>
                  <c:pt idx="31">
                    <c:v>Asia</c:v>
                  </c:pt>
                  <c:pt idx="32">
                    <c:v>Europe</c:v>
                  </c:pt>
                  <c:pt idx="33">
                    <c:v>North America</c:v>
                  </c:pt>
                  <c:pt idx="34">
                    <c:v>Oceania</c:v>
                  </c:pt>
                  <c:pt idx="35">
                    <c:v>South America</c:v>
                  </c:pt>
                  <c:pt idx="36">
                    <c:v>Africa</c:v>
                  </c:pt>
                  <c:pt idx="37">
                    <c:v>Asia</c:v>
                  </c:pt>
                  <c:pt idx="38">
                    <c:v>Europe</c:v>
                  </c:pt>
                  <c:pt idx="39">
                    <c:v>North America</c:v>
                  </c:pt>
                  <c:pt idx="40">
                    <c:v>Oceania</c:v>
                  </c:pt>
                  <c:pt idx="41">
                    <c:v>South America</c:v>
                  </c:pt>
                  <c:pt idx="42">
                    <c:v>Africa</c:v>
                  </c:pt>
                  <c:pt idx="43">
                    <c:v>Asia</c:v>
                  </c:pt>
                  <c:pt idx="44">
                    <c:v>Europe</c:v>
                  </c:pt>
                  <c:pt idx="45">
                    <c:v>North America</c:v>
                  </c:pt>
                  <c:pt idx="46">
                    <c:v>Oceania</c:v>
                  </c:pt>
                  <c:pt idx="47">
                    <c:v>South America</c:v>
                  </c:pt>
                  <c:pt idx="48">
                    <c:v>Africa</c:v>
                  </c:pt>
                  <c:pt idx="49">
                    <c:v>Asia</c:v>
                  </c:pt>
                  <c:pt idx="50">
                    <c:v>Europe</c:v>
                  </c:pt>
                  <c:pt idx="51">
                    <c:v>North America</c:v>
                  </c:pt>
                  <c:pt idx="52">
                    <c:v>Oceania</c:v>
                  </c:pt>
                  <c:pt idx="53">
                    <c:v>South America</c:v>
                  </c:pt>
                </c:lvl>
                <c:lvl>
                  <c:pt idx="0">
                    <c:v>2015</c:v>
                  </c:pt>
                  <c:pt idx="6">
                    <c:v>2016</c:v>
                  </c:pt>
                  <c:pt idx="12">
                    <c:v>2017</c:v>
                  </c:pt>
                  <c:pt idx="18">
                    <c:v>2018</c:v>
                  </c:pt>
                  <c:pt idx="24">
                    <c:v>2019</c:v>
                  </c:pt>
                  <c:pt idx="30">
                    <c:v>2020</c:v>
                  </c:pt>
                  <c:pt idx="36">
                    <c:v>2021</c:v>
                  </c:pt>
                  <c:pt idx="42">
                    <c:v>2022</c:v>
                  </c:pt>
                  <c:pt idx="48">
                    <c:v>2023</c:v>
                  </c:pt>
                </c:lvl>
              </c:multiLvlStrCache>
            </c:multiLvlStrRef>
          </c:cat>
          <c:val>
            <c:numRef>
              <c:f>'M-Forcasting-Holtz-Winter'!$D$4:$D$57</c:f>
              <c:numCache>
                <c:formatCode>General</c:formatCode>
                <c:ptCount val="54"/>
                <c:pt idx="0">
                  <c:v>1930764263</c:v>
                </c:pt>
                <c:pt idx="1">
                  <c:v>22108340475.950001</c:v>
                </c:pt>
                <c:pt idx="2">
                  <c:v>5233149309</c:v>
                </c:pt>
                <c:pt idx="3">
                  <c:v>7110147979</c:v>
                </c:pt>
                <c:pt idx="4">
                  <c:v>9398469240</c:v>
                </c:pt>
                <c:pt idx="5">
                  <c:v>720321778</c:v>
                </c:pt>
                <c:pt idx="6">
                  <c:v>1910093172</c:v>
                </c:pt>
                <c:pt idx="7">
                  <c:v>22593004490</c:v>
                </c:pt>
                <c:pt idx="8">
                  <c:v>5064222688</c:v>
                </c:pt>
                <c:pt idx="9">
                  <c:v>6628355951</c:v>
                </c:pt>
                <c:pt idx="10">
                  <c:v>9368938122</c:v>
                </c:pt>
                <c:pt idx="11">
                  <c:v>420366015</c:v>
                </c:pt>
                <c:pt idx="12">
                  <c:v>1726309782</c:v>
                </c:pt>
                <c:pt idx="13">
                  <c:v>27185680478</c:v>
                </c:pt>
                <c:pt idx="14">
                  <c:v>5115212203</c:v>
                </c:pt>
                <c:pt idx="15">
                  <c:v>6664665283</c:v>
                </c:pt>
                <c:pt idx="16">
                  <c:v>9775947184</c:v>
                </c:pt>
                <c:pt idx="17">
                  <c:v>468918056</c:v>
                </c:pt>
                <c:pt idx="18">
                  <c:v>1591164315</c:v>
                </c:pt>
                <c:pt idx="19">
                  <c:v>29652369729</c:v>
                </c:pt>
                <c:pt idx="20">
                  <c:v>5411603950</c:v>
                </c:pt>
                <c:pt idx="21">
                  <c:v>6889840279</c:v>
                </c:pt>
                <c:pt idx="22">
                  <c:v>10007625060</c:v>
                </c:pt>
                <c:pt idx="23">
                  <c:v>538766898</c:v>
                </c:pt>
                <c:pt idx="24">
                  <c:v>1463095506</c:v>
                </c:pt>
                <c:pt idx="25">
                  <c:v>32993518101</c:v>
                </c:pt>
                <c:pt idx="26">
                  <c:v>5270362391</c:v>
                </c:pt>
                <c:pt idx="27">
                  <c:v>7040923959</c:v>
                </c:pt>
                <c:pt idx="28">
                  <c:v>9623354843</c:v>
                </c:pt>
                <c:pt idx="29">
                  <c:v>443484790</c:v>
                </c:pt>
                <c:pt idx="30">
                  <c:v>1468316370</c:v>
                </c:pt>
                <c:pt idx="31">
                  <c:v>32060177155</c:v>
                </c:pt>
                <c:pt idx="32">
                  <c:v>5207627122</c:v>
                </c:pt>
                <c:pt idx="33">
                  <c:v>8029117776</c:v>
                </c:pt>
                <c:pt idx="34">
                  <c:v>8917088673</c:v>
                </c:pt>
                <c:pt idx="35">
                  <c:v>463949319</c:v>
                </c:pt>
                <c:pt idx="36">
                  <c:v>1378869193</c:v>
                </c:pt>
                <c:pt idx="37">
                  <c:v>36520774972</c:v>
                </c:pt>
                <c:pt idx="38">
                  <c:v>5090346759</c:v>
                </c:pt>
                <c:pt idx="39">
                  <c:v>8045303341</c:v>
                </c:pt>
                <c:pt idx="40">
                  <c:v>8743187104</c:v>
                </c:pt>
                <c:pt idx="41">
                  <c:v>507089526</c:v>
                </c:pt>
                <c:pt idx="42">
                  <c:v>2103787967</c:v>
                </c:pt>
                <c:pt idx="43">
                  <c:v>40705392966.400002</c:v>
                </c:pt>
                <c:pt idx="44">
                  <c:v>5614897694</c:v>
                </c:pt>
                <c:pt idx="45">
                  <c:v>9625230949</c:v>
                </c:pt>
                <c:pt idx="46">
                  <c:v>9722996820.7999992</c:v>
                </c:pt>
                <c:pt idx="47">
                  <c:v>528320880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BE7-BE0E-A484B6FF0758}"/>
            </c:ext>
          </c:extLst>
        </c:ser>
        <c:ser>
          <c:idx val="1"/>
          <c:order val="1"/>
          <c:tx>
            <c:strRef>
              <c:f>'M-Forcasting-Holtz-Winter'!$E$3</c:f>
              <c:strCache>
                <c:ptCount val="1"/>
                <c:pt idx="0">
                  <c:v>WS Forecast (F)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'M-Forcasting-Holtz-Winter'!$B$4:$C$57</c:f>
              <c:multiLvlStrCache>
                <c:ptCount val="54"/>
                <c:lvl>
                  <c:pt idx="0">
                    <c:v>Africa</c:v>
                  </c:pt>
                  <c:pt idx="1">
                    <c:v>Asia</c:v>
                  </c:pt>
                  <c:pt idx="2">
                    <c:v>Europe</c:v>
                  </c:pt>
                  <c:pt idx="3">
                    <c:v>North America</c:v>
                  </c:pt>
                  <c:pt idx="4">
                    <c:v>Oceania</c:v>
                  </c:pt>
                  <c:pt idx="5">
                    <c:v>South America</c:v>
                  </c:pt>
                  <c:pt idx="6">
                    <c:v>Africa</c:v>
                  </c:pt>
                  <c:pt idx="7">
                    <c:v>Asia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Oceania</c:v>
                  </c:pt>
                  <c:pt idx="11">
                    <c:v>South America</c:v>
                  </c:pt>
                  <c:pt idx="12">
                    <c:v>Africa</c:v>
                  </c:pt>
                  <c:pt idx="13">
                    <c:v>Asia</c:v>
                  </c:pt>
                  <c:pt idx="14">
                    <c:v>Europe</c:v>
                  </c:pt>
                  <c:pt idx="15">
                    <c:v>North America</c:v>
                  </c:pt>
                  <c:pt idx="16">
                    <c:v>Oceania</c:v>
                  </c:pt>
                  <c:pt idx="17">
                    <c:v>South America</c:v>
                  </c:pt>
                  <c:pt idx="18">
                    <c:v>Africa</c:v>
                  </c:pt>
                  <c:pt idx="19">
                    <c:v>Asia</c:v>
                  </c:pt>
                  <c:pt idx="20">
                    <c:v>Europe</c:v>
                  </c:pt>
                  <c:pt idx="21">
                    <c:v>North America</c:v>
                  </c:pt>
                  <c:pt idx="22">
                    <c:v>Oceania</c:v>
                  </c:pt>
                  <c:pt idx="23">
                    <c:v>South America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Europe</c:v>
                  </c:pt>
                  <c:pt idx="27">
                    <c:v>North America</c:v>
                  </c:pt>
                  <c:pt idx="28">
                    <c:v>Oceania</c:v>
                  </c:pt>
                  <c:pt idx="29">
                    <c:v>South America</c:v>
                  </c:pt>
                  <c:pt idx="30">
                    <c:v>Africa</c:v>
                  </c:pt>
                  <c:pt idx="31">
                    <c:v>Asia</c:v>
                  </c:pt>
                  <c:pt idx="32">
                    <c:v>Europe</c:v>
                  </c:pt>
                  <c:pt idx="33">
                    <c:v>North America</c:v>
                  </c:pt>
                  <c:pt idx="34">
                    <c:v>Oceania</c:v>
                  </c:pt>
                  <c:pt idx="35">
                    <c:v>South America</c:v>
                  </c:pt>
                  <c:pt idx="36">
                    <c:v>Africa</c:v>
                  </c:pt>
                  <c:pt idx="37">
                    <c:v>Asia</c:v>
                  </c:pt>
                  <c:pt idx="38">
                    <c:v>Europe</c:v>
                  </c:pt>
                  <c:pt idx="39">
                    <c:v>North America</c:v>
                  </c:pt>
                  <c:pt idx="40">
                    <c:v>Oceania</c:v>
                  </c:pt>
                  <c:pt idx="41">
                    <c:v>South America</c:v>
                  </c:pt>
                  <c:pt idx="42">
                    <c:v>Africa</c:v>
                  </c:pt>
                  <c:pt idx="43">
                    <c:v>Asia</c:v>
                  </c:pt>
                  <c:pt idx="44">
                    <c:v>Europe</c:v>
                  </c:pt>
                  <c:pt idx="45">
                    <c:v>North America</c:v>
                  </c:pt>
                  <c:pt idx="46">
                    <c:v>Oceania</c:v>
                  </c:pt>
                  <c:pt idx="47">
                    <c:v>South America</c:v>
                  </c:pt>
                  <c:pt idx="48">
                    <c:v>Africa</c:v>
                  </c:pt>
                  <c:pt idx="49">
                    <c:v>Asia</c:v>
                  </c:pt>
                  <c:pt idx="50">
                    <c:v>Europe</c:v>
                  </c:pt>
                  <c:pt idx="51">
                    <c:v>North America</c:v>
                  </c:pt>
                  <c:pt idx="52">
                    <c:v>Oceania</c:v>
                  </c:pt>
                  <c:pt idx="53">
                    <c:v>South America</c:v>
                  </c:pt>
                </c:lvl>
                <c:lvl>
                  <c:pt idx="0">
                    <c:v>2015</c:v>
                  </c:pt>
                  <c:pt idx="6">
                    <c:v>2016</c:v>
                  </c:pt>
                  <c:pt idx="12">
                    <c:v>2017</c:v>
                  </c:pt>
                  <c:pt idx="18">
                    <c:v>2018</c:v>
                  </c:pt>
                  <c:pt idx="24">
                    <c:v>2019</c:v>
                  </c:pt>
                  <c:pt idx="30">
                    <c:v>2020</c:v>
                  </c:pt>
                  <c:pt idx="36">
                    <c:v>2021</c:v>
                  </c:pt>
                  <c:pt idx="42">
                    <c:v>2022</c:v>
                  </c:pt>
                  <c:pt idx="48">
                    <c:v>2023</c:v>
                  </c:pt>
                </c:lvl>
              </c:multiLvlStrCache>
            </c:multiLvlStrRef>
          </c:cat>
          <c:val>
            <c:numRef>
              <c:f>'M-Forcasting-Holtz-Winter'!$E$4:$E$57</c:f>
              <c:numCache>
                <c:formatCode>0.0</c:formatCode>
                <c:ptCount val="54"/>
                <c:pt idx="0">
                  <c:v>22108340475.950001</c:v>
                </c:pt>
                <c:pt idx="1">
                  <c:v>42285916688.900009</c:v>
                </c:pt>
                <c:pt idx="2">
                  <c:v>51347662687.88002</c:v>
                </c:pt>
                <c:pt idx="3">
                  <c:v>54548707750.176025</c:v>
                </c:pt>
                <c:pt idx="4">
                  <c:v>53052184201.195229</c:v>
                </c:pt>
                <c:pt idx="5">
                  <c:v>44886149627.291061</c:v>
                </c:pt>
                <c:pt idx="6">
                  <c:v>34293670601.438622</c:v>
                </c:pt>
                <c:pt idx="7">
                  <c:v>28786203033.212811</c:v>
                </c:pt>
                <c:pt idx="8">
                  <c:v>18502274583.710884</c:v>
                </c:pt>
                <c:pt idx="9">
                  <c:v>9400566613.4382553</c:v>
                </c:pt>
                <c:pt idx="10">
                  <c:v>2664153822.2763252</c:v>
                </c:pt>
                <c:pt idx="11">
                  <c:v>-4739069612.7808514</c:v>
                </c:pt>
                <c:pt idx="12">
                  <c:v>-9753921667.9485092</c:v>
                </c:pt>
                <c:pt idx="13">
                  <c:v>-4979968958.2877836</c:v>
                </c:pt>
                <c:pt idx="14">
                  <c:v>-4565382329.4304256</c:v>
                </c:pt>
                <c:pt idx="15">
                  <c:v>-2800817649.1014967</c:v>
                </c:pt>
                <c:pt idx="16">
                  <c:v>490766958.67179632</c:v>
                </c:pt>
                <c:pt idx="17">
                  <c:v>1260443929.0232511</c:v>
                </c:pt>
                <c:pt idx="18">
                  <c:v>2133706795.7020895</c:v>
                </c:pt>
                <c:pt idx="19">
                  <c:v>11196424465.174952</c:v>
                </c:pt>
                <c:pt idx="20">
                  <c:v>13019963393.435745</c:v>
                </c:pt>
                <c:pt idx="21">
                  <c:v>14161429490.400805</c:v>
                </c:pt>
                <c:pt idx="22">
                  <c:v>15282778881.132774</c:v>
                </c:pt>
                <c:pt idx="23">
                  <c:v>12811685563.005072</c:v>
                </c:pt>
                <c:pt idx="24">
                  <c:v>9884817624.4024048</c:v>
                </c:pt>
                <c:pt idx="25">
                  <c:v>16160277840.180029</c:v>
                </c:pt>
                <c:pt idx="26">
                  <c:v>14547023325.884129</c:v>
                </c:pt>
                <c:pt idx="27">
                  <c:v>12859922091.358997</c:v>
                </c:pt>
                <c:pt idx="28">
                  <c:v>11703070555.702991</c:v>
                </c:pt>
                <c:pt idx="29">
                  <c:v>7815656740.0078869</c:v>
                </c:pt>
                <c:pt idx="30">
                  <c:v>4275957966.4510145</c:v>
                </c:pt>
                <c:pt idx="31">
                  <c:v>10340993023.460417</c:v>
                </c:pt>
                <c:pt idx="32">
                  <c:v>9309174472.3218956</c:v>
                </c:pt>
                <c:pt idx="33">
                  <c:v>8920012092.5788918</c:v>
                </c:pt>
                <c:pt idx="34">
                  <c:v>8785984026.2265987</c:v>
                </c:pt>
                <c:pt idx="35">
                  <c:v>6155930231.6221046</c:v>
                </c:pt>
                <c:pt idx="36">
                  <c:v>3757165066.8762989</c:v>
                </c:pt>
                <c:pt idx="37">
                  <c:v>12142895081.392025</c:v>
                </c:pt>
                <c:pt idx="38">
                  <c:v>11860138618.165403</c:v>
                </c:pt>
                <c:pt idx="39">
                  <c:v>11843441236.267569</c:v>
                </c:pt>
                <c:pt idx="40">
                  <c:v>11659634670.122543</c:v>
                </c:pt>
                <c:pt idx="41">
                  <c:v>8750115387.1942711</c:v>
                </c:pt>
                <c:pt idx="42">
                  <c:v>6077206907.0322237</c:v>
                </c:pt>
                <c:pt idx="43">
                  <c:v>15122019728.719366</c:v>
                </c:pt>
                <c:pt idx="44">
                  <c:v>14389058728.117144</c:v>
                </c:pt>
                <c:pt idx="45">
                  <c:v>14128373800.723652</c:v>
                </c:pt>
                <c:pt idx="46">
                  <c:v>13498841335.176493</c:v>
                </c:pt>
                <c:pt idx="47">
                  <c:v>9859228129.0611172</c:v>
                </c:pt>
                <c:pt idx="48">
                  <c:v>5855950575.2627039</c:v>
                </c:pt>
                <c:pt idx="49">
                  <c:v>2067733474.6977029</c:v>
                </c:pt>
                <c:pt idx="50">
                  <c:v>-1169613553.2240677</c:v>
                </c:pt>
                <c:pt idx="51">
                  <c:v>-3642529820.2390776</c:v>
                </c:pt>
                <c:pt idx="52">
                  <c:v>-5256609851.827178</c:v>
                </c:pt>
                <c:pt idx="53">
                  <c:v>-6022212891.9149399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BE7-BE0E-A484B6FF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006575"/>
        <c:axId val="334540335"/>
      </c:lineChart>
      <c:catAx>
        <c:axId val="6700065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0335"/>
        <c:crosses val="autoZero"/>
        <c:auto val="1"/>
        <c:lblAlgn val="ctr"/>
        <c:lblOffset val="100"/>
        <c:noMultiLvlLbl val="0"/>
      </c:catAx>
      <c:valAx>
        <c:axId val="3345403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.#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[Assessment3-NZInternationalTradewithCP-Final.xlsx]Descriptive!PivotTable8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Top 10 Countries</a:t>
            </a:r>
            <a:r>
              <a:rPr lang="en-US" sz="1200" baseline="0"/>
              <a:t>' Trend Compared to CPI</a:t>
            </a:r>
            <a:endParaRPr lang="en-US" sz="1200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Descriptive!$B$183</c:f>
              <c:strCache>
                <c:ptCount val="1"/>
                <c:pt idx="0">
                  <c:v>Annual_Exports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Descriptive!$A$184:$A$244</c:f>
              <c:multiLvlStrCache>
                <c:ptCount val="50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2018</c:v>
                  </c:pt>
                  <c:pt idx="41">
                    <c:v>2019</c:v>
                  </c:pt>
                  <c:pt idx="42">
                    <c:v>2020</c:v>
                  </c:pt>
                  <c:pt idx="43">
                    <c:v>2021</c:v>
                  </c:pt>
                  <c:pt idx="44">
                    <c:v>2022</c:v>
                  </c:pt>
                  <c:pt idx="45">
                    <c:v>2018</c:v>
                  </c:pt>
                  <c:pt idx="46">
                    <c:v>2019</c:v>
                  </c:pt>
                  <c:pt idx="47">
                    <c:v>2020</c:v>
                  </c:pt>
                  <c:pt idx="48">
                    <c:v>2021</c:v>
                  </c:pt>
                  <c:pt idx="49">
                    <c:v>2022</c:v>
                  </c:pt>
                </c:lvl>
                <c:lvl>
                  <c:pt idx="0">
                    <c:v>Australia</c:v>
                  </c:pt>
                  <c:pt idx="5">
                    <c:v>China, People's Republic of</c:v>
                  </c:pt>
                  <c:pt idx="10">
                    <c:v>Hong Kong (Special Administrative Region)</c:v>
                  </c:pt>
                  <c:pt idx="15">
                    <c:v>Indonesia</c:v>
                  </c:pt>
                  <c:pt idx="20">
                    <c:v>Japan</c:v>
                  </c:pt>
                  <c:pt idx="25">
                    <c:v>Korea, Republic of</c:v>
                  </c:pt>
                  <c:pt idx="30">
                    <c:v>Malaysia</c:v>
                  </c:pt>
                  <c:pt idx="35">
                    <c:v>Singapore</c:v>
                  </c:pt>
                  <c:pt idx="40">
                    <c:v>United Kingdom</c:v>
                  </c:pt>
                  <c:pt idx="45">
                    <c:v>United States of America</c:v>
                  </c:pt>
                </c:lvl>
              </c:multiLvlStrCache>
            </c:multiLvlStrRef>
          </c:cat>
          <c:val>
            <c:numRef>
              <c:f>Descriptive!$B$184:$B$244</c:f>
              <c:numCache>
                <c:formatCode>"$"#.#0,,,"B"</c:formatCode>
                <c:ptCount val="50"/>
                <c:pt idx="0">
                  <c:v>9063086110</c:v>
                </c:pt>
                <c:pt idx="1">
                  <c:v>8702846445</c:v>
                </c:pt>
                <c:pt idx="2">
                  <c:v>8098991501</c:v>
                </c:pt>
                <c:pt idx="3">
                  <c:v>7914447909</c:v>
                </c:pt>
                <c:pt idx="4">
                  <c:v>8697095912.7999992</c:v>
                </c:pt>
                <c:pt idx="5">
                  <c:v>13847432010</c:v>
                </c:pt>
                <c:pt idx="6">
                  <c:v>16727221110</c:v>
                </c:pt>
                <c:pt idx="7">
                  <c:v>16419131404</c:v>
                </c:pt>
                <c:pt idx="8">
                  <c:v>20039868067</c:v>
                </c:pt>
                <c:pt idx="9">
                  <c:v>20131643029.400002</c:v>
                </c:pt>
                <c:pt idx="10">
                  <c:v>1142196745</c:v>
                </c:pt>
                <c:pt idx="11">
                  <c:v>1268284300</c:v>
                </c:pt>
                <c:pt idx="12">
                  <c:v>1087250088</c:v>
                </c:pt>
                <c:pt idx="13">
                  <c:v>1195061980</c:v>
                </c:pt>
                <c:pt idx="14">
                  <c:v>1082199301</c:v>
                </c:pt>
                <c:pt idx="15">
                  <c:v>979186266</c:v>
                </c:pt>
                <c:pt idx="16">
                  <c:v>1054682923</c:v>
                </c:pt>
                <c:pt idx="17">
                  <c:v>1073053751</c:v>
                </c:pt>
                <c:pt idx="18">
                  <c:v>1298376747</c:v>
                </c:pt>
                <c:pt idx="19">
                  <c:v>2075688097</c:v>
                </c:pt>
                <c:pt idx="20">
                  <c:v>3493899416</c:v>
                </c:pt>
                <c:pt idx="21">
                  <c:v>3502426074</c:v>
                </c:pt>
                <c:pt idx="22">
                  <c:v>3529392658</c:v>
                </c:pt>
                <c:pt idx="23">
                  <c:v>3608785136</c:v>
                </c:pt>
                <c:pt idx="24">
                  <c:v>4173105429</c:v>
                </c:pt>
                <c:pt idx="25">
                  <c:v>1744697069</c:v>
                </c:pt>
                <c:pt idx="26">
                  <c:v>1685464789</c:v>
                </c:pt>
                <c:pt idx="27">
                  <c:v>1711335854</c:v>
                </c:pt>
                <c:pt idx="28">
                  <c:v>2019901932</c:v>
                </c:pt>
                <c:pt idx="29">
                  <c:v>2653782224</c:v>
                </c:pt>
                <c:pt idx="30">
                  <c:v>1025548122</c:v>
                </c:pt>
                <c:pt idx="31">
                  <c:v>1060881358</c:v>
                </c:pt>
                <c:pt idx="32">
                  <c:v>1046124381</c:v>
                </c:pt>
                <c:pt idx="33">
                  <c:v>1025372383</c:v>
                </c:pt>
                <c:pt idx="34">
                  <c:v>1390424754</c:v>
                </c:pt>
                <c:pt idx="35">
                  <c:v>1258244922</c:v>
                </c:pt>
                <c:pt idx="36">
                  <c:v>1123505906</c:v>
                </c:pt>
                <c:pt idx="37">
                  <c:v>1076182053</c:v>
                </c:pt>
                <c:pt idx="38">
                  <c:v>1285562913</c:v>
                </c:pt>
                <c:pt idx="39">
                  <c:v>1821372921</c:v>
                </c:pt>
                <c:pt idx="40">
                  <c:v>1548225514</c:v>
                </c:pt>
                <c:pt idx="41">
                  <c:v>1484272644</c:v>
                </c:pt>
                <c:pt idx="42">
                  <c:v>1512542912</c:v>
                </c:pt>
                <c:pt idx="43">
                  <c:v>1404948672</c:v>
                </c:pt>
                <c:pt idx="44">
                  <c:v>1465317357</c:v>
                </c:pt>
                <c:pt idx="45">
                  <c:v>5501167262</c:v>
                </c:pt>
                <c:pt idx="46">
                  <c:v>5622027525</c:v>
                </c:pt>
                <c:pt idx="47">
                  <c:v>6627974364</c:v>
                </c:pt>
                <c:pt idx="48">
                  <c:v>6694004171</c:v>
                </c:pt>
                <c:pt idx="49">
                  <c:v>7817718915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4-4DE8-96D8-C40A1701E5EF}"/>
            </c:ext>
          </c:extLst>
        </c:ser>
        <c:ser>
          <c:idx val="1"/>
          <c:order val="1"/>
          <c:tx>
            <c:strRef>
              <c:f>Descriptive!$C$183</c:f>
              <c:strCache>
                <c:ptCount val="1"/>
                <c:pt idx="0">
                  <c:v>Annual_Imports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Descriptive!$A$184:$A$244</c:f>
              <c:multiLvlStrCache>
                <c:ptCount val="50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2018</c:v>
                  </c:pt>
                  <c:pt idx="41">
                    <c:v>2019</c:v>
                  </c:pt>
                  <c:pt idx="42">
                    <c:v>2020</c:v>
                  </c:pt>
                  <c:pt idx="43">
                    <c:v>2021</c:v>
                  </c:pt>
                  <c:pt idx="44">
                    <c:v>2022</c:v>
                  </c:pt>
                  <c:pt idx="45">
                    <c:v>2018</c:v>
                  </c:pt>
                  <c:pt idx="46">
                    <c:v>2019</c:v>
                  </c:pt>
                  <c:pt idx="47">
                    <c:v>2020</c:v>
                  </c:pt>
                  <c:pt idx="48">
                    <c:v>2021</c:v>
                  </c:pt>
                  <c:pt idx="49">
                    <c:v>2022</c:v>
                  </c:pt>
                </c:lvl>
                <c:lvl>
                  <c:pt idx="0">
                    <c:v>Australia</c:v>
                  </c:pt>
                  <c:pt idx="5">
                    <c:v>China, People's Republic of</c:v>
                  </c:pt>
                  <c:pt idx="10">
                    <c:v>Hong Kong (Special Administrative Region)</c:v>
                  </c:pt>
                  <c:pt idx="15">
                    <c:v>Indonesia</c:v>
                  </c:pt>
                  <c:pt idx="20">
                    <c:v>Japan</c:v>
                  </c:pt>
                  <c:pt idx="25">
                    <c:v>Korea, Republic of</c:v>
                  </c:pt>
                  <c:pt idx="30">
                    <c:v>Malaysia</c:v>
                  </c:pt>
                  <c:pt idx="35">
                    <c:v>Singapore</c:v>
                  </c:pt>
                  <c:pt idx="40">
                    <c:v>United Kingdom</c:v>
                  </c:pt>
                  <c:pt idx="45">
                    <c:v>United States of America</c:v>
                  </c:pt>
                </c:lvl>
              </c:multiLvlStrCache>
            </c:multiLvlStrRef>
          </c:cat>
          <c:val>
            <c:numRef>
              <c:f>Descriptive!$C$184:$C$244</c:f>
              <c:numCache>
                <c:formatCode>"$"#.#0,,,"B"</c:formatCode>
                <c:ptCount val="50"/>
                <c:pt idx="0">
                  <c:v>7006301533</c:v>
                </c:pt>
                <c:pt idx="1">
                  <c:v>7133924171</c:v>
                </c:pt>
                <c:pt idx="2">
                  <c:v>6646448563</c:v>
                </c:pt>
                <c:pt idx="3">
                  <c:v>7619835464</c:v>
                </c:pt>
                <c:pt idx="4">
                  <c:v>9024704456.9099998</c:v>
                </c:pt>
                <c:pt idx="5">
                  <c:v>12076149262</c:v>
                </c:pt>
                <c:pt idx="6">
                  <c:v>12514381572</c:v>
                </c:pt>
                <c:pt idx="7">
                  <c:v>12298293272</c:v>
                </c:pt>
                <c:pt idx="8">
                  <c:v>15445927625</c:v>
                </c:pt>
                <c:pt idx="9">
                  <c:v>18169511652</c:v>
                </c:pt>
                <c:pt idx="10">
                  <c:v>89707524</c:v>
                </c:pt>
                <c:pt idx="11">
                  <c:v>92993509</c:v>
                </c:pt>
                <c:pt idx="12">
                  <c:v>97921786</c:v>
                </c:pt>
                <c:pt idx="13">
                  <c:v>107393881</c:v>
                </c:pt>
                <c:pt idx="14">
                  <c:v>99201337</c:v>
                </c:pt>
                <c:pt idx="15">
                  <c:v>857678114</c:v>
                </c:pt>
                <c:pt idx="16">
                  <c:v>944309369</c:v>
                </c:pt>
                <c:pt idx="17">
                  <c:v>916306767</c:v>
                </c:pt>
                <c:pt idx="18">
                  <c:v>1280108824</c:v>
                </c:pt>
                <c:pt idx="19">
                  <c:v>1476159978</c:v>
                </c:pt>
                <c:pt idx="20">
                  <c:v>4112662957</c:v>
                </c:pt>
                <c:pt idx="21">
                  <c:v>3947398757</c:v>
                </c:pt>
                <c:pt idx="22">
                  <c:v>3016151458</c:v>
                </c:pt>
                <c:pt idx="23">
                  <c:v>4256216194</c:v>
                </c:pt>
                <c:pt idx="24">
                  <c:v>5038122713</c:v>
                </c:pt>
                <c:pt idx="25">
                  <c:v>2760652048</c:v>
                </c:pt>
                <c:pt idx="26">
                  <c:v>2414779629</c:v>
                </c:pt>
                <c:pt idx="27">
                  <c:v>2628525685</c:v>
                </c:pt>
                <c:pt idx="28">
                  <c:v>3015743255</c:v>
                </c:pt>
                <c:pt idx="29">
                  <c:v>5134868504</c:v>
                </c:pt>
                <c:pt idx="30">
                  <c:v>2016439038</c:v>
                </c:pt>
                <c:pt idx="31">
                  <c:v>1937628701</c:v>
                </c:pt>
                <c:pt idx="32">
                  <c:v>1561493254</c:v>
                </c:pt>
                <c:pt idx="33">
                  <c:v>1713459001</c:v>
                </c:pt>
                <c:pt idx="34">
                  <c:v>2441582568</c:v>
                </c:pt>
                <c:pt idx="35">
                  <c:v>2061911476</c:v>
                </c:pt>
                <c:pt idx="36">
                  <c:v>1772806790</c:v>
                </c:pt>
                <c:pt idx="37">
                  <c:v>1464665087</c:v>
                </c:pt>
                <c:pt idx="38">
                  <c:v>1588735953</c:v>
                </c:pt>
                <c:pt idx="39">
                  <c:v>4040113169</c:v>
                </c:pt>
                <c:pt idx="40">
                  <c:v>1701605471</c:v>
                </c:pt>
                <c:pt idx="41">
                  <c:v>1708205877</c:v>
                </c:pt>
                <c:pt idx="42">
                  <c:v>1346979830</c:v>
                </c:pt>
                <c:pt idx="43">
                  <c:v>1537635216</c:v>
                </c:pt>
                <c:pt idx="44">
                  <c:v>1844445508</c:v>
                </c:pt>
                <c:pt idx="45">
                  <c:v>6107054996</c:v>
                </c:pt>
                <c:pt idx="46">
                  <c:v>6128030910</c:v>
                </c:pt>
                <c:pt idx="47">
                  <c:v>5222264166</c:v>
                </c:pt>
                <c:pt idx="48">
                  <c:v>5672671306</c:v>
                </c:pt>
                <c:pt idx="49">
                  <c:v>7239156697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4-4DE8-96D8-C40A1701E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69551"/>
        <c:axId val="1941464719"/>
      </c:areaChart>
      <c:lineChart>
        <c:grouping val="standard"/>
        <c:varyColors val="0"/>
        <c:ser>
          <c:idx val="2"/>
          <c:order val="2"/>
          <c:tx>
            <c:strRef>
              <c:f>Descriptive!$D$183</c:f>
              <c:strCache>
                <c:ptCount val="1"/>
                <c:pt idx="0">
                  <c:v>Annual_CPI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Descriptive!$A$184:$A$244</c:f>
              <c:multiLvlStrCache>
                <c:ptCount val="50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2018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2018</c:v>
                  </c:pt>
                  <c:pt idx="41">
                    <c:v>2019</c:v>
                  </c:pt>
                  <c:pt idx="42">
                    <c:v>2020</c:v>
                  </c:pt>
                  <c:pt idx="43">
                    <c:v>2021</c:v>
                  </c:pt>
                  <c:pt idx="44">
                    <c:v>2022</c:v>
                  </c:pt>
                  <c:pt idx="45">
                    <c:v>2018</c:v>
                  </c:pt>
                  <c:pt idx="46">
                    <c:v>2019</c:v>
                  </c:pt>
                  <c:pt idx="47">
                    <c:v>2020</c:v>
                  </c:pt>
                  <c:pt idx="48">
                    <c:v>2021</c:v>
                  </c:pt>
                  <c:pt idx="49">
                    <c:v>2022</c:v>
                  </c:pt>
                </c:lvl>
                <c:lvl>
                  <c:pt idx="0">
                    <c:v>Australia</c:v>
                  </c:pt>
                  <c:pt idx="5">
                    <c:v>China, People's Republic of</c:v>
                  </c:pt>
                  <c:pt idx="10">
                    <c:v>Hong Kong (Special Administrative Region)</c:v>
                  </c:pt>
                  <c:pt idx="15">
                    <c:v>Indonesia</c:v>
                  </c:pt>
                  <c:pt idx="20">
                    <c:v>Japan</c:v>
                  </c:pt>
                  <c:pt idx="25">
                    <c:v>Korea, Republic of</c:v>
                  </c:pt>
                  <c:pt idx="30">
                    <c:v>Malaysia</c:v>
                  </c:pt>
                  <c:pt idx="35">
                    <c:v>Singapore</c:v>
                  </c:pt>
                  <c:pt idx="40">
                    <c:v>United Kingdom</c:v>
                  </c:pt>
                  <c:pt idx="45">
                    <c:v>United States of America</c:v>
                  </c:pt>
                </c:lvl>
              </c:multiLvlStrCache>
            </c:multiLvlStrRef>
          </c:cat>
          <c:val>
            <c:numRef>
              <c:f>Descriptive!$D$184:$D$244</c:f>
              <c:numCache>
                <c:formatCode>0.00</c:formatCode>
                <c:ptCount val="50"/>
                <c:pt idx="0">
                  <c:v>113.3</c:v>
                </c:pt>
                <c:pt idx="1">
                  <c:v>115.125</c:v>
                </c:pt>
                <c:pt idx="2">
                  <c:v>116.1</c:v>
                </c:pt>
                <c:pt idx="3">
                  <c:v>119.425</c:v>
                </c:pt>
                <c:pt idx="4">
                  <c:v>127.3</c:v>
                </c:pt>
                <c:pt idx="5">
                  <c:v>94.826277500000003</c:v>
                </c:pt>
                <c:pt idx="6">
                  <c:v>97.575513333333305</c:v>
                </c:pt>
                <c:pt idx="7">
                  <c:v>99.9362766666667</c:v>
                </c:pt>
                <c:pt idx="8">
                  <c:v>100.916666666667</c:v>
                </c:pt>
                <c:pt idx="9">
                  <c:v>102.908333333333</c:v>
                </c:pt>
                <c:pt idx="10">
                  <c:v>96.825000000000003</c:v>
                </c:pt>
                <c:pt idx="11">
                  <c:v>99.616666666666703</c:v>
                </c:pt>
                <c:pt idx="12">
                  <c:v>99.866666666666703</c:v>
                </c:pt>
                <c:pt idx="13">
                  <c:v>101.433333333333</c:v>
                </c:pt>
                <c:pt idx="14">
                  <c:v>103.341666666667</c:v>
                </c:pt>
                <c:pt idx="15">
                  <c:v>133.55500000000001</c:v>
                </c:pt>
                <c:pt idx="16">
                  <c:v>137.60249999999999</c:v>
                </c:pt>
                <c:pt idx="17">
                  <c:v>140.2458</c:v>
                </c:pt>
                <c:pt idx="18">
                  <c:v>142.43381666666701</c:v>
                </c:pt>
                <c:pt idx="19">
                  <c:v>148.42951666666701</c:v>
                </c:pt>
                <c:pt idx="20">
                  <c:v>99.55</c:v>
                </c:pt>
                <c:pt idx="21">
                  <c:v>100.01666666666701</c:v>
                </c:pt>
                <c:pt idx="22">
                  <c:v>99.991666666666703</c:v>
                </c:pt>
                <c:pt idx="23">
                  <c:v>99.758333333333297</c:v>
                </c:pt>
                <c:pt idx="24">
                  <c:v>102.25</c:v>
                </c:pt>
                <c:pt idx="25">
                  <c:v>99.086083333333306</c:v>
                </c:pt>
                <c:pt idx="26">
                  <c:v>99.465583333333399</c:v>
                </c:pt>
                <c:pt idx="27">
                  <c:v>100</c:v>
                </c:pt>
                <c:pt idx="28">
                  <c:v>102.49833333333299</c:v>
                </c:pt>
                <c:pt idx="29">
                  <c:v>107.713333333333</c:v>
                </c:pt>
                <c:pt idx="30">
                  <c:v>120.683333333333</c:v>
                </c:pt>
                <c:pt idx="31">
                  <c:v>121.48333333333299</c:v>
                </c:pt>
                <c:pt idx="32">
                  <c:v>120.1</c:v>
                </c:pt>
                <c:pt idx="33">
                  <c:v>123.075</c:v>
                </c:pt>
                <c:pt idx="34">
                  <c:v>127.23333333333299</c:v>
                </c:pt>
                <c:pt idx="35">
                  <c:v>99.437916666666695</c:v>
                </c:pt>
                <c:pt idx="36">
                  <c:v>100</c:v>
                </c:pt>
                <c:pt idx="37">
                  <c:v>99.818083333333306</c:v>
                </c:pt>
                <c:pt idx="38">
                  <c:v>102.11875000000001</c:v>
                </c:pt>
                <c:pt idx="39">
                  <c:v>108.3695</c:v>
                </c:pt>
                <c:pt idx="40">
                  <c:v>105.958333333333</c:v>
                </c:pt>
                <c:pt idx="41">
                  <c:v>107.8</c:v>
                </c:pt>
                <c:pt idx="42">
                  <c:v>108.866666666667</c:v>
                </c:pt>
                <c:pt idx="43">
                  <c:v>111.60833333333299</c:v>
                </c:pt>
                <c:pt idx="44">
                  <c:v>120.45</c:v>
                </c:pt>
                <c:pt idx="45">
                  <c:v>115.15730322479099</c:v>
                </c:pt>
                <c:pt idx="46">
                  <c:v>117.244195476228</c:v>
                </c:pt>
                <c:pt idx="47">
                  <c:v>118.69050157719801</c:v>
                </c:pt>
                <c:pt idx="48">
                  <c:v>124.266413825838</c:v>
                </c:pt>
                <c:pt idx="49">
                  <c:v>134.21120616846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4-4DE8-96D8-C40A1701E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19839"/>
        <c:axId val="1025687023"/>
      </c:lineChart>
      <c:catAx>
        <c:axId val="209826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64719"/>
        <c:crosses val="autoZero"/>
        <c:auto val="1"/>
        <c:lblAlgn val="ctr"/>
        <c:lblOffset val="100"/>
        <c:noMultiLvlLbl val="0"/>
      </c:catAx>
      <c:valAx>
        <c:axId val="19414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.#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69551"/>
        <c:crosses val="autoZero"/>
        <c:crossBetween val="between"/>
      </c:valAx>
      <c:valAx>
        <c:axId val="102568702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19839"/>
        <c:crosses val="max"/>
        <c:crossBetween val="between"/>
      </c:valAx>
      <c:catAx>
        <c:axId val="476619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5687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219415188190988"/>
          <c:y val="9.1905598297304228E-2"/>
          <c:w val="0.27768689544565972"/>
          <c:h val="0.11662446704642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[Assessment3-NZInternationalTradewithCP-Final.xlsx]Descriptive!PivotTable9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Top 5 Countries' Trend Compared to CPI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178030227137641E-2"/>
          <c:y val="0.30036736926462543"/>
          <c:w val="0.90933185514660542"/>
          <c:h val="0.55560454377774671"/>
        </c:manualLayout>
      </c:layout>
      <c:areaChart>
        <c:grouping val="stacked"/>
        <c:varyColors val="0"/>
        <c:ser>
          <c:idx val="0"/>
          <c:order val="0"/>
          <c:tx>
            <c:strRef>
              <c:f>Descriptive!$B$247</c:f>
              <c:strCache>
                <c:ptCount val="1"/>
                <c:pt idx="0">
                  <c:v>Annual_Exports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Descriptive!$A$248:$A$293</c:f>
              <c:multiLvlStrCache>
                <c:ptCount val="40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2015</c:v>
                  </c:pt>
                  <c:pt idx="17">
                    <c:v>2016</c:v>
                  </c:pt>
                  <c:pt idx="18">
                    <c:v>2017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2015</c:v>
                  </c:pt>
                  <c:pt idx="25">
                    <c:v>2016</c:v>
                  </c:pt>
                  <c:pt idx="26">
                    <c:v>2017</c:v>
                  </c:pt>
                  <c:pt idx="27">
                    <c:v>2018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2015</c:v>
                  </c:pt>
                  <c:pt idx="33">
                    <c:v>2016</c:v>
                  </c:pt>
                  <c:pt idx="34">
                    <c:v>2017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</c:lvl>
                <c:lvl>
                  <c:pt idx="0">
                    <c:v>Australia</c:v>
                  </c:pt>
                  <c:pt idx="8">
                    <c:v>China, People's Republic of</c:v>
                  </c:pt>
                  <c:pt idx="16">
                    <c:v>Japan</c:v>
                  </c:pt>
                  <c:pt idx="24">
                    <c:v>Korea, Republic of</c:v>
                  </c:pt>
                  <c:pt idx="32">
                    <c:v>United States of America</c:v>
                  </c:pt>
                </c:lvl>
              </c:multiLvlStrCache>
            </c:multiLvlStrRef>
          </c:cat>
          <c:val>
            <c:numRef>
              <c:f>Descriptive!$B$248:$B$293</c:f>
              <c:numCache>
                <c:formatCode>"$"#.#0,,,"B"</c:formatCode>
                <c:ptCount val="40"/>
                <c:pt idx="0">
                  <c:v>8339522914</c:v>
                </c:pt>
                <c:pt idx="1">
                  <c:v>8277020160</c:v>
                </c:pt>
                <c:pt idx="2">
                  <c:v>8807782041</c:v>
                </c:pt>
                <c:pt idx="3">
                  <c:v>9063086110</c:v>
                </c:pt>
                <c:pt idx="4">
                  <c:v>8702846445</c:v>
                </c:pt>
                <c:pt idx="5">
                  <c:v>8098991501</c:v>
                </c:pt>
                <c:pt idx="6">
                  <c:v>7914447909</c:v>
                </c:pt>
                <c:pt idx="7">
                  <c:v>8697095912.7999992</c:v>
                </c:pt>
                <c:pt idx="8">
                  <c:v>8611422671</c:v>
                </c:pt>
                <c:pt idx="9">
                  <c:v>9432047605</c:v>
                </c:pt>
                <c:pt idx="10">
                  <c:v>12094098593</c:v>
                </c:pt>
                <c:pt idx="11">
                  <c:v>13847432010</c:v>
                </c:pt>
                <c:pt idx="12">
                  <c:v>16727221110</c:v>
                </c:pt>
                <c:pt idx="13">
                  <c:v>16419131404</c:v>
                </c:pt>
                <c:pt idx="14">
                  <c:v>20039868067</c:v>
                </c:pt>
                <c:pt idx="15">
                  <c:v>20131643029.400002</c:v>
                </c:pt>
                <c:pt idx="16">
                  <c:v>2952502953.9499998</c:v>
                </c:pt>
                <c:pt idx="17">
                  <c:v>2974982654</c:v>
                </c:pt>
                <c:pt idx="18">
                  <c:v>3205408475</c:v>
                </c:pt>
                <c:pt idx="19">
                  <c:v>3493899416</c:v>
                </c:pt>
                <c:pt idx="20">
                  <c:v>3502426074</c:v>
                </c:pt>
                <c:pt idx="21">
                  <c:v>3529392658</c:v>
                </c:pt>
                <c:pt idx="22">
                  <c:v>3608785136</c:v>
                </c:pt>
                <c:pt idx="23">
                  <c:v>4173105429</c:v>
                </c:pt>
                <c:pt idx="24">
                  <c:v>1565052181</c:v>
                </c:pt>
                <c:pt idx="25">
                  <c:v>1493611761</c:v>
                </c:pt>
                <c:pt idx="26">
                  <c:v>1492612284</c:v>
                </c:pt>
                <c:pt idx="27">
                  <c:v>1744697069</c:v>
                </c:pt>
                <c:pt idx="28">
                  <c:v>1685464789</c:v>
                </c:pt>
                <c:pt idx="29">
                  <c:v>1711335854</c:v>
                </c:pt>
                <c:pt idx="30">
                  <c:v>2019901932</c:v>
                </c:pt>
                <c:pt idx="31">
                  <c:v>2653782224</c:v>
                </c:pt>
                <c:pt idx="32">
                  <c:v>5757781145</c:v>
                </c:pt>
                <c:pt idx="33">
                  <c:v>5298580470</c:v>
                </c:pt>
                <c:pt idx="34">
                  <c:v>5324927943</c:v>
                </c:pt>
                <c:pt idx="35">
                  <c:v>5501167262</c:v>
                </c:pt>
                <c:pt idx="36">
                  <c:v>5622027525</c:v>
                </c:pt>
                <c:pt idx="37">
                  <c:v>6627974364</c:v>
                </c:pt>
                <c:pt idx="38">
                  <c:v>6694004171</c:v>
                </c:pt>
                <c:pt idx="39">
                  <c:v>7817718915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8-4A80-8829-0E380917CE4D}"/>
            </c:ext>
          </c:extLst>
        </c:ser>
        <c:ser>
          <c:idx val="1"/>
          <c:order val="1"/>
          <c:tx>
            <c:strRef>
              <c:f>Descriptive!$C$247</c:f>
              <c:strCache>
                <c:ptCount val="1"/>
                <c:pt idx="0">
                  <c:v>Annual_Imports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Descriptive!$A$248:$A$293</c:f>
              <c:multiLvlStrCache>
                <c:ptCount val="40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2015</c:v>
                  </c:pt>
                  <c:pt idx="17">
                    <c:v>2016</c:v>
                  </c:pt>
                  <c:pt idx="18">
                    <c:v>2017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2015</c:v>
                  </c:pt>
                  <c:pt idx="25">
                    <c:v>2016</c:v>
                  </c:pt>
                  <c:pt idx="26">
                    <c:v>2017</c:v>
                  </c:pt>
                  <c:pt idx="27">
                    <c:v>2018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2015</c:v>
                  </c:pt>
                  <c:pt idx="33">
                    <c:v>2016</c:v>
                  </c:pt>
                  <c:pt idx="34">
                    <c:v>2017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</c:lvl>
                <c:lvl>
                  <c:pt idx="0">
                    <c:v>Australia</c:v>
                  </c:pt>
                  <c:pt idx="8">
                    <c:v>China, People's Republic of</c:v>
                  </c:pt>
                  <c:pt idx="16">
                    <c:v>Japan</c:v>
                  </c:pt>
                  <c:pt idx="24">
                    <c:v>Korea, Republic of</c:v>
                  </c:pt>
                  <c:pt idx="32">
                    <c:v>United States of America</c:v>
                  </c:pt>
                </c:lvl>
              </c:multiLvlStrCache>
            </c:multiLvlStrRef>
          </c:cat>
          <c:val>
            <c:numRef>
              <c:f>Descriptive!$C$248:$C$293</c:f>
              <c:numCache>
                <c:formatCode>"$"#.#0,,,"B"</c:formatCode>
                <c:ptCount val="40"/>
                <c:pt idx="0">
                  <c:v>5952382718</c:v>
                </c:pt>
                <c:pt idx="1">
                  <c:v>6220759029</c:v>
                </c:pt>
                <c:pt idx="2">
                  <c:v>6641390475</c:v>
                </c:pt>
                <c:pt idx="3">
                  <c:v>7006301533</c:v>
                </c:pt>
                <c:pt idx="4">
                  <c:v>7133924171</c:v>
                </c:pt>
                <c:pt idx="5">
                  <c:v>6646448563</c:v>
                </c:pt>
                <c:pt idx="6">
                  <c:v>7619835464</c:v>
                </c:pt>
                <c:pt idx="7">
                  <c:v>9024704456.9099998</c:v>
                </c:pt>
                <c:pt idx="8">
                  <c:v>9883514852</c:v>
                </c:pt>
                <c:pt idx="9">
                  <c:v>9957539148</c:v>
                </c:pt>
                <c:pt idx="10">
                  <c:v>10536296290</c:v>
                </c:pt>
                <c:pt idx="11">
                  <c:v>12076149262</c:v>
                </c:pt>
                <c:pt idx="12">
                  <c:v>12514381572</c:v>
                </c:pt>
                <c:pt idx="13">
                  <c:v>12298293272</c:v>
                </c:pt>
                <c:pt idx="14">
                  <c:v>15445927625</c:v>
                </c:pt>
                <c:pt idx="15">
                  <c:v>18169511652</c:v>
                </c:pt>
                <c:pt idx="16">
                  <c:v>3143949189</c:v>
                </c:pt>
                <c:pt idx="17">
                  <c:v>3382375232</c:v>
                </c:pt>
                <c:pt idx="18">
                  <c:v>3864148154</c:v>
                </c:pt>
                <c:pt idx="19">
                  <c:v>4112662957</c:v>
                </c:pt>
                <c:pt idx="20">
                  <c:v>3947398757</c:v>
                </c:pt>
                <c:pt idx="21">
                  <c:v>3016151458</c:v>
                </c:pt>
                <c:pt idx="22">
                  <c:v>4256216194</c:v>
                </c:pt>
                <c:pt idx="23">
                  <c:v>5038122713</c:v>
                </c:pt>
                <c:pt idx="24">
                  <c:v>1831895276</c:v>
                </c:pt>
                <c:pt idx="25">
                  <c:v>2092716868</c:v>
                </c:pt>
                <c:pt idx="26">
                  <c:v>1906700039</c:v>
                </c:pt>
                <c:pt idx="27">
                  <c:v>2760652048</c:v>
                </c:pt>
                <c:pt idx="28">
                  <c:v>2414779629</c:v>
                </c:pt>
                <c:pt idx="29">
                  <c:v>2628525685</c:v>
                </c:pt>
                <c:pt idx="30">
                  <c:v>3015743255</c:v>
                </c:pt>
                <c:pt idx="31">
                  <c:v>5134868504</c:v>
                </c:pt>
                <c:pt idx="32">
                  <c:v>5891415804</c:v>
                </c:pt>
                <c:pt idx="33">
                  <c:v>5573594119</c:v>
                </c:pt>
                <c:pt idx="34">
                  <c:v>5760941131</c:v>
                </c:pt>
                <c:pt idx="35">
                  <c:v>6107054996</c:v>
                </c:pt>
                <c:pt idx="36">
                  <c:v>6128030910</c:v>
                </c:pt>
                <c:pt idx="37">
                  <c:v>5222264166</c:v>
                </c:pt>
                <c:pt idx="38">
                  <c:v>5672671306</c:v>
                </c:pt>
                <c:pt idx="39">
                  <c:v>7239156697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8-4A80-8829-0E380917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03200"/>
        <c:axId val="2008500095"/>
      </c:areaChart>
      <c:lineChart>
        <c:grouping val="standard"/>
        <c:varyColors val="0"/>
        <c:ser>
          <c:idx val="2"/>
          <c:order val="2"/>
          <c:tx>
            <c:strRef>
              <c:f>Descriptive!$D$247</c:f>
              <c:strCache>
                <c:ptCount val="1"/>
                <c:pt idx="0">
                  <c:v>Annual_CPI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Descriptive!$A$248:$A$293</c:f>
              <c:multiLvlStrCache>
                <c:ptCount val="40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2015</c:v>
                  </c:pt>
                  <c:pt idx="17">
                    <c:v>2016</c:v>
                  </c:pt>
                  <c:pt idx="18">
                    <c:v>2017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2015</c:v>
                  </c:pt>
                  <c:pt idx="25">
                    <c:v>2016</c:v>
                  </c:pt>
                  <c:pt idx="26">
                    <c:v>2017</c:v>
                  </c:pt>
                  <c:pt idx="27">
                    <c:v>2018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2015</c:v>
                  </c:pt>
                  <c:pt idx="33">
                    <c:v>2016</c:v>
                  </c:pt>
                  <c:pt idx="34">
                    <c:v>2017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</c:lvl>
                <c:lvl>
                  <c:pt idx="0">
                    <c:v>Australia</c:v>
                  </c:pt>
                  <c:pt idx="8">
                    <c:v>China, People's Republic of</c:v>
                  </c:pt>
                  <c:pt idx="16">
                    <c:v>Japan</c:v>
                  </c:pt>
                  <c:pt idx="24">
                    <c:v>Korea, Republic of</c:v>
                  </c:pt>
                  <c:pt idx="32">
                    <c:v>United States of America</c:v>
                  </c:pt>
                </c:lvl>
              </c:multiLvlStrCache>
            </c:multiLvlStrRef>
          </c:cat>
          <c:val>
            <c:numRef>
              <c:f>Descriptive!$D$248:$D$293</c:f>
              <c:numCache>
                <c:formatCode>0.00</c:formatCode>
                <c:ptCount val="40"/>
                <c:pt idx="0">
                  <c:v>107.675</c:v>
                </c:pt>
                <c:pt idx="1">
                  <c:v>109.05</c:v>
                </c:pt>
                <c:pt idx="2">
                  <c:v>111.175</c:v>
                </c:pt>
                <c:pt idx="3">
                  <c:v>113.3</c:v>
                </c:pt>
                <c:pt idx="4">
                  <c:v>115.125</c:v>
                </c:pt>
                <c:pt idx="5">
                  <c:v>116.1</c:v>
                </c:pt>
                <c:pt idx="6">
                  <c:v>119.425</c:v>
                </c:pt>
                <c:pt idx="7">
                  <c:v>127.3</c:v>
                </c:pt>
                <c:pt idx="8">
                  <c:v>89.649043333333395</c:v>
                </c:pt>
                <c:pt idx="9">
                  <c:v>91.442025833333304</c:v>
                </c:pt>
                <c:pt idx="10">
                  <c:v>92.898821666666706</c:v>
                </c:pt>
                <c:pt idx="11">
                  <c:v>94.826277500000003</c:v>
                </c:pt>
                <c:pt idx="12">
                  <c:v>97.575513333333305</c:v>
                </c:pt>
                <c:pt idx="13">
                  <c:v>99.9362766666667</c:v>
                </c:pt>
                <c:pt idx="14">
                  <c:v>100.916666666667</c:v>
                </c:pt>
                <c:pt idx="15">
                  <c:v>102.908333333333</c:v>
                </c:pt>
                <c:pt idx="16">
                  <c:v>98.224999999999994</c:v>
                </c:pt>
                <c:pt idx="17">
                  <c:v>98.1</c:v>
                </c:pt>
                <c:pt idx="18">
                  <c:v>98.575000000000003</c:v>
                </c:pt>
                <c:pt idx="19">
                  <c:v>99.55</c:v>
                </c:pt>
                <c:pt idx="20">
                  <c:v>100.01666666666701</c:v>
                </c:pt>
                <c:pt idx="21">
                  <c:v>99.991666666666703</c:v>
                </c:pt>
                <c:pt idx="22">
                  <c:v>99.758333333333297</c:v>
                </c:pt>
                <c:pt idx="23">
                  <c:v>102.25</c:v>
                </c:pt>
                <c:pt idx="24">
                  <c:v>94.860916666666697</c:v>
                </c:pt>
                <c:pt idx="25">
                  <c:v>95.782666666666699</c:v>
                </c:pt>
                <c:pt idx="26">
                  <c:v>97.644999999999996</c:v>
                </c:pt>
                <c:pt idx="27">
                  <c:v>99.086083333333306</c:v>
                </c:pt>
                <c:pt idx="28">
                  <c:v>99.465583333333399</c:v>
                </c:pt>
                <c:pt idx="29">
                  <c:v>100</c:v>
                </c:pt>
                <c:pt idx="30">
                  <c:v>102.49833333333299</c:v>
                </c:pt>
                <c:pt idx="31">
                  <c:v>107.713333333333</c:v>
                </c:pt>
                <c:pt idx="32">
                  <c:v>108.695721960694</c:v>
                </c:pt>
                <c:pt idx="33">
                  <c:v>110.06700893427001</c:v>
                </c:pt>
                <c:pt idx="34">
                  <c:v>112.411557302308</c:v>
                </c:pt>
                <c:pt idx="35">
                  <c:v>115.15730322479099</c:v>
                </c:pt>
                <c:pt idx="36">
                  <c:v>117.244195476228</c:v>
                </c:pt>
                <c:pt idx="37">
                  <c:v>118.69050157719801</c:v>
                </c:pt>
                <c:pt idx="38">
                  <c:v>124.266413825838</c:v>
                </c:pt>
                <c:pt idx="39">
                  <c:v>134.21120616846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8-4A80-8829-0E380917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748271"/>
        <c:axId val="1987921263"/>
      </c:lineChart>
      <c:catAx>
        <c:axId val="34520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00095"/>
        <c:crosses val="autoZero"/>
        <c:auto val="1"/>
        <c:lblAlgn val="ctr"/>
        <c:lblOffset val="100"/>
        <c:noMultiLvlLbl val="0"/>
      </c:catAx>
      <c:valAx>
        <c:axId val="20085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.#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03200"/>
        <c:crosses val="autoZero"/>
        <c:crossBetween val="between"/>
      </c:valAx>
      <c:valAx>
        <c:axId val="1987921263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8271"/>
        <c:crosses val="max"/>
        <c:crossBetween val="between"/>
      </c:valAx>
      <c:catAx>
        <c:axId val="863748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792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143112127942738"/>
          <c:y val="0.13810985491220376"/>
          <c:w val="0.24573053104110154"/>
          <c:h val="0.10561153372777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[Assessment3-NZInternationalTradewithCP-Final.xlsx]Descriptive!PivotTable10</c:name>
    <c:fmtId val="3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Descriptive!$B$296</c:f>
              <c:strCache>
                <c:ptCount val="1"/>
                <c:pt idx="0">
                  <c:v>Annual_Exports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Descriptive!$A$297:$A$327</c:f>
              <c:multiLvlStrCache>
                <c:ptCount val="20"/>
                <c:lvl>
                  <c:pt idx="0">
                    <c:v>2021</c:v>
                  </c:pt>
                  <c:pt idx="1">
                    <c:v>2022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2021</c:v>
                  </c:pt>
                  <c:pt idx="19">
                    <c:v>2022</c:v>
                  </c:pt>
                </c:lvl>
                <c:lvl>
                  <c:pt idx="0">
                    <c:v>Australia</c:v>
                  </c:pt>
                  <c:pt idx="2">
                    <c:v>China, People's Republic of</c:v>
                  </c:pt>
                  <c:pt idx="4">
                    <c:v>Indonesia</c:v>
                  </c:pt>
                  <c:pt idx="6">
                    <c:v>Japan</c:v>
                  </c:pt>
                  <c:pt idx="8">
                    <c:v>Korea, Republic of</c:v>
                  </c:pt>
                  <c:pt idx="10">
                    <c:v>Malaysia</c:v>
                  </c:pt>
                  <c:pt idx="12">
                    <c:v>Singapore</c:v>
                  </c:pt>
                  <c:pt idx="14">
                    <c:v>Thailand</c:v>
                  </c:pt>
                  <c:pt idx="16">
                    <c:v>United Kingdom</c:v>
                  </c:pt>
                  <c:pt idx="18">
                    <c:v>United States of America</c:v>
                  </c:pt>
                </c:lvl>
              </c:multiLvlStrCache>
            </c:multiLvlStrRef>
          </c:cat>
          <c:val>
            <c:numRef>
              <c:f>Descriptive!$B$297:$B$327</c:f>
              <c:numCache>
                <c:formatCode>"$"#.#0,,,"B"</c:formatCode>
                <c:ptCount val="20"/>
                <c:pt idx="0">
                  <c:v>7914447909</c:v>
                </c:pt>
                <c:pt idx="1">
                  <c:v>8697095912.7999992</c:v>
                </c:pt>
                <c:pt idx="2">
                  <c:v>20039868067</c:v>
                </c:pt>
                <c:pt idx="3">
                  <c:v>20131643029.400002</c:v>
                </c:pt>
                <c:pt idx="4">
                  <c:v>1298376747</c:v>
                </c:pt>
                <c:pt idx="5">
                  <c:v>2075688097</c:v>
                </c:pt>
                <c:pt idx="6">
                  <c:v>3608785136</c:v>
                </c:pt>
                <c:pt idx="7">
                  <c:v>4173105429</c:v>
                </c:pt>
                <c:pt idx="8">
                  <c:v>2019901932</c:v>
                </c:pt>
                <c:pt idx="9">
                  <c:v>2653782224</c:v>
                </c:pt>
                <c:pt idx="10">
                  <c:v>1025372383</c:v>
                </c:pt>
                <c:pt idx="11">
                  <c:v>1390424754</c:v>
                </c:pt>
                <c:pt idx="12">
                  <c:v>1285562913</c:v>
                </c:pt>
                <c:pt idx="13">
                  <c:v>1821372921</c:v>
                </c:pt>
                <c:pt idx="14">
                  <c:v>1086329360</c:v>
                </c:pt>
                <c:pt idx="15">
                  <c:v>1391945840</c:v>
                </c:pt>
                <c:pt idx="16">
                  <c:v>1404948672</c:v>
                </c:pt>
                <c:pt idx="17">
                  <c:v>1465317357</c:v>
                </c:pt>
                <c:pt idx="18">
                  <c:v>6694004171</c:v>
                </c:pt>
                <c:pt idx="19">
                  <c:v>7817718915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D-47E7-AD6A-83AB3FF750A8}"/>
            </c:ext>
          </c:extLst>
        </c:ser>
        <c:ser>
          <c:idx val="1"/>
          <c:order val="1"/>
          <c:tx>
            <c:strRef>
              <c:f>Descriptive!$C$296</c:f>
              <c:strCache>
                <c:ptCount val="1"/>
                <c:pt idx="0">
                  <c:v>Annual_Imports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Descriptive!$A$297:$A$327</c:f>
              <c:multiLvlStrCache>
                <c:ptCount val="20"/>
                <c:lvl>
                  <c:pt idx="0">
                    <c:v>2021</c:v>
                  </c:pt>
                  <c:pt idx="1">
                    <c:v>2022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2021</c:v>
                  </c:pt>
                  <c:pt idx="19">
                    <c:v>2022</c:v>
                  </c:pt>
                </c:lvl>
                <c:lvl>
                  <c:pt idx="0">
                    <c:v>Australia</c:v>
                  </c:pt>
                  <c:pt idx="2">
                    <c:v>China, People's Republic of</c:v>
                  </c:pt>
                  <c:pt idx="4">
                    <c:v>Indonesia</c:v>
                  </c:pt>
                  <c:pt idx="6">
                    <c:v>Japan</c:v>
                  </c:pt>
                  <c:pt idx="8">
                    <c:v>Korea, Republic of</c:v>
                  </c:pt>
                  <c:pt idx="10">
                    <c:v>Malaysia</c:v>
                  </c:pt>
                  <c:pt idx="12">
                    <c:v>Singapore</c:v>
                  </c:pt>
                  <c:pt idx="14">
                    <c:v>Thailand</c:v>
                  </c:pt>
                  <c:pt idx="16">
                    <c:v>United Kingdom</c:v>
                  </c:pt>
                  <c:pt idx="18">
                    <c:v>United States of America</c:v>
                  </c:pt>
                </c:lvl>
              </c:multiLvlStrCache>
            </c:multiLvlStrRef>
          </c:cat>
          <c:val>
            <c:numRef>
              <c:f>Descriptive!$C$297:$C$327</c:f>
              <c:numCache>
                <c:formatCode>"$"#.#0,,,"B"</c:formatCode>
                <c:ptCount val="20"/>
                <c:pt idx="0">
                  <c:v>7619835464</c:v>
                </c:pt>
                <c:pt idx="1">
                  <c:v>9024704456.9099998</c:v>
                </c:pt>
                <c:pt idx="2">
                  <c:v>15445927625</c:v>
                </c:pt>
                <c:pt idx="3">
                  <c:v>18169511652</c:v>
                </c:pt>
                <c:pt idx="4">
                  <c:v>1280108824</c:v>
                </c:pt>
                <c:pt idx="5">
                  <c:v>1476159978</c:v>
                </c:pt>
                <c:pt idx="6">
                  <c:v>4256216194</c:v>
                </c:pt>
                <c:pt idx="7">
                  <c:v>5038122713</c:v>
                </c:pt>
                <c:pt idx="8">
                  <c:v>3015743255</c:v>
                </c:pt>
                <c:pt idx="9">
                  <c:v>5134868504</c:v>
                </c:pt>
                <c:pt idx="10">
                  <c:v>1713459001</c:v>
                </c:pt>
                <c:pt idx="11">
                  <c:v>2441582568</c:v>
                </c:pt>
                <c:pt idx="12">
                  <c:v>1588735953</c:v>
                </c:pt>
                <c:pt idx="13">
                  <c:v>4040113169</c:v>
                </c:pt>
                <c:pt idx="14">
                  <c:v>3037911527</c:v>
                </c:pt>
                <c:pt idx="15">
                  <c:v>3187674763</c:v>
                </c:pt>
                <c:pt idx="16">
                  <c:v>1537635216</c:v>
                </c:pt>
                <c:pt idx="17">
                  <c:v>1844445508</c:v>
                </c:pt>
                <c:pt idx="18">
                  <c:v>5672671306</c:v>
                </c:pt>
                <c:pt idx="19">
                  <c:v>7239156697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D-47E7-AD6A-83AB3FF7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11155519"/>
        <c:axId val="768865135"/>
      </c:barChart>
      <c:lineChart>
        <c:grouping val="standard"/>
        <c:varyColors val="0"/>
        <c:ser>
          <c:idx val="2"/>
          <c:order val="2"/>
          <c:tx>
            <c:strRef>
              <c:f>Descriptive!$D$296</c:f>
              <c:strCache>
                <c:ptCount val="1"/>
                <c:pt idx="0">
                  <c:v>Annual_CPI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Descriptive!$A$297:$A$327</c:f>
              <c:multiLvlStrCache>
                <c:ptCount val="20"/>
                <c:lvl>
                  <c:pt idx="0">
                    <c:v>2021</c:v>
                  </c:pt>
                  <c:pt idx="1">
                    <c:v>2022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2021</c:v>
                  </c:pt>
                  <c:pt idx="19">
                    <c:v>2022</c:v>
                  </c:pt>
                </c:lvl>
                <c:lvl>
                  <c:pt idx="0">
                    <c:v>Australia</c:v>
                  </c:pt>
                  <c:pt idx="2">
                    <c:v>China, People's Republic of</c:v>
                  </c:pt>
                  <c:pt idx="4">
                    <c:v>Indonesia</c:v>
                  </c:pt>
                  <c:pt idx="6">
                    <c:v>Japan</c:v>
                  </c:pt>
                  <c:pt idx="8">
                    <c:v>Korea, Republic of</c:v>
                  </c:pt>
                  <c:pt idx="10">
                    <c:v>Malaysia</c:v>
                  </c:pt>
                  <c:pt idx="12">
                    <c:v>Singapore</c:v>
                  </c:pt>
                  <c:pt idx="14">
                    <c:v>Thailand</c:v>
                  </c:pt>
                  <c:pt idx="16">
                    <c:v>United Kingdom</c:v>
                  </c:pt>
                  <c:pt idx="18">
                    <c:v>United States of America</c:v>
                  </c:pt>
                </c:lvl>
              </c:multiLvlStrCache>
            </c:multiLvlStrRef>
          </c:cat>
          <c:val>
            <c:numRef>
              <c:f>Descriptive!$D$297:$D$327</c:f>
              <c:numCache>
                <c:formatCode>0.00</c:formatCode>
                <c:ptCount val="20"/>
                <c:pt idx="0">
                  <c:v>119.425</c:v>
                </c:pt>
                <c:pt idx="1">
                  <c:v>127.3</c:v>
                </c:pt>
                <c:pt idx="2">
                  <c:v>100.916666666667</c:v>
                </c:pt>
                <c:pt idx="3">
                  <c:v>102.908333333333</c:v>
                </c:pt>
                <c:pt idx="4">
                  <c:v>142.43381666666701</c:v>
                </c:pt>
                <c:pt idx="5">
                  <c:v>148.42951666666701</c:v>
                </c:pt>
                <c:pt idx="6">
                  <c:v>99.758333333333297</c:v>
                </c:pt>
                <c:pt idx="7">
                  <c:v>102.25</c:v>
                </c:pt>
                <c:pt idx="8">
                  <c:v>102.49833333333299</c:v>
                </c:pt>
                <c:pt idx="9">
                  <c:v>107.713333333333</c:v>
                </c:pt>
                <c:pt idx="10">
                  <c:v>123.075</c:v>
                </c:pt>
                <c:pt idx="11">
                  <c:v>127.23333333333299</c:v>
                </c:pt>
                <c:pt idx="12">
                  <c:v>102.11875000000001</c:v>
                </c:pt>
                <c:pt idx="13">
                  <c:v>108.3695</c:v>
                </c:pt>
                <c:pt idx="14">
                  <c:v>100.371666666667</c:v>
                </c:pt>
                <c:pt idx="15">
                  <c:v>106.47166666666701</c:v>
                </c:pt>
                <c:pt idx="16">
                  <c:v>111.60833333333299</c:v>
                </c:pt>
                <c:pt idx="17">
                  <c:v>120.45</c:v>
                </c:pt>
                <c:pt idx="18">
                  <c:v>124.266413825838</c:v>
                </c:pt>
                <c:pt idx="19">
                  <c:v>134.21120616846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D-47E7-AD6A-83AB3FF7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13216"/>
        <c:axId val="2008498111"/>
      </c:lineChart>
      <c:catAx>
        <c:axId val="911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65135"/>
        <c:crosses val="autoZero"/>
        <c:auto val="1"/>
        <c:lblAlgn val="ctr"/>
        <c:lblOffset val="100"/>
        <c:noMultiLvlLbl val="0"/>
      </c:catAx>
      <c:valAx>
        <c:axId val="7688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.#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55519"/>
        <c:crosses val="autoZero"/>
        <c:crossBetween val="between"/>
      </c:valAx>
      <c:valAx>
        <c:axId val="200849811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13216"/>
        <c:crosses val="max"/>
        <c:crossBetween val="between"/>
      </c:valAx>
      <c:catAx>
        <c:axId val="50451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498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[Assessment3-NZInternationalTradewithCP-Final.xlsx]Auto-Forecasting!PivotTable12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'Auto-Forecasting'!$J$24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'Auto-Forecasting'!$I$25:$I$33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'Auto-Forecasting'!$J$25:$J$33</c:f>
              <c:numCache>
                <c:formatCode>"$"#.#0,,,"B"</c:formatCode>
                <c:ptCount val="8"/>
                <c:pt idx="0">
                  <c:v>48892912126</c:v>
                </c:pt>
                <c:pt idx="1">
                  <c:v>48288235696</c:v>
                </c:pt>
                <c:pt idx="2">
                  <c:v>53139072748</c:v>
                </c:pt>
                <c:pt idx="3">
                  <c:v>59730922804</c:v>
                </c:pt>
                <c:pt idx="4">
                  <c:v>60601965712</c:v>
                </c:pt>
                <c:pt idx="5">
                  <c:v>53286788955</c:v>
                </c:pt>
                <c:pt idx="6">
                  <c:v>64955748435</c:v>
                </c:pt>
                <c:pt idx="7">
                  <c:v>78526640753.910004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6-4716-B324-B581AE47E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467247"/>
        <c:axId val="145971248"/>
      </c:lineChart>
      <c:catAx>
        <c:axId val="22146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1248"/>
        <c:crosses val="autoZero"/>
        <c:auto val="1"/>
        <c:lblAlgn val="ctr"/>
        <c:lblOffset val="100"/>
        <c:noMultiLvlLbl val="0"/>
      </c:catAx>
      <c:valAx>
        <c:axId val="1459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.#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6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Timer-series plot of Annual Exports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'Auto-Forecasting'!$B$61</c:f>
              <c:strCache>
                <c:ptCount val="1"/>
                <c:pt idx="0">
                  <c:v>Annual_Exports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'Auto-Forecasting'!$A$62:$A$71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'Auto-Forecasting'!$B$62:$B$71</c:f>
              <c:numCache>
                <c:formatCode>"$"#.#0,,,"B"</c:formatCode>
                <c:ptCount val="10"/>
                <c:pt idx="0">
                  <c:v>46501193044.949997</c:v>
                </c:pt>
                <c:pt idx="1">
                  <c:v>45984980438</c:v>
                </c:pt>
                <c:pt idx="2">
                  <c:v>50936732986</c:v>
                </c:pt>
                <c:pt idx="3">
                  <c:v>54091370231</c:v>
                </c:pt>
                <c:pt idx="4">
                  <c:v>56834739590</c:v>
                </c:pt>
                <c:pt idx="5">
                  <c:v>56146276415</c:v>
                </c:pt>
                <c:pt idx="6">
                  <c:v>60285570895</c:v>
                </c:pt>
                <c:pt idx="7">
                  <c:v>68300627277.199997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9-4D79-AB77-1F295FB6869E}"/>
            </c:ext>
          </c:extLst>
        </c:ser>
        <c:ser>
          <c:idx val="1"/>
          <c:order val="1"/>
          <c:tx>
            <c:strRef>
              <c:f>'Auto-Forecasting'!$C$61</c:f>
              <c:strCache>
                <c:ptCount val="1"/>
                <c:pt idx="0">
                  <c:v>Forecast(Annual_Exports)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E9-4D79-AB77-1F295FB686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'Auto-Forecasting'!$A$62:$A$71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'Auto-Forecasting'!$C$62:$C$71</c:f>
              <c:numCache>
                <c:formatCode>General</c:formatCode>
                <c:ptCount val="10"/>
                <c:pt idx="7" formatCode="&quot;$&quot;#.#0,,,&quot;B&quot;">
                  <c:v>68300627277.199997</c:v>
                </c:pt>
                <c:pt idx="8" formatCode="&quot;$&quot;#.#0,,,&quot;B&quot;">
                  <c:v>68191167370.649261</c:v>
                </c:pt>
                <c:pt idx="9" formatCode="&quot;$&quot;#.#0,,,&quot;B&quot;">
                  <c:v>71072269836.523407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9-4D79-AB77-1F295FB6869E}"/>
            </c:ext>
          </c:extLst>
        </c:ser>
        <c:ser>
          <c:idx val="2"/>
          <c:order val="2"/>
          <c:tx>
            <c:strRef>
              <c:f>'Auto-Forecasting'!$D$61</c:f>
              <c:strCache>
                <c:ptCount val="1"/>
                <c:pt idx="0">
                  <c:v>Lower Confidence Bound(Annual_Exports)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E9-4D79-AB77-1F295FB686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'Auto-Forecasting'!$A$62:$A$71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'Auto-Forecasting'!$D$62:$D$71</c:f>
              <c:numCache>
                <c:formatCode>General</c:formatCode>
                <c:ptCount val="10"/>
                <c:pt idx="7" formatCode="&quot;$&quot;#.#0,,,&quot;B&quot;">
                  <c:v>68300627277.199997</c:v>
                </c:pt>
                <c:pt idx="8" formatCode="&quot;$&quot;#.#0,,,&quot;B&quot;">
                  <c:v>63594573364.693153</c:v>
                </c:pt>
                <c:pt idx="9" formatCode="&quot;$&quot;#.#0,,,&quot;B&quot;">
                  <c:v>66333092249.539528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9-4D79-AB77-1F295FB6869E}"/>
            </c:ext>
          </c:extLst>
        </c:ser>
        <c:ser>
          <c:idx val="3"/>
          <c:order val="3"/>
          <c:tx>
            <c:strRef>
              <c:f>'Auto-Forecasting'!$E$61</c:f>
              <c:strCache>
                <c:ptCount val="1"/>
                <c:pt idx="0">
                  <c:v>Upper Confidence Bound(Annual_Exports)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'Auto-Forecasting'!$A$62:$A$71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'Auto-Forecasting'!$E$62:$E$71</c:f>
              <c:numCache>
                <c:formatCode>General</c:formatCode>
                <c:ptCount val="10"/>
                <c:pt idx="7" formatCode="&quot;$&quot;#.#0,,,&quot;B&quot;">
                  <c:v>68300627277.199997</c:v>
                </c:pt>
                <c:pt idx="8" formatCode="&quot;$&quot;#.#0,,,&quot;B&quot;">
                  <c:v>72787761376.605377</c:v>
                </c:pt>
                <c:pt idx="9" formatCode="&quot;$&quot;#.#0,,,&quot;B&quot;">
                  <c:v>75811447423.507294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9-4D79-AB77-1F295FB6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50324144"/>
        <c:axId val="913364112"/>
      </c:lineChart>
      <c:catAx>
        <c:axId val="20503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64112"/>
        <c:crosses val="autoZero"/>
        <c:auto val="1"/>
        <c:lblAlgn val="ctr"/>
        <c:lblOffset val="100"/>
        <c:noMultiLvlLbl val="0"/>
      </c:catAx>
      <c:valAx>
        <c:axId val="913364112"/>
        <c:scaling>
          <c:orientation val="minMax"/>
        </c:scaling>
        <c:delete val="0"/>
        <c:axPos val="l"/>
        <c:numFmt formatCode="&quot;$&quot;#.#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24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accent1">
                    <a:lumMod val="50000"/>
                  </a:schemeClr>
                </a:solidFill>
              </a:rPr>
              <a:t>Time-Series Plot of Annual Exports </a:t>
            </a:r>
            <a:r>
              <a:rPr lang="en-US" sz="1600" baseline="0">
                <a:solidFill>
                  <a:schemeClr val="accent1">
                    <a:lumMod val="50000"/>
                  </a:schemeClr>
                </a:solidFill>
              </a:rPr>
              <a:t> Imports</a:t>
            </a:r>
            <a:endParaRPr lang="en-US" sz="1600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Annual_Exports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48"/>
              <c:pt idx="0">
                <c:v>2015 Africa</c:v>
              </c:pt>
              <c:pt idx="1">
                <c:v>2015 Asia</c:v>
              </c:pt>
              <c:pt idx="2">
                <c:v>2015 Europe</c:v>
              </c:pt>
              <c:pt idx="3">
                <c:v>2015 North America</c:v>
              </c:pt>
              <c:pt idx="4">
                <c:v>2015 Oceania</c:v>
              </c:pt>
              <c:pt idx="5">
                <c:v>2015 South America</c:v>
              </c:pt>
              <c:pt idx="6">
                <c:v>2016 Africa</c:v>
              </c:pt>
              <c:pt idx="7">
                <c:v>2016 Asia</c:v>
              </c:pt>
              <c:pt idx="8">
                <c:v>2016 Europe</c:v>
              </c:pt>
              <c:pt idx="9">
                <c:v>2016 North America</c:v>
              </c:pt>
              <c:pt idx="10">
                <c:v>2016 Oceania</c:v>
              </c:pt>
              <c:pt idx="11">
                <c:v>2016 South America</c:v>
              </c:pt>
              <c:pt idx="12">
                <c:v>2017 Africa</c:v>
              </c:pt>
              <c:pt idx="13">
                <c:v>2017 Asia</c:v>
              </c:pt>
              <c:pt idx="14">
                <c:v>2017 Europe</c:v>
              </c:pt>
              <c:pt idx="15">
                <c:v>2017 North America</c:v>
              </c:pt>
              <c:pt idx="16">
                <c:v>2017 Oceania</c:v>
              </c:pt>
              <c:pt idx="17">
                <c:v>2017 South America</c:v>
              </c:pt>
              <c:pt idx="18">
                <c:v>2018 Africa</c:v>
              </c:pt>
              <c:pt idx="19">
                <c:v>2018 Asia</c:v>
              </c:pt>
              <c:pt idx="20">
                <c:v>2018 Europe</c:v>
              </c:pt>
              <c:pt idx="21">
                <c:v>2018 North America</c:v>
              </c:pt>
              <c:pt idx="22">
                <c:v>2018 Oceania</c:v>
              </c:pt>
              <c:pt idx="23">
                <c:v>2018 South America</c:v>
              </c:pt>
              <c:pt idx="24">
                <c:v>2019 Africa</c:v>
              </c:pt>
              <c:pt idx="25">
                <c:v>2019 Asia</c:v>
              </c:pt>
              <c:pt idx="26">
                <c:v>2019 Europe</c:v>
              </c:pt>
              <c:pt idx="27">
                <c:v>2019 North America</c:v>
              </c:pt>
              <c:pt idx="28">
                <c:v>2019 Oceania</c:v>
              </c:pt>
              <c:pt idx="29">
                <c:v>2019 South America</c:v>
              </c:pt>
              <c:pt idx="30">
                <c:v>2020 Africa</c:v>
              </c:pt>
              <c:pt idx="31">
                <c:v>2020 Asia</c:v>
              </c:pt>
              <c:pt idx="32">
                <c:v>2020 Europe</c:v>
              </c:pt>
              <c:pt idx="33">
                <c:v>2020 North America</c:v>
              </c:pt>
              <c:pt idx="34">
                <c:v>2020 Oceania</c:v>
              </c:pt>
              <c:pt idx="35">
                <c:v>2020 South America</c:v>
              </c:pt>
              <c:pt idx="36">
                <c:v>2021 Africa</c:v>
              </c:pt>
              <c:pt idx="37">
                <c:v>2021 Asia</c:v>
              </c:pt>
              <c:pt idx="38">
                <c:v>2021 Europe</c:v>
              </c:pt>
              <c:pt idx="39">
                <c:v>2021 North America</c:v>
              </c:pt>
              <c:pt idx="40">
                <c:v>2021 Oceania</c:v>
              </c:pt>
              <c:pt idx="41">
                <c:v>2021 South America</c:v>
              </c:pt>
              <c:pt idx="42">
                <c:v>2022 Africa</c:v>
              </c:pt>
              <c:pt idx="43">
                <c:v>2022 Asia</c:v>
              </c:pt>
              <c:pt idx="44">
                <c:v>2022 Europe</c:v>
              </c:pt>
              <c:pt idx="45">
                <c:v>2022 North America</c:v>
              </c:pt>
              <c:pt idx="46">
                <c:v>2022 Oceania</c:v>
              </c:pt>
              <c:pt idx="47">
                <c:v>2022 South America</c:v>
              </c:pt>
            </c:strLit>
          </c:cat>
          <c:val>
            <c:numLit>
              <c:formatCode>General</c:formatCode>
              <c:ptCount val="48"/>
              <c:pt idx="0">
                <c:v>1930764263</c:v>
              </c:pt>
              <c:pt idx="1">
                <c:v>22108340475.950001</c:v>
              </c:pt>
              <c:pt idx="2">
                <c:v>5233149309</c:v>
              </c:pt>
              <c:pt idx="3">
                <c:v>7110147979</c:v>
              </c:pt>
              <c:pt idx="4">
                <c:v>9398469240</c:v>
              </c:pt>
              <c:pt idx="5">
                <c:v>720321778</c:v>
              </c:pt>
              <c:pt idx="6">
                <c:v>1910093172</c:v>
              </c:pt>
              <c:pt idx="7">
                <c:v>22593004490</c:v>
              </c:pt>
              <c:pt idx="8">
                <c:v>5064222688</c:v>
              </c:pt>
              <c:pt idx="9">
                <c:v>6628355951</c:v>
              </c:pt>
              <c:pt idx="10">
                <c:v>9368938122</c:v>
              </c:pt>
              <c:pt idx="11">
                <c:v>420366015</c:v>
              </c:pt>
              <c:pt idx="12">
                <c:v>1726309782</c:v>
              </c:pt>
              <c:pt idx="13">
                <c:v>27185680478</c:v>
              </c:pt>
              <c:pt idx="14">
                <c:v>5115212203</c:v>
              </c:pt>
              <c:pt idx="15">
                <c:v>6664665283</c:v>
              </c:pt>
              <c:pt idx="16">
                <c:v>9775947184</c:v>
              </c:pt>
              <c:pt idx="17">
                <c:v>468918056</c:v>
              </c:pt>
              <c:pt idx="18">
                <c:v>1591164315</c:v>
              </c:pt>
              <c:pt idx="19">
                <c:v>29652369729</c:v>
              </c:pt>
              <c:pt idx="20">
                <c:v>5411603950</c:v>
              </c:pt>
              <c:pt idx="21">
                <c:v>6889840279</c:v>
              </c:pt>
              <c:pt idx="22">
                <c:v>10007625060</c:v>
              </c:pt>
              <c:pt idx="23">
                <c:v>538766898</c:v>
              </c:pt>
              <c:pt idx="24">
                <c:v>1463095506</c:v>
              </c:pt>
              <c:pt idx="25">
                <c:v>32993518101</c:v>
              </c:pt>
              <c:pt idx="26">
                <c:v>5270362391</c:v>
              </c:pt>
              <c:pt idx="27">
                <c:v>7040923959</c:v>
              </c:pt>
              <c:pt idx="28">
                <c:v>9623354843</c:v>
              </c:pt>
              <c:pt idx="29">
                <c:v>443484790</c:v>
              </c:pt>
              <c:pt idx="30">
                <c:v>1468316370</c:v>
              </c:pt>
              <c:pt idx="31">
                <c:v>32060177155</c:v>
              </c:pt>
              <c:pt idx="32">
                <c:v>5207627122</c:v>
              </c:pt>
              <c:pt idx="33">
                <c:v>8029117776</c:v>
              </c:pt>
              <c:pt idx="34">
                <c:v>8917088673</c:v>
              </c:pt>
              <c:pt idx="35">
                <c:v>463949319</c:v>
              </c:pt>
              <c:pt idx="36">
                <c:v>1378869193</c:v>
              </c:pt>
              <c:pt idx="37">
                <c:v>36520774972</c:v>
              </c:pt>
              <c:pt idx="38">
                <c:v>5090346759</c:v>
              </c:pt>
              <c:pt idx="39">
                <c:v>8045303341</c:v>
              </c:pt>
              <c:pt idx="40">
                <c:v>8743187104</c:v>
              </c:pt>
              <c:pt idx="41">
                <c:v>507089526</c:v>
              </c:pt>
              <c:pt idx="42">
                <c:v>2103787967</c:v>
              </c:pt>
              <c:pt idx="43">
                <c:v>40705392966.400002</c:v>
              </c:pt>
              <c:pt idx="44">
                <c:v>5614897694</c:v>
              </c:pt>
              <c:pt idx="45">
                <c:v>9625230949</c:v>
              </c:pt>
              <c:pt idx="46">
                <c:v>9722996820.7999992</c:v>
              </c:pt>
              <c:pt idx="47">
                <c:v>528320880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97-4167-BFE2-B842EA9FF248}"/>
            </c:ext>
          </c:extLst>
        </c:ser>
        <c:ser>
          <c:idx val="1"/>
          <c:order val="1"/>
          <c:tx>
            <c:v>Annual_Imports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48"/>
              <c:pt idx="0">
                <c:v>2015 Africa</c:v>
              </c:pt>
              <c:pt idx="1">
                <c:v>2015 Asia</c:v>
              </c:pt>
              <c:pt idx="2">
                <c:v>2015 Europe</c:v>
              </c:pt>
              <c:pt idx="3">
                <c:v>2015 North America</c:v>
              </c:pt>
              <c:pt idx="4">
                <c:v>2015 Oceania</c:v>
              </c:pt>
              <c:pt idx="5">
                <c:v>2015 South America</c:v>
              </c:pt>
              <c:pt idx="6">
                <c:v>2016 Africa</c:v>
              </c:pt>
              <c:pt idx="7">
                <c:v>2016 Asia</c:v>
              </c:pt>
              <c:pt idx="8">
                <c:v>2016 Europe</c:v>
              </c:pt>
              <c:pt idx="9">
                <c:v>2016 North America</c:v>
              </c:pt>
              <c:pt idx="10">
                <c:v>2016 Oceania</c:v>
              </c:pt>
              <c:pt idx="11">
                <c:v>2016 South America</c:v>
              </c:pt>
              <c:pt idx="12">
                <c:v>2017 Africa</c:v>
              </c:pt>
              <c:pt idx="13">
                <c:v>2017 Asia</c:v>
              </c:pt>
              <c:pt idx="14">
                <c:v>2017 Europe</c:v>
              </c:pt>
              <c:pt idx="15">
                <c:v>2017 North America</c:v>
              </c:pt>
              <c:pt idx="16">
                <c:v>2017 Oceania</c:v>
              </c:pt>
              <c:pt idx="17">
                <c:v>2017 South America</c:v>
              </c:pt>
              <c:pt idx="18">
                <c:v>2018 Africa</c:v>
              </c:pt>
              <c:pt idx="19">
                <c:v>2018 Asia</c:v>
              </c:pt>
              <c:pt idx="20">
                <c:v>2018 Europe</c:v>
              </c:pt>
              <c:pt idx="21">
                <c:v>2018 North America</c:v>
              </c:pt>
              <c:pt idx="22">
                <c:v>2018 Oceania</c:v>
              </c:pt>
              <c:pt idx="23">
                <c:v>2018 South America</c:v>
              </c:pt>
              <c:pt idx="24">
                <c:v>2019 Africa</c:v>
              </c:pt>
              <c:pt idx="25">
                <c:v>2019 Asia</c:v>
              </c:pt>
              <c:pt idx="26">
                <c:v>2019 Europe</c:v>
              </c:pt>
              <c:pt idx="27">
                <c:v>2019 North America</c:v>
              </c:pt>
              <c:pt idx="28">
                <c:v>2019 Oceania</c:v>
              </c:pt>
              <c:pt idx="29">
                <c:v>2019 South America</c:v>
              </c:pt>
              <c:pt idx="30">
                <c:v>2020 Africa</c:v>
              </c:pt>
              <c:pt idx="31">
                <c:v>2020 Asia</c:v>
              </c:pt>
              <c:pt idx="32">
                <c:v>2020 Europe</c:v>
              </c:pt>
              <c:pt idx="33">
                <c:v>2020 North America</c:v>
              </c:pt>
              <c:pt idx="34">
                <c:v>2020 Oceania</c:v>
              </c:pt>
              <c:pt idx="35">
                <c:v>2020 South America</c:v>
              </c:pt>
              <c:pt idx="36">
                <c:v>2021 Africa</c:v>
              </c:pt>
              <c:pt idx="37">
                <c:v>2021 Asia</c:v>
              </c:pt>
              <c:pt idx="38">
                <c:v>2021 Europe</c:v>
              </c:pt>
              <c:pt idx="39">
                <c:v>2021 North America</c:v>
              </c:pt>
              <c:pt idx="40">
                <c:v>2021 Oceania</c:v>
              </c:pt>
              <c:pt idx="41">
                <c:v>2021 South America</c:v>
              </c:pt>
              <c:pt idx="42">
                <c:v>2022 Africa</c:v>
              </c:pt>
              <c:pt idx="43">
                <c:v>2022 Asia</c:v>
              </c:pt>
              <c:pt idx="44">
                <c:v>2022 Europe</c:v>
              </c:pt>
              <c:pt idx="45">
                <c:v>2022 North America</c:v>
              </c:pt>
              <c:pt idx="46">
                <c:v>2022 Oceania</c:v>
              </c:pt>
              <c:pt idx="47">
                <c:v>2022 South America</c:v>
              </c:pt>
            </c:strLit>
          </c:cat>
          <c:val>
            <c:numLit>
              <c:formatCode>General</c:formatCode>
              <c:ptCount val="48"/>
              <c:pt idx="0">
                <c:v>304712992</c:v>
              </c:pt>
              <c:pt idx="1">
                <c:v>25268432629</c:v>
              </c:pt>
              <c:pt idx="2">
                <c:v>9777306087</c:v>
              </c:pt>
              <c:pt idx="3">
                <c:v>6866967640</c:v>
              </c:pt>
              <c:pt idx="4">
                <c:v>6269480076</c:v>
              </c:pt>
              <c:pt idx="5">
                <c:v>406012702</c:v>
              </c:pt>
              <c:pt idx="6">
                <c:v>291112672</c:v>
              </c:pt>
              <c:pt idx="7">
                <c:v>25080619389</c:v>
              </c:pt>
              <c:pt idx="8">
                <c:v>9410351976</c:v>
              </c:pt>
              <c:pt idx="9">
                <c:v>6562910838</c:v>
              </c:pt>
              <c:pt idx="10">
                <c:v>6506949449</c:v>
              </c:pt>
              <c:pt idx="11">
                <c:v>436291372</c:v>
              </c:pt>
              <c:pt idx="12">
                <c:v>277487868</c:v>
              </c:pt>
              <c:pt idx="13">
                <c:v>27905799662</c:v>
              </c:pt>
              <c:pt idx="14">
                <c:v>10632403130</c:v>
              </c:pt>
              <c:pt idx="15">
                <c:v>6781042051</c:v>
              </c:pt>
              <c:pt idx="16">
                <c:v>6915469844</c:v>
              </c:pt>
              <c:pt idx="17">
                <c:v>626870193</c:v>
              </c:pt>
              <c:pt idx="18">
                <c:v>315944788</c:v>
              </c:pt>
              <c:pt idx="19">
                <c:v>32535985714</c:v>
              </c:pt>
              <c:pt idx="20">
                <c:v>11559316337</c:v>
              </c:pt>
              <c:pt idx="21">
                <c:v>7334510344</c:v>
              </c:pt>
              <c:pt idx="22">
                <c:v>7300739180</c:v>
              </c:pt>
              <c:pt idx="23">
                <c:v>684426441</c:v>
              </c:pt>
              <c:pt idx="24">
                <c:v>329547835</c:v>
              </c:pt>
              <c:pt idx="25">
                <c:v>31972222343</c:v>
              </c:pt>
              <c:pt idx="26">
                <c:v>12782114510</c:v>
              </c:pt>
              <c:pt idx="27">
                <c:v>7398343723</c:v>
              </c:pt>
              <c:pt idx="28">
                <c:v>7415118194</c:v>
              </c:pt>
              <c:pt idx="29">
                <c:v>704619107</c:v>
              </c:pt>
              <c:pt idx="30">
                <c:v>232021067</c:v>
              </c:pt>
              <c:pt idx="31">
                <c:v>28496940761</c:v>
              </c:pt>
              <c:pt idx="32">
                <c:v>10567321583</c:v>
              </c:pt>
              <c:pt idx="33">
                <c:v>6319067041</c:v>
              </c:pt>
              <c:pt idx="34">
                <c:v>6948262479</c:v>
              </c:pt>
              <c:pt idx="35">
                <c:v>723176024</c:v>
              </c:pt>
              <c:pt idx="36">
                <c:v>318487412</c:v>
              </c:pt>
              <c:pt idx="37">
                <c:v>36462729772</c:v>
              </c:pt>
              <c:pt idx="38">
                <c:v>12657688640</c:v>
              </c:pt>
              <c:pt idx="39">
                <c:v>6917359385</c:v>
              </c:pt>
              <c:pt idx="40">
                <c:v>7901952530</c:v>
              </c:pt>
              <c:pt idx="41">
                <c:v>697530696</c:v>
              </c:pt>
              <c:pt idx="42">
                <c:v>477510407</c:v>
              </c:pt>
              <c:pt idx="43">
                <c:v>44932145592</c:v>
              </c:pt>
              <c:pt idx="44">
                <c:v>13858442146</c:v>
              </c:pt>
              <c:pt idx="45">
                <c:v>8885600402</c:v>
              </c:pt>
              <c:pt idx="46">
                <c:v>9328688730.9099998</c:v>
              </c:pt>
              <c:pt idx="47">
                <c:v>1044253476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E97-4167-BFE2-B842EA9F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674257647"/>
        <c:axId val="314669488"/>
      </c:lineChart>
      <c:catAx>
        <c:axId val="67425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69488"/>
        <c:crosses val="autoZero"/>
        <c:auto val="1"/>
        <c:lblAlgn val="ctr"/>
        <c:lblOffset val="100"/>
        <c:noMultiLvlLbl val="0"/>
      </c:catAx>
      <c:valAx>
        <c:axId val="314669488"/>
        <c:scaling>
          <c:orientation val="minMax"/>
        </c:scaling>
        <c:delete val="0"/>
        <c:axPos val="l"/>
        <c:numFmt formatCode="&quot;$&quot;#.#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576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1048960586195575E-2"/>
          <c:y val="0.10493238865191716"/>
          <c:w val="0.27051814577519728"/>
          <c:h val="0.11414681026923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Timer-series plot of Annual 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'Auto-Forecasting'!$B$78</c:f>
              <c:strCache>
                <c:ptCount val="1"/>
                <c:pt idx="0">
                  <c:v>Annual_Imports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'Auto-Forecasting'!$A$79:$A$88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'Auto-Forecasting'!$B$79:$B$88</c:f>
              <c:numCache>
                <c:formatCode>"$"#.#0,,,"B"</c:formatCode>
                <c:ptCount val="10"/>
                <c:pt idx="0">
                  <c:v>48892912126</c:v>
                </c:pt>
                <c:pt idx="1">
                  <c:v>48288235696</c:v>
                </c:pt>
                <c:pt idx="2">
                  <c:v>53139072748</c:v>
                </c:pt>
                <c:pt idx="3">
                  <c:v>59730922804</c:v>
                </c:pt>
                <c:pt idx="4">
                  <c:v>60601965712</c:v>
                </c:pt>
                <c:pt idx="5">
                  <c:v>53286788955</c:v>
                </c:pt>
                <c:pt idx="6">
                  <c:v>64955748435</c:v>
                </c:pt>
                <c:pt idx="7">
                  <c:v>78526640753.910004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A-4E1D-B58C-68B7EE3D4CF1}"/>
            </c:ext>
          </c:extLst>
        </c:ser>
        <c:ser>
          <c:idx val="1"/>
          <c:order val="1"/>
          <c:tx>
            <c:strRef>
              <c:f>'Auto-Forecasting'!$C$78</c:f>
              <c:strCache>
                <c:ptCount val="1"/>
                <c:pt idx="0">
                  <c:v>Forecast(Annual_Imports)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'Auto-Forecasting'!$A$79:$A$88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'Auto-Forecasting'!$C$79:$C$88</c:f>
              <c:numCache>
                <c:formatCode>General</c:formatCode>
                <c:ptCount val="10"/>
                <c:pt idx="7" formatCode="&quot;$&quot;#.#0,,,&quot;B&quot;">
                  <c:v>78526640753.910004</c:v>
                </c:pt>
                <c:pt idx="8" formatCode="&quot;$&quot;#.#0,,,&quot;B&quot;">
                  <c:v>75180622123.930847</c:v>
                </c:pt>
                <c:pt idx="9" formatCode="&quot;$&quot;#.#0,,,&quot;B&quot;">
                  <c:v>78643342714.772202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A-4E1D-B58C-68B7EE3D4CF1}"/>
            </c:ext>
          </c:extLst>
        </c:ser>
        <c:ser>
          <c:idx val="2"/>
          <c:order val="2"/>
          <c:tx>
            <c:strRef>
              <c:f>'Auto-Forecasting'!$D$78</c:f>
              <c:strCache>
                <c:ptCount val="1"/>
                <c:pt idx="0">
                  <c:v>Lower Confidence Bound(Annual_Imports)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'Auto-Forecasting'!$A$79:$A$88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'Auto-Forecasting'!$D$79:$D$88</c:f>
              <c:numCache>
                <c:formatCode>General</c:formatCode>
                <c:ptCount val="10"/>
                <c:pt idx="7" formatCode="&quot;$&quot;#.#0,,,&quot;B&quot;">
                  <c:v>78526640753.910004</c:v>
                </c:pt>
                <c:pt idx="8" formatCode="&quot;$&quot;#.#0,,,&quot;B&quot;">
                  <c:v>64408819952.143257</c:v>
                </c:pt>
                <c:pt idx="9" formatCode="&quot;$&quot;#.#0,,,&quot;B&quot;">
                  <c:v>67816738370.632858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A-4E1D-B58C-68B7EE3D4CF1}"/>
            </c:ext>
          </c:extLst>
        </c:ser>
        <c:ser>
          <c:idx val="3"/>
          <c:order val="3"/>
          <c:tx>
            <c:strRef>
              <c:f>'Auto-Forecasting'!$E$78</c:f>
              <c:strCache>
                <c:ptCount val="1"/>
                <c:pt idx="0">
                  <c:v>Upper Confidence Bound(Annual_Imports)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'Auto-Forecasting'!$A$79:$A$88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'Auto-Forecasting'!$E$79:$E$88</c:f>
              <c:numCache>
                <c:formatCode>General</c:formatCode>
                <c:ptCount val="10"/>
                <c:pt idx="7" formatCode="&quot;$&quot;#.#0,,,&quot;B&quot;">
                  <c:v>78526640753.910004</c:v>
                </c:pt>
                <c:pt idx="8" formatCode="&quot;$&quot;#.#0,,,&quot;B&quot;">
                  <c:v>85952424295.718445</c:v>
                </c:pt>
                <c:pt idx="9" formatCode="&quot;$&quot;#.#0,,,&quot;B&quot;">
                  <c:v>89469947058.911545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A-4E1D-B58C-68B7EE3D4C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50324144"/>
        <c:axId val="913364112"/>
      </c:lineChart>
      <c:catAx>
        <c:axId val="20503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64112"/>
        <c:crosses val="autoZero"/>
        <c:auto val="1"/>
        <c:lblAlgn val="ctr"/>
        <c:lblOffset val="100"/>
        <c:noMultiLvlLbl val="0"/>
      </c:catAx>
      <c:valAx>
        <c:axId val="913364112"/>
        <c:scaling>
          <c:orientation val="minMax"/>
        </c:scaling>
        <c:delete val="0"/>
        <c:axPos val="l"/>
        <c:numFmt formatCode="&quot;$&quot;#.#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24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Timer-series plot of Annual Exports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'Manual Forcasting-Average'!$D$3</c:f>
              <c:strCache>
                <c:ptCount val="1"/>
                <c:pt idx="0">
                  <c:v>Annual Exports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'Manual Forcasting-Average'!$B$4:$C$63</c:f>
              <c:multiLvlStrCache>
                <c:ptCount val="60"/>
                <c:lvl>
                  <c:pt idx="0">
                    <c:v>Africa</c:v>
                  </c:pt>
                  <c:pt idx="1">
                    <c:v>Asia</c:v>
                  </c:pt>
                  <c:pt idx="2">
                    <c:v>Europe</c:v>
                  </c:pt>
                  <c:pt idx="3">
                    <c:v>North America</c:v>
                  </c:pt>
                  <c:pt idx="4">
                    <c:v>Oceania</c:v>
                  </c:pt>
                  <c:pt idx="5">
                    <c:v>South America</c:v>
                  </c:pt>
                  <c:pt idx="6">
                    <c:v>Africa</c:v>
                  </c:pt>
                  <c:pt idx="7">
                    <c:v>Asia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Oceania</c:v>
                  </c:pt>
                  <c:pt idx="11">
                    <c:v>South America</c:v>
                  </c:pt>
                  <c:pt idx="12">
                    <c:v>Africa</c:v>
                  </c:pt>
                  <c:pt idx="13">
                    <c:v>Asia</c:v>
                  </c:pt>
                  <c:pt idx="14">
                    <c:v>Europe</c:v>
                  </c:pt>
                  <c:pt idx="15">
                    <c:v>North America</c:v>
                  </c:pt>
                  <c:pt idx="16">
                    <c:v>Oceania</c:v>
                  </c:pt>
                  <c:pt idx="17">
                    <c:v>South America</c:v>
                  </c:pt>
                  <c:pt idx="18">
                    <c:v>Africa</c:v>
                  </c:pt>
                  <c:pt idx="19">
                    <c:v>Asia</c:v>
                  </c:pt>
                  <c:pt idx="20">
                    <c:v>Europe</c:v>
                  </c:pt>
                  <c:pt idx="21">
                    <c:v>North America</c:v>
                  </c:pt>
                  <c:pt idx="22">
                    <c:v>Oceania</c:v>
                  </c:pt>
                  <c:pt idx="23">
                    <c:v>South America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Europe</c:v>
                  </c:pt>
                  <c:pt idx="27">
                    <c:v>North America</c:v>
                  </c:pt>
                  <c:pt idx="28">
                    <c:v>Oceania</c:v>
                  </c:pt>
                  <c:pt idx="29">
                    <c:v>South America</c:v>
                  </c:pt>
                  <c:pt idx="30">
                    <c:v>Africa</c:v>
                  </c:pt>
                  <c:pt idx="31">
                    <c:v>Asia</c:v>
                  </c:pt>
                  <c:pt idx="32">
                    <c:v>Europe</c:v>
                  </c:pt>
                  <c:pt idx="33">
                    <c:v>North America</c:v>
                  </c:pt>
                  <c:pt idx="34">
                    <c:v>Oceania</c:v>
                  </c:pt>
                  <c:pt idx="35">
                    <c:v>South America</c:v>
                  </c:pt>
                  <c:pt idx="36">
                    <c:v>Africa</c:v>
                  </c:pt>
                  <c:pt idx="37">
                    <c:v>Asia</c:v>
                  </c:pt>
                  <c:pt idx="38">
                    <c:v>Europe</c:v>
                  </c:pt>
                  <c:pt idx="39">
                    <c:v>North America</c:v>
                  </c:pt>
                  <c:pt idx="40">
                    <c:v>Oceania</c:v>
                  </c:pt>
                  <c:pt idx="41">
                    <c:v>South America</c:v>
                  </c:pt>
                  <c:pt idx="42">
                    <c:v>Africa</c:v>
                  </c:pt>
                  <c:pt idx="43">
                    <c:v>Asia</c:v>
                  </c:pt>
                  <c:pt idx="44">
                    <c:v>Europe</c:v>
                  </c:pt>
                  <c:pt idx="45">
                    <c:v>North America</c:v>
                  </c:pt>
                  <c:pt idx="46">
                    <c:v>Oceania</c:v>
                  </c:pt>
                  <c:pt idx="47">
                    <c:v>South America</c:v>
                  </c:pt>
                  <c:pt idx="48">
                    <c:v>Africa</c:v>
                  </c:pt>
                  <c:pt idx="49">
                    <c:v>Asia</c:v>
                  </c:pt>
                  <c:pt idx="50">
                    <c:v>Europe</c:v>
                  </c:pt>
                  <c:pt idx="51">
                    <c:v>North America</c:v>
                  </c:pt>
                  <c:pt idx="52">
                    <c:v>Oceania</c:v>
                  </c:pt>
                  <c:pt idx="53">
                    <c:v>South America</c:v>
                  </c:pt>
                  <c:pt idx="54">
                    <c:v>Africa</c:v>
                  </c:pt>
                  <c:pt idx="55">
                    <c:v>Asia</c:v>
                  </c:pt>
                  <c:pt idx="56">
                    <c:v>Europe</c:v>
                  </c:pt>
                  <c:pt idx="57">
                    <c:v>North America</c:v>
                  </c:pt>
                  <c:pt idx="58">
                    <c:v>Oceania</c:v>
                  </c:pt>
                  <c:pt idx="59">
                    <c:v>South America</c:v>
                  </c:pt>
                </c:lvl>
                <c:lvl>
                  <c:pt idx="0">
                    <c:v>2015</c:v>
                  </c:pt>
                  <c:pt idx="6">
                    <c:v>2016</c:v>
                  </c:pt>
                  <c:pt idx="12">
                    <c:v>2017</c:v>
                  </c:pt>
                  <c:pt idx="18">
                    <c:v>2018</c:v>
                  </c:pt>
                  <c:pt idx="24">
                    <c:v>2019</c:v>
                  </c:pt>
                  <c:pt idx="30">
                    <c:v>2020</c:v>
                  </c:pt>
                  <c:pt idx="36">
                    <c:v>2021</c:v>
                  </c:pt>
                  <c:pt idx="42">
                    <c:v>2022</c:v>
                  </c:pt>
                  <c:pt idx="48">
                    <c:v>2023</c:v>
                  </c:pt>
                  <c:pt idx="54">
                    <c:v>2024</c:v>
                  </c:pt>
                </c:lvl>
              </c:multiLvlStrCache>
            </c:multiLvlStrRef>
          </c:cat>
          <c:val>
            <c:numRef>
              <c:f>'Manual Forcasting-Average'!$D$4:$D$63</c:f>
              <c:numCache>
                <c:formatCode>#.#0,,,"B"</c:formatCode>
                <c:ptCount val="60"/>
                <c:pt idx="0">
                  <c:v>1930764263</c:v>
                </c:pt>
                <c:pt idx="1">
                  <c:v>22108340475.950001</c:v>
                </c:pt>
                <c:pt idx="2">
                  <c:v>5233149309</c:v>
                </c:pt>
                <c:pt idx="3">
                  <c:v>7110147979</c:v>
                </c:pt>
                <c:pt idx="4">
                  <c:v>9398469240</c:v>
                </c:pt>
                <c:pt idx="5">
                  <c:v>720321778</c:v>
                </c:pt>
                <c:pt idx="6">
                  <c:v>1910093172</c:v>
                </c:pt>
                <c:pt idx="7">
                  <c:v>22593004490</c:v>
                </c:pt>
                <c:pt idx="8">
                  <c:v>5064222688</c:v>
                </c:pt>
                <c:pt idx="9">
                  <c:v>6628355951</c:v>
                </c:pt>
                <c:pt idx="10">
                  <c:v>9368938122</c:v>
                </c:pt>
                <c:pt idx="11">
                  <c:v>420366015</c:v>
                </c:pt>
                <c:pt idx="12">
                  <c:v>1726309782</c:v>
                </c:pt>
                <c:pt idx="13">
                  <c:v>27185680478</c:v>
                </c:pt>
                <c:pt idx="14">
                  <c:v>5115212203</c:v>
                </c:pt>
                <c:pt idx="15">
                  <c:v>6664665283</c:v>
                </c:pt>
                <c:pt idx="16">
                  <c:v>9775947184</c:v>
                </c:pt>
                <c:pt idx="17">
                  <c:v>468918056</c:v>
                </c:pt>
                <c:pt idx="18">
                  <c:v>1591164315</c:v>
                </c:pt>
                <c:pt idx="19">
                  <c:v>29652369729</c:v>
                </c:pt>
                <c:pt idx="20">
                  <c:v>5411603950</c:v>
                </c:pt>
                <c:pt idx="21">
                  <c:v>6889840279</c:v>
                </c:pt>
                <c:pt idx="22">
                  <c:v>10007625060</c:v>
                </c:pt>
                <c:pt idx="23">
                  <c:v>538766898</c:v>
                </c:pt>
                <c:pt idx="24">
                  <c:v>1463095506</c:v>
                </c:pt>
                <c:pt idx="25">
                  <c:v>32993518101</c:v>
                </c:pt>
                <c:pt idx="26">
                  <c:v>5270362391</c:v>
                </c:pt>
                <c:pt idx="27">
                  <c:v>7040923959</c:v>
                </c:pt>
                <c:pt idx="28">
                  <c:v>9623354843</c:v>
                </c:pt>
                <c:pt idx="29">
                  <c:v>443484790</c:v>
                </c:pt>
                <c:pt idx="30">
                  <c:v>1468316370</c:v>
                </c:pt>
                <c:pt idx="31">
                  <c:v>32060177155</c:v>
                </c:pt>
                <c:pt idx="32">
                  <c:v>5207627122</c:v>
                </c:pt>
                <c:pt idx="33">
                  <c:v>8029117776</c:v>
                </c:pt>
                <c:pt idx="34">
                  <c:v>8917088673</c:v>
                </c:pt>
                <c:pt idx="35">
                  <c:v>463949319</c:v>
                </c:pt>
                <c:pt idx="36">
                  <c:v>1378869193</c:v>
                </c:pt>
                <c:pt idx="37">
                  <c:v>36520774972</c:v>
                </c:pt>
                <c:pt idx="38">
                  <c:v>5090346759</c:v>
                </c:pt>
                <c:pt idx="39">
                  <c:v>8045303341</c:v>
                </c:pt>
                <c:pt idx="40">
                  <c:v>8743187104</c:v>
                </c:pt>
                <c:pt idx="41">
                  <c:v>507089526</c:v>
                </c:pt>
                <c:pt idx="42">
                  <c:v>2103787967</c:v>
                </c:pt>
                <c:pt idx="43">
                  <c:v>40705392966.400002</c:v>
                </c:pt>
                <c:pt idx="44">
                  <c:v>5614897694</c:v>
                </c:pt>
                <c:pt idx="45">
                  <c:v>9625230949</c:v>
                </c:pt>
                <c:pt idx="46">
                  <c:v>9722996820.7999992</c:v>
                </c:pt>
                <c:pt idx="47">
                  <c:v>528320880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2-442E-9064-08EF86BF15E5}"/>
            </c:ext>
          </c:extLst>
        </c:ser>
        <c:ser>
          <c:idx val="1"/>
          <c:order val="1"/>
          <c:tx>
            <c:strRef>
              <c:f>'Manual Forcasting-Average'!$E$3</c:f>
              <c:strCache>
                <c:ptCount val="1"/>
                <c:pt idx="0">
                  <c:v>Average Forecast (F)</c:v>
                </c:pt>
              </c:strCache>
            </c:strRef>
          </c:tx>
          <c:spPr>
            <a:ln w="22225" cap="rnd" cmpd="sng" algn="ctr">
              <a:solidFill>
                <a:srgbClr val="FFC000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'Manual Forcasting-Average'!$B$4:$C$63</c:f>
              <c:multiLvlStrCache>
                <c:ptCount val="60"/>
                <c:lvl>
                  <c:pt idx="0">
                    <c:v>Africa</c:v>
                  </c:pt>
                  <c:pt idx="1">
                    <c:v>Asia</c:v>
                  </c:pt>
                  <c:pt idx="2">
                    <c:v>Europe</c:v>
                  </c:pt>
                  <c:pt idx="3">
                    <c:v>North America</c:v>
                  </c:pt>
                  <c:pt idx="4">
                    <c:v>Oceania</c:v>
                  </c:pt>
                  <c:pt idx="5">
                    <c:v>South America</c:v>
                  </c:pt>
                  <c:pt idx="6">
                    <c:v>Africa</c:v>
                  </c:pt>
                  <c:pt idx="7">
                    <c:v>Asia</c:v>
                  </c:pt>
                  <c:pt idx="8">
                    <c:v>Europe</c:v>
                  </c:pt>
                  <c:pt idx="9">
                    <c:v>North America</c:v>
                  </c:pt>
                  <c:pt idx="10">
                    <c:v>Oceania</c:v>
                  </c:pt>
                  <c:pt idx="11">
                    <c:v>South America</c:v>
                  </c:pt>
                  <c:pt idx="12">
                    <c:v>Africa</c:v>
                  </c:pt>
                  <c:pt idx="13">
                    <c:v>Asia</c:v>
                  </c:pt>
                  <c:pt idx="14">
                    <c:v>Europe</c:v>
                  </c:pt>
                  <c:pt idx="15">
                    <c:v>North America</c:v>
                  </c:pt>
                  <c:pt idx="16">
                    <c:v>Oceania</c:v>
                  </c:pt>
                  <c:pt idx="17">
                    <c:v>South America</c:v>
                  </c:pt>
                  <c:pt idx="18">
                    <c:v>Africa</c:v>
                  </c:pt>
                  <c:pt idx="19">
                    <c:v>Asia</c:v>
                  </c:pt>
                  <c:pt idx="20">
                    <c:v>Europe</c:v>
                  </c:pt>
                  <c:pt idx="21">
                    <c:v>North America</c:v>
                  </c:pt>
                  <c:pt idx="22">
                    <c:v>Oceania</c:v>
                  </c:pt>
                  <c:pt idx="23">
                    <c:v>South America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Europe</c:v>
                  </c:pt>
                  <c:pt idx="27">
                    <c:v>North America</c:v>
                  </c:pt>
                  <c:pt idx="28">
                    <c:v>Oceania</c:v>
                  </c:pt>
                  <c:pt idx="29">
                    <c:v>South America</c:v>
                  </c:pt>
                  <c:pt idx="30">
                    <c:v>Africa</c:v>
                  </c:pt>
                  <c:pt idx="31">
                    <c:v>Asia</c:v>
                  </c:pt>
                  <c:pt idx="32">
                    <c:v>Europe</c:v>
                  </c:pt>
                  <c:pt idx="33">
                    <c:v>North America</c:v>
                  </c:pt>
                  <c:pt idx="34">
                    <c:v>Oceania</c:v>
                  </c:pt>
                  <c:pt idx="35">
                    <c:v>South America</c:v>
                  </c:pt>
                  <c:pt idx="36">
                    <c:v>Africa</c:v>
                  </c:pt>
                  <c:pt idx="37">
                    <c:v>Asia</c:v>
                  </c:pt>
                  <c:pt idx="38">
                    <c:v>Europe</c:v>
                  </c:pt>
                  <c:pt idx="39">
                    <c:v>North America</c:v>
                  </c:pt>
                  <c:pt idx="40">
                    <c:v>Oceania</c:v>
                  </c:pt>
                  <c:pt idx="41">
                    <c:v>South America</c:v>
                  </c:pt>
                  <c:pt idx="42">
                    <c:v>Africa</c:v>
                  </c:pt>
                  <c:pt idx="43">
                    <c:v>Asia</c:v>
                  </c:pt>
                  <c:pt idx="44">
                    <c:v>Europe</c:v>
                  </c:pt>
                  <c:pt idx="45">
                    <c:v>North America</c:v>
                  </c:pt>
                  <c:pt idx="46">
                    <c:v>Oceania</c:v>
                  </c:pt>
                  <c:pt idx="47">
                    <c:v>South America</c:v>
                  </c:pt>
                  <c:pt idx="48">
                    <c:v>Africa</c:v>
                  </c:pt>
                  <c:pt idx="49">
                    <c:v>Asia</c:v>
                  </c:pt>
                  <c:pt idx="50">
                    <c:v>Europe</c:v>
                  </c:pt>
                  <c:pt idx="51">
                    <c:v>North America</c:v>
                  </c:pt>
                  <c:pt idx="52">
                    <c:v>Oceania</c:v>
                  </c:pt>
                  <c:pt idx="53">
                    <c:v>South America</c:v>
                  </c:pt>
                  <c:pt idx="54">
                    <c:v>Africa</c:v>
                  </c:pt>
                  <c:pt idx="55">
                    <c:v>Asia</c:v>
                  </c:pt>
                  <c:pt idx="56">
                    <c:v>Europe</c:v>
                  </c:pt>
                  <c:pt idx="57">
                    <c:v>North America</c:v>
                  </c:pt>
                  <c:pt idx="58">
                    <c:v>Oceania</c:v>
                  </c:pt>
                  <c:pt idx="59">
                    <c:v>South America</c:v>
                  </c:pt>
                </c:lvl>
                <c:lvl>
                  <c:pt idx="0">
                    <c:v>2015</c:v>
                  </c:pt>
                  <c:pt idx="6">
                    <c:v>2016</c:v>
                  </c:pt>
                  <c:pt idx="12">
                    <c:v>2017</c:v>
                  </c:pt>
                  <c:pt idx="18">
                    <c:v>2018</c:v>
                  </c:pt>
                  <c:pt idx="24">
                    <c:v>2019</c:v>
                  </c:pt>
                  <c:pt idx="30">
                    <c:v>2020</c:v>
                  </c:pt>
                  <c:pt idx="36">
                    <c:v>2021</c:v>
                  </c:pt>
                  <c:pt idx="42">
                    <c:v>2022</c:v>
                  </c:pt>
                  <c:pt idx="48">
                    <c:v>2023</c:v>
                  </c:pt>
                  <c:pt idx="54">
                    <c:v>2024</c:v>
                  </c:pt>
                </c:lvl>
              </c:multiLvlStrCache>
            </c:multiLvlStrRef>
          </c:cat>
          <c:val>
            <c:numRef>
              <c:f>'Manual Forcasting-Average'!$E$4:$E$63</c:f>
              <c:numCache>
                <c:formatCode>#.#0,,,"B"</c:formatCode>
                <c:ptCount val="60"/>
                <c:pt idx="0">
                  <c:v>1696550071</c:v>
                </c:pt>
                <c:pt idx="1">
                  <c:v>30477407295.918751</c:v>
                </c:pt>
                <c:pt idx="2">
                  <c:v>5250927764.5</c:v>
                </c:pt>
                <c:pt idx="3">
                  <c:v>7504198189.625</c:v>
                </c:pt>
                <c:pt idx="4">
                  <c:v>9444700880.8500004</c:v>
                </c:pt>
                <c:pt idx="5">
                  <c:v>511402157.75</c:v>
                </c:pt>
                <c:pt idx="6">
                  <c:v>1696550071</c:v>
                </c:pt>
                <c:pt idx="7">
                  <c:v>30477407295.918751</c:v>
                </c:pt>
                <c:pt idx="8">
                  <c:v>5250927764.5</c:v>
                </c:pt>
                <c:pt idx="9">
                  <c:v>7504198189.625</c:v>
                </c:pt>
                <c:pt idx="10">
                  <c:v>9444700880.8500004</c:v>
                </c:pt>
                <c:pt idx="11">
                  <c:v>511402157.75</c:v>
                </c:pt>
                <c:pt idx="12">
                  <c:v>1696550071</c:v>
                </c:pt>
                <c:pt idx="13">
                  <c:v>30477407295.918751</c:v>
                </c:pt>
                <c:pt idx="14">
                  <c:v>5250927764.5</c:v>
                </c:pt>
                <c:pt idx="15">
                  <c:v>7504198189.625</c:v>
                </c:pt>
                <c:pt idx="16">
                  <c:v>9444700880.8500004</c:v>
                </c:pt>
                <c:pt idx="17">
                  <c:v>511402157.75</c:v>
                </c:pt>
                <c:pt idx="18">
                  <c:v>1696550071</c:v>
                </c:pt>
                <c:pt idx="19">
                  <c:v>30477407295.918751</c:v>
                </c:pt>
                <c:pt idx="20">
                  <c:v>5250927764.5</c:v>
                </c:pt>
                <c:pt idx="21">
                  <c:v>7504198189.625</c:v>
                </c:pt>
                <c:pt idx="22">
                  <c:v>9444700880.8500004</c:v>
                </c:pt>
                <c:pt idx="23">
                  <c:v>511402157.75</c:v>
                </c:pt>
                <c:pt idx="24">
                  <c:v>1696550071</c:v>
                </c:pt>
                <c:pt idx="25">
                  <c:v>30477407295.918751</c:v>
                </c:pt>
                <c:pt idx="26">
                  <c:v>5250927764.5</c:v>
                </c:pt>
                <c:pt idx="27">
                  <c:v>7504198189.625</c:v>
                </c:pt>
                <c:pt idx="28">
                  <c:v>9444700880.8500004</c:v>
                </c:pt>
                <c:pt idx="29">
                  <c:v>511402157.75</c:v>
                </c:pt>
                <c:pt idx="30">
                  <c:v>1696550071</c:v>
                </c:pt>
                <c:pt idx="31">
                  <c:v>30477407295.918751</c:v>
                </c:pt>
                <c:pt idx="32">
                  <c:v>5250927764.5</c:v>
                </c:pt>
                <c:pt idx="33">
                  <c:v>7504198189.625</c:v>
                </c:pt>
                <c:pt idx="34">
                  <c:v>9444700880.8500004</c:v>
                </c:pt>
                <c:pt idx="35">
                  <c:v>511402157.75</c:v>
                </c:pt>
                <c:pt idx="36">
                  <c:v>1696550071</c:v>
                </c:pt>
                <c:pt idx="37">
                  <c:v>30477407295.918751</c:v>
                </c:pt>
                <c:pt idx="38">
                  <c:v>5250927764.5</c:v>
                </c:pt>
                <c:pt idx="39">
                  <c:v>7504198189.625</c:v>
                </c:pt>
                <c:pt idx="40">
                  <c:v>9444700880.8500004</c:v>
                </c:pt>
                <c:pt idx="41">
                  <c:v>511402157.75</c:v>
                </c:pt>
                <c:pt idx="42">
                  <c:v>1696550071</c:v>
                </c:pt>
                <c:pt idx="43">
                  <c:v>30477407295.918751</c:v>
                </c:pt>
                <c:pt idx="44">
                  <c:v>5250927764.5</c:v>
                </c:pt>
                <c:pt idx="45">
                  <c:v>7504198189.625</c:v>
                </c:pt>
                <c:pt idx="46">
                  <c:v>9444700880.8500004</c:v>
                </c:pt>
                <c:pt idx="47">
                  <c:v>511402157.75</c:v>
                </c:pt>
                <c:pt idx="48">
                  <c:v>1696550071</c:v>
                </c:pt>
                <c:pt idx="49">
                  <c:v>30477407295.918751</c:v>
                </c:pt>
                <c:pt idx="50">
                  <c:v>5250927764.5</c:v>
                </c:pt>
                <c:pt idx="51">
                  <c:v>7504198189.625</c:v>
                </c:pt>
                <c:pt idx="52">
                  <c:v>9444700880.8500004</c:v>
                </c:pt>
                <c:pt idx="53">
                  <c:v>511402157.75</c:v>
                </c:pt>
                <c:pt idx="54">
                  <c:v>1696550071</c:v>
                </c:pt>
                <c:pt idx="55">
                  <c:v>30477407295.918751</c:v>
                </c:pt>
                <c:pt idx="56">
                  <c:v>5250927764.5</c:v>
                </c:pt>
                <c:pt idx="57">
                  <c:v>7504198189.625</c:v>
                </c:pt>
                <c:pt idx="58">
                  <c:v>9444700880.8500004</c:v>
                </c:pt>
                <c:pt idx="59">
                  <c:v>511402157.75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2-442E-9064-08EF86BF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03519"/>
        <c:axId val="52053823"/>
      </c:lineChart>
      <c:catAx>
        <c:axId val="24910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3823"/>
        <c:crosses val="autoZero"/>
        <c:auto val="1"/>
        <c:lblAlgn val="ctr"/>
        <c:lblOffset val="100"/>
        <c:noMultiLvlLbl val="0"/>
      </c:catAx>
      <c:valAx>
        <c:axId val="52053823"/>
        <c:scaling>
          <c:orientation val="minMax"/>
        </c:scaling>
        <c:delete val="0"/>
        <c:axPos val="l"/>
        <c:numFmt formatCode="&quot;$&quot;#.#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035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waterfall" uniqueId="{F4D26951-ABDA-4CAC-8DC3-36FD4D1471A7}" formatIdx="0">
          <cx:tx>
            <cx:txData>
              <cx:f>_xlchart.v1.0</cx:f>
              <cx:v>Top 5 Countries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06FA1A93-D674-465F-B91E-C859750217E7}" formatIdx="1">
          <cx:tx>
            <cx:txData>
              <cx:f>_xlchart.v1.2</cx:f>
              <cx:v>Year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35B38351-C9B0-45ED-8EA9-8DC5873BBED5}" formatIdx="2">
          <cx:tx>
            <cx:txData>
              <cx:f>_xlchart.v1.4</cx:f>
              <cx:v>Annual Trade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88A5E720-EBD9-4419-8235-E6A751299A98}" formatIdx="3">
          <cx:tx>
            <cx:txData>
              <cx:f>_xlchart.v1.6</cx:f>
              <cx:v>Change in %</cx:v>
            </cx:txData>
          </cx:tx>
          <cx:dataLabels pos="outEnd">
            <cx:visibility seriesName="0" categoryName="0" value="1"/>
          </cx:dataLabels>
          <cx:dataId val="3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157</xdr:row>
      <xdr:rowOff>146049</xdr:rowOff>
    </xdr:from>
    <xdr:to>
      <xdr:col>23</xdr:col>
      <xdr:colOff>215900</xdr:colOff>
      <xdr:row>176</xdr:row>
      <xdr:rowOff>73024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4E4CD-4DF2-CDD8-1838-DAE5F5235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735541</xdr:colOff>
      <xdr:row>214</xdr:row>
      <xdr:rowOff>106891</xdr:rowOff>
    </xdr:from>
    <xdr:to>
      <xdr:col>16</xdr:col>
      <xdr:colOff>1012824</xdr:colOff>
      <xdr:row>233</xdr:row>
      <xdr:rowOff>49742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F80752-75F5-8DC7-D9E9-3CECDFD37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13758</xdr:colOff>
      <xdr:row>246</xdr:row>
      <xdr:rowOff>144992</xdr:rowOff>
    </xdr:from>
    <xdr:to>
      <xdr:col>18</xdr:col>
      <xdr:colOff>305859</xdr:colOff>
      <xdr:row>267</xdr:row>
      <xdr:rowOff>81492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B32E97-10D4-59BA-B01C-3B29314F1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929217</xdr:colOff>
      <xdr:row>294</xdr:row>
      <xdr:rowOff>161925</xdr:rowOff>
    </xdr:from>
    <xdr:to>
      <xdr:col>14</xdr:col>
      <xdr:colOff>212725</xdr:colOff>
      <xdr:row>309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042C65-1C91-5F7B-46C3-236A99FF0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1042458</xdr:colOff>
      <xdr:row>359</xdr:row>
      <xdr:rowOff>120650</xdr:rowOff>
    </xdr:from>
    <xdr:to>
      <xdr:col>10</xdr:col>
      <xdr:colOff>841375</xdr:colOff>
      <xdr:row>374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7C5252-C6A3-5755-348C-2D9ED1D573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2375" y="6870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1882775</xdr:colOff>
      <xdr:row>1427</xdr:row>
      <xdr:rowOff>6350</xdr:rowOff>
    </xdr:from>
    <xdr:to>
      <xdr:col>2</xdr:col>
      <xdr:colOff>0</xdr:colOff>
      <xdr:row>1441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A3FBD-7EB1-75A1-4CB5-6F3E1776B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571499</xdr:colOff>
      <xdr:row>58</xdr:row>
      <xdr:rowOff>55563</xdr:rowOff>
    </xdr:from>
    <xdr:to>
      <xdr:col>18</xdr:col>
      <xdr:colOff>230187</xdr:colOff>
      <xdr:row>76</xdr:row>
      <xdr:rowOff>150813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4712CD-53E9-4B56-9E9A-174BBC4A3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523874</xdr:colOff>
      <xdr:row>0</xdr:row>
      <xdr:rowOff>34924</xdr:rowOff>
    </xdr:from>
    <xdr:to>
      <xdr:col>16</xdr:col>
      <xdr:colOff>134938</xdr:colOff>
      <xdr:row>19</xdr:row>
      <xdr:rowOff>60324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D172F3-62FD-4B62-8D13-C1F60A9B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595310</xdr:colOff>
      <xdr:row>77</xdr:row>
      <xdr:rowOff>31750</xdr:rowOff>
    </xdr:from>
    <xdr:to>
      <xdr:col>18</xdr:col>
      <xdr:colOff>230186</xdr:colOff>
      <xdr:row>95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5CFEC0C-0646-480F-AC0D-E8A16ADAC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530224</xdr:colOff>
      <xdr:row>3</xdr:row>
      <xdr:rowOff>88900</xdr:rowOff>
    </xdr:from>
    <xdr:to>
      <xdr:col>17</xdr:col>
      <xdr:colOff>323850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18472-929E-469B-898C-29AA63866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530224</xdr:colOff>
      <xdr:row>73</xdr:row>
      <xdr:rowOff>88900</xdr:rowOff>
    </xdr:from>
    <xdr:to>
      <xdr:col>17</xdr:col>
      <xdr:colOff>381000</xdr:colOff>
      <xdr:row>90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24EDE-2408-4438-829C-36E9CBB9E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650874</xdr:colOff>
      <xdr:row>146</xdr:row>
      <xdr:rowOff>107950</xdr:rowOff>
    </xdr:from>
    <xdr:to>
      <xdr:col>17</xdr:col>
      <xdr:colOff>349250</xdr:colOff>
      <xdr:row>163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C7DFF1-6902-4BA9-94BF-59C3B2A4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663574</xdr:colOff>
      <xdr:row>165</xdr:row>
      <xdr:rowOff>0</xdr:rowOff>
    </xdr:from>
    <xdr:to>
      <xdr:col>17</xdr:col>
      <xdr:colOff>323850</xdr:colOff>
      <xdr:row>179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6BD542-90F6-4B29-8F81-1682C37EE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849134</xdr:colOff>
      <xdr:row>134</xdr:row>
      <xdr:rowOff>16581</xdr:rowOff>
    </xdr:from>
    <xdr:to>
      <xdr:col>13</xdr:col>
      <xdr:colOff>507294</xdr:colOff>
      <xdr:row>145</xdr:row>
      <xdr:rowOff>165453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0177D9-5304-AC5C-F253-A8BAEF1DC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187324</xdr:colOff>
      <xdr:row>2</xdr:row>
      <xdr:rowOff>73024</xdr:rowOff>
    </xdr:from>
    <xdr:to>
      <xdr:col>17</xdr:col>
      <xdr:colOff>177800</xdr:colOff>
      <xdr:row>27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0BEAA-FC0C-76E4-B481-706BEC0DC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209911</xdr:colOff>
      <xdr:row>2</xdr:row>
      <xdr:rowOff>43166</xdr:rowOff>
    </xdr:from>
    <xdr:to>
      <xdr:col>6</xdr:col>
      <xdr:colOff>1330325</xdr:colOff>
      <xdr:row>5</xdr:row>
      <xdr:rowOff>135747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3FCF15-3866-4A26-8AA5-72DB9A6290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4741"/>
        <a:stretch/>
      </xdr:blipFill>
      <xdr:spPr>
        <a:xfrm>
          <a:off x="4731111" y="43166"/>
          <a:ext cx="2247539" cy="645031"/>
        </a:xfrm>
        <a:prstGeom prst="rect">
          <a:avLst/>
        </a:prstGeom>
      </xdr:spPr>
    </xdr:pic>
    <xdr:clientData/>
  </xdr:twoCellAnchor>
  <xdr:twoCellAnchor>
    <xdr:from>
      <xdr:col>5</xdr:col>
      <xdr:colOff>126999</xdr:colOff>
      <xdr:row>6</xdr:row>
      <xdr:rowOff>0</xdr:rowOff>
    </xdr:from>
    <xdr:to>
      <xdr:col>10</xdr:col>
      <xdr:colOff>1357313</xdr:colOff>
      <xdr:row>26</xdr:row>
      <xdr:rowOff>7938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850DC-84A2-7BDA-51BF-DAB68C0E1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698500</xdr:colOff>
      <xdr:row>2</xdr:row>
      <xdr:rowOff>137255</xdr:rowOff>
    </xdr:from>
    <xdr:to>
      <xdr:col>8</xdr:col>
      <xdr:colOff>2320925</xdr:colOff>
      <xdr:row>7</xdr:row>
      <xdr:rowOff>133021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8441CC-6E69-41DB-91CA-E60DB1F87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5950" y="137255"/>
          <a:ext cx="2749550" cy="916516"/>
        </a:xfrm>
        <a:prstGeom prst="rect">
          <a:avLst/>
        </a:prstGeom>
      </xdr:spPr>
    </xdr:pic>
    <xdr:clientData/>
  </xdr:twoCellAnchor>
  <xdr:twoCellAnchor editAs="oneCell">
    <xdr:from>
      <xdr:col>7</xdr:col>
      <xdr:colOff>838200</xdr:colOff>
      <xdr:row>8</xdr:row>
      <xdr:rowOff>137317</xdr:rowOff>
    </xdr:from>
    <xdr:to>
      <xdr:col>8</xdr:col>
      <xdr:colOff>1749425</xdr:colOff>
      <xdr:row>11</xdr:row>
      <xdr:rowOff>72923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A2FDE3-B4E6-46C0-B986-C06ACEE8A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5650" y="1242217"/>
          <a:ext cx="2038350" cy="488056"/>
        </a:xfrm>
        <a:prstGeom prst="rect">
          <a:avLst/>
        </a:prstGeom>
      </xdr:spPr>
    </xdr:pic>
    <xdr:clientData/>
  </xdr:twoCellAnchor>
  <xdr:twoCellAnchor>
    <xdr:from>
      <xdr:col>6</xdr:col>
      <xdr:colOff>1095374</xdr:colOff>
      <xdr:row>14</xdr:row>
      <xdr:rowOff>165100</xdr:rowOff>
    </xdr:from>
    <xdr:to>
      <xdr:col>10</xdr:col>
      <xdr:colOff>393700</xdr:colOff>
      <xdr:row>33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AF3534-F93A-7F40-954E-2AEA3A97C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s" refreshedDate="45257.971918518517" createdVersion="8" refreshedVersion="8" minRefreshableVersion="3" recordCount="1375" xr:uid="{95EF71D1-8C53-467E-98F9-0AD5618A5A64}">
  <cacheSource type="worksheet">
    <worksheetSource ref="B1:L1048576" sheet="table_AnnualExportImportwCPI"/>
  </cacheSource>
  <cacheFields count="7">
    <cacheField name="Year" numFmtId="0">
      <sharedItems containsString="0" containsBlank="1" containsNumber="1" containsInteger="1" minValue="2015" maxValue="2022" count="9">
        <n v="2015"/>
        <n v="2016"/>
        <n v="2017"/>
        <n v="2018"/>
        <n v="2019"/>
        <n v="2020"/>
        <n v="2021"/>
        <n v="2022"/>
        <m/>
      </sharedItems>
    </cacheField>
    <cacheField name="Country_Code" numFmtId="0">
      <sharedItems containsBlank="1"/>
    </cacheField>
    <cacheField name="Country" numFmtId="0">
      <sharedItems containsBlank="1" count="183">
        <s v="United Arab Emirates"/>
        <s v="Afghanistan"/>
        <s v="Antigua and Barbuda"/>
        <s v="Anguilla"/>
        <s v="Albania"/>
        <s v="Armenia"/>
        <s v="Angola"/>
        <s v="Austria"/>
        <s v="Australia"/>
        <s v="Aruba"/>
        <s v="Azerbaijan"/>
        <s v="Bosnia and Herzegovina"/>
        <s v="Barbados"/>
        <s v="Bangladesh"/>
        <s v="Belgium"/>
        <s v="Burkina Faso"/>
        <s v="Bulgaria"/>
        <s v="Bahrain"/>
        <s v="Burundi"/>
        <s v="Benin"/>
        <s v="Brunei Darussalam"/>
        <s v="Bolivia"/>
        <s v="Brazil"/>
        <s v="Bahamas"/>
        <s v="Bhutan"/>
        <s v="Botswana"/>
        <s v="Belarus"/>
        <s v="Belize"/>
        <s v="Canada"/>
        <s v="Central African Republic"/>
        <s v="Congo"/>
        <s v="Switzerland"/>
        <s v="Chile"/>
        <s v="Cameroon"/>
        <s v="China, People's Republic of"/>
        <s v="Colombia"/>
        <s v="Costa Rica"/>
        <s v="Curacao"/>
        <s v="Cyprus"/>
        <s v="Czechia"/>
        <s v="Germany"/>
        <s v="Djibouti"/>
        <s v="Denmark"/>
        <s v="Dominica"/>
        <s v="Dominican Republic"/>
        <s v="Algeria"/>
        <s v="Ecuador"/>
        <s v="Estonia"/>
        <s v="Egypt"/>
        <s v="Spain"/>
        <s v="Ethiopia"/>
        <s v="Finland"/>
        <s v="Fiji"/>
        <s v="Micronesia, Federated States of"/>
        <s v="France"/>
        <s v="Gabon"/>
        <s v="United Kingdom"/>
        <s v="Grenada"/>
        <s v="Georgia"/>
        <s v="Ghana"/>
        <s v="Gambia"/>
        <s v="Guinea"/>
        <s v="Guadeloupe"/>
        <s v="Greece"/>
        <s v="Guatemala"/>
        <s v="Guinea-Bissau"/>
        <s v="Guyana"/>
        <s v="Hong Kong (Special Administrative Region)"/>
        <s v="Honduras"/>
        <s v="Croatia"/>
        <s v="Haiti"/>
        <s v="Hungary"/>
        <s v="Indonesia"/>
        <s v="Ireland"/>
        <s v="Israel"/>
        <s v="India"/>
        <s v="Iraq"/>
        <s v="Iran"/>
        <s v="Iceland"/>
        <s v="Italy"/>
        <s v="Jamaica"/>
        <s v="Jordan"/>
        <s v="Japan"/>
        <s v="Kenya"/>
        <s v="Kyrgyzstan"/>
        <s v="Cambodia"/>
        <s v="Kiribati"/>
        <s v="St Kitts and Nevis"/>
        <s v="Korea, Republic of"/>
        <s v="Kuwait"/>
        <s v="Cayman Islands"/>
        <s v="Kazakhstan"/>
        <s v="Laos"/>
        <s v="Lebanon"/>
        <s v="St Lucia"/>
        <s v="Sri Lanka"/>
        <s v="Liberia"/>
        <s v="Lesotho"/>
        <s v="Lithuania"/>
        <s v="Luxembourg"/>
        <s v="Latvia"/>
        <s v="Libya"/>
        <s v="Morocco"/>
        <s v="Moldova"/>
        <s v="Madagascar"/>
        <s v="Mali"/>
        <s v="Myanmar"/>
        <s v="Mongolia"/>
        <s v="Macau (Special Administrative Region)"/>
        <s v="Martinique"/>
        <s v="Mauritania"/>
        <s v="Montserrat"/>
        <s v="Malta"/>
        <s v="Mauritius"/>
        <s v="Maldives"/>
        <s v="Malawi"/>
        <s v="Mexico"/>
        <s v="Malaysia"/>
        <s v="Mozambique"/>
        <s v="Namibia"/>
        <s v="New Caledonia"/>
        <s v="Niger"/>
        <s v="Nigeria"/>
        <s v="Nicaragua"/>
        <s v="Netherlands"/>
        <s v="Norway"/>
        <s v="Nepal"/>
        <s v="New Zealand"/>
        <s v="Oman"/>
        <s v="Panama"/>
        <s v="Peru"/>
        <s v="Papua New Guinea"/>
        <s v="Philippines"/>
        <s v="Pakistan"/>
        <s v="Poland"/>
        <s v="Portugal"/>
        <s v="Palau"/>
        <s v="Paraguay"/>
        <s v="Qatar"/>
        <s v="Romania"/>
        <s v="Russia"/>
        <s v="Rwanda"/>
        <s v="Saudi Arabia"/>
        <s v="Solomon Islands"/>
        <s v="Seychelles"/>
        <s v="Sudan"/>
        <s v="Sweden"/>
        <s v="Singapore"/>
        <s v="Slovenia"/>
        <s v="Slovakia"/>
        <s v="Sierra Leone"/>
        <s v="San Marino"/>
        <s v="Senegal"/>
        <s v="Somalia"/>
        <s v="Suriname"/>
        <s v="Sao Tome and Principe"/>
        <s v="El Salvador"/>
        <s v="Chad"/>
        <s v="Togo"/>
        <s v="Thailand"/>
        <s v="Tajikistan"/>
        <s v="Timor-Leste"/>
        <s v="Tunisia"/>
        <s v="Tonga"/>
        <s v="Türkiye"/>
        <s v="Trinidad and Tobago"/>
        <s v="Tanzania"/>
        <s v="Ukraine"/>
        <s v="Uganda"/>
        <s v="United States of America"/>
        <s v="Uruguay"/>
        <s v="Uzbekistan"/>
        <s v="St Vincent and the Grenadines"/>
        <s v="Venezuela"/>
        <s v="Virgin Islands, British"/>
        <s v="Viet Nam"/>
        <s v="Vanuatu"/>
        <s v="Samoa"/>
        <s v="South Africa"/>
        <s v="Zambia"/>
        <s v="Zimbabwe"/>
        <s v="Argentina"/>
        <m/>
      </sharedItems>
    </cacheField>
    <cacheField name="Continent" numFmtId="0">
      <sharedItems containsBlank="1" count="7">
        <s v="Asia"/>
        <s v="North America"/>
        <s v="Europe"/>
        <s v="Africa"/>
        <s v="Oceania"/>
        <s v="South America"/>
        <m/>
      </sharedItems>
    </cacheField>
    <cacheField name="Annual Exports" numFmtId="0">
      <sharedItems containsString="0" containsBlank="1" containsNumber="1" minValue="0" maxValue="20131643029.400002"/>
    </cacheField>
    <cacheField name="Annual Imports" numFmtId="164">
      <sharedItems containsString="0" containsBlank="1" containsNumber="1" minValue="0" maxValue="18169511652"/>
    </cacheField>
    <cacheField name="Annual CPI" numFmtId="0">
      <sharedItems containsString="0" containsBlank="1" containsNumber="1" minValue="1.9959097454256201" maxValue="16785.029010136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s" refreshedDate="45266.767098379627" createdVersion="8" refreshedVersion="8" minRefreshableVersion="3" recordCount="1374" xr:uid="{369E8E9A-39FD-4573-97CB-F0F18E670088}">
  <cacheSource type="worksheet">
    <worksheetSource name="tbl_AnnualExportImportwCPI"/>
  </cacheSource>
  <cacheFields count="8">
    <cacheField name="ID" numFmtId="0">
      <sharedItems containsSemiMixedTypes="0" containsString="0" containsNumber="1" containsInteger="1" minValue="1" maxValue="1374"/>
    </cacheField>
    <cacheField name="Year" numFmtId="0">
      <sharedItems containsSemiMixedTypes="0" containsString="0" containsNumber="1" containsInteger="1" minValue="2015" maxValue="2022" count="8">
        <n v="2015"/>
        <n v="2016"/>
        <n v="2017"/>
        <n v="2018"/>
        <n v="2019"/>
        <n v="2020"/>
        <n v="2021"/>
        <n v="2022"/>
      </sharedItems>
    </cacheField>
    <cacheField name="Country_Code" numFmtId="0">
      <sharedItems/>
    </cacheField>
    <cacheField name="Country" numFmtId="0">
      <sharedItems count="182">
        <s v="United Arab Emirates"/>
        <s v="Afghanistan"/>
        <s v="Antigua and Barbuda"/>
        <s v="Anguilla"/>
        <s v="Albania"/>
        <s v="Armenia"/>
        <s v="Angola"/>
        <s v="Austria"/>
        <s v="Australia"/>
        <s v="Aruba"/>
        <s v="Azerbaijan"/>
        <s v="Bosnia and Herzegovina"/>
        <s v="Barbados"/>
        <s v="Bangladesh"/>
        <s v="Belgium"/>
        <s v="Burkina Faso"/>
        <s v="Bulgaria"/>
        <s v="Bahrain"/>
        <s v="Burundi"/>
        <s v="Benin"/>
        <s v="Brunei Darussalam"/>
        <s v="Bolivia"/>
        <s v="Brazil"/>
        <s v="Bahamas"/>
        <s v="Bhutan"/>
        <s v="Botswana"/>
        <s v="Belarus"/>
        <s v="Belize"/>
        <s v="Canada"/>
        <s v="Central African Republic"/>
        <s v="Congo"/>
        <s v="Switzerland"/>
        <s v="Chile"/>
        <s v="Cameroon"/>
        <s v="China, People's Republic of"/>
        <s v="Colombia"/>
        <s v="Costa Rica"/>
        <s v="Curacao"/>
        <s v="Cyprus"/>
        <s v="Czechia"/>
        <s v="Germany"/>
        <s v="Djibouti"/>
        <s v="Denmark"/>
        <s v="Dominica"/>
        <s v="Dominican Republic"/>
        <s v="Algeria"/>
        <s v="Ecuador"/>
        <s v="Estonia"/>
        <s v="Egypt"/>
        <s v="Spain"/>
        <s v="Ethiopia"/>
        <s v="Finland"/>
        <s v="Fiji"/>
        <s v="Micronesia, Federated States of"/>
        <s v="France"/>
        <s v="Gabon"/>
        <s v="United Kingdom"/>
        <s v="Grenada"/>
        <s v="Georgia"/>
        <s v="Ghana"/>
        <s v="Gambia"/>
        <s v="Guinea"/>
        <s v="Guadeloupe"/>
        <s v="Greece"/>
        <s v="Guatemala"/>
        <s v="Guinea-Bissau"/>
        <s v="Guyana"/>
        <s v="Hong Kong (Special Administrative Region)"/>
        <s v="Honduras"/>
        <s v="Croatia"/>
        <s v="Haiti"/>
        <s v="Hungary"/>
        <s v="Indonesia"/>
        <s v="Ireland"/>
        <s v="Israel"/>
        <s v="India"/>
        <s v="Iraq"/>
        <s v="Iran"/>
        <s v="Iceland"/>
        <s v="Italy"/>
        <s v="Jamaica"/>
        <s v="Jordan"/>
        <s v="Japan"/>
        <s v="Kenya"/>
        <s v="Kyrgyzstan"/>
        <s v="Cambodia"/>
        <s v="Kiribati"/>
        <s v="St Kitts and Nevis"/>
        <s v="Korea, Republic of"/>
        <s v="Kuwait"/>
        <s v="Cayman Islands"/>
        <s v="Kazakhstan"/>
        <s v="Laos"/>
        <s v="Lebanon"/>
        <s v="St Lucia"/>
        <s v="Sri Lanka"/>
        <s v="Liberia"/>
        <s v="Lesotho"/>
        <s v="Lithuania"/>
        <s v="Luxembourg"/>
        <s v="Latvia"/>
        <s v="Libya"/>
        <s v="Morocco"/>
        <s v="Moldova"/>
        <s v="Madagascar"/>
        <s v="Mali"/>
        <s v="Myanmar"/>
        <s v="Mongolia"/>
        <s v="Macau (Special Administrative Region)"/>
        <s v="Martinique"/>
        <s v="Mauritania"/>
        <s v="Montserrat"/>
        <s v="Malta"/>
        <s v="Mauritius"/>
        <s v="Maldives"/>
        <s v="Malawi"/>
        <s v="Mexico"/>
        <s v="Malaysia"/>
        <s v="Mozambique"/>
        <s v="Namibia"/>
        <s v="New Caledonia"/>
        <s v="Niger"/>
        <s v="Nigeria"/>
        <s v="Nicaragua"/>
        <s v="Netherlands"/>
        <s v="Norway"/>
        <s v="Nepal"/>
        <s v="New Zealand"/>
        <s v="Oman"/>
        <s v="Panama"/>
        <s v="Peru"/>
        <s v="Papua New Guinea"/>
        <s v="Philippines"/>
        <s v="Pakistan"/>
        <s v="Poland"/>
        <s v="Portugal"/>
        <s v="Palau"/>
        <s v="Paraguay"/>
        <s v="Qatar"/>
        <s v="Romania"/>
        <s v="Russia"/>
        <s v="Rwanda"/>
        <s v="Saudi Arabia"/>
        <s v="Solomon Islands"/>
        <s v="Seychelles"/>
        <s v="Sudan"/>
        <s v="Sweden"/>
        <s v="Singapore"/>
        <s v="Slovenia"/>
        <s v="Slovakia"/>
        <s v="Sierra Leone"/>
        <s v="San Marino"/>
        <s v="Senegal"/>
        <s v="Somalia"/>
        <s v="Suriname"/>
        <s v="Sao Tome and Principe"/>
        <s v="El Salvador"/>
        <s v="Chad"/>
        <s v="Togo"/>
        <s v="Thailand"/>
        <s v="Tajikistan"/>
        <s v="Timor-Leste"/>
        <s v="Tunisia"/>
        <s v="Tonga"/>
        <s v="Türkiye"/>
        <s v="Trinidad and Tobago"/>
        <s v="Tanzania"/>
        <s v="Ukraine"/>
        <s v="Uganda"/>
        <s v="United States of America"/>
        <s v="Uruguay"/>
        <s v="Uzbekistan"/>
        <s v="St Vincent and the Grenadines"/>
        <s v="Venezuela"/>
        <s v="Virgin Islands, British"/>
        <s v="Viet Nam"/>
        <s v="Vanuatu"/>
        <s v="Samoa"/>
        <s v="South Africa"/>
        <s v="Zambia"/>
        <s v="Zimbabwe"/>
        <s v="Argentina"/>
      </sharedItems>
    </cacheField>
    <cacheField name="Region" numFmtId="0">
      <sharedItems count="6">
        <s v="Asia"/>
        <s v="North America"/>
        <s v="Europe"/>
        <s v="Africa"/>
        <s v="Oceania"/>
        <s v="South America"/>
      </sharedItems>
    </cacheField>
    <cacheField name="Annual Exports" numFmtId="164">
      <sharedItems containsSemiMixedTypes="0" containsString="0" containsNumber="1" minValue="0" maxValue="20131643029.400002" count="1324">
        <n v="832994581"/>
        <n v="403739"/>
        <n v="2602815"/>
        <n v="83182"/>
        <n v="136189"/>
        <n v="15156903"/>
        <n v="31797456"/>
        <n v="21240817"/>
        <n v="8339522914"/>
        <n v="991912"/>
        <n v="80062137"/>
        <n v="272356"/>
        <n v="24050430"/>
        <n v="213394420"/>
        <n v="240923826"/>
        <n v="829699"/>
        <n v="8240393"/>
        <n v="78089508"/>
        <n v="0"/>
        <n v="1835474"/>
        <n v="4679662"/>
        <n v="2668491"/>
        <n v="68981864"/>
        <n v="2224603"/>
        <n v="310212"/>
        <n v="66126"/>
        <n v="218481"/>
        <n v="312580"/>
        <n v="669991991"/>
        <n v="192212"/>
        <n v="6420122"/>
        <n v="117596171"/>
        <n v="135282223"/>
        <n v="30794554"/>
        <n v="8611422671"/>
        <n v="22420334"/>
        <n v="8268594"/>
        <n v="575627"/>
        <n v="14271307"/>
        <n v="12788295"/>
        <n v="681046451"/>
        <n v="3317912"/>
        <n v="160129898"/>
        <n v="167835"/>
        <n v="14902428"/>
        <n v="512300825"/>
        <n v="4993151"/>
        <n v="3325442"/>
        <n v="485363637"/>
        <n v="231596572"/>
        <n v="1691351"/>
        <n v="23360844"/>
        <n v="417195392"/>
        <n v="12099166"/>
        <n v="383078264"/>
        <n v="2703093"/>
        <n v="1668955363"/>
        <n v="3015912"/>
        <n v="5439618"/>
        <n v="25326089"/>
        <n v="224632"/>
        <n v="4992254"/>
        <n v="5679609"/>
        <n v="34406035"/>
        <n v="31352712"/>
        <n v="93280"/>
        <n v="24272186"/>
        <n v="752354068"/>
        <n v="6917017"/>
        <n v="2656557"/>
        <n v="452648"/>
        <n v="1644364"/>
        <n v="810281448"/>
        <n v="59160914"/>
        <n v="31502175"/>
        <n v="637902266"/>
        <n v="4805751"/>
        <n v="93417528"/>
        <n v="2478110"/>
        <n v="398549307"/>
        <n v="41549805"/>
        <n v="96641814"/>
        <n v="2952502953.9499998"/>
        <n v="10838513"/>
        <n v="7378"/>
        <n v="8431860"/>
        <n v="14891344"/>
        <n v="144303"/>
        <n v="1565052181"/>
        <n v="82368420"/>
        <n v="1200694"/>
        <n v="3882064"/>
        <n v="1192795"/>
        <n v="17730543"/>
        <n v="4006942"/>
        <n v="231729856"/>
        <n v="1351551"/>
        <n v="30758499"/>
        <n v="2269689"/>
        <n v="8242714"/>
        <n v="48120262"/>
        <n v="65418597"/>
        <n v="661737"/>
        <n v="2404269"/>
        <n v="10724140"/>
        <n v="27534534"/>
        <n v="10784533"/>
        <n v="6961773"/>
        <n v="5233963"/>
        <n v="6422192"/>
        <n v="69604764"/>
        <n v="23130736"/>
        <n v="129112"/>
        <n v="365960500"/>
        <n v="942866302"/>
        <n v="5181556"/>
        <n v="427490"/>
        <n v="151312148"/>
        <n v="487210"/>
        <n v="284671136"/>
        <n v="34449224"/>
        <n v="809655775"/>
        <n v="40276595"/>
        <n v="11497565"/>
        <n v="89153544"/>
        <n v="51553408"/>
        <n v="128447010"/>
        <n v="203718779"/>
        <n v="643351617"/>
        <n v="69836277"/>
        <n v="37289867"/>
        <n v="33760635"/>
        <n v="417967"/>
        <n v="2053357"/>
        <n v="36645630"/>
        <n v="8967347"/>
        <n v="125012676"/>
        <n v="191341"/>
        <n v="610708321"/>
        <n v="29660578"/>
        <n v="2144480"/>
        <n v="57201756"/>
        <n v="65878701"/>
        <n v="1080238094"/>
        <n v="3399133"/>
        <n v="633500"/>
        <n v="4054774"/>
        <n v="17344"/>
        <n v="26696859"/>
        <n v="410437"/>
        <n v="152968"/>
        <n v="10013"/>
        <n v="20857195"/>
        <n v="1526878"/>
        <n v="2532089"/>
        <n v="774626198"/>
        <n v="2155062"/>
        <n v="6490210"/>
        <n v="65461186"/>
        <n v="109780039"/>
        <n v="53578916"/>
        <n v="4655009"/>
        <n v="8098256"/>
        <n v="959064"/>
        <n v="5757781145"/>
        <n v="21420625"/>
        <n v="3545051"/>
        <n v="1712838"/>
        <n v="309629569"/>
        <n v="529151"/>
        <n v="519497341"/>
        <n v="53067351"/>
        <n v="111122415"/>
        <n v="206777169"/>
        <n v="1332120"/>
        <n v="8474748"/>
        <n v="621352915"/>
        <n v="792954"/>
        <n v="1433897"/>
        <n v="52937"/>
        <n v="560677"/>
        <n v="15422565"/>
        <n v="11390228"/>
        <n v="24265560"/>
        <n v="8277020160"/>
        <n v="902408"/>
        <n v="52413561"/>
        <n v="214969"/>
        <n v="24705391"/>
        <n v="218107000"/>
        <n v="198932754"/>
        <n v="2489048"/>
        <n v="12591779"/>
        <n v="63355561"/>
        <n v="4072157"/>
        <n v="5032104"/>
        <n v="2507928"/>
        <n v="77740893"/>
        <n v="1418856"/>
        <n v="927870"/>
        <n v="142783"/>
        <n v="550188"/>
        <n v="418070"/>
        <n v="597544920"/>
        <n v="5483021"/>
        <n v="86103592"/>
        <n v="128388671"/>
        <n v="19582858"/>
        <n v="9432047605"/>
        <n v="12418539"/>
        <n v="12147067"/>
        <n v="651216"/>
        <n v="15485262"/>
        <n v="10280603"/>
        <n v="680150811"/>
        <n v="3582837"/>
        <n v="148658406"/>
        <n v="15806951"/>
        <n v="695835779"/>
        <n v="8630799"/>
        <n v="3715415"/>
        <n v="426037272"/>
        <n v="270569631"/>
        <n v="3827127"/>
        <n v="21220566"/>
        <n v="472250384"/>
        <n v="5204298"/>
        <n v="350763782"/>
        <n v="1988677"/>
        <n v="1462827064"/>
        <n v="2102622"/>
        <n v="3265118"/>
        <n v="32349567"/>
        <n v="960167"/>
        <n v="2993482"/>
        <n v="5812169"/>
        <n v="47138854"/>
        <n v="25021493"/>
        <n v="126518"/>
        <n v="19199490"/>
        <n v="795426551"/>
        <n v="529729"/>
        <n v="5634458"/>
        <n v="274843"/>
        <n v="3003979"/>
        <n v="868341751"/>
        <n v="53739966"/>
        <n v="21184581"/>
        <n v="638516109"/>
        <n v="5574678"/>
        <n v="151163211"/>
        <n v="11959241"/>
        <n v="376301513"/>
        <n v="32788804"/>
        <n v="72974731"/>
        <n v="2974982654"/>
        <n v="8086241"/>
        <n v="23200"/>
        <n v="8244985"/>
        <n v="12750963"/>
        <n v="133103"/>
        <n v="1493611761"/>
        <n v="66321184"/>
        <n v="1148023"/>
        <n v="2798672"/>
        <n v="973340"/>
        <n v="14168581"/>
        <n v="3517823"/>
        <n v="243407527"/>
        <n v="1715541"/>
        <n v="20274032"/>
        <n v="1857685"/>
        <n v="10396542"/>
        <n v="62260286"/>
        <n v="71459320"/>
        <n v="291883"/>
        <n v="2332413"/>
        <n v="7674334"/>
        <n v="40226090"/>
        <n v="10557972"/>
        <n v="8246896"/>
        <n v="3660214"/>
        <n v="2152536"/>
        <n v="5384238"/>
        <n v="71310800"/>
        <n v="18114882"/>
        <n v="243676"/>
        <n v="467068848"/>
        <n v="796620907"/>
        <n v="6024666"/>
        <n v="382457"/>
        <n v="154138813"/>
        <n v="55171"/>
        <n v="178830834"/>
        <n v="24782945"/>
        <n v="808281754"/>
        <n v="48229545"/>
        <n v="11939254"/>
        <n v="86723386"/>
        <n v="46898994"/>
        <n v="71823760"/>
        <n v="178437454"/>
        <n v="633592461"/>
        <n v="85129147"/>
        <n v="63948344"/>
        <n v="33281400"/>
        <n v="925298"/>
        <n v="912779"/>
        <n v="29431454"/>
        <n v="4817453"/>
        <n v="220964757"/>
        <n v="564380"/>
        <n v="511878530"/>
        <n v="29141932"/>
        <n v="5374638"/>
        <n v="61601505"/>
        <n v="62926369"/>
        <n v="1125830496"/>
        <n v="3476612"/>
        <n v="944142"/>
        <n v="3493737"/>
        <n v="5928"/>
        <n v="18509527"/>
        <n v="3275178"/>
        <n v="94550"/>
        <n v="10568644"/>
        <n v="408701"/>
        <n v="656861"/>
        <n v="825320501"/>
        <n v="2728725"/>
        <n v="4014832"/>
        <n v="78326173"/>
        <n v="101852669"/>
        <n v="48761918"/>
        <n v="5018565"/>
        <n v="9958196"/>
        <n v="885517"/>
        <n v="5298580470"/>
        <n v="22909657"/>
        <n v="3254093"/>
        <n v="1320193"/>
        <n v="75738949"/>
        <n v="303403"/>
        <n v="515640996"/>
        <n v="51363687"/>
        <n v="109378960"/>
        <n v="179710612"/>
        <n v="1969877"/>
        <n v="1219446"/>
        <n v="874506980"/>
        <n v="380071"/>
        <n v="1454127"/>
        <n v="3150"/>
        <n v="211543"/>
        <n v="16745107"/>
        <n v="29083159"/>
        <n v="23002801"/>
        <n v="29116951"/>
        <n v="8807782041"/>
        <n v="1158153"/>
        <n v="66520726"/>
        <n v="175927"/>
        <n v="26192362"/>
        <n v="309334369"/>
        <n v="247549568"/>
        <n v="1216374"/>
        <n v="12276754"/>
        <n v="37966319"/>
        <n v="1183938"/>
        <n v="5414519"/>
        <n v="2425834"/>
        <n v="79559179"/>
        <n v="2348232"/>
        <n v="1385609"/>
        <n v="43059"/>
        <n v="1173254"/>
        <n v="829413"/>
        <n v="677006386"/>
        <n v="3993705"/>
        <n v="97657047"/>
        <n v="179719448"/>
        <n v="16823826"/>
        <n v="12094098593"/>
        <n v="20599588"/>
        <n v="11306996"/>
        <n v="749473"/>
        <n v="15349599"/>
        <n v="13151138"/>
        <n v="713821743"/>
        <n v="1970792"/>
        <n v="153868197"/>
        <n v="8871"/>
        <n v="22787505"/>
        <n v="534396431"/>
        <n v="5157389"/>
        <n v="4769870"/>
        <n v="282632925"/>
        <n v="210807283"/>
        <n v="3447103"/>
        <n v="16428203"/>
        <n v="493244552"/>
        <n v="4656242"/>
        <n v="320813324"/>
        <n v="1859074"/>
        <n v="1448115924"/>
        <n v="3732686"/>
        <n v="5229104"/>
        <n v="40418544"/>
        <n v="356648"/>
        <n v="2000354"/>
        <n v="45252708"/>
        <n v="36070463"/>
        <n v="24384457"/>
        <n v="1100507974"/>
        <n v="1251284"/>
        <n v="2106772"/>
        <n v="659196"/>
        <n v="4602879"/>
        <n v="963527732"/>
        <n v="57701458"/>
        <n v="27999900"/>
        <n v="679265480"/>
        <n v="7146936"/>
        <n v="121263145"/>
        <n v="2739595"/>
        <n v="357894274"/>
        <n v="33606836"/>
        <n v="95835911"/>
        <n v="3205408475"/>
        <n v="10835976"/>
        <n v="40981"/>
        <n v="8626049"/>
        <n v="16290180"/>
        <n v="70494"/>
        <n v="1492612284"/>
        <n v="122508130"/>
        <n v="2424193"/>
        <n v="1541591"/>
        <n v="14783693"/>
        <n v="4615987"/>
        <n v="401928722"/>
        <n v="823249"/>
        <n v="17670769"/>
        <n v="2205928"/>
        <n v="14101929"/>
        <n v="42681903"/>
        <n v="79355781"/>
        <n v="127709"/>
        <n v="3269474"/>
        <n v="10902321"/>
        <n v="40803202"/>
        <n v="8600860"/>
        <n v="26585748"/>
        <n v="5241623"/>
        <n v="843624"/>
        <n v="5483015"/>
        <n v="75101676"/>
        <n v="30598272"/>
        <n v="30199"/>
        <n v="360051122"/>
        <n v="1016839496"/>
        <n v="7583110"/>
        <n v="1750545"/>
        <n v="15233"/>
        <n v="242559858"/>
        <n v="30105056"/>
        <n v="873796304"/>
        <n v="41430664"/>
        <n v="7910100"/>
        <n v="83795797"/>
        <n v="45743586"/>
        <n v="117872508"/>
        <n v="187725473"/>
        <n v="704196788"/>
        <n v="131774890"/>
        <n v="56595753"/>
        <n v="45105939"/>
        <n v="1080343"/>
        <n v="1078360"/>
        <n v="37937413"/>
        <n v="5361812"/>
        <n v="218122234"/>
        <n v="318521"/>
        <n v="575018283"/>
        <n v="39634502"/>
        <n v="6478063"/>
        <n v="61260484"/>
        <n v="71540089"/>
        <n v="1140965182"/>
        <n v="3486039"/>
        <n v="7573376"/>
        <n v="5071847"/>
        <n v="11109"/>
        <n v="12951909"/>
        <n v="4571623"/>
        <n v="189380"/>
        <n v="8830221"/>
        <n v="222596"/>
        <n v="979401"/>
        <n v="881282133"/>
        <n v="5773868"/>
        <n v="5772505"/>
        <n v="69463875"/>
        <n v="93530587"/>
        <n v="65126821"/>
        <n v="4878846"/>
        <n v="12365122"/>
        <n v="928177"/>
        <n v="5324927943"/>
        <n v="14929112"/>
        <n v="4453362"/>
        <n v="787297"/>
        <n v="723262305"/>
        <n v="46451976"/>
        <n v="109618000"/>
        <n v="223496495"/>
        <n v="1149360"/>
        <n v="3051074"/>
        <n v="819688445"/>
        <n v="1609077"/>
        <n v="2376899"/>
        <n v="11044"/>
        <n v="150761"/>
        <n v="4468113"/>
        <n v="7375244"/>
        <n v="18462932"/>
        <n v="46142005"/>
        <n v="9063086110"/>
        <n v="1359517"/>
        <n v="35708184"/>
        <n v="219643"/>
        <n v="28335543"/>
        <n v="320355955"/>
        <n v="289317971"/>
        <n v="1149755"/>
        <n v="13466194"/>
        <n v="60429983"/>
        <n v="6809"/>
        <n v="1137221"/>
        <n v="5927718"/>
        <n v="1976662"/>
        <n v="91668833"/>
        <n v="2898085"/>
        <n v="892348"/>
        <n v="52206"/>
        <n v="851383"/>
        <n v="443977"/>
        <n v="721359153"/>
        <n v="67702"/>
        <n v="4688409"/>
        <n v="138762826"/>
        <n v="183024547"/>
        <n v="26581272"/>
        <n v="13847432010"/>
        <n v="16108545"/>
        <n v="16574593"/>
        <n v="975504"/>
        <n v="17642801"/>
        <n v="40080825"/>
        <n v="859984559"/>
        <n v="758214"/>
        <n v="156126265"/>
        <n v="66075"/>
        <n v="24386463"/>
        <n v="493638346"/>
        <n v="6806680"/>
        <n v="5238474"/>
        <n v="345018497"/>
        <n v="150079103"/>
        <n v="1473207"/>
        <n v="25985778"/>
        <n v="491000432"/>
        <n v="3921500"/>
        <n v="334838186"/>
        <n v="2419968"/>
        <n v="1548225514"/>
        <n v="3409306"/>
        <n v="30502361"/>
        <n v="29711095"/>
        <n v="595139"/>
        <n v="1193594"/>
        <n v="71493357"/>
        <n v="41973527"/>
        <n v="27240171"/>
        <n v="1142196745"/>
        <n v="2102297"/>
        <n v="3016970"/>
        <n v="250860"/>
        <n v="7134863"/>
        <n v="979186266"/>
        <n v="62429836"/>
        <n v="37970770"/>
        <n v="704913531"/>
        <n v="4861068"/>
        <n v="141323413"/>
        <n v="2332073"/>
        <n v="320034431"/>
        <n v="40020008"/>
        <n v="91922956"/>
        <n v="3493899416"/>
        <n v="11120715"/>
        <n v="121697"/>
        <n v="12243005"/>
        <n v="12135263"/>
        <n v="6113"/>
        <n v="1744697069"/>
        <n v="85531072"/>
        <n v="982200"/>
        <n v="850025"/>
        <n v="17946653"/>
        <n v="5306757"/>
        <n v="411136860"/>
        <n v="421161"/>
        <n v="4500"/>
        <n v="15440988"/>
        <n v="771096"/>
        <n v="14337283"/>
        <n v="28052887"/>
        <n v="66782402"/>
        <n v="325818"/>
        <n v="3077365"/>
        <n v="6555810"/>
        <n v="46606607"/>
        <n v="8912685"/>
        <n v="4666810"/>
        <n v="289513"/>
        <n v="5002386"/>
        <n v="92377136"/>
        <n v="27348131"/>
        <n v="963922"/>
        <n v="335192527"/>
        <n v="1025548122"/>
        <n v="8237425"/>
        <n v="1731257"/>
        <n v="22804"/>
        <n v="155983470"/>
        <n v="26340545"/>
        <n v="856200321"/>
        <n v="45127233"/>
        <n v="9439317"/>
        <n v="101821936"/>
        <n v="55599215"/>
        <n v="172567944"/>
        <n v="168381661"/>
        <n v="764913551"/>
        <n v="81073741"/>
        <n v="70006214"/>
        <n v="43852720"/>
        <n v="2246004"/>
        <n v="4259657"/>
        <n v="37955148"/>
        <n v="9237318"/>
        <n v="163822299"/>
        <n v="329396"/>
        <n v="594877152"/>
        <n v="30408524"/>
        <n v="3178653"/>
        <n v="47163153"/>
        <n v="85638541"/>
        <n v="1258244922"/>
        <n v="2749444"/>
        <n v="8818573"/>
        <n v="5887318"/>
        <n v="15621425"/>
        <n v="7678329"/>
        <n v="12323932"/>
        <n v="2515621"/>
        <n v="924476698"/>
        <n v="4801258"/>
        <n v="5213235"/>
        <n v="77547261"/>
        <n v="50513226"/>
        <n v="66037330"/>
        <n v="8778888"/>
        <n v="14362699"/>
        <n v="451594"/>
        <n v="5501167262"/>
        <n v="16650927"/>
        <n v="821727"/>
        <n v="1323747"/>
        <n v="695908957"/>
        <n v="47969555"/>
        <n v="110928750"/>
        <n v="199064387"/>
        <n v="3096226"/>
        <n v="699045"/>
        <n v="806433958"/>
        <n v="1028825"/>
        <n v="3822117"/>
        <n v="73436"/>
        <n v="22184"/>
        <n v="397392"/>
        <n v="11404906"/>
        <n v="17220749"/>
        <n v="27781012"/>
        <n v="8702846445"/>
        <n v="1215800"/>
        <n v="19276372"/>
        <n v="121310"/>
        <n v="28705994"/>
        <n v="392742838"/>
        <n v="241038317"/>
        <n v="734696"/>
        <n v="20137890"/>
        <n v="47727479"/>
        <n v="67627"/>
        <n v="1228530"/>
        <n v="6196952"/>
        <n v="754657"/>
        <n v="90450476"/>
        <n v="2218265"/>
        <n v="154157"/>
        <n v="64427"/>
        <n v="2678052"/>
        <n v="787462"/>
        <n v="727916805"/>
        <n v="156658"/>
        <n v="1317238"/>
        <n v="161260275"/>
        <n v="148195136"/>
        <n v="19105137"/>
        <n v="16727221110"/>
        <n v="14617581"/>
        <n v="11769910"/>
        <n v="995805"/>
        <n v="14197211"/>
        <n v="42351663"/>
        <n v="848778540"/>
        <n v="887457"/>
        <n v="121144836"/>
        <n v="7779"/>
        <n v="25872117"/>
        <n v="451587627"/>
        <n v="8862962"/>
        <n v="4882626"/>
        <n v="298407804"/>
        <n v="136546028"/>
        <n v="888319"/>
        <n v="15771218"/>
        <n v="437492809"/>
        <n v="5276408"/>
        <n v="352815685"/>
        <n v="1527305"/>
        <n v="1484272644"/>
        <n v="4379715"/>
        <n v="53985961"/>
        <n v="42592440"/>
        <n v="1243123"/>
        <n v="500194"/>
        <n v="59814173"/>
        <n v="34236290"/>
        <n v="27387520"/>
        <n v="1268284300"/>
        <n v="467262"/>
        <n v="1475343"/>
        <n v="113145"/>
        <n v="8388731"/>
        <n v="1054682923"/>
        <n v="70425859"/>
        <n v="38428748"/>
        <n v="698666766"/>
        <n v="3694634"/>
        <n v="65863366"/>
        <n v="2400100"/>
        <n v="286004835"/>
        <n v="38581910"/>
        <n v="80613418"/>
        <n v="3502426074"/>
        <n v="8327816"/>
        <n v="178358"/>
        <n v="15322602"/>
        <n v="10951256"/>
        <n v="19115"/>
        <n v="1685464789"/>
        <n v="82939110"/>
        <n v="1651742"/>
        <n v="911083"/>
        <n v="15482206"/>
        <n v="4496144"/>
        <n v="413553267"/>
        <n v="1828"/>
        <n v="15435449"/>
        <n v="1061796"/>
        <n v="17371209"/>
        <n v="65435706"/>
        <n v="54029831"/>
        <n v="267480"/>
        <n v="3773013"/>
        <n v="282567"/>
        <n v="49763047"/>
        <n v="15597828"/>
        <n v="8019834"/>
        <n v="661063"/>
        <n v="4216185"/>
        <n v="79760090"/>
        <n v="34383569"/>
        <n v="1261"/>
        <n v="350638568"/>
        <n v="1060881358"/>
        <n v="2941477"/>
        <n v="698503"/>
        <n v="25428"/>
        <n v="176241881"/>
        <n v="24265708"/>
        <n v="758785648"/>
        <n v="54945597"/>
        <n v="13025521"/>
        <n v="107443688"/>
        <n v="43583428"/>
        <n v="120321535"/>
        <n v="197057930"/>
        <n v="874273699"/>
        <n v="69499095"/>
        <n v="80806824"/>
        <n v="31168235"/>
        <n v="2065815"/>
        <n v="798373"/>
        <n v="51275420"/>
        <n v="11001611"/>
        <n v="293186166"/>
        <n v="35477"/>
        <n v="665963292"/>
        <n v="26644845"/>
        <n v="1499114"/>
        <n v="39571145"/>
        <n v="82492241"/>
        <n v="1123505906"/>
        <n v="2470045"/>
        <n v="9331285"/>
        <n v="4479148"/>
        <n v="11243623"/>
        <n v="6137177"/>
        <n v="174817"/>
        <n v="32324191"/>
        <n v="1653"/>
        <n v="3076656"/>
        <n v="995473841"/>
        <n v="4358401"/>
        <n v="6504301"/>
        <n v="72188386"/>
        <n v="127300658"/>
        <n v="73329811"/>
        <n v="4739975"/>
        <n v="19711299"/>
        <n v="731052"/>
        <n v="5622027525"/>
        <n v="14700984"/>
        <n v="62062"/>
        <n v="9075657"/>
        <n v="795165241"/>
        <n v="44870777"/>
        <n v="123960172"/>
        <n v="160545776"/>
        <n v="281152"/>
        <n v="355305"/>
        <n v="813049077"/>
        <n v="1764878"/>
        <n v="263503"/>
        <n v="188055"/>
        <n v="2976545"/>
        <n v="21926672"/>
        <n v="23383899"/>
        <n v="8098991501"/>
        <n v="23966453"/>
        <n v="36323"/>
        <n v="371423308"/>
        <n v="170868154"/>
        <n v="4014391"/>
        <n v="18692286"/>
        <n v="36339384"/>
        <n v="1110602"/>
        <n v="5401271"/>
        <n v="295119"/>
        <n v="82670184"/>
        <n v="1982930"/>
        <n v="322915"/>
        <n v="104119"/>
        <n v="2523394"/>
        <n v="412716"/>
        <n v="791171720"/>
        <n v="239420"/>
        <n v="4945828"/>
        <n v="123591227"/>
        <n v="173678395"/>
        <n v="29959398"/>
        <n v="16419131404"/>
        <n v="24365446"/>
        <n v="13785483"/>
        <n v="9208417"/>
        <n v="41536395"/>
        <n v="936669036"/>
        <n v="2934033"/>
        <n v="104924611"/>
        <n v="20103636"/>
        <n v="399163159"/>
        <n v="5713636"/>
        <n v="5690487"/>
        <n v="233935870"/>
        <n v="134847922"/>
        <n v="1774904"/>
        <n v="21312054"/>
        <n v="374584543"/>
        <n v="3205526"/>
        <n v="446447771"/>
        <n v="912512"/>
        <n v="1512542912"/>
        <n v="4247875"/>
        <n v="56512636"/>
        <n v="45726050"/>
        <n v="1782624"/>
        <n v="733065"/>
        <n v="49152678"/>
        <n v="30729924"/>
        <n v="26348821"/>
        <n v="1087250088"/>
        <n v="2714177"/>
        <n v="3521389"/>
        <n v="952759"/>
        <n v="4125179"/>
        <n v="1073053751"/>
        <n v="86436351"/>
        <n v="22599695"/>
        <n v="451261766"/>
        <n v="6109077"/>
        <n v="4426484"/>
        <n v="1762489"/>
        <n v="226444088"/>
        <n v="37467952"/>
        <n v="99613718"/>
        <n v="3529392658"/>
        <n v="6203916"/>
        <n v="57961"/>
        <n v="15243820"/>
        <n v="8365352"/>
        <n v="1711335854"/>
        <n v="117838744"/>
        <n v="1475509"/>
        <n v="1313958"/>
        <n v="3819394"/>
        <n v="3409472"/>
        <n v="429046660"/>
        <n v="14225615"/>
        <n v="1483042"/>
        <n v="14749893"/>
        <n v="93632506"/>
        <n v="36655839"/>
        <n v="128703"/>
        <n v="5592768"/>
        <n v="355709"/>
        <n v="18046754"/>
        <n v="6566474"/>
        <n v="1134286"/>
        <n v="3872515"/>
        <n v="86443291"/>
        <n v="21850414"/>
        <n v="107137"/>
        <n v="316957221"/>
        <n v="1046124381"/>
        <n v="2851964"/>
        <n v="669979"/>
        <n v="117853"/>
        <n v="189749828"/>
        <n v="12414618"/>
        <n v="693910476"/>
        <n v="38007569"/>
        <n v="11119318"/>
        <n v="150241633"/>
        <n v="57002270"/>
        <n v="101902093"/>
        <n v="172895493"/>
        <n v="716090653"/>
        <n v="55195152"/>
        <n v="58280640"/>
        <n v="30551440"/>
        <n v="1226839"/>
        <n v="6705364"/>
        <n v="60852848"/>
        <n v="6951029"/>
        <n v="323062348"/>
        <n v="295245"/>
        <n v="788825915"/>
        <n v="25130584"/>
        <n v="1567142"/>
        <n v="101570406"/>
        <n v="82061217"/>
        <n v="1076182053"/>
        <n v="7548121"/>
        <n v="2798960"/>
        <n v="3640749"/>
        <n v="9346539"/>
        <n v="11055766"/>
        <n v="1254148"/>
        <n v="37849173"/>
        <n v="691743"/>
        <n v="950896234"/>
        <n v="3127596"/>
        <n v="79453456"/>
        <n v="47639983"/>
        <n v="66561569"/>
        <n v="3737508"/>
        <n v="15223406"/>
        <n v="1327184"/>
        <n v="6627974364"/>
        <n v="19089441"/>
        <n v="215304"/>
        <n v="1615039"/>
        <n v="820947982"/>
        <n v="44748453"/>
        <n v="108486926"/>
        <n v="177267178"/>
        <n v="549452"/>
        <n v="312266"/>
        <n v="865777358"/>
        <n v="2099928"/>
        <n v="3502154"/>
        <n v="834579"/>
        <n v="135926"/>
        <n v="4057449"/>
        <n v="28903531"/>
        <n v="34286932"/>
        <n v="7914447909"/>
        <n v="14519528"/>
        <n v="211415"/>
        <n v="429113360"/>
        <n v="191022469"/>
        <n v="657097"/>
        <n v="17033580"/>
        <n v="66661939"/>
        <n v="4689499"/>
        <n v="5659493"/>
        <n v="1366575"/>
        <n v="97998191"/>
        <n v="1881916"/>
        <n v="269925"/>
        <n v="800430"/>
        <n v="1179865"/>
        <n v="1105991"/>
        <n v="721988312"/>
        <n v="40003"/>
        <n v="3966550"/>
        <n v="128821458"/>
        <n v="201013924"/>
        <n v="29773603"/>
        <n v="20039868067"/>
        <n v="23253677"/>
        <n v="7088057"/>
        <n v="20965874"/>
        <n v="30358137"/>
        <n v="815953284"/>
        <n v="4934362"/>
        <n v="116813896"/>
        <n v="11658080"/>
        <n v="276253813"/>
        <n v="8466120"/>
        <n v="6402619"/>
        <n v="315904936"/>
        <n v="144645226"/>
        <n v="892342"/>
        <n v="14266055"/>
        <n v="385536193"/>
        <n v="2924590"/>
        <n v="422302545"/>
        <n v="259852"/>
        <n v="1404948672"/>
        <n v="4447696"/>
        <n v="57547625"/>
        <n v="31673580"/>
        <n v="725515"/>
        <n v="1074992"/>
        <n v="51381175"/>
        <n v="39783940"/>
        <n v="28457968"/>
        <n v="1195061980"/>
        <n v="1878426"/>
        <n v="1441573"/>
        <n v="232593"/>
        <n v="4361818"/>
        <n v="1298376747"/>
        <n v="84884041"/>
        <n v="24306827"/>
        <n v="454754750"/>
        <n v="16213441"/>
        <n v="2444670"/>
        <n v="2155793"/>
        <n v="242342460"/>
        <n v="33397963"/>
        <n v="67563386"/>
        <n v="3608785136"/>
        <n v="6570564"/>
        <n v="71781"/>
        <n v="14794537"/>
        <n v="10114711"/>
        <n v="457269"/>
        <n v="2019901932"/>
        <n v="71286843"/>
        <n v="2097280"/>
        <n v="975790"/>
        <n v="4529376"/>
        <n v="3139342"/>
        <n v="364056718"/>
        <n v="17965505"/>
        <n v="350674"/>
        <n v="11236925"/>
        <n v="90850726"/>
        <n v="35315392"/>
        <n v="136802"/>
        <n v="4585149"/>
        <n v="551451"/>
        <n v="17272649"/>
        <n v="8474652"/>
        <n v="706625"/>
        <n v="7393570"/>
        <n v="81694896"/>
        <n v="11923633"/>
        <n v="379679894"/>
        <n v="1025372383"/>
        <n v="4887632"/>
        <n v="1105674"/>
        <n v="235645224"/>
        <n v="54348"/>
        <n v="792861684"/>
        <n v="48756069"/>
        <n v="14873112"/>
        <n v="129306756"/>
        <n v="41830336"/>
        <n v="96732981"/>
        <n v="172722867"/>
        <n v="683138243"/>
        <n v="64861939"/>
        <n v="108471026"/>
        <n v="29977655"/>
        <n v="935728"/>
        <n v="2647148"/>
        <n v="31466143"/>
        <n v="10275311"/>
        <n v="240898335"/>
        <n v="36993"/>
        <n v="639758307"/>
        <n v="23840490"/>
        <n v="28167530"/>
        <n v="72232396"/>
        <n v="1285562913"/>
        <n v="9213143"/>
        <n v="5022801"/>
        <n v="2132459"/>
        <n v="9661681"/>
        <n v="8203368"/>
        <n v="3337"/>
        <n v="29937546"/>
        <n v="54900"/>
        <n v="3481182"/>
        <n v="1086329360"/>
        <n v="3277750"/>
        <n v="83066605"/>
        <n v="33511730"/>
        <n v="66350701"/>
        <n v="4169366"/>
        <n v="19907271"/>
        <n v="853600"/>
        <n v="6694004171"/>
        <n v="18246074"/>
        <n v="20624"/>
        <n v="784678"/>
        <n v="843162239"/>
        <n v="43676713"/>
        <n v="105921298"/>
        <n v="178801011"/>
        <n v="357036"/>
        <n v="2054961"/>
        <n v="933671834"/>
        <n v="3279634"/>
        <n v="14070"/>
        <n v="261951"/>
        <n v="2971931"/>
        <n v="28115198"/>
        <n v="37343169"/>
        <n v="8697095912.7999992"/>
        <n v="25567047"/>
        <n v="111402"/>
        <n v="33605325"/>
        <n v="598911340"/>
        <n v="276378299"/>
        <n v="280740"/>
        <n v="23077597"/>
        <n v="88674236"/>
        <n v="1196216"/>
        <n v="4246991"/>
        <n v="275527"/>
        <n v="119452100"/>
        <n v="3324411"/>
        <n v="225220"/>
        <n v="45547"/>
        <n v="1220314"/>
        <n v="783153"/>
        <n v="870674451"/>
        <n v="99169"/>
        <n v="6435886"/>
        <n v="113527460"/>
        <n v="181292547"/>
        <n v="32937615"/>
        <n v="20131643029.400002"/>
        <n v="20423864"/>
        <n v="15503784"/>
        <n v="12509031"/>
        <n v="38862636"/>
        <n v="872990951"/>
        <n v="1117029"/>
        <n v="208634211"/>
        <n v="20939269"/>
        <n v="815312685"/>
        <n v="5540715"/>
        <n v="8250971"/>
        <n v="346221582"/>
        <n v="152763256"/>
        <n v="419520"/>
        <n v="14077116"/>
        <n v="526564132"/>
        <n v="2748018"/>
        <n v="449709978"/>
        <n v="1565642"/>
        <n v="1465317357"/>
        <n v="4909494"/>
        <n v="66587786"/>
        <n v="22520463"/>
        <n v="543976"/>
        <n v="723451"/>
        <n v="74512023"/>
        <n v="99495431"/>
        <n v="32486855"/>
        <n v="1082199301"/>
        <n v="10496806"/>
        <n v="4762382"/>
        <n v="68574"/>
        <n v="10160933"/>
        <n v="2075688097"/>
        <n v="103578091"/>
        <n v="39958173"/>
        <n v="555932211"/>
        <n v="10364052"/>
        <n v="4026890"/>
        <n v="2596265"/>
        <n v="313071243"/>
        <n v="58003626"/>
        <n v="94915138"/>
        <n v="4173105429"/>
        <n v="4096755"/>
        <n v="606549"/>
        <n v="26667911"/>
        <n v="2653782224"/>
        <n v="94946717"/>
        <n v="1502381"/>
        <n v="5970886"/>
        <n v="4063010"/>
        <n v="227665936"/>
        <n v="19285758"/>
        <n v="815328"/>
        <n v="8899892"/>
        <n v="130270372"/>
        <n v="39198395"/>
        <n v="128400"/>
        <n v="3101885"/>
        <n v="1809243"/>
        <n v="10299520"/>
        <n v="9323593"/>
        <n v="2378964"/>
        <n v="3781294"/>
        <n v="107771717"/>
        <n v="14801351"/>
        <n v="92588"/>
        <n v="496732842"/>
        <n v="1390424754"/>
        <n v="6462360"/>
        <n v="382318"/>
        <n v="63797"/>
        <n v="235731547"/>
        <n v="3041220"/>
        <n v="1076363579"/>
        <n v="54716834"/>
        <n v="16614522"/>
        <n v="146484851"/>
        <n v="50564277"/>
        <n v="124300186"/>
        <n v="208242383"/>
        <n v="912915808"/>
        <n v="51765644"/>
        <n v="122935525"/>
        <n v="31360504"/>
        <n v="855318"/>
        <n v="1482960"/>
        <n v="50375871"/>
        <n v="17603654"/>
        <n v="454708"/>
        <n v="944786271"/>
        <n v="33207616"/>
        <n v="113717585"/>
        <n v="94095996"/>
        <n v="1821372921"/>
        <n v="4265945"/>
        <n v="3801166"/>
        <n v="2648826"/>
        <n v="23730206"/>
        <n v="3138254"/>
        <n v="5424"/>
        <n v="30994"/>
        <n v="55316035"/>
        <n v="4268683"/>
        <n v="1391945840"/>
        <n v="8005805"/>
        <n v="85556930"/>
        <n v="47279069"/>
        <n v="75808651"/>
        <n v="6243484"/>
        <n v="5636214"/>
        <n v="168171"/>
        <n v="7817718915"/>
        <n v="14945504"/>
        <n v="819676"/>
        <n v="887971"/>
        <n v="983842935"/>
        <n v="54933908"/>
        <n v="113792603"/>
        <n v="178762866"/>
        <n v="1088330"/>
        <n v="750593"/>
      </sharedItems>
    </cacheField>
    <cacheField name="Annual Imports" numFmtId="164">
      <sharedItems containsSemiMixedTypes="0" containsString="0" containsNumber="1" minValue="0" maxValue="18169511652"/>
    </cacheField>
    <cacheField name="Annual CPI" numFmtId="2">
      <sharedItems containsSemiMixedTypes="0" containsString="0" containsNumber="1" minValue="1.9959097454256201" maxValue="16785.029010136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s" refreshedDate="45269.466275115738" createdVersion="8" refreshedVersion="8" minRefreshableVersion="3" recordCount="1375" xr:uid="{A7022997-E474-40E9-88AE-195F1FF2A629}">
  <cacheSource type="worksheet">
    <worksheetSource ref="B1:J1048576" sheet="table_AnnualExportImportwCPI"/>
  </cacheSource>
  <cacheFields count="9">
    <cacheField name="Year" numFmtId="0">
      <sharedItems containsString="0" containsBlank="1" containsNumber="1" containsInteger="1" minValue="2015" maxValue="2022" count="9">
        <n v="2015"/>
        <n v="2016"/>
        <n v="2017"/>
        <n v="2018"/>
        <n v="2019"/>
        <n v="2020"/>
        <n v="2021"/>
        <n v="2022"/>
        <m/>
      </sharedItems>
    </cacheField>
    <cacheField name="Country_Code" numFmtId="0">
      <sharedItems containsBlank="1"/>
    </cacheField>
    <cacheField name="TradeID" numFmtId="0">
      <sharedItems containsBlank="1"/>
    </cacheField>
    <cacheField name="Country" numFmtId="0">
      <sharedItems containsBlank="1" count="183">
        <s v="United Arab Emirates"/>
        <s v="Afghanistan"/>
        <s v="Antigua and Barbuda"/>
        <s v="Anguilla"/>
        <s v="Albania"/>
        <s v="Armenia"/>
        <s v="Angola"/>
        <s v="Austria"/>
        <s v="Australia"/>
        <s v="Aruba"/>
        <s v="Azerbaijan"/>
        <s v="Bosnia and Herzegovina"/>
        <s v="Barbados"/>
        <s v="Bangladesh"/>
        <s v="Belgium"/>
        <s v="Burkina Faso"/>
        <s v="Bulgaria"/>
        <s v="Bahrain"/>
        <s v="Burundi"/>
        <s v="Benin"/>
        <s v="Brunei Darussalam"/>
        <s v="Bolivia"/>
        <s v="Brazil"/>
        <s v="Bahamas"/>
        <s v="Bhutan"/>
        <s v="Botswana"/>
        <s v="Belarus"/>
        <s v="Belize"/>
        <s v="Canada"/>
        <s v="Central African Republic"/>
        <s v="Congo"/>
        <s v="Switzerland"/>
        <s v="Chile"/>
        <s v="Cameroon"/>
        <s v="China, People's Republic of"/>
        <s v="Colombia"/>
        <s v="Costa Rica"/>
        <s v="Curacao"/>
        <s v="Cyprus"/>
        <s v="Czechia"/>
        <s v="Germany"/>
        <s v="Djibouti"/>
        <s v="Denmark"/>
        <s v="Dominica"/>
        <s v="Dominican Republic"/>
        <s v="Algeria"/>
        <s v="Ecuador"/>
        <s v="Estonia"/>
        <s v="Egypt"/>
        <s v="Spain"/>
        <s v="Ethiopia"/>
        <s v="Finland"/>
        <s v="Fiji"/>
        <s v="Micronesia, Federated States of"/>
        <s v="France"/>
        <s v="Gabon"/>
        <s v="United Kingdom"/>
        <s v="Grenada"/>
        <s v="Georgia"/>
        <s v="Ghana"/>
        <s v="Gambia"/>
        <s v="Guinea"/>
        <s v="Guadeloupe"/>
        <s v="Greece"/>
        <s v="Guatemala"/>
        <s v="Guinea-Bissau"/>
        <s v="Guyana"/>
        <s v="Hong Kong (Special Administrative Region)"/>
        <s v="Honduras"/>
        <s v="Croatia"/>
        <s v="Haiti"/>
        <s v="Hungary"/>
        <s v="Indonesia"/>
        <s v="Ireland"/>
        <s v="Israel"/>
        <s v="India"/>
        <s v="Iraq"/>
        <s v="Iran"/>
        <s v="Iceland"/>
        <s v="Italy"/>
        <s v="Jamaica"/>
        <s v="Jordan"/>
        <s v="Japan"/>
        <s v="Kenya"/>
        <s v="Kyrgyzstan"/>
        <s v="Cambodia"/>
        <s v="Kiribati"/>
        <s v="St Kitts and Nevis"/>
        <s v="Korea, Republic of"/>
        <s v="Kuwait"/>
        <s v="Cayman Islands"/>
        <s v="Kazakhstan"/>
        <s v="Laos"/>
        <s v="Lebanon"/>
        <s v="St Lucia"/>
        <s v="Sri Lanka"/>
        <s v="Liberia"/>
        <s v="Lesotho"/>
        <s v="Lithuania"/>
        <s v="Luxembourg"/>
        <s v="Latvia"/>
        <s v="Libya"/>
        <s v="Morocco"/>
        <s v="Moldova"/>
        <s v="Madagascar"/>
        <s v="Mali"/>
        <s v="Myanmar"/>
        <s v="Mongolia"/>
        <s v="Macau (Special Administrative Region)"/>
        <s v="Martinique"/>
        <s v="Mauritania"/>
        <s v="Montserrat"/>
        <s v="Malta"/>
        <s v="Mauritius"/>
        <s v="Maldives"/>
        <s v="Malawi"/>
        <s v="Mexico"/>
        <s v="Malaysia"/>
        <s v="Mozambique"/>
        <s v="Namibia"/>
        <s v="New Caledonia"/>
        <s v="Niger"/>
        <s v="Nigeria"/>
        <s v="Nicaragua"/>
        <s v="Netherlands"/>
        <s v="Norway"/>
        <s v="Nepal"/>
        <s v="New Zealand"/>
        <s v="Oman"/>
        <s v="Panama"/>
        <s v="Peru"/>
        <s v="Papua New Guinea"/>
        <s v="Philippines"/>
        <s v="Pakistan"/>
        <s v="Poland"/>
        <s v="Portugal"/>
        <s v="Palau"/>
        <s v="Paraguay"/>
        <s v="Qatar"/>
        <s v="Romania"/>
        <s v="Russia"/>
        <s v="Rwanda"/>
        <s v="Saudi Arabia"/>
        <s v="Solomon Islands"/>
        <s v="Seychelles"/>
        <s v="Sudan"/>
        <s v="Sweden"/>
        <s v="Singapore"/>
        <s v="Slovenia"/>
        <s v="Slovakia"/>
        <s v="Sierra Leone"/>
        <s v="San Marino"/>
        <s v="Senegal"/>
        <s v="Somalia"/>
        <s v="Suriname"/>
        <s v="Sao Tome and Principe"/>
        <s v="El Salvador"/>
        <s v="Chad"/>
        <s v="Togo"/>
        <s v="Thailand"/>
        <s v="Tajikistan"/>
        <s v="Timor-Leste"/>
        <s v="Tunisia"/>
        <s v="Tonga"/>
        <s v="Türkiye"/>
        <s v="Trinidad and Tobago"/>
        <s v="Tanzania"/>
        <s v="Ukraine"/>
        <s v="Uganda"/>
        <s v="United States of America"/>
        <s v="Uruguay"/>
        <s v="Uzbekistan"/>
        <s v="St Vincent and the Grenadines"/>
        <s v="Venezuela"/>
        <s v="Virgin Islands, British"/>
        <s v="Viet Nam"/>
        <s v="Vanuatu"/>
        <s v="Samoa"/>
        <s v="South Africa"/>
        <s v="Zambia"/>
        <s v="Zimbabwe"/>
        <s v="Argentina"/>
        <m/>
      </sharedItems>
    </cacheField>
    <cacheField name="Continent" numFmtId="0">
      <sharedItems containsBlank="1"/>
    </cacheField>
    <cacheField name="Annual_Exports" numFmtId="0">
      <sharedItems containsString="0" containsBlank="1" containsNumber="1" minValue="0" maxValue="20131643029.400002"/>
    </cacheField>
    <cacheField name="Annual_Imports" numFmtId="0">
      <sharedItems containsString="0" containsBlank="1" containsNumber="1" minValue="0" maxValue="18169511652"/>
    </cacheField>
    <cacheField name="Annual_CPI" numFmtId="0">
      <sharedItems containsString="0" containsBlank="1" containsNumber="1" minValue="1.9959097454256201" maxValue="16785.029010136899"/>
    </cacheField>
    <cacheField name="Annual_Trade" numFmtId="0">
      <sharedItems containsString="0" containsBlank="1" containsNumber="1" minValue="1019" maxValue="38301154681.4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5">
  <r>
    <x v="0"/>
    <s v="AE"/>
    <x v="0"/>
    <x v="0"/>
    <n v="832994581"/>
    <n v="425569309"/>
    <n v="97.521627708265598"/>
  </r>
  <r>
    <x v="0"/>
    <s v="AF"/>
    <x v="1"/>
    <x v="0"/>
    <n v="403739"/>
    <n v="105120"/>
    <n v="101.29575121949701"/>
  </r>
  <r>
    <x v="0"/>
    <s v="AG"/>
    <x v="2"/>
    <x v="1"/>
    <n v="2602815"/>
    <n v="19446"/>
    <n v="96.561271526217894"/>
  </r>
  <r>
    <x v="0"/>
    <s v="AI"/>
    <x v="3"/>
    <x v="1"/>
    <n v="83182"/>
    <n v="192440"/>
    <n v="106.1275"/>
  </r>
  <r>
    <x v="0"/>
    <s v="AL"/>
    <x v="4"/>
    <x v="2"/>
    <n v="136189"/>
    <n v="371606"/>
    <n v="92.435759461668198"/>
  </r>
  <r>
    <x v="0"/>
    <s v="AM"/>
    <x v="5"/>
    <x v="0"/>
    <n v="15156903"/>
    <n v="84690"/>
    <n v="124.231343774992"/>
  </r>
  <r>
    <x v="0"/>
    <s v="AO"/>
    <x v="6"/>
    <x v="3"/>
    <n v="31797456"/>
    <n v="2671"/>
    <n v="31.105833333333301"/>
  </r>
  <r>
    <x v="0"/>
    <s v="AT"/>
    <x v="7"/>
    <x v="2"/>
    <n v="21240817"/>
    <n v="190620522"/>
    <n v="92.479825833333393"/>
  </r>
  <r>
    <x v="0"/>
    <s v="AU"/>
    <x v="8"/>
    <x v="4"/>
    <n v="8339522914"/>
    <n v="5952382718"/>
    <n v="107.675"/>
  </r>
  <r>
    <x v="0"/>
    <s v="AW"/>
    <x v="9"/>
    <x v="1"/>
    <n v="991912"/>
    <n v="16741"/>
    <n v="93.729976446022704"/>
  </r>
  <r>
    <x v="0"/>
    <s v="AZ"/>
    <x v="10"/>
    <x v="0"/>
    <n v="80062137"/>
    <n v="79274"/>
    <n v="117.73333333333299"/>
  </r>
  <r>
    <x v="0"/>
    <s v="BA"/>
    <x v="11"/>
    <x v="2"/>
    <n v="272356"/>
    <n v="1761425"/>
    <n v="102.008333333333"/>
  </r>
  <r>
    <x v="0"/>
    <s v="BB"/>
    <x v="12"/>
    <x v="1"/>
    <n v="24050430"/>
    <n v="300157"/>
    <n v="77.531437698445501"/>
  </r>
  <r>
    <x v="0"/>
    <s v="BD"/>
    <x v="13"/>
    <x v="0"/>
    <n v="213394420"/>
    <n v="87812881"/>
    <n v="69.528019388716203"/>
  </r>
  <r>
    <x v="0"/>
    <s v="BE"/>
    <x v="14"/>
    <x v="2"/>
    <n v="240923826"/>
    <n v="307755283"/>
    <n v="100.9025"/>
  </r>
  <r>
    <x v="0"/>
    <s v="BF"/>
    <x v="15"/>
    <x v="3"/>
    <n v="829699"/>
    <n v="2863"/>
    <n v="101.65333333333299"/>
  </r>
  <r>
    <x v="0"/>
    <s v="BG"/>
    <x v="16"/>
    <x v="2"/>
    <n v="8240393"/>
    <n v="41728032"/>
    <n v="6550.4066139818297"/>
  </r>
  <r>
    <x v="0"/>
    <s v="BH"/>
    <x v="17"/>
    <x v="0"/>
    <n v="78089508"/>
    <n v="5976095"/>
    <n v="92.965482568416306"/>
  </r>
  <r>
    <x v="0"/>
    <s v="BI"/>
    <x v="18"/>
    <x v="3"/>
    <n v="0"/>
    <n v="42386"/>
    <n v="93.766735439040204"/>
  </r>
  <r>
    <x v="0"/>
    <s v="BJ"/>
    <x v="19"/>
    <x v="3"/>
    <n v="1835474"/>
    <n v="23865"/>
    <n v="100.218785923536"/>
  </r>
  <r>
    <x v="0"/>
    <s v="BN"/>
    <x v="20"/>
    <x v="0"/>
    <n v="4679662"/>
    <n v="501158773"/>
    <n v="99.895369166666697"/>
  </r>
  <r>
    <x v="0"/>
    <s v="BO"/>
    <x v="21"/>
    <x v="5"/>
    <n v="2668491"/>
    <n v="4509886"/>
    <n v="93.218333333333305"/>
  </r>
  <r>
    <x v="0"/>
    <s v="BR"/>
    <x v="22"/>
    <x v="5"/>
    <n v="68981864"/>
    <n v="142605194"/>
    <n v="4310.11916666667"/>
  </r>
  <r>
    <x v="0"/>
    <s v="BS"/>
    <x v="23"/>
    <x v="1"/>
    <n v="2224603"/>
    <n v="16567"/>
    <n v="102.008333333333"/>
  </r>
  <r>
    <x v="0"/>
    <s v="BT"/>
    <x v="24"/>
    <x v="0"/>
    <n v="310212"/>
    <n v="6631"/>
    <n v="87.649721861441805"/>
  </r>
  <r>
    <x v="0"/>
    <s v="BW"/>
    <x v="25"/>
    <x v="3"/>
    <n v="66126"/>
    <n v="10209"/>
    <n v="89.9689633767846"/>
  </r>
  <r>
    <x v="0"/>
    <s v="BY"/>
    <x v="26"/>
    <x v="2"/>
    <n v="218481"/>
    <n v="17598347"/>
    <n v="56.245494179861403"/>
  </r>
  <r>
    <x v="0"/>
    <s v="BZ"/>
    <x v="27"/>
    <x v="1"/>
    <n v="312580"/>
    <n v="396135"/>
    <n v="98.115977222665506"/>
  </r>
  <r>
    <x v="0"/>
    <s v="CA"/>
    <x v="28"/>
    <x v="1"/>
    <n v="669991991"/>
    <n v="630842446"/>
    <n v="126.566666666667"/>
  </r>
  <r>
    <x v="0"/>
    <s v="CF"/>
    <x v="29"/>
    <x v="3"/>
    <n v="192212"/>
    <n v="39616"/>
    <n v="86.943939242902104"/>
  </r>
  <r>
    <x v="0"/>
    <s v="CG"/>
    <x v="30"/>
    <x v="3"/>
    <n v="6420122"/>
    <n v="73697"/>
    <n v="93.525975773838894"/>
  </r>
  <r>
    <x v="0"/>
    <s v="CH"/>
    <x v="31"/>
    <x v="2"/>
    <n v="117596171"/>
    <n v="334106020"/>
    <n v="99.759866666666696"/>
  </r>
  <r>
    <x v="0"/>
    <s v="CL"/>
    <x v="32"/>
    <x v="5"/>
    <n v="135282223"/>
    <n v="125686800"/>
    <n v="91.780833333333305"/>
  </r>
  <r>
    <x v="0"/>
    <s v="CM"/>
    <x v="33"/>
    <x v="3"/>
    <n v="30794554"/>
    <n v="1930051"/>
    <n v="109.269853917178"/>
  </r>
  <r>
    <x v="0"/>
    <s v="CN"/>
    <x v="34"/>
    <x v="0"/>
    <n v="8611422671"/>
    <n v="9883514852"/>
    <n v="89.649043333333395"/>
  </r>
  <r>
    <x v="0"/>
    <s v="CO"/>
    <x v="35"/>
    <x v="5"/>
    <n v="22420334"/>
    <n v="19116567"/>
    <n v="85.558736666666604"/>
  </r>
  <r>
    <x v="0"/>
    <s v="CR"/>
    <x v="36"/>
    <x v="1"/>
    <n v="8268594"/>
    <n v="8173287"/>
    <n v="92.969499999999996"/>
  </r>
  <r>
    <x v="0"/>
    <s v="CW"/>
    <x v="37"/>
    <x v="1"/>
    <n v="575627"/>
    <n v="0"/>
    <n v="123.566666666667"/>
  </r>
  <r>
    <x v="0"/>
    <s v="CY"/>
    <x v="38"/>
    <x v="0"/>
    <n v="14271307"/>
    <n v="1694052"/>
    <n v="100"/>
  </r>
  <r>
    <x v="0"/>
    <s v="CZ"/>
    <x v="39"/>
    <x v="2"/>
    <n v="12788295"/>
    <n v="122482621"/>
    <n v="99.974999999999994"/>
  </r>
  <r>
    <x v="0"/>
    <s v="DE"/>
    <x v="40"/>
    <x v="2"/>
    <n v="681046451"/>
    <n v="2335192035"/>
    <n v="94.851110833333394"/>
  </r>
  <r>
    <x v="0"/>
    <s v="DJ"/>
    <x v="41"/>
    <x v="3"/>
    <n v="3317912"/>
    <n v="419101"/>
    <n v="101.44579579968899"/>
  </r>
  <r>
    <x v="0"/>
    <s v="DK"/>
    <x v="42"/>
    <x v="2"/>
    <n v="160129898"/>
    <n v="199946050"/>
    <n v="100"/>
  </r>
  <r>
    <x v="0"/>
    <s v="DM"/>
    <x v="43"/>
    <x v="1"/>
    <n v="167835"/>
    <n v="135566"/>
    <n v="102.245"/>
  </r>
  <r>
    <x v="0"/>
    <s v="DO"/>
    <x v="44"/>
    <x v="1"/>
    <n v="14902428"/>
    <n v="9892133"/>
    <n v="87.732827675086398"/>
  </r>
  <r>
    <x v="0"/>
    <s v="DZ"/>
    <x v="45"/>
    <x v="3"/>
    <n v="512300825"/>
    <n v="27715"/>
    <n v="172.65333333333299"/>
  </r>
  <r>
    <x v="0"/>
    <s v="EC"/>
    <x v="46"/>
    <x v="5"/>
    <n v="4993151"/>
    <n v="47398213"/>
    <n v="103.22038088155099"/>
  </r>
  <r>
    <x v="0"/>
    <s v="EE"/>
    <x v="47"/>
    <x v="2"/>
    <n v="3325442"/>
    <n v="3850742"/>
    <n v="195.04333333333301"/>
  </r>
  <r>
    <x v="0"/>
    <s v="EG"/>
    <x v="48"/>
    <x v="3"/>
    <n v="485363637"/>
    <n v="3375808"/>
    <n v="55.875497917283298"/>
  </r>
  <r>
    <x v="0"/>
    <s v="ES"/>
    <x v="49"/>
    <x v="2"/>
    <n v="231596572"/>
    <n v="495065734"/>
    <n v="93.411583333333397"/>
  </r>
  <r>
    <x v="0"/>
    <s v="ET"/>
    <x v="50"/>
    <x v="3"/>
    <n v="1691351"/>
    <n v="5998923"/>
    <n v="92.457755659183803"/>
  </r>
  <r>
    <x v="0"/>
    <s v="FI"/>
    <x v="51"/>
    <x v="2"/>
    <n v="23360844"/>
    <n v="155804467"/>
    <n v="99.995000000000005"/>
  </r>
  <r>
    <x v="0"/>
    <s v="FJ"/>
    <x v="52"/>
    <x v="4"/>
    <n v="417195392"/>
    <n v="55123823"/>
    <n v="101.383333333333"/>
  </r>
  <r>
    <x v="0"/>
    <s v="FM"/>
    <x v="53"/>
    <x v="4"/>
    <n v="12099166"/>
    <n v="1252"/>
    <n v="101.341693654761"/>
  </r>
  <r>
    <x v="0"/>
    <s v="FR"/>
    <x v="54"/>
    <x v="2"/>
    <n v="383078264"/>
    <n v="1344820870"/>
    <n v="99.999166666666696"/>
  </r>
  <r>
    <x v="0"/>
    <s v="GA"/>
    <x v="55"/>
    <x v="3"/>
    <n v="2703093"/>
    <n v="1095254"/>
    <n v="89.557464323869397"/>
  </r>
  <r>
    <x v="0"/>
    <s v="GB"/>
    <x v="56"/>
    <x v="2"/>
    <n v="1668955363"/>
    <n v="1280884418"/>
    <n v="99.991666666666603"/>
  </r>
  <r>
    <x v="0"/>
    <s v="GD"/>
    <x v="57"/>
    <x v="1"/>
    <n v="3015912"/>
    <n v="27555"/>
    <n v="107.600833333333"/>
  </r>
  <r>
    <x v="0"/>
    <s v="GE"/>
    <x v="58"/>
    <x v="0"/>
    <n v="5439618"/>
    <n v="258152"/>
    <n v="114.664725"/>
  </r>
  <r>
    <x v="0"/>
    <s v="GH"/>
    <x v="59"/>
    <x v="3"/>
    <n v="25326089"/>
    <n v="15648187"/>
    <n v="54.9972820088242"/>
  </r>
  <r>
    <x v="0"/>
    <s v="GM"/>
    <x v="60"/>
    <x v="3"/>
    <n v="224632"/>
    <n v="8089"/>
    <n v="73.156350807797097"/>
  </r>
  <r>
    <x v="0"/>
    <s v="GN"/>
    <x v="61"/>
    <x v="3"/>
    <n v="4992254"/>
    <n v="198967"/>
    <n v="70.597698674451195"/>
  </r>
  <r>
    <x v="0"/>
    <s v="GP"/>
    <x v="62"/>
    <x v="1"/>
    <n v="5679609"/>
    <n v="208626"/>
    <n v="100.00083333333301"/>
  </r>
  <r>
    <x v="0"/>
    <s v="GR"/>
    <x v="63"/>
    <x v="2"/>
    <n v="34406035"/>
    <n v="24212042"/>
    <n v="100.093585"/>
  </r>
  <r>
    <x v="0"/>
    <s v="GT"/>
    <x v="64"/>
    <x v="1"/>
    <n v="31352712"/>
    <n v="19801970"/>
    <n v="119.5175"/>
  </r>
  <r>
    <x v="0"/>
    <s v="GW"/>
    <x v="65"/>
    <x v="3"/>
    <n v="93280"/>
    <n v="0"/>
    <n v="100.778610108303"/>
  </r>
  <r>
    <x v="0"/>
    <s v="GY"/>
    <x v="66"/>
    <x v="5"/>
    <n v="24272186"/>
    <n v="1960005"/>
    <n v="111.64166666666701"/>
  </r>
  <r>
    <x v="0"/>
    <s v="HK"/>
    <x v="67"/>
    <x v="0"/>
    <n v="752354068"/>
    <n v="104541214"/>
    <n v="90.966666666666697"/>
  </r>
  <r>
    <x v="0"/>
    <s v="HN"/>
    <x v="68"/>
    <x v="1"/>
    <n v="6917017"/>
    <n v="4125079"/>
    <n v="284.75"/>
  </r>
  <r>
    <x v="0"/>
    <s v="HR"/>
    <x v="69"/>
    <x v="2"/>
    <n v="2656557"/>
    <n v="2827277"/>
    <n v="100"/>
  </r>
  <r>
    <x v="0"/>
    <s v="HT"/>
    <x v="70"/>
    <x v="1"/>
    <n v="452648"/>
    <n v="878329"/>
    <n v="74.584894262889193"/>
  </r>
  <r>
    <x v="0"/>
    <s v="HU"/>
    <x v="71"/>
    <x v="2"/>
    <n v="1644364"/>
    <n v="80144087"/>
    <n v="135.1"/>
  </r>
  <r>
    <x v="0"/>
    <s v="ID"/>
    <x v="72"/>
    <x v="0"/>
    <n v="810281448"/>
    <n v="835392568"/>
    <n v="120.42166666666699"/>
  </r>
  <r>
    <x v="0"/>
    <s v="IE"/>
    <x v="73"/>
    <x v="2"/>
    <n v="59160914"/>
    <n v="204235800"/>
    <n v="100.325"/>
  </r>
  <r>
    <x v="0"/>
    <s v="IL"/>
    <x v="74"/>
    <x v="0"/>
    <n v="31502175"/>
    <n v="116379645"/>
    <n v="93.674999999999997"/>
  </r>
  <r>
    <x v="0"/>
    <s v="IN"/>
    <x v="75"/>
    <x v="0"/>
    <n v="637902266"/>
    <n v="576044441"/>
    <n v="123.10833333333299"/>
  </r>
  <r>
    <x v="0"/>
    <s v="IQ"/>
    <x v="76"/>
    <x v="0"/>
    <n v="4805751"/>
    <n v="4741"/>
    <n v="103.55701637892901"/>
  </r>
  <r>
    <x v="0"/>
    <s v="IR"/>
    <x v="77"/>
    <x v="0"/>
    <n v="93417528"/>
    <n v="3755813"/>
    <n v="25.599042708382001"/>
  </r>
  <r>
    <x v="0"/>
    <s v="IS"/>
    <x v="78"/>
    <x v="2"/>
    <n v="2478110"/>
    <n v="2672732"/>
    <n v="151.59800000000001"/>
  </r>
  <r>
    <x v="0"/>
    <s v="IT"/>
    <x v="79"/>
    <x v="2"/>
    <n v="398549307"/>
    <n v="934238885"/>
    <n v="99.968987499999997"/>
  </r>
  <r>
    <x v="0"/>
    <s v="JM"/>
    <x v="80"/>
    <x v="1"/>
    <n v="41549805"/>
    <n v="6256801"/>
    <n v="86.841666666666697"/>
  </r>
  <r>
    <x v="0"/>
    <s v="JO"/>
    <x v="81"/>
    <x v="0"/>
    <n v="96641814"/>
    <n v="1759287"/>
    <n v="93.375622557874806"/>
  </r>
  <r>
    <x v="0"/>
    <s v="JP"/>
    <x v="82"/>
    <x v="0"/>
    <n v="2952502953.9499998"/>
    <n v="3143949189"/>
    <n v="98.224999999999994"/>
  </r>
  <r>
    <x v="0"/>
    <s v="KE"/>
    <x v="83"/>
    <x v="3"/>
    <n v="10838513"/>
    <n v="3650531"/>
    <n v="81.524650863211804"/>
  </r>
  <r>
    <x v="0"/>
    <s v="KG"/>
    <x v="84"/>
    <x v="0"/>
    <n v="7378"/>
    <n v="126159"/>
    <n v="99.612667799037595"/>
  </r>
  <r>
    <x v="0"/>
    <s v="KH"/>
    <x v="85"/>
    <x v="0"/>
    <n v="8431860"/>
    <n v="16377995"/>
    <n v="160.22499999999999"/>
  </r>
  <r>
    <x v="0"/>
    <s v="KI"/>
    <x v="86"/>
    <x v="4"/>
    <n v="14891344"/>
    <n v="21140"/>
    <n v="124.305187670368"/>
  </r>
  <r>
    <x v="0"/>
    <s v="KN"/>
    <x v="87"/>
    <x v="1"/>
    <n v="144303"/>
    <n v="42242"/>
    <n v="107.345"/>
  </r>
  <r>
    <x v="0"/>
    <s v="KR"/>
    <x v="88"/>
    <x v="0"/>
    <n v="1565052181"/>
    <n v="1831895276"/>
    <n v="94.860916666666697"/>
  </r>
  <r>
    <x v="0"/>
    <s v="KW"/>
    <x v="89"/>
    <x v="0"/>
    <n v="82368420"/>
    <n v="154265878"/>
    <n v="106.552028432732"/>
  </r>
  <r>
    <x v="0"/>
    <s v="KY"/>
    <x v="90"/>
    <x v="1"/>
    <n v="1200694"/>
    <n v="175881"/>
    <n v="102.44965000000001"/>
  </r>
  <r>
    <x v="0"/>
    <s v="KZ"/>
    <x v="91"/>
    <x v="0"/>
    <n v="3882064"/>
    <n v="1439423"/>
    <n v="60.909446303765399"/>
  </r>
  <r>
    <x v="0"/>
    <s v="LA"/>
    <x v="92"/>
    <x v="0"/>
    <n v="1192795"/>
    <n v="4050408"/>
    <n v="99.712639722416895"/>
  </r>
  <r>
    <x v="0"/>
    <s v="LB"/>
    <x v="93"/>
    <x v="0"/>
    <n v="17730543"/>
    <n v="1334134"/>
    <n v="97.034453303205595"/>
  </r>
  <r>
    <x v="0"/>
    <s v="LC"/>
    <x v="94"/>
    <x v="1"/>
    <n v="4006942"/>
    <n v="621"/>
    <n v="102.33673675"/>
  </r>
  <r>
    <x v="0"/>
    <s v="LK"/>
    <x v="95"/>
    <x v="0"/>
    <n v="231729856"/>
    <n v="52249682"/>
    <n v="86.8392106625259"/>
  </r>
  <r>
    <x v="0"/>
    <s v="LR"/>
    <x v="96"/>
    <x v="3"/>
    <n v="1351551"/>
    <n v="5403"/>
    <n v="59.057136746271297"/>
  </r>
  <r>
    <x v="0"/>
    <s v="LS"/>
    <x v="97"/>
    <x v="3"/>
    <n v="0"/>
    <n v="14712"/>
    <n v="67.626805284361495"/>
  </r>
  <r>
    <x v="0"/>
    <s v="LT"/>
    <x v="98"/>
    <x v="2"/>
    <n v="30758499"/>
    <n v="20580203"/>
    <n v="99.999991666666702"/>
  </r>
  <r>
    <x v="0"/>
    <s v="LU"/>
    <x v="99"/>
    <x v="2"/>
    <n v="2269689"/>
    <n v="7182929"/>
    <n v="100"/>
  </r>
  <r>
    <x v="0"/>
    <s v="LV"/>
    <x v="100"/>
    <x v="2"/>
    <n v="8242714"/>
    <n v="5102214"/>
    <n v="99.999999166666697"/>
  </r>
  <r>
    <x v="0"/>
    <s v="LY"/>
    <x v="101"/>
    <x v="3"/>
    <n v="48120262"/>
    <n v="0"/>
    <n v="150.78333333333299"/>
  </r>
  <r>
    <x v="0"/>
    <s v="MA"/>
    <x v="102"/>
    <x v="3"/>
    <n v="65418597"/>
    <n v="91683449"/>
    <n v="97.302530253025296"/>
  </r>
  <r>
    <x v="0"/>
    <s v="MD"/>
    <x v="103"/>
    <x v="2"/>
    <n v="661737"/>
    <n v="315109"/>
    <n v="51.052204408540298"/>
  </r>
  <r>
    <x v="0"/>
    <s v="MG"/>
    <x v="104"/>
    <x v="3"/>
    <n v="2404269"/>
    <n v="1243391"/>
    <n v="94.299949379593599"/>
  </r>
  <r>
    <x v="0"/>
    <s v="ML"/>
    <x v="105"/>
    <x v="3"/>
    <n v="10724140"/>
    <n v="11792"/>
    <n v="102.28359142607199"/>
  </r>
  <r>
    <x v="0"/>
    <s v="MM"/>
    <x v="106"/>
    <x v="0"/>
    <n v="27534534"/>
    <n v="2884417"/>
    <n v="119.70431167153799"/>
  </r>
  <r>
    <x v="0"/>
    <s v="MN"/>
    <x v="107"/>
    <x v="0"/>
    <n v="10784533"/>
    <n v="1980511"/>
    <n v="79.998549107142793"/>
  </r>
  <r>
    <x v="0"/>
    <s v="MO"/>
    <x v="108"/>
    <x v="0"/>
    <n v="6961773"/>
    <n v="1405446"/>
    <n v="92.797499999999999"/>
  </r>
  <r>
    <x v="0"/>
    <s v="MQ"/>
    <x v="109"/>
    <x v="1"/>
    <n v="5233963"/>
    <n v="457"/>
    <n v="100"/>
  </r>
  <r>
    <x v="0"/>
    <s v="MR"/>
    <x v="110"/>
    <x v="3"/>
    <n v="0"/>
    <n v="4582"/>
    <n v="91.417712279680103"/>
  </r>
  <r>
    <x v="0"/>
    <s v="MS"/>
    <x v="111"/>
    <x v="1"/>
    <n v="0"/>
    <n v="53379"/>
    <n v="98.530653298641795"/>
  </r>
  <r>
    <x v="0"/>
    <s v="MT"/>
    <x v="112"/>
    <x v="2"/>
    <n v="6422192"/>
    <n v="4653890"/>
    <n v="97.874809805804304"/>
  </r>
  <r>
    <x v="0"/>
    <s v="MU"/>
    <x v="113"/>
    <x v="3"/>
    <n v="69604764"/>
    <n v="3214359"/>
    <n v="95.542806707855206"/>
  </r>
  <r>
    <x v="0"/>
    <s v="MV"/>
    <x v="114"/>
    <x v="0"/>
    <n v="23130736"/>
    <n v="3200"/>
    <n v="94.545447909154305"/>
  </r>
  <r>
    <x v="0"/>
    <s v="MW"/>
    <x v="115"/>
    <x v="3"/>
    <n v="129112"/>
    <n v="1270422"/>
    <n v="46.625034164546001"/>
  </r>
  <r>
    <x v="0"/>
    <s v="MX"/>
    <x v="116"/>
    <x v="1"/>
    <n v="365960500"/>
    <n v="262701087"/>
    <n v="87.654568333333302"/>
  </r>
  <r>
    <x v="0"/>
    <s v="MY"/>
    <x v="117"/>
    <x v="0"/>
    <n v="942866302"/>
    <n v="1655400618"/>
    <n v="112.808333333333"/>
  </r>
  <r>
    <x v="0"/>
    <s v="MZ"/>
    <x v="118"/>
    <x v="3"/>
    <n v="5181556"/>
    <n v="1314530"/>
    <n v="85.166497229478395"/>
  </r>
  <r>
    <x v="0"/>
    <s v="NA"/>
    <x v="119"/>
    <x v="3"/>
    <n v="427490"/>
    <n v="114116"/>
    <n v="112.270565971908"/>
  </r>
  <r>
    <x v="0"/>
    <s v="NC"/>
    <x v="120"/>
    <x v="4"/>
    <n v="151312148"/>
    <n v="2252797"/>
    <n v="105.6225"/>
  </r>
  <r>
    <x v="0"/>
    <s v="NE"/>
    <x v="121"/>
    <x v="3"/>
    <n v="487210"/>
    <n v="154946"/>
    <n v="96.741666666666703"/>
  </r>
  <r>
    <x v="0"/>
    <s v="NG"/>
    <x v="122"/>
    <x v="3"/>
    <n v="284671136"/>
    <n v="58069"/>
    <n v="173.123643958299"/>
  </r>
  <r>
    <x v="0"/>
    <s v="NI"/>
    <x v="123"/>
    <x v="1"/>
    <n v="34449224"/>
    <n v="2331588"/>
    <n v="190.33860475"/>
  </r>
  <r>
    <x v="0"/>
    <s v="NL"/>
    <x v="124"/>
    <x v="2"/>
    <n v="809655775"/>
    <n v="533358683"/>
    <n v="100"/>
  </r>
  <r>
    <x v="0"/>
    <s v="NO"/>
    <x v="125"/>
    <x v="2"/>
    <n v="40276595"/>
    <n v="69670714"/>
    <n v="100"/>
  </r>
  <r>
    <x v="0"/>
    <s v="NP"/>
    <x v="126"/>
    <x v="0"/>
    <n v="11497565"/>
    <n v="1057883"/>
    <n v="103.693333333333"/>
  </r>
  <r>
    <x v="0"/>
    <s v="NZ"/>
    <x v="127"/>
    <x v="4"/>
    <n v="0"/>
    <n v="235654490"/>
    <n v="97.818105000000003"/>
  </r>
  <r>
    <x v="0"/>
    <s v="OM"/>
    <x v="128"/>
    <x v="0"/>
    <n v="89153544"/>
    <n v="2725119"/>
    <n v="102.175"/>
  </r>
  <r>
    <x v="0"/>
    <s v="PA"/>
    <x v="129"/>
    <x v="1"/>
    <n v="51553408"/>
    <n v="440783"/>
    <n v="102.76666666666701"/>
  </r>
  <r>
    <x v="0"/>
    <s v="PE"/>
    <x v="130"/>
    <x v="5"/>
    <n v="128447010"/>
    <n v="58547623"/>
    <n v="82.089474569321496"/>
  </r>
  <r>
    <x v="0"/>
    <s v="PG"/>
    <x v="131"/>
    <x v="4"/>
    <n v="203718779"/>
    <n v="10946217"/>
    <n v="118"/>
  </r>
  <r>
    <x v="0"/>
    <s v="PH"/>
    <x v="132"/>
    <x v="0"/>
    <n v="643351617"/>
    <n v="122943494"/>
    <n v="91.165819456617001"/>
  </r>
  <r>
    <x v="0"/>
    <s v="PK"/>
    <x v="133"/>
    <x v="0"/>
    <n v="69836277"/>
    <n v="66101986"/>
    <n v="98.227956338181698"/>
  </r>
  <r>
    <x v="0"/>
    <s v="PL"/>
    <x v="134"/>
    <x v="2"/>
    <n v="37289867"/>
    <n v="110409720"/>
    <n v="122.85"/>
  </r>
  <r>
    <x v="0"/>
    <s v="PT"/>
    <x v="135"/>
    <x v="2"/>
    <n v="33760635"/>
    <n v="35170363"/>
    <n v="100.483416666667"/>
  </r>
  <r>
    <x v="0"/>
    <s v="PW"/>
    <x v="136"/>
    <x v="4"/>
    <n v="417967"/>
    <n v="1015"/>
    <n v="100.36278759244"/>
  </r>
  <r>
    <x v="0"/>
    <s v="PY"/>
    <x v="137"/>
    <x v="5"/>
    <n v="2053357"/>
    <n v="399919"/>
    <n v="90.844616376531306"/>
  </r>
  <r>
    <x v="0"/>
    <s v="QA"/>
    <x v="138"/>
    <x v="0"/>
    <n v="36645630"/>
    <n v="615236633"/>
    <n v="96.504390664449801"/>
  </r>
  <r>
    <x v="0"/>
    <s v="RO"/>
    <x v="139"/>
    <x v="2"/>
    <n v="8967347"/>
    <n v="21432830"/>
    <n v="99.999793477790803"/>
  </r>
  <r>
    <x v="0"/>
    <s v="RU"/>
    <x v="140"/>
    <x v="2"/>
    <n v="125012676"/>
    <n v="495012091"/>
    <n v="151.52946666666699"/>
  </r>
  <r>
    <x v="0"/>
    <s v="RW"/>
    <x v="141"/>
    <x v="3"/>
    <n v="191341"/>
    <n v="143396"/>
    <n v="104.404303277498"/>
  </r>
  <r>
    <x v="0"/>
    <s v="SA"/>
    <x v="142"/>
    <x v="0"/>
    <n v="610708321"/>
    <n v="467562020"/>
    <n v="96.430833333333396"/>
  </r>
  <r>
    <x v="0"/>
    <s v="SB"/>
    <x v="143"/>
    <x v="4"/>
    <n v="29660578"/>
    <n v="5151565"/>
    <n v="99.019239474258299"/>
  </r>
  <r>
    <x v="0"/>
    <s v="SC"/>
    <x v="144"/>
    <x v="3"/>
    <n v="2144480"/>
    <n v="19693"/>
    <n v="100.985498214236"/>
  </r>
  <r>
    <x v="0"/>
    <s v="SD"/>
    <x v="145"/>
    <x v="3"/>
    <n v="57201756"/>
    <n v="98939"/>
    <n v="246.70843750338199"/>
  </r>
  <r>
    <x v="0"/>
    <s v="SE"/>
    <x v="146"/>
    <x v="2"/>
    <n v="65878701"/>
    <n v="287208928"/>
    <n v="313.34583333333302"/>
  </r>
  <r>
    <x v="0"/>
    <s v="SG"/>
    <x v="147"/>
    <x v="0"/>
    <n v="1080238094"/>
    <n v="1735966871"/>
    <n v="98.963166666666694"/>
  </r>
  <r>
    <x v="0"/>
    <s v="SI"/>
    <x v="148"/>
    <x v="2"/>
    <n v="3399133"/>
    <n v="14031255"/>
    <n v="100.00083333333301"/>
  </r>
  <r>
    <x v="0"/>
    <s v="SK"/>
    <x v="149"/>
    <x v="2"/>
    <n v="633500"/>
    <n v="79946343"/>
    <n v="163.458333333333"/>
  </r>
  <r>
    <x v="0"/>
    <s v="SL"/>
    <x v="150"/>
    <x v="3"/>
    <n v="4054774"/>
    <n v="366305"/>
    <n v="42.171666666666702"/>
  </r>
  <r>
    <x v="0"/>
    <s v="SM"/>
    <x v="151"/>
    <x v="2"/>
    <n v="17344"/>
    <n v="27633"/>
    <n v="107.73333333333299"/>
  </r>
  <r>
    <x v="0"/>
    <s v="SN"/>
    <x v="152"/>
    <x v="3"/>
    <n v="26696859"/>
    <n v="1249706"/>
    <n v="100.27997635156299"/>
  </r>
  <r>
    <x v="0"/>
    <s v="SO"/>
    <x v="153"/>
    <x v="3"/>
    <n v="410437"/>
    <n v="1968"/>
    <n v="100.91261498263199"/>
  </r>
  <r>
    <x v="0"/>
    <s v="SR"/>
    <x v="154"/>
    <x v="5"/>
    <n v="152968"/>
    <n v="362880"/>
    <n v="66.443084425663699"/>
  </r>
  <r>
    <x v="0"/>
    <s v="ST"/>
    <x v="155"/>
    <x v="3"/>
    <n v="10013"/>
    <n v="1757"/>
    <n v="98.810969938094601"/>
  </r>
  <r>
    <x v="0"/>
    <s v="SV"/>
    <x v="156"/>
    <x v="1"/>
    <n v="20857195"/>
    <n v="27382855"/>
    <n v="109.37333333333299"/>
  </r>
  <r>
    <x v="0"/>
    <s v="TD"/>
    <x v="157"/>
    <x v="3"/>
    <n v="1526878"/>
    <n v="114023"/>
    <n v="89.678449005231997"/>
  </r>
  <r>
    <x v="0"/>
    <s v="TG"/>
    <x v="158"/>
    <x v="3"/>
    <n v="2532089"/>
    <n v="18246"/>
    <n v="102.14413725"/>
  </r>
  <r>
    <x v="0"/>
    <s v="TH"/>
    <x v="159"/>
    <x v="0"/>
    <n v="774626198"/>
    <n v="2083334215"/>
    <n v="97.417633855643004"/>
  </r>
  <r>
    <x v="0"/>
    <s v="TJ"/>
    <x v="160"/>
    <x v="0"/>
    <n v="0"/>
    <n v="7262"/>
    <n v="494.38477514161798"/>
  </r>
  <r>
    <x v="0"/>
    <s v="TL"/>
    <x v="161"/>
    <x v="0"/>
    <n v="2155062"/>
    <n v="732083"/>
    <n v="98.65"/>
  </r>
  <r>
    <x v="0"/>
    <s v="TN"/>
    <x v="162"/>
    <x v="3"/>
    <n v="6490210"/>
    <n v="4844823"/>
    <n v="100"/>
  </r>
  <r>
    <x v="0"/>
    <s v="TO"/>
    <x v="163"/>
    <x v="4"/>
    <n v="65461186"/>
    <n v="2302863"/>
    <n v="85.384408041179796"/>
  </r>
  <r>
    <x v="0"/>
    <s v="TR"/>
    <x v="164"/>
    <x v="0"/>
    <n v="109780039"/>
    <n v="170619480"/>
    <n v="260.58499999999998"/>
  </r>
  <r>
    <x v="0"/>
    <s v="TT"/>
    <x v="165"/>
    <x v="1"/>
    <n v="53578916"/>
    <n v="1084361"/>
    <n v="101.28516967730501"/>
  </r>
  <r>
    <x v="0"/>
    <s v="TZ"/>
    <x v="166"/>
    <x v="3"/>
    <n v="4655009"/>
    <n v="3940414"/>
    <n v="81.623551794718793"/>
  </r>
  <r>
    <x v="0"/>
    <s v="UA"/>
    <x v="167"/>
    <x v="2"/>
    <n v="8098256"/>
    <n v="12884187"/>
    <n v="173.941666666667"/>
  </r>
  <r>
    <x v="0"/>
    <s v="UG"/>
    <x v="168"/>
    <x v="3"/>
    <n v="959064"/>
    <n v="582186"/>
    <n v="91.173985356424595"/>
  </r>
  <r>
    <x v="0"/>
    <s v="US"/>
    <x v="169"/>
    <x v="1"/>
    <n v="5757781145"/>
    <n v="5891415804"/>
    <n v="108.695721960694"/>
  </r>
  <r>
    <x v="0"/>
    <s v="UY"/>
    <x v="170"/>
    <x v="5"/>
    <n v="21420625"/>
    <n v="5227438"/>
    <n v="55.9396144516788"/>
  </r>
  <r>
    <x v="0"/>
    <s v="UZ"/>
    <x v="171"/>
    <x v="0"/>
    <n v="3545051"/>
    <n v="40886"/>
    <n v="53.4587629167683"/>
  </r>
  <r>
    <x v="0"/>
    <s v="VC"/>
    <x v="172"/>
    <x v="1"/>
    <n v="1712838"/>
    <n v="224"/>
    <n v="105.808333333333"/>
  </r>
  <r>
    <x v="0"/>
    <s v="VE"/>
    <x v="173"/>
    <x v="5"/>
    <n v="309629569"/>
    <n v="198177"/>
    <n v="1460.5333333333299"/>
  </r>
  <r>
    <x v="0"/>
    <s v="VG"/>
    <x v="174"/>
    <x v="1"/>
    <n v="529151"/>
    <n v="55080"/>
    <n v="104.94079174532"/>
  </r>
  <r>
    <x v="0"/>
    <s v="VN"/>
    <x v="175"/>
    <x v="0"/>
    <n v="519497341"/>
    <n v="590604823"/>
    <n v="88.198613609438794"/>
  </r>
  <r>
    <x v="0"/>
    <s v="VU"/>
    <x v="176"/>
    <x v="4"/>
    <n v="53067351"/>
    <n v="812218"/>
    <n v="145.47499999999999"/>
  </r>
  <r>
    <x v="0"/>
    <s v="WS"/>
    <x v="177"/>
    <x v="4"/>
    <n v="111122415"/>
    <n v="4829978"/>
    <n v="99.824320195539201"/>
  </r>
  <r>
    <x v="0"/>
    <s v="ZA"/>
    <x v="178"/>
    <x v="3"/>
    <n v="206777169"/>
    <n v="157691500"/>
    <n v="74.058333333333294"/>
  </r>
  <r>
    <x v="0"/>
    <s v="ZM"/>
    <x v="179"/>
    <x v="3"/>
    <n v="1332120"/>
    <n v="878986"/>
    <n v="155.8175"/>
  </r>
  <r>
    <x v="0"/>
    <s v="ZW"/>
    <x v="180"/>
    <x v="3"/>
    <n v="8474748"/>
    <n v="3123346"/>
    <n v="2.02720306284805"/>
  </r>
  <r>
    <x v="1"/>
    <s v="AE"/>
    <x v="0"/>
    <x v="0"/>
    <n v="621352915"/>
    <n v="1034523514"/>
    <n v="99.099028420686594"/>
  </r>
  <r>
    <x v="1"/>
    <s v="AF"/>
    <x v="1"/>
    <x v="0"/>
    <n v="792954"/>
    <n v="98583"/>
    <n v="105.736447508106"/>
  </r>
  <r>
    <x v="1"/>
    <s v="AG"/>
    <x v="2"/>
    <x v="1"/>
    <n v="1433897"/>
    <n v="50516"/>
    <n v="96.088664166847806"/>
  </r>
  <r>
    <x v="1"/>
    <s v="AI"/>
    <x v="3"/>
    <x v="1"/>
    <n v="52937"/>
    <n v="183005"/>
    <n v="105.57368700000001"/>
  </r>
  <r>
    <x v="1"/>
    <s v="AL"/>
    <x v="4"/>
    <x v="2"/>
    <n v="560677"/>
    <n v="571209"/>
    <n v="93.614714424887197"/>
  </r>
  <r>
    <x v="1"/>
    <s v="AM"/>
    <x v="5"/>
    <x v="0"/>
    <n v="15422565"/>
    <n v="69555"/>
    <n v="122.487623243108"/>
  </r>
  <r>
    <x v="1"/>
    <s v="AO"/>
    <x v="6"/>
    <x v="3"/>
    <n v="11390228"/>
    <n v="3872"/>
    <n v="40.655000000000001"/>
  </r>
  <r>
    <x v="1"/>
    <s v="AT"/>
    <x v="7"/>
    <x v="2"/>
    <n v="24265560"/>
    <n v="198189962"/>
    <n v="93.304368333333301"/>
  </r>
  <r>
    <x v="1"/>
    <s v="AU"/>
    <x v="8"/>
    <x v="4"/>
    <n v="8277020160"/>
    <n v="6220759029"/>
    <n v="109.05"/>
  </r>
  <r>
    <x v="1"/>
    <s v="AW"/>
    <x v="9"/>
    <x v="1"/>
    <n v="902408"/>
    <n v="93500"/>
    <n v="92.8571666666667"/>
  </r>
  <r>
    <x v="1"/>
    <s v="AZ"/>
    <x v="10"/>
    <x v="0"/>
    <n v="52413561"/>
    <n v="971072"/>
    <n v="132.38333333333301"/>
  </r>
  <r>
    <x v="1"/>
    <s v="BA"/>
    <x v="11"/>
    <x v="2"/>
    <n v="214969"/>
    <n v="3069171"/>
    <n v="101.67166666666699"/>
  </r>
  <r>
    <x v="1"/>
    <s v="BB"/>
    <x v="12"/>
    <x v="1"/>
    <n v="24705391"/>
    <n v="1080353"/>
    <n v="78.525335008375194"/>
  </r>
  <r>
    <x v="1"/>
    <s v="BD"/>
    <x v="13"/>
    <x v="0"/>
    <n v="218107000"/>
    <n v="106911599"/>
    <n v="73.361464625137899"/>
  </r>
  <r>
    <x v="1"/>
    <s v="BE"/>
    <x v="14"/>
    <x v="2"/>
    <n v="198932754"/>
    <n v="328887049"/>
    <n v="102.894166666667"/>
  </r>
  <r>
    <x v="1"/>
    <s v="BF"/>
    <x v="15"/>
    <x v="3"/>
    <n v="2489048"/>
    <n v="9238"/>
    <n v="102.101666666667"/>
  </r>
  <r>
    <x v="1"/>
    <s v="BG"/>
    <x v="16"/>
    <x v="2"/>
    <n v="12591779"/>
    <n v="25537073"/>
    <n v="6498.0917989970103"/>
  </r>
  <r>
    <x v="1"/>
    <s v="BH"/>
    <x v="17"/>
    <x v="0"/>
    <n v="63355561"/>
    <n v="8711575"/>
    <n v="95.556238571583805"/>
  </r>
  <r>
    <x v="1"/>
    <s v="BI"/>
    <x v="18"/>
    <x v="3"/>
    <n v="0"/>
    <n v="49287"/>
    <n v="98.977999555931703"/>
  </r>
  <r>
    <x v="1"/>
    <s v="BJ"/>
    <x v="19"/>
    <x v="3"/>
    <n v="4072157"/>
    <n v="0"/>
    <n v="99.422998479623203"/>
  </r>
  <r>
    <x v="1"/>
    <s v="BN"/>
    <x v="20"/>
    <x v="0"/>
    <n v="5032104"/>
    <n v="206513472"/>
    <n v="99.616967500000001"/>
  </r>
  <r>
    <x v="1"/>
    <s v="BO"/>
    <x v="21"/>
    <x v="5"/>
    <n v="2507928"/>
    <n v="6393545"/>
    <n v="96.595833333333303"/>
  </r>
  <r>
    <x v="1"/>
    <s v="BR"/>
    <x v="22"/>
    <x v="5"/>
    <n v="77740893"/>
    <n v="193903208"/>
    <n v="4686.7866666666696"/>
  </r>
  <r>
    <x v="1"/>
    <s v="BS"/>
    <x v="23"/>
    <x v="1"/>
    <n v="1418856"/>
    <n v="19790"/>
    <n v="101.655"/>
  </r>
  <r>
    <x v="1"/>
    <s v="BT"/>
    <x v="24"/>
    <x v="0"/>
    <n v="927870"/>
    <n v="1095"/>
    <n v="90.471943768248295"/>
  </r>
  <r>
    <x v="1"/>
    <s v="BW"/>
    <x v="25"/>
    <x v="3"/>
    <n v="142783"/>
    <n v="24951"/>
    <n v="92.501551831160796"/>
  </r>
  <r>
    <x v="1"/>
    <s v="BY"/>
    <x v="26"/>
    <x v="2"/>
    <n v="550188"/>
    <n v="3383697"/>
    <n v="62.903037525330703"/>
  </r>
  <r>
    <x v="1"/>
    <s v="BZ"/>
    <x v="27"/>
    <x v="1"/>
    <n v="418070"/>
    <n v="359528"/>
    <n v="98.766905271628403"/>
  </r>
  <r>
    <x v="1"/>
    <s v="CA"/>
    <x v="28"/>
    <x v="1"/>
    <n v="597544920"/>
    <n v="641677408"/>
    <n v="128.375"/>
  </r>
  <r>
    <x v="1"/>
    <s v="CF"/>
    <x v="29"/>
    <x v="3"/>
    <n v="0"/>
    <n v="4682"/>
    <n v="91.243693297981196"/>
  </r>
  <r>
    <x v="1"/>
    <s v="CG"/>
    <x v="30"/>
    <x v="3"/>
    <n v="5483021"/>
    <n v="12203"/>
    <n v="96.509979827372803"/>
  </r>
  <r>
    <x v="1"/>
    <s v="CH"/>
    <x v="31"/>
    <x v="2"/>
    <n v="86103592"/>
    <n v="351997805"/>
    <n v="99.326291666666705"/>
  </r>
  <r>
    <x v="1"/>
    <s v="CL"/>
    <x v="32"/>
    <x v="5"/>
    <n v="128388671"/>
    <n v="100894367"/>
    <n v="95.255833333333399"/>
  </r>
  <r>
    <x v="1"/>
    <s v="CM"/>
    <x v="33"/>
    <x v="3"/>
    <n v="19582858"/>
    <n v="1139459"/>
    <n v="110.22508047195601"/>
  </r>
  <r>
    <x v="1"/>
    <s v="CN"/>
    <x v="34"/>
    <x v="0"/>
    <n v="9432047605"/>
    <n v="9957539148"/>
    <n v="91.442025833333304"/>
  </r>
  <r>
    <x v="1"/>
    <s v="CO"/>
    <x v="35"/>
    <x v="5"/>
    <n v="12418539"/>
    <n v="21228385"/>
    <n v="91.987158333333298"/>
  </r>
  <r>
    <x v="1"/>
    <s v="CR"/>
    <x v="36"/>
    <x v="1"/>
    <n v="12147067"/>
    <n v="35674166"/>
    <n v="92.953249999999997"/>
  </r>
  <r>
    <x v="1"/>
    <s v="CW"/>
    <x v="37"/>
    <x v="1"/>
    <n v="651216"/>
    <n v="30000"/>
    <n v="123.508333333333"/>
  </r>
  <r>
    <x v="1"/>
    <s v="CY"/>
    <x v="38"/>
    <x v="0"/>
    <n v="15485262"/>
    <n v="1931041"/>
    <n v="98.570833333333297"/>
  </r>
  <r>
    <x v="1"/>
    <s v="CZ"/>
    <x v="39"/>
    <x v="2"/>
    <n v="10280603"/>
    <n v="145519209"/>
    <n v="100.658333333333"/>
  </r>
  <r>
    <x v="1"/>
    <s v="DE"/>
    <x v="40"/>
    <x v="2"/>
    <n v="680150811"/>
    <n v="2387658513"/>
    <n v="95.317538333333303"/>
  </r>
  <r>
    <x v="1"/>
    <s v="DJ"/>
    <x v="41"/>
    <x v="3"/>
    <n v="3582837"/>
    <n v="905459"/>
    <n v="104.22379973401399"/>
  </r>
  <r>
    <x v="1"/>
    <s v="DK"/>
    <x v="42"/>
    <x v="2"/>
    <n v="148658406"/>
    <n v="191363122"/>
    <n v="100.25"/>
  </r>
  <r>
    <x v="1"/>
    <s v="DM"/>
    <x v="43"/>
    <x v="1"/>
    <n v="0"/>
    <n v="384882"/>
    <n v="102.39"/>
  </r>
  <r>
    <x v="1"/>
    <s v="DO"/>
    <x v="44"/>
    <x v="1"/>
    <n v="15806951"/>
    <n v="16877758"/>
    <n v="89.148981213820605"/>
  </r>
  <r>
    <x v="1"/>
    <s v="DZ"/>
    <x v="45"/>
    <x v="3"/>
    <n v="695835779"/>
    <n v="184113"/>
    <n v="183.699166666667"/>
  </r>
  <r>
    <x v="1"/>
    <s v="EC"/>
    <x v="46"/>
    <x v="5"/>
    <n v="8630799"/>
    <n v="59523280"/>
    <n v="105.004302218628"/>
  </r>
  <r>
    <x v="1"/>
    <s v="EE"/>
    <x v="47"/>
    <x v="2"/>
    <n v="3715415"/>
    <n v="8507963"/>
    <n v="195.333333333333"/>
  </r>
  <r>
    <x v="1"/>
    <s v="EG"/>
    <x v="48"/>
    <x v="3"/>
    <n v="426037272"/>
    <n v="9212845"/>
    <n v="63.5939191701518"/>
  </r>
  <r>
    <x v="1"/>
    <s v="ES"/>
    <x v="49"/>
    <x v="2"/>
    <n v="270569631"/>
    <n v="368947835"/>
    <n v="93.222333333333296"/>
  </r>
  <r>
    <x v="1"/>
    <s v="ET"/>
    <x v="50"/>
    <x v="3"/>
    <n v="3827127"/>
    <n v="5780824"/>
    <n v="98.585979017318294"/>
  </r>
  <r>
    <x v="1"/>
    <s v="FI"/>
    <x v="51"/>
    <x v="2"/>
    <n v="21220566"/>
    <n v="156953444"/>
    <n v="100.351666666667"/>
  </r>
  <r>
    <x v="1"/>
    <s v="FJ"/>
    <x v="52"/>
    <x v="4"/>
    <n v="472250384"/>
    <n v="60427835"/>
    <n v="105.3"/>
  </r>
  <r>
    <x v="1"/>
    <s v="FM"/>
    <x v="53"/>
    <x v="4"/>
    <n v="5204298"/>
    <n v="1855"/>
    <n v="100.290305947522"/>
  </r>
  <r>
    <x v="1"/>
    <s v="FR"/>
    <x v="54"/>
    <x v="2"/>
    <n v="350763782"/>
    <n v="1119980181"/>
    <n v="100.1825"/>
  </r>
  <r>
    <x v="1"/>
    <s v="GA"/>
    <x v="55"/>
    <x v="3"/>
    <n v="1988677"/>
    <n v="373495"/>
    <n v="91.444177808293603"/>
  </r>
  <r>
    <x v="1"/>
    <s v="GB"/>
    <x v="56"/>
    <x v="2"/>
    <n v="1462827064"/>
    <n v="1384932002"/>
    <n v="101"/>
  </r>
  <r>
    <x v="1"/>
    <s v="GD"/>
    <x v="57"/>
    <x v="1"/>
    <n v="2102622"/>
    <n v="3469"/>
    <n v="109.37666666666701"/>
  </r>
  <r>
    <x v="1"/>
    <s v="GE"/>
    <x v="58"/>
    <x v="0"/>
    <n v="3265118"/>
    <n v="208508"/>
    <n v="117.112733333333"/>
  </r>
  <r>
    <x v="1"/>
    <s v="GH"/>
    <x v="59"/>
    <x v="3"/>
    <n v="32349567"/>
    <n v="9912626"/>
    <n v="64.596856682290806"/>
  </r>
  <r>
    <x v="1"/>
    <s v="GM"/>
    <x v="60"/>
    <x v="3"/>
    <n v="960167"/>
    <n v="6790"/>
    <n v="78.444671769632507"/>
  </r>
  <r>
    <x v="1"/>
    <s v="GN"/>
    <x v="61"/>
    <x v="3"/>
    <n v="2993482"/>
    <n v="1359345"/>
    <n v="76.367423467114904"/>
  </r>
  <r>
    <x v="1"/>
    <s v="GP"/>
    <x v="62"/>
    <x v="1"/>
    <n v="5812169"/>
    <n v="57911"/>
    <n v="99.906666666666695"/>
  </r>
  <r>
    <x v="1"/>
    <s v="GR"/>
    <x v="63"/>
    <x v="2"/>
    <n v="47138854"/>
    <n v="27305375"/>
    <n v="99.267158333333398"/>
  </r>
  <r>
    <x v="1"/>
    <s v="GT"/>
    <x v="64"/>
    <x v="1"/>
    <n v="25021493"/>
    <n v="5461108"/>
    <n v="124.834166666667"/>
  </r>
  <r>
    <x v="1"/>
    <s v="GW"/>
    <x v="65"/>
    <x v="3"/>
    <n v="126518"/>
    <n v="3022"/>
    <n v="102.293434115523"/>
  </r>
  <r>
    <x v="1"/>
    <s v="GY"/>
    <x v="66"/>
    <x v="5"/>
    <n v="19199490"/>
    <n v="2522924"/>
    <n v="112.575"/>
  </r>
  <r>
    <x v="1"/>
    <s v="HK"/>
    <x v="67"/>
    <x v="0"/>
    <n v="795426551"/>
    <n v="98653295"/>
    <n v="93.158333333333303"/>
  </r>
  <r>
    <x v="1"/>
    <s v="HN"/>
    <x v="68"/>
    <x v="1"/>
    <n v="529729"/>
    <n v="3385537"/>
    <n v="292.50833333333298"/>
  </r>
  <r>
    <x v="1"/>
    <s v="HR"/>
    <x v="69"/>
    <x v="2"/>
    <n v="5634458"/>
    <n v="4231799"/>
    <n v="98.875"/>
  </r>
  <r>
    <x v="1"/>
    <s v="HT"/>
    <x v="70"/>
    <x v="1"/>
    <n v="274843"/>
    <n v="901736"/>
    <n v="83.164325580061103"/>
  </r>
  <r>
    <x v="1"/>
    <s v="HU"/>
    <x v="71"/>
    <x v="2"/>
    <n v="3003979"/>
    <n v="63176658"/>
    <n v="135.63333333333301"/>
  </r>
  <r>
    <x v="1"/>
    <s v="ID"/>
    <x v="72"/>
    <x v="0"/>
    <n v="868341751"/>
    <n v="629925254"/>
    <n v="124.6675"/>
  </r>
  <r>
    <x v="1"/>
    <s v="IE"/>
    <x v="73"/>
    <x v="2"/>
    <n v="53739966"/>
    <n v="259613568"/>
    <n v="100.333333333333"/>
  </r>
  <r>
    <x v="1"/>
    <s v="IL"/>
    <x v="74"/>
    <x v="0"/>
    <n v="21184581"/>
    <n v="107238547"/>
    <n v="93.158333333333303"/>
  </r>
  <r>
    <x v="1"/>
    <s v="IN"/>
    <x v="75"/>
    <x v="0"/>
    <n v="638516109"/>
    <n v="566602135"/>
    <n v="129.19999999999999"/>
  </r>
  <r>
    <x v="1"/>
    <s v="IQ"/>
    <x v="76"/>
    <x v="0"/>
    <n v="5574678"/>
    <n v="2091"/>
    <n v="104.133333333333"/>
  </r>
  <r>
    <x v="1"/>
    <s v="IR"/>
    <x v="77"/>
    <x v="0"/>
    <n v="151163211"/>
    <n v="4621556"/>
    <n v="27.453802273850702"/>
  </r>
  <r>
    <x v="1"/>
    <s v="IS"/>
    <x v="78"/>
    <x v="2"/>
    <n v="11959241"/>
    <n v="6132089"/>
    <n v="154.170508333333"/>
  </r>
  <r>
    <x v="1"/>
    <s v="IT"/>
    <x v="79"/>
    <x v="2"/>
    <n v="376301513"/>
    <n v="1008513745"/>
    <n v="99.875"/>
  </r>
  <r>
    <x v="1"/>
    <s v="JM"/>
    <x v="80"/>
    <x v="1"/>
    <n v="32788804"/>
    <n v="7678743"/>
    <n v="88.883333333333297"/>
  </r>
  <r>
    <x v="1"/>
    <s v="JO"/>
    <x v="81"/>
    <x v="0"/>
    <n v="72974731"/>
    <n v="2161448"/>
    <n v="92.648758266817893"/>
  </r>
  <r>
    <x v="1"/>
    <s v="JP"/>
    <x v="82"/>
    <x v="0"/>
    <n v="2974982654"/>
    <n v="3382375232"/>
    <n v="98.1"/>
  </r>
  <r>
    <x v="1"/>
    <s v="KE"/>
    <x v="83"/>
    <x v="3"/>
    <n v="8086241"/>
    <n v="3565262"/>
    <n v="86.658386549417997"/>
  </r>
  <r>
    <x v="1"/>
    <s v="KG"/>
    <x v="84"/>
    <x v="0"/>
    <n v="23200"/>
    <n v="4411"/>
    <n v="99.999999999999901"/>
  </r>
  <r>
    <x v="1"/>
    <s v="KH"/>
    <x v="85"/>
    <x v="0"/>
    <n v="8244985"/>
    <n v="23081370"/>
    <n v="165.06241666666699"/>
  </r>
  <r>
    <x v="1"/>
    <s v="KI"/>
    <x v="86"/>
    <x v="4"/>
    <n v="12750963"/>
    <n v="1906"/>
    <n v="126.688504585739"/>
  </r>
  <r>
    <x v="1"/>
    <s v="KN"/>
    <x v="87"/>
    <x v="1"/>
    <n v="133103"/>
    <n v="12406"/>
    <n v="106.6075"/>
  </r>
  <r>
    <x v="1"/>
    <s v="KR"/>
    <x v="88"/>
    <x v="0"/>
    <n v="1493611761"/>
    <n v="2092716868"/>
    <n v="95.782666666666699"/>
  </r>
  <r>
    <x v="1"/>
    <s v="KW"/>
    <x v="89"/>
    <x v="0"/>
    <n v="66321184"/>
    <n v="3573093"/>
    <n v="109.959986130375"/>
  </r>
  <r>
    <x v="1"/>
    <s v="KY"/>
    <x v="90"/>
    <x v="1"/>
    <n v="1148023"/>
    <n v="94991"/>
    <n v="101.80907500000001"/>
  </r>
  <r>
    <x v="1"/>
    <s v="KZ"/>
    <x v="91"/>
    <x v="0"/>
    <n v="2798672"/>
    <n v="1003851"/>
    <n v="69.769348856279294"/>
  </r>
  <r>
    <x v="1"/>
    <s v="LA"/>
    <x v="92"/>
    <x v="0"/>
    <n v="973340"/>
    <n v="8890378"/>
    <n v="101.3049631067"/>
  </r>
  <r>
    <x v="1"/>
    <s v="LB"/>
    <x v="93"/>
    <x v="0"/>
    <n v="14168581"/>
    <n v="1460926"/>
    <n v="96.274324574308295"/>
  </r>
  <r>
    <x v="1"/>
    <s v="LC"/>
    <x v="94"/>
    <x v="1"/>
    <n v="3517823"/>
    <n v="2447"/>
    <n v="99.186589249999997"/>
  </r>
  <r>
    <x v="1"/>
    <s v="LK"/>
    <x v="95"/>
    <x v="0"/>
    <n v="243407527"/>
    <n v="51850410"/>
    <n v="90.277078157349905"/>
  </r>
  <r>
    <x v="1"/>
    <s v="LR"/>
    <x v="96"/>
    <x v="3"/>
    <n v="1715541"/>
    <n v="786"/>
    <n v="64.274391071711804"/>
  </r>
  <r>
    <x v="1"/>
    <s v="LS"/>
    <x v="97"/>
    <x v="3"/>
    <n v="0"/>
    <n v="598575"/>
    <n v="72.087810813368407"/>
  </r>
  <r>
    <x v="1"/>
    <s v="LT"/>
    <x v="98"/>
    <x v="2"/>
    <n v="20274032"/>
    <n v="33418784"/>
    <n v="100.905516666667"/>
  </r>
  <r>
    <x v="1"/>
    <s v="LU"/>
    <x v="99"/>
    <x v="2"/>
    <n v="1857685"/>
    <n v="6816079"/>
    <n v="100.290833333333"/>
  </r>
  <r>
    <x v="1"/>
    <s v="LV"/>
    <x v="100"/>
    <x v="2"/>
    <n v="10396542"/>
    <n v="7215102"/>
    <n v="100.1406325"/>
  </r>
  <r>
    <x v="1"/>
    <s v="LY"/>
    <x v="101"/>
    <x v="3"/>
    <n v="62260286"/>
    <n v="130"/>
    <n v="189.76666666666699"/>
  </r>
  <r>
    <x v="1"/>
    <s v="MA"/>
    <x v="102"/>
    <x v="3"/>
    <n v="71459320"/>
    <n v="79956119"/>
    <n v="98.893729372937301"/>
  </r>
  <r>
    <x v="1"/>
    <s v="MD"/>
    <x v="103"/>
    <x v="2"/>
    <n v="291883"/>
    <n v="213713"/>
    <n v="54.298771828174303"/>
  </r>
  <r>
    <x v="1"/>
    <s v="MG"/>
    <x v="104"/>
    <x v="3"/>
    <n v="2332413"/>
    <n v="1390020"/>
    <n v="99.991666666666703"/>
  </r>
  <r>
    <x v="1"/>
    <s v="ML"/>
    <x v="105"/>
    <x v="3"/>
    <n v="7674334"/>
    <n v="4280"/>
    <n v="100.442847769029"/>
  </r>
  <r>
    <x v="1"/>
    <s v="MM"/>
    <x v="106"/>
    <x v="0"/>
    <n v="40226090"/>
    <n v="3480709"/>
    <n v="127.99841425374299"/>
  </r>
  <r>
    <x v="1"/>
    <s v="MN"/>
    <x v="107"/>
    <x v="0"/>
    <n v="10557972"/>
    <n v="622245"/>
    <n v="80.585156249999997"/>
  </r>
  <r>
    <x v="1"/>
    <s v="MO"/>
    <x v="108"/>
    <x v="0"/>
    <n v="8246896"/>
    <n v="731347"/>
    <n v="94.995833333333394"/>
  </r>
  <r>
    <x v="1"/>
    <s v="MQ"/>
    <x v="109"/>
    <x v="1"/>
    <n v="3660214"/>
    <n v="877"/>
    <n v="99.754999999999995"/>
  </r>
  <r>
    <x v="1"/>
    <s v="MR"/>
    <x v="110"/>
    <x v="3"/>
    <n v="2152536"/>
    <n v="50581"/>
    <n v="92.763116310393201"/>
  </r>
  <r>
    <x v="1"/>
    <s v="MS"/>
    <x v="111"/>
    <x v="1"/>
    <n v="0"/>
    <n v="2276"/>
    <n v="98.288333333333298"/>
  </r>
  <r>
    <x v="1"/>
    <s v="MT"/>
    <x v="112"/>
    <x v="2"/>
    <n v="5384238"/>
    <n v="4033355"/>
    <n v="98.503853921053306"/>
  </r>
  <r>
    <x v="1"/>
    <s v="MU"/>
    <x v="113"/>
    <x v="3"/>
    <n v="71310800"/>
    <n v="2279465"/>
    <n v="96.476904972050605"/>
  </r>
  <r>
    <x v="1"/>
    <s v="MV"/>
    <x v="114"/>
    <x v="0"/>
    <n v="18114882"/>
    <n v="10266"/>
    <n v="95.020547685039105"/>
  </r>
  <r>
    <x v="1"/>
    <s v="MW"/>
    <x v="115"/>
    <x v="3"/>
    <n v="243676"/>
    <n v="288201"/>
    <n v="56.747848117913499"/>
  </r>
  <r>
    <x v="1"/>
    <s v="MX"/>
    <x v="116"/>
    <x v="1"/>
    <n v="467068848"/>
    <n v="269338610"/>
    <n v="90.127924166666702"/>
  </r>
  <r>
    <x v="1"/>
    <s v="MY"/>
    <x v="117"/>
    <x v="0"/>
    <n v="796620907"/>
    <n v="1283539490"/>
    <n v="115.166666666667"/>
  </r>
  <r>
    <x v="1"/>
    <s v="MZ"/>
    <x v="118"/>
    <x v="3"/>
    <n v="6024666"/>
    <n v="930046"/>
    <n v="100.00083333333301"/>
  </r>
  <r>
    <x v="1"/>
    <s v="NA"/>
    <x v="119"/>
    <x v="3"/>
    <n v="382457"/>
    <n v="749206"/>
    <n v="119.824783453573"/>
  </r>
  <r>
    <x v="1"/>
    <s v="NC"/>
    <x v="120"/>
    <x v="4"/>
    <n v="154138813"/>
    <n v="2334840"/>
    <n v="106.23333333333299"/>
  </r>
  <r>
    <x v="1"/>
    <s v="NE"/>
    <x v="121"/>
    <x v="3"/>
    <n v="55171"/>
    <n v="96681"/>
    <n v="98.341666666666697"/>
  </r>
  <r>
    <x v="1"/>
    <s v="NG"/>
    <x v="122"/>
    <x v="3"/>
    <n v="178830834"/>
    <n v="10512"/>
    <n v="200.298537983892"/>
  </r>
  <r>
    <x v="1"/>
    <s v="NI"/>
    <x v="123"/>
    <x v="1"/>
    <n v="24782945"/>
    <n v="1665399"/>
    <n v="197.04456341666699"/>
  </r>
  <r>
    <x v="1"/>
    <s v="NL"/>
    <x v="124"/>
    <x v="2"/>
    <n v="808281754"/>
    <n v="527666694"/>
    <n v="100.316666666667"/>
  </r>
  <r>
    <x v="1"/>
    <s v="NO"/>
    <x v="125"/>
    <x v="2"/>
    <n v="48229545"/>
    <n v="76552995"/>
    <n v="103.55"/>
  </r>
  <r>
    <x v="1"/>
    <s v="NP"/>
    <x v="126"/>
    <x v="0"/>
    <n v="11939254"/>
    <n v="1233161"/>
    <n v="112.808333333333"/>
  </r>
  <r>
    <x v="1"/>
    <s v="NZ"/>
    <x v="127"/>
    <x v="4"/>
    <n v="0"/>
    <n v="200570152"/>
    <n v="98.450244999999995"/>
  </r>
  <r>
    <x v="1"/>
    <s v="OM"/>
    <x v="128"/>
    <x v="0"/>
    <n v="86723386"/>
    <n v="46481703"/>
    <n v="103.308333333333"/>
  </r>
  <r>
    <x v="1"/>
    <s v="PA"/>
    <x v="129"/>
    <x v="1"/>
    <n v="46898994"/>
    <n v="1147567"/>
    <n v="103.526866666667"/>
  </r>
  <r>
    <x v="1"/>
    <s v="PE"/>
    <x v="130"/>
    <x v="5"/>
    <n v="71823760"/>
    <n v="43337763"/>
    <n v="85.009542178957702"/>
  </r>
  <r>
    <x v="1"/>
    <s v="PG"/>
    <x v="131"/>
    <x v="4"/>
    <n v="178437454"/>
    <n v="9414103"/>
    <n v="125.875"/>
  </r>
  <r>
    <x v="1"/>
    <s v="PH"/>
    <x v="132"/>
    <x v="0"/>
    <n v="633592461"/>
    <n v="110986258"/>
    <n v="92.308764241893101"/>
  </r>
  <r>
    <x v="1"/>
    <s v="PK"/>
    <x v="133"/>
    <x v="0"/>
    <n v="85129147"/>
    <n v="69396009"/>
    <n v="101.92635594625"/>
  </r>
  <r>
    <x v="1"/>
    <s v="PL"/>
    <x v="134"/>
    <x v="2"/>
    <n v="63948344"/>
    <n v="130514067"/>
    <n v="122.033333333333"/>
  </r>
  <r>
    <x v="1"/>
    <s v="PT"/>
    <x v="135"/>
    <x v="2"/>
    <n v="33281400"/>
    <n v="37027728"/>
    <n v="101.09375"/>
  </r>
  <r>
    <x v="1"/>
    <s v="PW"/>
    <x v="136"/>
    <x v="4"/>
    <n v="925298"/>
    <n v="1121"/>
    <n v="99.316700903861999"/>
  </r>
  <r>
    <x v="1"/>
    <s v="PY"/>
    <x v="137"/>
    <x v="5"/>
    <n v="912779"/>
    <n v="328651"/>
    <n v="94.557274876423804"/>
  </r>
  <r>
    <x v="1"/>
    <s v="QA"/>
    <x v="138"/>
    <x v="0"/>
    <n v="29431454"/>
    <n v="208531568"/>
    <n v="99.087419176057693"/>
  </r>
  <r>
    <x v="1"/>
    <s v="RO"/>
    <x v="139"/>
    <x v="2"/>
    <n v="4817453"/>
    <n v="16907818"/>
    <n v="98.454999999999998"/>
  </r>
  <r>
    <x v="1"/>
    <s v="RU"/>
    <x v="140"/>
    <x v="2"/>
    <n v="220964757"/>
    <n v="136675000"/>
    <n v="162.20085"/>
  </r>
  <r>
    <x v="1"/>
    <s v="RW"/>
    <x v="141"/>
    <x v="3"/>
    <n v="564380"/>
    <n v="457313"/>
    <n v="111.894626122079"/>
  </r>
  <r>
    <x v="1"/>
    <s v="SA"/>
    <x v="142"/>
    <x v="0"/>
    <n v="511878530"/>
    <n v="651123977"/>
    <n v="98.425833333333301"/>
  </r>
  <r>
    <x v="1"/>
    <s v="SB"/>
    <x v="143"/>
    <x v="4"/>
    <n v="29141932"/>
    <n v="5680111"/>
    <n v="99.526698843804496"/>
  </r>
  <r>
    <x v="1"/>
    <s v="SC"/>
    <x v="144"/>
    <x v="3"/>
    <n v="5374638"/>
    <n v="589434"/>
    <n v="99.960008741101902"/>
  </r>
  <r>
    <x v="1"/>
    <s v="SD"/>
    <x v="145"/>
    <x v="3"/>
    <n v="61601505"/>
    <n v="46523"/>
    <n v="1184.1994777157399"/>
  </r>
  <r>
    <x v="1"/>
    <s v="SE"/>
    <x v="146"/>
    <x v="2"/>
    <n v="62926369"/>
    <n v="295482512"/>
    <n v="316.43"/>
  </r>
  <r>
    <x v="1"/>
    <s v="SG"/>
    <x v="147"/>
    <x v="0"/>
    <n v="1125830496"/>
    <n v="1375928937"/>
    <n v="98.436416666666702"/>
  </r>
  <r>
    <x v="1"/>
    <s v="SI"/>
    <x v="148"/>
    <x v="2"/>
    <n v="3476612"/>
    <n v="16877803"/>
    <n v="99.945833333333297"/>
  </r>
  <r>
    <x v="1"/>
    <s v="SK"/>
    <x v="149"/>
    <x v="2"/>
    <n v="944142"/>
    <n v="69977342"/>
    <n v="162.60833333333301"/>
  </r>
  <r>
    <x v="1"/>
    <s v="SL"/>
    <x v="150"/>
    <x v="3"/>
    <n v="3493737"/>
    <n v="634283"/>
    <n v="46.762500000000003"/>
  </r>
  <r>
    <x v="1"/>
    <s v="SM"/>
    <x v="151"/>
    <x v="2"/>
    <n v="5928"/>
    <n v="56973"/>
    <n v="108.351666666667"/>
  </r>
  <r>
    <x v="1"/>
    <s v="SN"/>
    <x v="152"/>
    <x v="3"/>
    <n v="18509527"/>
    <n v="1687186"/>
    <n v="101.11960549395501"/>
  </r>
  <r>
    <x v="1"/>
    <s v="SO"/>
    <x v="153"/>
    <x v="3"/>
    <n v="3275178"/>
    <n v="992"/>
    <n v="100.93676712562301"/>
  </r>
  <r>
    <x v="1"/>
    <s v="SR"/>
    <x v="154"/>
    <x v="5"/>
    <n v="94550"/>
    <n v="537188"/>
    <n v="103.260784151046"/>
  </r>
  <r>
    <x v="1"/>
    <s v="ST"/>
    <x v="155"/>
    <x v="3"/>
    <n v="0"/>
    <n v="5103"/>
    <n v="104.17691908799701"/>
  </r>
  <r>
    <x v="1"/>
    <s v="SV"/>
    <x v="156"/>
    <x v="1"/>
    <n v="10568644"/>
    <n v="1853913"/>
    <n v="110.03400195475101"/>
  </r>
  <r>
    <x v="1"/>
    <s v="TD"/>
    <x v="157"/>
    <x v="3"/>
    <n v="408701"/>
    <n v="484"/>
    <n v="88.967800632911406"/>
  </r>
  <r>
    <x v="1"/>
    <s v="TG"/>
    <x v="158"/>
    <x v="3"/>
    <n v="656861"/>
    <n v="40246"/>
    <n v="103.4571475"/>
  </r>
  <r>
    <x v="1"/>
    <s v="TH"/>
    <x v="159"/>
    <x v="0"/>
    <n v="825320501"/>
    <n v="2233818501"/>
    <n v="97.600924845822803"/>
  </r>
  <r>
    <x v="1"/>
    <s v="TJ"/>
    <x v="160"/>
    <x v="0"/>
    <n v="0"/>
    <n v="12375"/>
    <n v="524.07050854269801"/>
  </r>
  <r>
    <x v="1"/>
    <s v="TL"/>
    <x v="161"/>
    <x v="0"/>
    <n v="2728725"/>
    <n v="279539"/>
    <n v="97.2"/>
  </r>
  <r>
    <x v="1"/>
    <s v="TN"/>
    <x v="162"/>
    <x v="3"/>
    <n v="4014832"/>
    <n v="5244848"/>
    <n v="103.629399373844"/>
  </r>
  <r>
    <x v="1"/>
    <s v="TO"/>
    <x v="163"/>
    <x v="4"/>
    <n v="78326173"/>
    <n v="2115794"/>
    <n v="87.585750556483006"/>
  </r>
  <r>
    <x v="1"/>
    <s v="TR"/>
    <x v="164"/>
    <x v="0"/>
    <n v="101852669"/>
    <n v="167874260"/>
    <n v="280.84583333333302"/>
  </r>
  <r>
    <x v="1"/>
    <s v="TT"/>
    <x v="165"/>
    <x v="1"/>
    <n v="48761918"/>
    <n v="1202767"/>
    <n v="104.395300388577"/>
  </r>
  <r>
    <x v="1"/>
    <s v="TZ"/>
    <x v="166"/>
    <x v="3"/>
    <n v="5018565"/>
    <n v="9125949"/>
    <n v="85.847379840153494"/>
  </r>
  <r>
    <x v="1"/>
    <s v="UA"/>
    <x v="167"/>
    <x v="2"/>
    <n v="9958196"/>
    <n v="6444542"/>
    <n v="198.14166666666699"/>
  </r>
  <r>
    <x v="1"/>
    <s v="UG"/>
    <x v="168"/>
    <x v="3"/>
    <n v="885517"/>
    <n v="1207788"/>
    <n v="96.376714905395104"/>
  </r>
  <r>
    <x v="1"/>
    <s v="US"/>
    <x v="169"/>
    <x v="1"/>
    <n v="5298580470"/>
    <n v="5573594119"/>
    <n v="110.06700893427001"/>
  </r>
  <r>
    <x v="1"/>
    <s v="UY"/>
    <x v="170"/>
    <x v="5"/>
    <n v="22909657"/>
    <n v="7508771"/>
    <n v="61.331865185752598"/>
  </r>
  <r>
    <x v="1"/>
    <s v="UZ"/>
    <x v="171"/>
    <x v="0"/>
    <n v="3254093"/>
    <n v="37659"/>
    <n v="57.805434358205602"/>
  </r>
  <r>
    <x v="1"/>
    <s v="VC"/>
    <x v="172"/>
    <x v="1"/>
    <n v="1320193"/>
    <n v="52288"/>
    <n v="105.65"/>
  </r>
  <r>
    <x v="1"/>
    <s v="VE"/>
    <x v="173"/>
    <x v="5"/>
    <n v="75738949"/>
    <n v="113290"/>
    <n v="5184.1416666666701"/>
  </r>
  <r>
    <x v="1"/>
    <s v="VG"/>
    <x v="174"/>
    <x v="1"/>
    <n v="303403"/>
    <n v="23768"/>
    <n v="106.04925900781799"/>
  </r>
  <r>
    <x v="1"/>
    <s v="VN"/>
    <x v="175"/>
    <x v="0"/>
    <n v="515640996"/>
    <n v="634891358"/>
    <n v="90.551971502765298"/>
  </r>
  <r>
    <x v="1"/>
    <s v="VU"/>
    <x v="176"/>
    <x v="4"/>
    <n v="51363687"/>
    <n v="675089"/>
    <n v="146.69999999999999"/>
  </r>
  <r>
    <x v="1"/>
    <s v="WS"/>
    <x v="177"/>
    <x v="4"/>
    <n v="109378960"/>
    <n v="4967614"/>
    <n v="101.126746761322"/>
  </r>
  <r>
    <x v="1"/>
    <s v="ZA"/>
    <x v="178"/>
    <x v="3"/>
    <n v="179710612"/>
    <n v="150866490"/>
    <n v="78.924999999999997"/>
  </r>
  <r>
    <x v="1"/>
    <s v="ZM"/>
    <x v="179"/>
    <x v="3"/>
    <n v="1969877"/>
    <n v="91432"/>
    <n v="183.661666666667"/>
  </r>
  <r>
    <x v="1"/>
    <s v="ZW"/>
    <x v="180"/>
    <x v="3"/>
    <n v="1219446"/>
    <n v="2212526"/>
    <n v="1.9959097454256201"/>
  </r>
  <r>
    <x v="2"/>
    <s v="AE"/>
    <x v="0"/>
    <x v="0"/>
    <n v="874506980"/>
    <n v="1911169692"/>
    <n v="101.048133459401"/>
  </r>
  <r>
    <x v="2"/>
    <s v="AF"/>
    <x v="1"/>
    <x v="0"/>
    <n v="380071"/>
    <n v="96472"/>
    <n v="110.99784185978901"/>
  </r>
  <r>
    <x v="2"/>
    <s v="AG"/>
    <x v="2"/>
    <x v="1"/>
    <n v="1454127"/>
    <n v="62755"/>
    <n v="98.4260092867666"/>
  </r>
  <r>
    <x v="2"/>
    <s v="AI"/>
    <x v="3"/>
    <x v="1"/>
    <n v="3150"/>
    <n v="143425"/>
    <n v="106.94"/>
  </r>
  <r>
    <x v="2"/>
    <s v="AL"/>
    <x v="4"/>
    <x v="2"/>
    <n v="211543"/>
    <n v="454020"/>
    <n v="95.474521757158996"/>
  </r>
  <r>
    <x v="2"/>
    <s v="AM"/>
    <x v="5"/>
    <x v="0"/>
    <n v="16745107"/>
    <n v="102205"/>
    <n v="123.675205998157"/>
  </r>
  <r>
    <x v="2"/>
    <s v="AO"/>
    <x v="6"/>
    <x v="3"/>
    <n v="29083159"/>
    <n v="0"/>
    <n v="52.787500000000001"/>
  </r>
  <r>
    <x v="2"/>
    <s v="AR"/>
    <x v="181"/>
    <x v="5"/>
    <n v="23002801"/>
    <n v="212092058"/>
    <n v="112.887108333333"/>
  </r>
  <r>
    <x v="2"/>
    <s v="AT"/>
    <x v="7"/>
    <x v="2"/>
    <n v="29116951"/>
    <n v="232247622"/>
    <n v="95.246283333333295"/>
  </r>
  <r>
    <x v="2"/>
    <s v="AU"/>
    <x v="8"/>
    <x v="4"/>
    <n v="8807782041"/>
    <n v="6641390475"/>
    <n v="111.175"/>
  </r>
  <r>
    <x v="2"/>
    <s v="AW"/>
    <x v="9"/>
    <x v="1"/>
    <n v="1158153"/>
    <n v="93819"/>
    <n v="91.902333333333303"/>
  </r>
  <r>
    <x v="2"/>
    <s v="AZ"/>
    <x v="10"/>
    <x v="0"/>
    <n v="66520726"/>
    <n v="153364"/>
    <n v="149.50833333333301"/>
  </r>
  <r>
    <x v="2"/>
    <s v="BA"/>
    <x v="11"/>
    <x v="2"/>
    <n v="175927"/>
    <n v="2675575"/>
    <n v="103.196666666667"/>
  </r>
  <r>
    <x v="2"/>
    <s v="BB"/>
    <x v="12"/>
    <x v="1"/>
    <n v="26192362"/>
    <n v="1392011"/>
    <n v="82.184760608598495"/>
  </r>
  <r>
    <x v="2"/>
    <s v="BD"/>
    <x v="13"/>
    <x v="0"/>
    <n v="309334369"/>
    <n v="105355235"/>
    <n v="77.544586806392502"/>
  </r>
  <r>
    <x v="2"/>
    <s v="BE"/>
    <x v="14"/>
    <x v="2"/>
    <n v="247549568"/>
    <n v="385423807"/>
    <n v="105.081666666667"/>
  </r>
  <r>
    <x v="2"/>
    <s v="BF"/>
    <x v="15"/>
    <x v="3"/>
    <n v="1216374"/>
    <n v="127"/>
    <n v="103.615833333333"/>
  </r>
  <r>
    <x v="2"/>
    <s v="BG"/>
    <x v="16"/>
    <x v="2"/>
    <n v="12276754"/>
    <n v="29828260"/>
    <n v="6632.0562122357896"/>
  </r>
  <r>
    <x v="2"/>
    <s v="BH"/>
    <x v="17"/>
    <x v="0"/>
    <n v="37966319"/>
    <n v="5199358"/>
    <n v="96.881334424155497"/>
  </r>
  <r>
    <x v="2"/>
    <s v="BI"/>
    <x v="18"/>
    <x v="3"/>
    <n v="0"/>
    <n v="16680"/>
    <n v="114.86647787689"/>
  </r>
  <r>
    <x v="2"/>
    <s v="BJ"/>
    <x v="19"/>
    <x v="3"/>
    <n v="1183938"/>
    <n v="1042"/>
    <n v="101.182201416667"/>
  </r>
  <r>
    <x v="2"/>
    <s v="BN"/>
    <x v="20"/>
    <x v="0"/>
    <n v="5414519"/>
    <n v="16410"/>
    <n v="98.361289999999997"/>
  </r>
  <r>
    <x v="2"/>
    <s v="BO"/>
    <x v="21"/>
    <x v="5"/>
    <n v="2425834"/>
    <n v="6304402"/>
    <n v="99.322500000000005"/>
  </r>
  <r>
    <x v="2"/>
    <s v="BR"/>
    <x v="22"/>
    <x v="5"/>
    <n v="79559179"/>
    <n v="167043009"/>
    <n v="4848.3108333333303"/>
  </r>
  <r>
    <x v="2"/>
    <s v="BS"/>
    <x v="23"/>
    <x v="1"/>
    <n v="2348232"/>
    <n v="40127"/>
    <n v="103.198333333333"/>
  </r>
  <r>
    <x v="2"/>
    <s v="BT"/>
    <x v="24"/>
    <x v="0"/>
    <n v="1385609"/>
    <n v="15"/>
    <n v="94.954904279705801"/>
  </r>
  <r>
    <x v="2"/>
    <s v="BW"/>
    <x v="25"/>
    <x v="3"/>
    <n v="43059"/>
    <n v="2392"/>
    <n v="95.5617628801986"/>
  </r>
  <r>
    <x v="2"/>
    <s v="BY"/>
    <x v="26"/>
    <x v="2"/>
    <n v="1173254"/>
    <n v="2321659"/>
    <n v="66.697246375283399"/>
  </r>
  <r>
    <x v="2"/>
    <s v="BZ"/>
    <x v="27"/>
    <x v="1"/>
    <n v="829413"/>
    <n v="612354"/>
    <n v="99.900407011196805"/>
  </r>
  <r>
    <x v="2"/>
    <s v="CA"/>
    <x v="28"/>
    <x v="1"/>
    <n v="677006386"/>
    <n v="608016467"/>
    <n v="130.42500000000001"/>
  </r>
  <r>
    <x v="2"/>
    <s v="CF"/>
    <x v="29"/>
    <x v="3"/>
    <n v="0"/>
    <n v="272874"/>
    <n v="95.058339660544604"/>
  </r>
  <r>
    <x v="2"/>
    <s v="CG"/>
    <x v="30"/>
    <x v="3"/>
    <n v="3993705"/>
    <n v="18046"/>
    <n v="96.944336332435995"/>
  </r>
  <r>
    <x v="2"/>
    <s v="CH"/>
    <x v="31"/>
    <x v="2"/>
    <n v="97657047"/>
    <n v="371183896"/>
    <n v="99.856483333333301"/>
  </r>
  <r>
    <x v="2"/>
    <s v="CL"/>
    <x v="32"/>
    <x v="5"/>
    <n v="179719448"/>
    <n v="107582418"/>
    <n v="97.334999999999994"/>
  </r>
  <r>
    <x v="2"/>
    <s v="CM"/>
    <x v="33"/>
    <x v="3"/>
    <n v="16823826"/>
    <n v="857333"/>
    <n v="110.930971972763"/>
  </r>
  <r>
    <x v="2"/>
    <s v="CN"/>
    <x v="34"/>
    <x v="0"/>
    <n v="12094098593"/>
    <n v="10536296290"/>
    <n v="92.898821666666706"/>
  </r>
  <r>
    <x v="2"/>
    <s v="CO"/>
    <x v="35"/>
    <x v="5"/>
    <n v="20599588"/>
    <n v="24078125"/>
    <n v="95.955772499999995"/>
  </r>
  <r>
    <x v="2"/>
    <s v="CR"/>
    <x v="36"/>
    <x v="1"/>
    <n v="11306996"/>
    <n v="27560117"/>
    <n v="94.464583333333394"/>
  </r>
  <r>
    <x v="2"/>
    <s v="CW"/>
    <x v="37"/>
    <x v="1"/>
    <n v="749473"/>
    <n v="6883"/>
    <n v="125.466666666667"/>
  </r>
  <r>
    <x v="2"/>
    <s v="CY"/>
    <x v="38"/>
    <x v="0"/>
    <n v="15349599"/>
    <n v="1917429"/>
    <n v="99.094999999999999"/>
  </r>
  <r>
    <x v="2"/>
    <s v="CZ"/>
    <x v="39"/>
    <x v="2"/>
    <n v="13151138"/>
    <n v="157070797"/>
    <n v="103.125"/>
  </r>
  <r>
    <x v="2"/>
    <s v="DE"/>
    <x v="40"/>
    <x v="2"/>
    <n v="713821743"/>
    <n v="2882524622"/>
    <n v="96.756351666666603"/>
  </r>
  <r>
    <x v="2"/>
    <s v="DJ"/>
    <x v="41"/>
    <x v="3"/>
    <n v="1970792"/>
    <n v="2559666"/>
    <n v="104.815907769189"/>
  </r>
  <r>
    <x v="2"/>
    <s v="DK"/>
    <x v="42"/>
    <x v="2"/>
    <n v="153868197"/>
    <n v="226096990"/>
    <n v="101.4"/>
  </r>
  <r>
    <x v="2"/>
    <s v="DM"/>
    <x v="43"/>
    <x v="1"/>
    <n v="8871"/>
    <n v="6666"/>
    <n v="102.693333333333"/>
  </r>
  <r>
    <x v="2"/>
    <s v="DO"/>
    <x v="44"/>
    <x v="1"/>
    <n v="22787505"/>
    <n v="14719131"/>
    <n v="92.072672820206904"/>
  </r>
  <r>
    <x v="2"/>
    <s v="DZ"/>
    <x v="45"/>
    <x v="3"/>
    <n v="534396431"/>
    <n v="77692"/>
    <n v="193.97"/>
  </r>
  <r>
    <x v="2"/>
    <s v="EC"/>
    <x v="46"/>
    <x v="5"/>
    <n v="5157389"/>
    <n v="59736295"/>
    <n v="105.442522541418"/>
  </r>
  <r>
    <x v="2"/>
    <s v="EE"/>
    <x v="47"/>
    <x v="2"/>
    <n v="4769870"/>
    <n v="10264410"/>
    <n v="202.00833333333301"/>
  </r>
  <r>
    <x v="2"/>
    <s v="EG"/>
    <x v="48"/>
    <x v="3"/>
    <n v="282632925"/>
    <n v="6120482"/>
    <n v="82.358327862087805"/>
  </r>
  <r>
    <x v="2"/>
    <s v="ES"/>
    <x v="49"/>
    <x v="2"/>
    <n v="210807283"/>
    <n v="425285929"/>
    <n v="95.045833333333306"/>
  </r>
  <r>
    <x v="2"/>
    <s v="ET"/>
    <x v="50"/>
    <x v="3"/>
    <n v="3447103"/>
    <n v="5087933"/>
    <n v="109.121975996797"/>
  </r>
  <r>
    <x v="2"/>
    <s v="FI"/>
    <x v="51"/>
    <x v="2"/>
    <n v="16428203"/>
    <n v="153918850"/>
    <n v="101.10833333333299"/>
  </r>
  <r>
    <x v="2"/>
    <s v="FJ"/>
    <x v="52"/>
    <x v="4"/>
    <n v="493244552"/>
    <n v="59978193"/>
    <n v="108.825"/>
  </r>
  <r>
    <x v="2"/>
    <s v="FM"/>
    <x v="53"/>
    <x v="4"/>
    <n v="4656242"/>
    <n v="0"/>
    <n v="100.87425"/>
  </r>
  <r>
    <x v="2"/>
    <s v="FR"/>
    <x v="54"/>
    <x v="2"/>
    <n v="320813324"/>
    <n v="952429934"/>
    <n v="101.216666666667"/>
  </r>
  <r>
    <x v="2"/>
    <s v="GA"/>
    <x v="55"/>
    <x v="3"/>
    <n v="1859074"/>
    <n v="311972"/>
    <n v="93.869209580938701"/>
  </r>
  <r>
    <x v="2"/>
    <s v="GB"/>
    <x v="56"/>
    <x v="2"/>
    <n v="1448115924"/>
    <n v="1655414446"/>
    <n v="103.583333333333"/>
  </r>
  <r>
    <x v="2"/>
    <s v="GD"/>
    <x v="57"/>
    <x v="1"/>
    <n v="3732686"/>
    <n v="14983"/>
    <n v="110.370308025"/>
  </r>
  <r>
    <x v="2"/>
    <s v="GE"/>
    <x v="58"/>
    <x v="0"/>
    <n v="5229104"/>
    <n v="362620"/>
    <n v="124.18085833333301"/>
  </r>
  <r>
    <x v="2"/>
    <s v="GH"/>
    <x v="59"/>
    <x v="3"/>
    <n v="40418544"/>
    <n v="8161786"/>
    <n v="72.588729115245002"/>
  </r>
  <r>
    <x v="2"/>
    <s v="GM"/>
    <x v="60"/>
    <x v="3"/>
    <n v="356648"/>
    <n v="171814"/>
    <n v="84.747065544807398"/>
  </r>
  <r>
    <x v="2"/>
    <s v="GN"/>
    <x v="61"/>
    <x v="3"/>
    <n v="2000354"/>
    <n v="481455"/>
    <n v="83.175090119923695"/>
  </r>
  <r>
    <x v="2"/>
    <s v="GR"/>
    <x v="63"/>
    <x v="2"/>
    <n v="45252708"/>
    <n v="32783825"/>
    <n v="100.380195833333"/>
  </r>
  <r>
    <x v="2"/>
    <s v="GT"/>
    <x v="64"/>
    <x v="1"/>
    <n v="36070463"/>
    <n v="25977875"/>
    <n v="130.35749999999999"/>
  </r>
  <r>
    <x v="2"/>
    <s v="GY"/>
    <x v="66"/>
    <x v="5"/>
    <n v="24384457"/>
    <n v="2559007"/>
    <n v="114.71916666666699"/>
  </r>
  <r>
    <x v="2"/>
    <s v="HK"/>
    <x v="67"/>
    <x v="0"/>
    <n v="1100507974"/>
    <n v="84777515"/>
    <n v="94.55"/>
  </r>
  <r>
    <x v="2"/>
    <s v="HN"/>
    <x v="68"/>
    <x v="1"/>
    <n v="1251284"/>
    <n v="4529509"/>
    <n v="304.01666666666699"/>
  </r>
  <r>
    <x v="2"/>
    <s v="HR"/>
    <x v="69"/>
    <x v="2"/>
    <n v="2106772"/>
    <n v="4350751"/>
    <n v="99.991666666666703"/>
  </r>
  <r>
    <x v="2"/>
    <s v="HT"/>
    <x v="70"/>
    <x v="1"/>
    <n v="659196"/>
    <n v="641557"/>
    <n v="92.046349338942704"/>
  </r>
  <r>
    <x v="2"/>
    <s v="HU"/>
    <x v="71"/>
    <x v="2"/>
    <n v="4602879"/>
    <n v="81603925"/>
    <n v="138.81833333333299"/>
  </r>
  <r>
    <x v="2"/>
    <s v="ID"/>
    <x v="72"/>
    <x v="0"/>
    <n v="963527732"/>
    <n v="791050580"/>
    <n v="129.41583333333301"/>
  </r>
  <r>
    <x v="2"/>
    <s v="IE"/>
    <x v="73"/>
    <x v="2"/>
    <n v="57701458"/>
    <n v="227094491"/>
    <n v="100.675"/>
  </r>
  <r>
    <x v="2"/>
    <s v="IL"/>
    <x v="74"/>
    <x v="0"/>
    <n v="27999900"/>
    <n v="164508437"/>
    <n v="93.4"/>
  </r>
  <r>
    <x v="2"/>
    <s v="IN"/>
    <x v="75"/>
    <x v="0"/>
    <n v="679265480"/>
    <n v="593108657"/>
    <n v="133.5"/>
  </r>
  <r>
    <x v="2"/>
    <s v="IQ"/>
    <x v="76"/>
    <x v="0"/>
    <n v="7146936"/>
    <n v="218"/>
    <n v="104.325"/>
  </r>
  <r>
    <x v="2"/>
    <s v="IR"/>
    <x v="77"/>
    <x v="0"/>
    <n v="121263145"/>
    <n v="6480409"/>
    <n v="29.662439905284"/>
  </r>
  <r>
    <x v="2"/>
    <s v="IS"/>
    <x v="78"/>
    <x v="2"/>
    <n v="2739595"/>
    <n v="2366786"/>
    <n v="156.88454999999999"/>
  </r>
  <r>
    <x v="2"/>
    <s v="IT"/>
    <x v="79"/>
    <x v="2"/>
    <n v="357894274"/>
    <n v="1104853535"/>
    <n v="101.1"/>
  </r>
  <r>
    <x v="2"/>
    <s v="JM"/>
    <x v="80"/>
    <x v="1"/>
    <n v="33606836"/>
    <n v="7188271"/>
    <n v="92.775000000000006"/>
  </r>
  <r>
    <x v="2"/>
    <s v="JO"/>
    <x v="81"/>
    <x v="0"/>
    <n v="95835911"/>
    <n v="3030110"/>
    <n v="95.7283052247098"/>
  </r>
  <r>
    <x v="2"/>
    <s v="JP"/>
    <x v="82"/>
    <x v="0"/>
    <n v="3205408475"/>
    <n v="3864148154"/>
    <n v="98.575000000000003"/>
  </r>
  <r>
    <x v="2"/>
    <s v="KE"/>
    <x v="83"/>
    <x v="3"/>
    <n v="10835976"/>
    <n v="4103590"/>
    <n v="93.596016752018102"/>
  </r>
  <r>
    <x v="2"/>
    <s v="KG"/>
    <x v="84"/>
    <x v="0"/>
    <n v="40981"/>
    <n v="160317"/>
    <n v="103.175309863799"/>
  </r>
  <r>
    <x v="2"/>
    <s v="KH"/>
    <x v="85"/>
    <x v="0"/>
    <n v="8626049"/>
    <n v="27935084"/>
    <n v="169.87008333333301"/>
  </r>
  <r>
    <x v="2"/>
    <s v="KI"/>
    <x v="86"/>
    <x v="4"/>
    <n v="16290180"/>
    <n v="5649"/>
    <n v="127.138908682929"/>
  </r>
  <r>
    <x v="2"/>
    <s v="KN"/>
    <x v="87"/>
    <x v="1"/>
    <n v="70494"/>
    <n v="825"/>
    <n v="107.348333333333"/>
  </r>
  <r>
    <x v="2"/>
    <s v="KR"/>
    <x v="88"/>
    <x v="0"/>
    <n v="1492612284"/>
    <n v="1906700039"/>
    <n v="97.644999999999996"/>
  </r>
  <r>
    <x v="2"/>
    <s v="KW"/>
    <x v="89"/>
    <x v="0"/>
    <n v="122508130"/>
    <n v="31594600"/>
    <n v="112.348133379565"/>
  </r>
  <r>
    <x v="2"/>
    <s v="KZ"/>
    <x v="91"/>
    <x v="0"/>
    <n v="2424193"/>
    <n v="1247900"/>
    <n v="74.960191462379697"/>
  </r>
  <r>
    <x v="2"/>
    <s v="LA"/>
    <x v="92"/>
    <x v="0"/>
    <n v="1541591"/>
    <n v="2673971"/>
    <n v="102.141213905551"/>
  </r>
  <r>
    <x v="2"/>
    <s v="LB"/>
    <x v="93"/>
    <x v="0"/>
    <n v="14783693"/>
    <n v="1628442"/>
    <n v="100.434677200999"/>
  </r>
  <r>
    <x v="2"/>
    <s v="LC"/>
    <x v="94"/>
    <x v="1"/>
    <n v="4615987"/>
    <n v="8878"/>
    <n v="99.290003249999998"/>
  </r>
  <r>
    <x v="2"/>
    <s v="LK"/>
    <x v="95"/>
    <x v="0"/>
    <n v="401928722"/>
    <n v="60940528"/>
    <n v="97.232148550724602"/>
  </r>
  <r>
    <x v="2"/>
    <s v="LR"/>
    <x v="96"/>
    <x v="3"/>
    <n v="823249"/>
    <n v="9864808"/>
    <n v="72.257034164188099"/>
  </r>
  <r>
    <x v="2"/>
    <s v="LS"/>
    <x v="97"/>
    <x v="3"/>
    <n v="0"/>
    <n v="858121"/>
    <n v="75.294059923473995"/>
  </r>
  <r>
    <x v="2"/>
    <s v="LT"/>
    <x v="98"/>
    <x v="2"/>
    <n v="17670769"/>
    <n v="56702036"/>
    <n v="104.662116666667"/>
  </r>
  <r>
    <x v="2"/>
    <s v="LU"/>
    <x v="99"/>
    <x v="2"/>
    <n v="2205928"/>
    <n v="7392845"/>
    <n v="102.026666666667"/>
  </r>
  <r>
    <x v="2"/>
    <s v="LV"/>
    <x v="100"/>
    <x v="2"/>
    <n v="14101929"/>
    <n v="10260090"/>
    <n v="103.075116666667"/>
  </r>
  <r>
    <x v="2"/>
    <s v="LY"/>
    <x v="101"/>
    <x v="3"/>
    <n v="42681903"/>
    <n v="83"/>
    <n v="238.73333333333301"/>
  </r>
  <r>
    <x v="2"/>
    <s v="MA"/>
    <x v="102"/>
    <x v="3"/>
    <n v="79355781"/>
    <n v="58621393"/>
    <n v="99.640044004400394"/>
  </r>
  <r>
    <x v="2"/>
    <s v="MD"/>
    <x v="103"/>
    <x v="2"/>
    <n v="127709"/>
    <n v="322507"/>
    <n v="57.866326010644698"/>
  </r>
  <r>
    <x v="2"/>
    <s v="MG"/>
    <x v="104"/>
    <x v="3"/>
    <n v="3269474"/>
    <n v="1808701"/>
    <n v="108.6"/>
  </r>
  <r>
    <x v="2"/>
    <s v="ML"/>
    <x v="105"/>
    <x v="3"/>
    <n v="10902321"/>
    <n v="60476"/>
    <n v="102.210498687664"/>
  </r>
  <r>
    <x v="2"/>
    <s v="MM"/>
    <x v="106"/>
    <x v="0"/>
    <n v="40803202"/>
    <n v="5098766"/>
    <n v="133.85118853297999"/>
  </r>
  <r>
    <x v="2"/>
    <s v="MN"/>
    <x v="107"/>
    <x v="0"/>
    <n v="8600860"/>
    <n v="49365"/>
    <n v="84.051471185064997"/>
  </r>
  <r>
    <x v="2"/>
    <s v="MO"/>
    <x v="108"/>
    <x v="0"/>
    <n v="26585748"/>
    <n v="543480"/>
    <n v="96.162499999999994"/>
  </r>
  <r>
    <x v="2"/>
    <s v="MQ"/>
    <x v="109"/>
    <x v="1"/>
    <n v="5241623"/>
    <n v="0"/>
    <n v="100.316666666667"/>
  </r>
  <r>
    <x v="2"/>
    <s v="MR"/>
    <x v="110"/>
    <x v="3"/>
    <n v="843624"/>
    <n v="28714"/>
    <n v="94.854253459993998"/>
  </r>
  <r>
    <x v="2"/>
    <s v="MS"/>
    <x v="111"/>
    <x v="1"/>
    <n v="0"/>
    <n v="25706"/>
    <n v="99.460833333333298"/>
  </r>
  <r>
    <x v="2"/>
    <s v="MT"/>
    <x v="112"/>
    <x v="2"/>
    <n v="5483015"/>
    <n v="2852357"/>
    <n v="99.847795666482398"/>
  </r>
  <r>
    <x v="2"/>
    <s v="MU"/>
    <x v="113"/>
    <x v="3"/>
    <n v="75101676"/>
    <n v="6512881"/>
    <n v="100.01471020888501"/>
  </r>
  <r>
    <x v="2"/>
    <s v="MV"/>
    <x v="114"/>
    <x v="0"/>
    <n v="30598272"/>
    <n v="3591"/>
    <n v="97.697726323823602"/>
  </r>
  <r>
    <x v="2"/>
    <s v="MW"/>
    <x v="115"/>
    <x v="3"/>
    <n v="30199"/>
    <n v="272374"/>
    <n v="63.298475766650398"/>
  </r>
  <r>
    <x v="2"/>
    <s v="MX"/>
    <x v="116"/>
    <x v="1"/>
    <n v="360051122"/>
    <n v="321248657"/>
    <n v="95.572964166666694"/>
  </r>
  <r>
    <x v="2"/>
    <s v="MY"/>
    <x v="117"/>
    <x v="0"/>
    <n v="1016839496"/>
    <n v="1693963734"/>
    <n v="119.625"/>
  </r>
  <r>
    <x v="2"/>
    <s v="MZ"/>
    <x v="118"/>
    <x v="3"/>
    <n v="7583110"/>
    <n v="790192"/>
    <n v="115.114166666667"/>
  </r>
  <r>
    <x v="2"/>
    <s v="NA"/>
    <x v="119"/>
    <x v="3"/>
    <n v="1750545"/>
    <n v="11968350"/>
    <n v="127.18897476872699"/>
  </r>
  <r>
    <x v="2"/>
    <s v="NE"/>
    <x v="121"/>
    <x v="3"/>
    <n v="15233"/>
    <n v="248848"/>
    <n v="101.091666666667"/>
  </r>
  <r>
    <x v="2"/>
    <s v="NG"/>
    <x v="122"/>
    <x v="3"/>
    <n v="242559858"/>
    <n v="3222088"/>
    <n v="233.35233594467201"/>
  </r>
  <r>
    <x v="2"/>
    <s v="NI"/>
    <x v="123"/>
    <x v="1"/>
    <n v="30105056"/>
    <n v="2183542"/>
    <n v="204.63210258333299"/>
  </r>
  <r>
    <x v="2"/>
    <s v="NL"/>
    <x v="124"/>
    <x v="2"/>
    <n v="873796304"/>
    <n v="571537817"/>
    <n v="101.7025"/>
  </r>
  <r>
    <x v="2"/>
    <s v="NO"/>
    <x v="125"/>
    <x v="2"/>
    <n v="41430664"/>
    <n v="51448393"/>
    <n v="105.491666666667"/>
  </r>
  <r>
    <x v="2"/>
    <s v="NP"/>
    <x v="126"/>
    <x v="0"/>
    <n v="7910100"/>
    <n v="1048570"/>
    <n v="116.9"/>
  </r>
  <r>
    <x v="2"/>
    <s v="NZ"/>
    <x v="127"/>
    <x v="4"/>
    <n v="0"/>
    <n v="186750460"/>
    <n v="100.27235"/>
  </r>
  <r>
    <x v="2"/>
    <s v="OM"/>
    <x v="128"/>
    <x v="0"/>
    <n v="83795797"/>
    <n v="29889097"/>
    <n v="104.958333333333"/>
  </r>
  <r>
    <x v="2"/>
    <s v="PA"/>
    <x v="129"/>
    <x v="1"/>
    <n v="45743586"/>
    <n v="1863693"/>
    <n v="104.433333333333"/>
  </r>
  <r>
    <x v="2"/>
    <s v="PE"/>
    <x v="130"/>
    <x v="5"/>
    <n v="117872508"/>
    <n v="40511214"/>
    <n v="87.555493347099301"/>
  </r>
  <r>
    <x v="2"/>
    <s v="PG"/>
    <x v="131"/>
    <x v="4"/>
    <n v="187725473"/>
    <n v="8787382"/>
    <n v="132.69999999999999"/>
  </r>
  <r>
    <x v="2"/>
    <s v="PH"/>
    <x v="132"/>
    <x v="0"/>
    <n v="704196788"/>
    <n v="114959370"/>
    <n v="94.942506573181404"/>
  </r>
  <r>
    <x v="2"/>
    <s v="PK"/>
    <x v="133"/>
    <x v="0"/>
    <n v="131774890"/>
    <n v="68245326"/>
    <n v="106.090428465393"/>
  </r>
  <r>
    <x v="2"/>
    <s v="PL"/>
    <x v="134"/>
    <x v="2"/>
    <n v="56595753"/>
    <n v="158525634"/>
    <n v="124.566666666667"/>
  </r>
  <r>
    <x v="2"/>
    <s v="PT"/>
    <x v="135"/>
    <x v="2"/>
    <n v="45105939"/>
    <n v="39990576"/>
    <n v="102.47733333333299"/>
  </r>
  <r>
    <x v="2"/>
    <s v="PW"/>
    <x v="136"/>
    <x v="4"/>
    <n v="1080343"/>
    <n v="7455"/>
    <n v="100.72499999999999"/>
  </r>
  <r>
    <x v="2"/>
    <s v="PY"/>
    <x v="137"/>
    <x v="5"/>
    <n v="1078360"/>
    <n v="410504"/>
    <n v="97.963679346658097"/>
  </r>
  <r>
    <x v="2"/>
    <s v="QA"/>
    <x v="138"/>
    <x v="0"/>
    <n v="37937413"/>
    <n v="137590233"/>
    <n v="99.4786945008929"/>
  </r>
  <r>
    <x v="2"/>
    <s v="RO"/>
    <x v="139"/>
    <x v="2"/>
    <n v="5361812"/>
    <n v="36701880"/>
    <n v="99.773333333333397"/>
  </r>
  <r>
    <x v="2"/>
    <s v="RU"/>
    <x v="140"/>
    <x v="2"/>
    <n v="218122234"/>
    <n v="299892057"/>
    <n v="168.17524166666701"/>
  </r>
  <r>
    <x v="2"/>
    <s v="RW"/>
    <x v="141"/>
    <x v="3"/>
    <n v="318521"/>
    <n v="587921"/>
    <n v="121.158982782482"/>
  </r>
  <r>
    <x v="2"/>
    <s v="SA"/>
    <x v="142"/>
    <x v="0"/>
    <n v="575018283"/>
    <n v="329610913"/>
    <n v="97.600833333333298"/>
  </r>
  <r>
    <x v="2"/>
    <s v="SB"/>
    <x v="143"/>
    <x v="4"/>
    <n v="39634502"/>
    <n v="7540579"/>
    <n v="100.013072643979"/>
  </r>
  <r>
    <x v="2"/>
    <s v="SC"/>
    <x v="144"/>
    <x v="3"/>
    <n v="6478063"/>
    <n v="10918"/>
    <n v="102.81566202819999"/>
  </r>
  <r>
    <x v="2"/>
    <s v="SD"/>
    <x v="145"/>
    <x v="3"/>
    <n v="61260484"/>
    <n v="3041"/>
    <n v="3408.7375023653999"/>
  </r>
  <r>
    <x v="2"/>
    <s v="SE"/>
    <x v="146"/>
    <x v="2"/>
    <n v="71540089"/>
    <n v="353362504"/>
    <n v="322.10833333333301"/>
  </r>
  <r>
    <x v="2"/>
    <s v="SG"/>
    <x v="147"/>
    <x v="0"/>
    <n v="1140965182"/>
    <n v="1860910264"/>
    <n v="99.003666666666604"/>
  </r>
  <r>
    <x v="2"/>
    <s v="SI"/>
    <x v="148"/>
    <x v="2"/>
    <n v="3486039"/>
    <n v="23567990"/>
    <n v="101.37416666666699"/>
  </r>
  <r>
    <x v="2"/>
    <s v="SK"/>
    <x v="149"/>
    <x v="2"/>
    <n v="7573376"/>
    <n v="70236501"/>
    <n v="164.74166666666699"/>
  </r>
  <r>
    <x v="2"/>
    <s v="SL"/>
    <x v="150"/>
    <x v="3"/>
    <n v="5071847"/>
    <n v="660634"/>
    <n v="55.283333333333402"/>
  </r>
  <r>
    <x v="2"/>
    <s v="SM"/>
    <x v="151"/>
    <x v="2"/>
    <n v="11109"/>
    <n v="8595"/>
    <n v="109.485"/>
  </r>
  <r>
    <x v="2"/>
    <s v="SN"/>
    <x v="152"/>
    <x v="3"/>
    <n v="12951909"/>
    <n v="53516"/>
    <n v="102.452516757502"/>
  </r>
  <r>
    <x v="2"/>
    <s v="SO"/>
    <x v="153"/>
    <x v="3"/>
    <n v="4571623"/>
    <n v="36973"/>
    <n v="104.93042455392499"/>
  </r>
  <r>
    <x v="2"/>
    <s v="SR"/>
    <x v="154"/>
    <x v="5"/>
    <n v="189380"/>
    <n v="990257"/>
    <n v="125.97499999999999"/>
  </r>
  <r>
    <x v="2"/>
    <s v="ST"/>
    <x v="155"/>
    <x v="3"/>
    <n v="0"/>
    <n v="1019"/>
    <n v="110.104894355399"/>
  </r>
  <r>
    <x v="2"/>
    <s v="SV"/>
    <x v="156"/>
    <x v="1"/>
    <n v="8830221"/>
    <n v="2296625"/>
    <n v="111.14793561138301"/>
  </r>
  <r>
    <x v="2"/>
    <s v="TD"/>
    <x v="157"/>
    <x v="3"/>
    <n v="222596"/>
    <n v="2235"/>
    <n v="87.600276898734194"/>
  </r>
  <r>
    <x v="2"/>
    <s v="TG"/>
    <x v="158"/>
    <x v="3"/>
    <n v="979401"/>
    <n v="230330"/>
    <n v="102.44131225"/>
  </r>
  <r>
    <x v="2"/>
    <s v="TH"/>
    <x v="159"/>
    <x v="0"/>
    <n v="881282133"/>
    <n v="2559486521"/>
    <n v="98.250587729591402"/>
  </r>
  <r>
    <x v="2"/>
    <s v="TL"/>
    <x v="161"/>
    <x v="0"/>
    <n v="5773868"/>
    <n v="352830"/>
    <n v="97.7083333333333"/>
  </r>
  <r>
    <x v="2"/>
    <s v="TN"/>
    <x v="162"/>
    <x v="3"/>
    <n v="5772505"/>
    <n v="6588688"/>
    <n v="109.130927079933"/>
  </r>
  <r>
    <x v="2"/>
    <s v="TO"/>
    <x v="163"/>
    <x v="4"/>
    <n v="69463875"/>
    <n v="3586415"/>
    <n v="94.169626460767901"/>
  </r>
  <r>
    <x v="2"/>
    <s v="TR"/>
    <x v="164"/>
    <x v="0"/>
    <n v="93530587"/>
    <n v="193809552"/>
    <n v="312.14416666666699"/>
  </r>
  <r>
    <x v="2"/>
    <s v="TT"/>
    <x v="165"/>
    <x v="1"/>
    <n v="65126821"/>
    <n v="1465981"/>
    <n v="106.35833333333299"/>
  </r>
  <r>
    <x v="2"/>
    <s v="TZ"/>
    <x v="166"/>
    <x v="3"/>
    <n v="4878846"/>
    <n v="5380229"/>
    <n v="90.413358212181507"/>
  </r>
  <r>
    <x v="2"/>
    <s v="UA"/>
    <x v="167"/>
    <x v="2"/>
    <n v="12365122"/>
    <n v="9407218"/>
    <n v="226.75"/>
  </r>
  <r>
    <x v="2"/>
    <s v="UG"/>
    <x v="168"/>
    <x v="3"/>
    <n v="928177"/>
    <n v="553282"/>
    <n v="101.39766906286199"/>
  </r>
  <r>
    <x v="2"/>
    <s v="US"/>
    <x v="169"/>
    <x v="1"/>
    <n v="5324927943"/>
    <n v="5760941131"/>
    <n v="112.411557302308"/>
  </r>
  <r>
    <x v="2"/>
    <s v="UY"/>
    <x v="170"/>
    <x v="5"/>
    <n v="14929112"/>
    <n v="5562904"/>
    <n v="65.145538108004601"/>
  </r>
  <r>
    <x v="2"/>
    <s v="UZ"/>
    <x v="171"/>
    <x v="0"/>
    <n v="4453362"/>
    <n v="73954"/>
    <n v="65.826367606285601"/>
  </r>
  <r>
    <x v="2"/>
    <s v="VC"/>
    <x v="172"/>
    <x v="1"/>
    <n v="787297"/>
    <n v="1063"/>
    <n v="107.925"/>
  </r>
  <r>
    <x v="2"/>
    <s v="VN"/>
    <x v="175"/>
    <x v="0"/>
    <n v="723262305"/>
    <n v="809510045"/>
    <n v="93.739633516916399"/>
  </r>
  <r>
    <x v="2"/>
    <s v="VU"/>
    <x v="176"/>
    <x v="4"/>
    <n v="46451976"/>
    <n v="654550"/>
    <n v="151.22499999999999"/>
  </r>
  <r>
    <x v="2"/>
    <s v="WS"/>
    <x v="177"/>
    <x v="4"/>
    <n v="109618000"/>
    <n v="6768686"/>
    <n v="102.896360441407"/>
  </r>
  <r>
    <x v="2"/>
    <s v="ZA"/>
    <x v="178"/>
    <x v="3"/>
    <n v="223496495"/>
    <n v="139616097"/>
    <n v="83.016666666666694"/>
  </r>
  <r>
    <x v="2"/>
    <s v="ZM"/>
    <x v="179"/>
    <x v="3"/>
    <n v="1149360"/>
    <n v="123532"/>
    <n v="195.74166666666699"/>
  </r>
  <r>
    <x v="2"/>
    <s v="ZW"/>
    <x v="180"/>
    <x v="3"/>
    <n v="3051074"/>
    <n v="1137540"/>
    <n v="2.0137524264120898"/>
  </r>
  <r>
    <x v="3"/>
    <s v="AE"/>
    <x v="0"/>
    <x v="0"/>
    <n v="819688445"/>
    <n v="2841348197"/>
    <n v="104.14893062944699"/>
  </r>
  <r>
    <x v="3"/>
    <s v="AF"/>
    <x v="1"/>
    <x v="0"/>
    <n v="1609077"/>
    <n v="158665"/>
    <n v="111.69285390219"/>
  </r>
  <r>
    <x v="3"/>
    <s v="AG"/>
    <x v="2"/>
    <x v="1"/>
    <n v="2376899"/>
    <n v="66826"/>
    <n v="99.614166666666705"/>
  </r>
  <r>
    <x v="3"/>
    <s v="AI"/>
    <x v="3"/>
    <x v="1"/>
    <n v="11044"/>
    <n v="21621"/>
    <n v="107.3425"/>
  </r>
  <r>
    <x v="3"/>
    <s v="AL"/>
    <x v="4"/>
    <x v="2"/>
    <n v="150761"/>
    <n v="774566"/>
    <n v="97.410801990530601"/>
  </r>
  <r>
    <x v="3"/>
    <s v="AM"/>
    <x v="5"/>
    <x v="0"/>
    <n v="4468113"/>
    <n v="245965"/>
    <n v="126.792110366697"/>
  </r>
  <r>
    <x v="3"/>
    <s v="AO"/>
    <x v="6"/>
    <x v="3"/>
    <n v="7375244"/>
    <n v="320"/>
    <n v="63.15"/>
  </r>
  <r>
    <x v="3"/>
    <s v="AR"/>
    <x v="181"/>
    <x v="5"/>
    <n v="18462932"/>
    <n v="236671451"/>
    <n v="151.58167499999999"/>
  </r>
  <r>
    <x v="3"/>
    <s v="AT"/>
    <x v="7"/>
    <x v="2"/>
    <n v="46142005"/>
    <n v="286088772"/>
    <n v="97.149665833333302"/>
  </r>
  <r>
    <x v="3"/>
    <s v="AU"/>
    <x v="8"/>
    <x v="4"/>
    <n v="9063086110"/>
    <n v="7006301533"/>
    <n v="113.3"/>
  </r>
  <r>
    <x v="3"/>
    <s v="AW"/>
    <x v="9"/>
    <x v="1"/>
    <n v="1359517"/>
    <n v="2852"/>
    <n v="95.234750000000005"/>
  </r>
  <r>
    <x v="3"/>
    <s v="AZ"/>
    <x v="10"/>
    <x v="0"/>
    <n v="35708184"/>
    <n v="132867"/>
    <n v="152.9"/>
  </r>
  <r>
    <x v="3"/>
    <s v="BA"/>
    <x v="11"/>
    <x v="2"/>
    <n v="219643"/>
    <n v="2659217"/>
    <n v="105.536666666667"/>
  </r>
  <r>
    <x v="3"/>
    <s v="BB"/>
    <x v="12"/>
    <x v="1"/>
    <n v="28335543"/>
    <n v="1306100"/>
    <n v="85.2040759352317"/>
  </r>
  <r>
    <x v="3"/>
    <s v="BD"/>
    <x v="13"/>
    <x v="0"/>
    <n v="320355955"/>
    <n v="137967122"/>
    <n v="81.843365111151101"/>
  </r>
  <r>
    <x v="3"/>
    <s v="BE"/>
    <x v="14"/>
    <x v="2"/>
    <n v="289317971"/>
    <n v="419119030"/>
    <n v="107.239166666667"/>
  </r>
  <r>
    <x v="3"/>
    <s v="BF"/>
    <x v="15"/>
    <x v="3"/>
    <n v="1149755"/>
    <n v="3640"/>
    <n v="105.6425"/>
  </r>
  <r>
    <x v="3"/>
    <s v="BG"/>
    <x v="16"/>
    <x v="2"/>
    <n v="13466194"/>
    <n v="20214908"/>
    <n v="6818.71840139494"/>
  </r>
  <r>
    <x v="3"/>
    <s v="BH"/>
    <x v="17"/>
    <x v="0"/>
    <n v="60429983"/>
    <n v="11660735"/>
    <n v="98.903896378319104"/>
  </r>
  <r>
    <x v="3"/>
    <s v="BI"/>
    <x v="18"/>
    <x v="3"/>
    <n v="6809"/>
    <n v="1216064"/>
    <n v="111.633333333333"/>
  </r>
  <r>
    <x v="3"/>
    <s v="BJ"/>
    <x v="19"/>
    <x v="3"/>
    <n v="1137221"/>
    <n v="1053"/>
    <n v="101.834627916667"/>
  </r>
  <r>
    <x v="3"/>
    <s v="BN"/>
    <x v="20"/>
    <x v="0"/>
    <n v="5927718"/>
    <n v="42169"/>
    <n v="99.369544166666699"/>
  </r>
  <r>
    <x v="3"/>
    <s v="BO"/>
    <x v="21"/>
    <x v="5"/>
    <n v="1976662"/>
    <n v="8976777"/>
    <n v="101.57916666666701"/>
  </r>
  <r>
    <x v="3"/>
    <s v="BR"/>
    <x v="22"/>
    <x v="5"/>
    <n v="91668833"/>
    <n v="173960586"/>
    <n v="5025.99416666667"/>
  </r>
  <r>
    <x v="3"/>
    <s v="BS"/>
    <x v="23"/>
    <x v="1"/>
    <n v="2898085"/>
    <n v="30756"/>
    <n v="105.536666666667"/>
  </r>
  <r>
    <x v="3"/>
    <s v="BT"/>
    <x v="24"/>
    <x v="0"/>
    <n v="892348"/>
    <n v="4089"/>
    <n v="97.541441557327104"/>
  </r>
  <r>
    <x v="3"/>
    <s v="BW"/>
    <x v="25"/>
    <x v="3"/>
    <n v="52206"/>
    <n v="5802"/>
    <n v="98.656067659838598"/>
  </r>
  <r>
    <x v="3"/>
    <s v="BY"/>
    <x v="26"/>
    <x v="2"/>
    <n v="851383"/>
    <n v="21690450"/>
    <n v="69.946937781438706"/>
  </r>
  <r>
    <x v="3"/>
    <s v="BZ"/>
    <x v="27"/>
    <x v="1"/>
    <n v="443977"/>
    <n v="1132640"/>
    <n v="100.17012075008"/>
  </r>
  <r>
    <x v="3"/>
    <s v="CA"/>
    <x v="28"/>
    <x v="1"/>
    <n v="721359153"/>
    <n v="674690413"/>
    <n v="133.38333333333301"/>
  </r>
  <r>
    <x v="3"/>
    <s v="CF"/>
    <x v="29"/>
    <x v="3"/>
    <n v="67702"/>
    <n v="23358"/>
    <n v="96.590829213809698"/>
  </r>
  <r>
    <x v="3"/>
    <s v="CG"/>
    <x v="30"/>
    <x v="3"/>
    <n v="4688409"/>
    <n v="27678"/>
    <n v="98.061890248228394"/>
  </r>
  <r>
    <x v="3"/>
    <s v="CH"/>
    <x v="31"/>
    <x v="2"/>
    <n v="138762826"/>
    <n v="389644104"/>
    <n v="100.79147500000001"/>
  </r>
  <r>
    <x v="3"/>
    <s v="CL"/>
    <x v="32"/>
    <x v="5"/>
    <n v="183024547"/>
    <n v="118603445"/>
    <n v="99.704999999999998"/>
  </r>
  <r>
    <x v="3"/>
    <s v="CM"/>
    <x v="33"/>
    <x v="3"/>
    <n v="26581272"/>
    <n v="798956"/>
    <n v="112.116666666667"/>
  </r>
  <r>
    <x v="3"/>
    <s v="CN"/>
    <x v="34"/>
    <x v="0"/>
    <n v="13847432010"/>
    <n v="12076149262"/>
    <n v="94.826277500000003"/>
  </r>
  <r>
    <x v="3"/>
    <s v="CO"/>
    <x v="35"/>
    <x v="5"/>
    <n v="16108545"/>
    <n v="25294669"/>
    <n v="99.065285833333306"/>
  </r>
  <r>
    <x v="3"/>
    <s v="CR"/>
    <x v="36"/>
    <x v="1"/>
    <n v="16574593"/>
    <n v="12961334"/>
    <n v="96.562749999999994"/>
  </r>
  <r>
    <x v="3"/>
    <s v="CW"/>
    <x v="37"/>
    <x v="1"/>
    <n v="975504"/>
    <n v="0"/>
    <n v="128.708333333333"/>
  </r>
  <r>
    <x v="3"/>
    <s v="CY"/>
    <x v="38"/>
    <x v="0"/>
    <n v="17642801"/>
    <n v="3211853"/>
    <n v="100.5175"/>
  </r>
  <r>
    <x v="3"/>
    <s v="CZ"/>
    <x v="39"/>
    <x v="2"/>
    <n v="40080825"/>
    <n v="193174823"/>
    <n v="105.341666666667"/>
  </r>
  <r>
    <x v="3"/>
    <s v="DE"/>
    <x v="40"/>
    <x v="2"/>
    <n v="859984559"/>
    <n v="3065491013"/>
    <n v="98.432334999999995"/>
  </r>
  <r>
    <x v="3"/>
    <s v="DJ"/>
    <x v="41"/>
    <x v="3"/>
    <n v="758214"/>
    <n v="1158692"/>
    <n v="104.97100475872099"/>
  </r>
  <r>
    <x v="3"/>
    <s v="DK"/>
    <x v="42"/>
    <x v="2"/>
    <n v="156126265"/>
    <n v="233032946"/>
    <n v="102.22499999999999"/>
  </r>
  <r>
    <x v="3"/>
    <s v="DM"/>
    <x v="43"/>
    <x v="1"/>
    <n v="66075"/>
    <n v="84938"/>
    <n v="103.709166666667"/>
  </r>
  <r>
    <x v="3"/>
    <s v="DO"/>
    <x v="44"/>
    <x v="1"/>
    <n v="24386463"/>
    <n v="16381468"/>
    <n v="95.354542714432498"/>
  </r>
  <r>
    <x v="3"/>
    <s v="DZ"/>
    <x v="45"/>
    <x v="3"/>
    <n v="493638346"/>
    <n v="1593708"/>
    <n v="202.2525"/>
  </r>
  <r>
    <x v="3"/>
    <s v="EC"/>
    <x v="46"/>
    <x v="5"/>
    <n v="6806680"/>
    <n v="59059336"/>
    <n v="105.206222425733"/>
  </r>
  <r>
    <x v="3"/>
    <s v="EE"/>
    <x v="47"/>
    <x v="2"/>
    <n v="5238474"/>
    <n v="8458667"/>
    <n v="208.95"/>
  </r>
  <r>
    <x v="3"/>
    <s v="EG"/>
    <x v="48"/>
    <x v="3"/>
    <n v="345018497"/>
    <n v="7829790"/>
    <n v="94.219134266737797"/>
  </r>
  <r>
    <x v="3"/>
    <s v="ES"/>
    <x v="49"/>
    <x v="2"/>
    <n v="150079103"/>
    <n v="476022615"/>
    <n v="96.637833333333305"/>
  </r>
  <r>
    <x v="3"/>
    <s v="ET"/>
    <x v="50"/>
    <x v="3"/>
    <n v="1473207"/>
    <n v="5670148"/>
    <n v="124.216857847875"/>
  </r>
  <r>
    <x v="3"/>
    <s v="FI"/>
    <x v="51"/>
    <x v="2"/>
    <n v="25985778"/>
    <n v="168434223"/>
    <n v="102.20416666666701"/>
  </r>
  <r>
    <x v="3"/>
    <s v="FJ"/>
    <x v="52"/>
    <x v="4"/>
    <n v="491000432"/>
    <n v="57301353"/>
    <n v="113.26666666666701"/>
  </r>
  <r>
    <x v="3"/>
    <s v="FM"/>
    <x v="53"/>
    <x v="4"/>
    <n v="3921500"/>
    <n v="1098"/>
    <n v="102.38575"/>
  </r>
  <r>
    <x v="3"/>
    <s v="FR"/>
    <x v="54"/>
    <x v="2"/>
    <n v="334838186"/>
    <n v="1110969323"/>
    <n v="103.09"/>
  </r>
  <r>
    <x v="3"/>
    <s v="GA"/>
    <x v="55"/>
    <x v="3"/>
    <n v="2419968"/>
    <n v="592458"/>
    <n v="98.3271207865169"/>
  </r>
  <r>
    <x v="3"/>
    <s v="GB"/>
    <x v="56"/>
    <x v="2"/>
    <n v="1548225514"/>
    <n v="1701605471"/>
    <n v="105.958333333333"/>
  </r>
  <r>
    <x v="3"/>
    <s v="GD"/>
    <x v="57"/>
    <x v="1"/>
    <n v="3409306"/>
    <n v="3735"/>
    <n v="111.257798225"/>
  </r>
  <r>
    <x v="3"/>
    <s v="GE"/>
    <x v="58"/>
    <x v="0"/>
    <n v="30502361"/>
    <n v="1098172"/>
    <n v="127.428491666667"/>
  </r>
  <r>
    <x v="3"/>
    <s v="GH"/>
    <x v="59"/>
    <x v="3"/>
    <n v="29711095"/>
    <n v="10532202"/>
    <n v="78.257012508916105"/>
  </r>
  <r>
    <x v="3"/>
    <s v="GM"/>
    <x v="60"/>
    <x v="3"/>
    <n v="595139"/>
    <n v="77860"/>
    <n v="90.273394772863497"/>
  </r>
  <r>
    <x v="3"/>
    <s v="GN"/>
    <x v="61"/>
    <x v="3"/>
    <n v="1193594"/>
    <n v="50592"/>
    <n v="91.349219426787997"/>
  </r>
  <r>
    <x v="3"/>
    <s v="GR"/>
    <x v="63"/>
    <x v="2"/>
    <n v="71493357"/>
    <n v="38629703"/>
    <n v="101.008195833333"/>
  </r>
  <r>
    <x v="3"/>
    <s v="GT"/>
    <x v="64"/>
    <x v="1"/>
    <n v="41973527"/>
    <n v="54261214"/>
    <n v="135.24833333333299"/>
  </r>
  <r>
    <x v="3"/>
    <s v="GY"/>
    <x v="66"/>
    <x v="5"/>
    <n v="27240171"/>
    <n v="1481074"/>
    <n v="116.190833333333"/>
  </r>
  <r>
    <x v="3"/>
    <s v="HK"/>
    <x v="67"/>
    <x v="0"/>
    <n v="1142196745"/>
    <n v="89707524"/>
    <n v="96.825000000000003"/>
  </r>
  <r>
    <x v="3"/>
    <s v="HN"/>
    <x v="68"/>
    <x v="1"/>
    <n v="2102297"/>
    <n v="5426330"/>
    <n v="317.23333333333301"/>
  </r>
  <r>
    <x v="3"/>
    <s v="HR"/>
    <x v="69"/>
    <x v="2"/>
    <n v="3016970"/>
    <n v="4299307"/>
    <n v="101.491666666667"/>
  </r>
  <r>
    <x v="3"/>
    <s v="HT"/>
    <x v="70"/>
    <x v="1"/>
    <n v="250860"/>
    <n v="922849"/>
    <n v="103.535032618166"/>
  </r>
  <r>
    <x v="3"/>
    <s v="HU"/>
    <x v="71"/>
    <x v="2"/>
    <n v="7134863"/>
    <n v="82468289"/>
    <n v="142.77500000000001"/>
  </r>
  <r>
    <x v="3"/>
    <s v="ID"/>
    <x v="72"/>
    <x v="0"/>
    <n v="979186266"/>
    <n v="857678114"/>
    <n v="133.55500000000001"/>
  </r>
  <r>
    <x v="3"/>
    <s v="IE"/>
    <x v="73"/>
    <x v="2"/>
    <n v="62429836"/>
    <n v="240535732"/>
    <n v="101.166666666667"/>
  </r>
  <r>
    <x v="3"/>
    <s v="IL"/>
    <x v="74"/>
    <x v="0"/>
    <n v="37970770"/>
    <n v="135667475"/>
    <n v="94.141666666666694"/>
  </r>
  <r>
    <x v="3"/>
    <s v="IN"/>
    <x v="75"/>
    <x v="0"/>
    <n v="704913531"/>
    <n v="708697163"/>
    <n v="138.75833333333301"/>
  </r>
  <r>
    <x v="3"/>
    <s v="IQ"/>
    <x v="76"/>
    <x v="0"/>
    <n v="4861068"/>
    <n v="343"/>
    <n v="104.708333333333"/>
  </r>
  <r>
    <x v="3"/>
    <s v="IR"/>
    <x v="77"/>
    <x v="0"/>
    <n v="141323413"/>
    <n v="5826141"/>
    <n v="35.005866931519002"/>
  </r>
  <r>
    <x v="3"/>
    <s v="IS"/>
    <x v="78"/>
    <x v="2"/>
    <n v="2332073"/>
    <n v="1603616"/>
    <n v="161.093633333333"/>
  </r>
  <r>
    <x v="3"/>
    <s v="IT"/>
    <x v="79"/>
    <x v="2"/>
    <n v="320034431"/>
    <n v="1244748094"/>
    <n v="102.25"/>
  </r>
  <r>
    <x v="3"/>
    <s v="JM"/>
    <x v="80"/>
    <x v="1"/>
    <n v="40020008"/>
    <n v="7956286"/>
    <n v="96.241666666666703"/>
  </r>
  <r>
    <x v="3"/>
    <s v="JO"/>
    <x v="81"/>
    <x v="0"/>
    <n v="91922956"/>
    <n v="2937456"/>
    <n v="99.999999999999901"/>
  </r>
  <r>
    <x v="3"/>
    <s v="JP"/>
    <x v="82"/>
    <x v="0"/>
    <n v="3493899416"/>
    <n v="4112662957"/>
    <n v="99.55"/>
  </r>
  <r>
    <x v="3"/>
    <s v="KE"/>
    <x v="83"/>
    <x v="3"/>
    <n v="11120715"/>
    <n v="5756489"/>
    <n v="97.985501241442606"/>
  </r>
  <r>
    <x v="3"/>
    <s v="KG"/>
    <x v="84"/>
    <x v="0"/>
    <n v="121697"/>
    <n v="43817"/>
    <n v="104.766955597446"/>
  </r>
  <r>
    <x v="3"/>
    <s v="KH"/>
    <x v="85"/>
    <x v="0"/>
    <n v="12243005"/>
    <n v="27199526"/>
    <n v="174.047333333333"/>
  </r>
  <r>
    <x v="3"/>
    <s v="KI"/>
    <x v="86"/>
    <x v="4"/>
    <n v="12135263"/>
    <n v="4617"/>
    <n v="127.856010894452"/>
  </r>
  <r>
    <x v="3"/>
    <s v="KN"/>
    <x v="87"/>
    <x v="1"/>
    <n v="6113"/>
    <n v="1506"/>
    <n v="106.235"/>
  </r>
  <r>
    <x v="3"/>
    <s v="KR"/>
    <x v="88"/>
    <x v="0"/>
    <n v="1744697069"/>
    <n v="2760652048"/>
    <n v="99.086083333333306"/>
  </r>
  <r>
    <x v="3"/>
    <s v="KW"/>
    <x v="89"/>
    <x v="0"/>
    <n v="85531072"/>
    <n v="12658153"/>
    <n v="112.958333333333"/>
  </r>
  <r>
    <x v="3"/>
    <s v="KZ"/>
    <x v="91"/>
    <x v="0"/>
    <n v="982200"/>
    <n v="1412177"/>
    <n v="79.472143558644902"/>
  </r>
  <r>
    <x v="3"/>
    <s v="LA"/>
    <x v="92"/>
    <x v="0"/>
    <n v="850025"/>
    <n v="3244351"/>
    <n v="104.22529574600701"/>
  </r>
  <r>
    <x v="3"/>
    <s v="LB"/>
    <x v="93"/>
    <x v="0"/>
    <n v="17946653"/>
    <n v="1949415"/>
    <n v="106.53808156592901"/>
  </r>
  <r>
    <x v="3"/>
    <s v="LC"/>
    <x v="94"/>
    <x v="1"/>
    <n v="5306757"/>
    <n v="25695"/>
    <n v="101.21187935"/>
  </r>
  <r>
    <x v="3"/>
    <s v="LK"/>
    <x v="95"/>
    <x v="0"/>
    <n v="411136860"/>
    <n v="59648679"/>
    <n v="99.3080916149068"/>
  </r>
  <r>
    <x v="3"/>
    <s v="LR"/>
    <x v="96"/>
    <x v="3"/>
    <n v="421161"/>
    <n v="155955"/>
    <n v="89.283331172422194"/>
  </r>
  <r>
    <x v="3"/>
    <s v="LS"/>
    <x v="97"/>
    <x v="3"/>
    <n v="4500"/>
    <n v="157653"/>
    <n v="78.871885333972799"/>
  </r>
  <r>
    <x v="3"/>
    <s v="LT"/>
    <x v="98"/>
    <x v="2"/>
    <n v="15440988"/>
    <n v="32338591"/>
    <n v="107.48582500000001"/>
  </r>
  <r>
    <x v="3"/>
    <s v="LU"/>
    <x v="99"/>
    <x v="2"/>
    <n v="771096"/>
    <n v="7551041"/>
    <n v="103.585833333333"/>
  </r>
  <r>
    <x v="3"/>
    <s v="LV"/>
    <x v="100"/>
    <x v="2"/>
    <n v="14337283"/>
    <n v="13524939"/>
    <n v="105.687508333333"/>
  </r>
  <r>
    <x v="3"/>
    <s v="LY"/>
    <x v="101"/>
    <x v="3"/>
    <n v="28052887"/>
    <n v="1097"/>
    <n v="270.17500000000001"/>
  </r>
  <r>
    <x v="3"/>
    <s v="MA"/>
    <x v="102"/>
    <x v="3"/>
    <n v="66782402"/>
    <n v="81413603"/>
    <n v="101.43746740946099"/>
  </r>
  <r>
    <x v="3"/>
    <s v="MD"/>
    <x v="103"/>
    <x v="2"/>
    <n v="325818"/>
    <n v="504109"/>
    <n v="59.628386870075602"/>
  </r>
  <r>
    <x v="3"/>
    <s v="MG"/>
    <x v="104"/>
    <x v="3"/>
    <n v="3077365"/>
    <n v="1938417"/>
    <n v="117.933333333333"/>
  </r>
  <r>
    <x v="3"/>
    <s v="ML"/>
    <x v="105"/>
    <x v="3"/>
    <n v="6555810"/>
    <n v="172783"/>
    <n v="102.51666666666701"/>
  </r>
  <r>
    <x v="3"/>
    <s v="MM"/>
    <x v="106"/>
    <x v="0"/>
    <n v="46606607"/>
    <n v="6017841"/>
    <n v="143.04988211977101"/>
  </r>
  <r>
    <x v="3"/>
    <s v="MN"/>
    <x v="107"/>
    <x v="0"/>
    <n v="8912685"/>
    <n v="72505"/>
    <n v="89.787351943554"/>
  </r>
  <r>
    <x v="3"/>
    <s v="MO"/>
    <x v="108"/>
    <x v="0"/>
    <n v="4666810"/>
    <n v="474993"/>
    <n v="99.051666666666705"/>
  </r>
  <r>
    <x v="3"/>
    <s v="MR"/>
    <x v="110"/>
    <x v="3"/>
    <n v="289513"/>
    <n v="68751"/>
    <n v="97.763774851536297"/>
  </r>
  <r>
    <x v="3"/>
    <s v="MS"/>
    <x v="111"/>
    <x v="1"/>
    <n v="0"/>
    <n v="2821"/>
    <n v="100.7675"/>
  </r>
  <r>
    <x v="3"/>
    <s v="MT"/>
    <x v="112"/>
    <x v="2"/>
    <n v="5002386"/>
    <n v="3925860"/>
    <n v="101.003857033266"/>
  </r>
  <r>
    <x v="3"/>
    <s v="MU"/>
    <x v="113"/>
    <x v="3"/>
    <n v="92377136"/>
    <n v="10196343"/>
    <n v="103.231237128567"/>
  </r>
  <r>
    <x v="3"/>
    <s v="MV"/>
    <x v="114"/>
    <x v="0"/>
    <n v="27348131"/>
    <n v="9902"/>
    <n v="97.567423558065599"/>
  </r>
  <r>
    <x v="3"/>
    <s v="MW"/>
    <x v="115"/>
    <x v="3"/>
    <n v="963922"/>
    <n v="548101"/>
    <n v="71.160259197100501"/>
  </r>
  <r>
    <x v="3"/>
    <s v="MX"/>
    <x v="116"/>
    <x v="1"/>
    <n v="335192527"/>
    <n v="437121371"/>
    <n v="100.255418333333"/>
  </r>
  <r>
    <x v="3"/>
    <s v="MY"/>
    <x v="117"/>
    <x v="0"/>
    <n v="1025548122"/>
    <n v="2016439038"/>
    <n v="120.683333333333"/>
  </r>
  <r>
    <x v="3"/>
    <s v="MZ"/>
    <x v="118"/>
    <x v="3"/>
    <n v="8237425"/>
    <n v="14691651"/>
    <n v="119.616666666667"/>
  </r>
  <r>
    <x v="3"/>
    <s v="NA"/>
    <x v="119"/>
    <x v="3"/>
    <n v="1731257"/>
    <n v="253751"/>
    <n v="132.64740543078599"/>
  </r>
  <r>
    <x v="3"/>
    <s v="NE"/>
    <x v="121"/>
    <x v="3"/>
    <n v="22804"/>
    <n v="141326"/>
    <n v="104.091666666667"/>
  </r>
  <r>
    <x v="3"/>
    <s v="NG"/>
    <x v="122"/>
    <x v="3"/>
    <n v="155983470"/>
    <n v="19604"/>
    <n v="261.57654953788898"/>
  </r>
  <r>
    <x v="3"/>
    <s v="NI"/>
    <x v="123"/>
    <x v="1"/>
    <n v="26340545"/>
    <n v="6890246"/>
    <n v="214.75573825000001"/>
  </r>
  <r>
    <x v="3"/>
    <s v="NL"/>
    <x v="124"/>
    <x v="2"/>
    <n v="856200321"/>
    <n v="637591345"/>
    <n v="103.435"/>
  </r>
  <r>
    <x v="3"/>
    <s v="NO"/>
    <x v="125"/>
    <x v="2"/>
    <n v="45127233"/>
    <n v="144010362"/>
    <n v="108.408333333333"/>
  </r>
  <r>
    <x v="3"/>
    <s v="NP"/>
    <x v="126"/>
    <x v="0"/>
    <n v="9439317"/>
    <n v="1278703"/>
    <n v="121.64749999999999"/>
  </r>
  <r>
    <x v="3"/>
    <s v="NZ"/>
    <x v="127"/>
    <x v="4"/>
    <n v="0"/>
    <n v="188845567"/>
    <n v="101.875"/>
  </r>
  <r>
    <x v="3"/>
    <s v="OM"/>
    <x v="128"/>
    <x v="0"/>
    <n v="101821936"/>
    <n v="22839518"/>
    <n v="105.883333333333"/>
  </r>
  <r>
    <x v="3"/>
    <s v="PA"/>
    <x v="129"/>
    <x v="1"/>
    <n v="55599215"/>
    <n v="2613325"/>
    <n v="105.228675"/>
  </r>
  <r>
    <x v="3"/>
    <s v="PE"/>
    <x v="130"/>
    <x v="5"/>
    <n v="172567944"/>
    <n v="52778767"/>
    <n v="88.876840778760993"/>
  </r>
  <r>
    <x v="3"/>
    <s v="PG"/>
    <x v="131"/>
    <x v="4"/>
    <n v="168381661"/>
    <n v="29329064"/>
    <n v="138.504947187684"/>
  </r>
  <r>
    <x v="3"/>
    <s v="PH"/>
    <x v="132"/>
    <x v="0"/>
    <n v="764913551"/>
    <n v="133301200"/>
    <n v="99.983333333333306"/>
  </r>
  <r>
    <x v="3"/>
    <s v="PK"/>
    <x v="133"/>
    <x v="0"/>
    <n v="81073741"/>
    <n v="66356284"/>
    <n v="111.477761168854"/>
  </r>
  <r>
    <x v="3"/>
    <s v="PL"/>
    <x v="134"/>
    <x v="2"/>
    <n v="70006214"/>
    <n v="187971337"/>
    <n v="126.825"/>
  </r>
  <r>
    <x v="3"/>
    <s v="PT"/>
    <x v="135"/>
    <x v="2"/>
    <n v="43852720"/>
    <n v="54827782"/>
    <n v="103.49566666666701"/>
  </r>
  <r>
    <x v="3"/>
    <s v="PW"/>
    <x v="136"/>
    <x v="4"/>
    <n v="2246004"/>
    <n v="15796"/>
    <n v="102.85"/>
  </r>
  <r>
    <x v="3"/>
    <s v="PY"/>
    <x v="137"/>
    <x v="5"/>
    <n v="4259657"/>
    <n v="376202"/>
    <n v="101.85833333333299"/>
  </r>
  <r>
    <x v="3"/>
    <s v="QA"/>
    <x v="138"/>
    <x v="0"/>
    <n v="37955148"/>
    <n v="76522614"/>
    <n v="99.733176303959596"/>
  </r>
  <r>
    <x v="3"/>
    <s v="RO"/>
    <x v="139"/>
    <x v="2"/>
    <n v="9237318"/>
    <n v="50091971"/>
    <n v="104.38833333333299"/>
  </r>
  <r>
    <x v="3"/>
    <s v="RU"/>
    <x v="140"/>
    <x v="2"/>
    <n v="163822299"/>
    <n v="235538314"/>
    <n v="173.01582500000001"/>
  </r>
  <r>
    <x v="3"/>
    <s v="RW"/>
    <x v="141"/>
    <x v="3"/>
    <n v="329396"/>
    <n v="814170"/>
    <n v="120.781923717837"/>
  </r>
  <r>
    <x v="3"/>
    <s v="SA"/>
    <x v="142"/>
    <x v="0"/>
    <n v="594877152"/>
    <n v="533130197"/>
    <n v="100"/>
  </r>
  <r>
    <x v="3"/>
    <s v="SB"/>
    <x v="143"/>
    <x v="4"/>
    <n v="30408524"/>
    <n v="8546971"/>
    <n v="103.47499999999999"/>
  </r>
  <r>
    <x v="3"/>
    <s v="SC"/>
    <x v="144"/>
    <x v="3"/>
    <n v="3178653"/>
    <n v="59383"/>
    <n v="106.622842086389"/>
  </r>
  <r>
    <x v="3"/>
    <s v="SD"/>
    <x v="145"/>
    <x v="3"/>
    <n v="47163153"/>
    <n v="2581"/>
    <n v="6255.0854532147296"/>
  </r>
  <r>
    <x v="3"/>
    <s v="SE"/>
    <x v="146"/>
    <x v="2"/>
    <n v="85638541"/>
    <n v="362751089"/>
    <n v="328.40083333333303"/>
  </r>
  <r>
    <x v="3"/>
    <s v="SG"/>
    <x v="147"/>
    <x v="0"/>
    <n v="1258244922"/>
    <n v="2061911476"/>
    <n v="99.437916666666695"/>
  </r>
  <r>
    <x v="3"/>
    <s v="SI"/>
    <x v="148"/>
    <x v="2"/>
    <n v="2749444"/>
    <n v="35620637"/>
    <n v="103.136666666667"/>
  </r>
  <r>
    <x v="3"/>
    <s v="SK"/>
    <x v="149"/>
    <x v="2"/>
    <n v="8818573"/>
    <n v="69576500"/>
    <n v="168.88333333333301"/>
  </r>
  <r>
    <x v="3"/>
    <s v="SL"/>
    <x v="150"/>
    <x v="3"/>
    <n v="5887318"/>
    <n v="301092"/>
    <n v="64.144999999999996"/>
  </r>
  <r>
    <x v="3"/>
    <s v="SN"/>
    <x v="152"/>
    <x v="3"/>
    <n v="15621425"/>
    <n v="105723"/>
    <n v="102.92480815009699"/>
  </r>
  <r>
    <x v="3"/>
    <s v="SO"/>
    <x v="153"/>
    <x v="3"/>
    <n v="7678329"/>
    <n v="70928"/>
    <n v="109.406704846526"/>
  </r>
  <r>
    <x v="3"/>
    <s v="ST"/>
    <x v="155"/>
    <x v="3"/>
    <n v="0"/>
    <n v="803549"/>
    <n v="118.76860398636801"/>
  </r>
  <r>
    <x v="3"/>
    <s v="SV"/>
    <x v="156"/>
    <x v="1"/>
    <n v="12323932"/>
    <n v="4142295"/>
    <n v="112.359814904202"/>
  </r>
  <r>
    <x v="3"/>
    <s v="TD"/>
    <x v="157"/>
    <x v="3"/>
    <n v="0"/>
    <n v="5123"/>
    <n v="91.344857594936698"/>
  </r>
  <r>
    <x v="3"/>
    <s v="TG"/>
    <x v="158"/>
    <x v="3"/>
    <n v="2515621"/>
    <n v="100008"/>
    <n v="103.39171708333301"/>
  </r>
  <r>
    <x v="3"/>
    <s v="TH"/>
    <x v="159"/>
    <x v="0"/>
    <n v="924476698"/>
    <n v="2676076815"/>
    <n v="99.295873317280297"/>
  </r>
  <r>
    <x v="3"/>
    <s v="TL"/>
    <x v="161"/>
    <x v="0"/>
    <n v="4801258"/>
    <n v="730285"/>
    <n v="99.95"/>
  </r>
  <r>
    <x v="3"/>
    <s v="TN"/>
    <x v="162"/>
    <x v="3"/>
    <n v="5213235"/>
    <n v="11141376"/>
    <n v="117.105769715183"/>
  </r>
  <r>
    <x v="3"/>
    <s v="TO"/>
    <x v="163"/>
    <x v="4"/>
    <n v="77547261"/>
    <n v="2139901"/>
    <n v="98.908333333333303"/>
  </r>
  <r>
    <x v="3"/>
    <s v="TR"/>
    <x v="164"/>
    <x v="0"/>
    <n v="50513226"/>
    <n v="190386550"/>
    <n v="363.125"/>
  </r>
  <r>
    <x v="3"/>
    <s v="TT"/>
    <x v="165"/>
    <x v="1"/>
    <n v="66037330"/>
    <n v="1402410"/>
    <n v="107.441666666667"/>
  </r>
  <r>
    <x v="3"/>
    <s v="TZ"/>
    <x v="166"/>
    <x v="3"/>
    <n v="8778888"/>
    <n v="5736491"/>
    <n v="93.572815483020904"/>
  </r>
  <r>
    <x v="3"/>
    <s v="UA"/>
    <x v="167"/>
    <x v="2"/>
    <n v="14362699"/>
    <n v="13827591"/>
    <n v="251.583333333333"/>
  </r>
  <r>
    <x v="3"/>
    <s v="UG"/>
    <x v="168"/>
    <x v="3"/>
    <n v="451594"/>
    <n v="462050"/>
    <n v="104.050244161525"/>
  </r>
  <r>
    <x v="3"/>
    <s v="US"/>
    <x v="169"/>
    <x v="1"/>
    <n v="5501167262"/>
    <n v="6107054996"/>
    <n v="115.15730322479099"/>
  </r>
  <r>
    <x v="3"/>
    <s v="UY"/>
    <x v="170"/>
    <x v="5"/>
    <n v="16650927"/>
    <n v="7224134"/>
    <n v="70.100855355547097"/>
  </r>
  <r>
    <x v="3"/>
    <s v="UZ"/>
    <x v="171"/>
    <x v="0"/>
    <n v="821727"/>
    <n v="7969"/>
    <n v="77.361898523605802"/>
  </r>
  <r>
    <x v="3"/>
    <s v="VC"/>
    <x v="172"/>
    <x v="1"/>
    <n v="1323747"/>
    <n v="6317"/>
    <n v="110.433333333333"/>
  </r>
  <r>
    <x v="3"/>
    <s v="VN"/>
    <x v="175"/>
    <x v="0"/>
    <n v="695908957"/>
    <n v="898425389"/>
    <n v="97.057667887684602"/>
  </r>
  <r>
    <x v="3"/>
    <s v="VU"/>
    <x v="176"/>
    <x v="4"/>
    <n v="47969555"/>
    <n v="873285"/>
    <n v="154.75"/>
  </r>
  <r>
    <x v="3"/>
    <s v="WS"/>
    <x v="177"/>
    <x v="4"/>
    <n v="110928750"/>
    <n v="7379995"/>
    <n v="107.215392866781"/>
  </r>
  <r>
    <x v="3"/>
    <s v="ZA"/>
    <x v="178"/>
    <x v="3"/>
    <n v="199064387"/>
    <n v="148062097"/>
    <n v="86.766666666666694"/>
  </r>
  <r>
    <x v="3"/>
    <s v="ZM"/>
    <x v="179"/>
    <x v="3"/>
    <n v="3096226"/>
    <n v="298510"/>
    <n v="210.411666666667"/>
  </r>
  <r>
    <x v="3"/>
    <s v="ZW"/>
    <x v="180"/>
    <x v="3"/>
    <n v="699045"/>
    <n v="2883862"/>
    <n v="2.22759009546539"/>
  </r>
  <r>
    <x v="4"/>
    <s v="AE"/>
    <x v="0"/>
    <x v="0"/>
    <n v="806433958"/>
    <n v="2558672064"/>
    <n v="102.137730264404"/>
  </r>
  <r>
    <x v="4"/>
    <s v="AF"/>
    <x v="1"/>
    <x v="0"/>
    <n v="1028825"/>
    <n v="94707"/>
    <n v="114.264439471841"/>
  </r>
  <r>
    <x v="4"/>
    <s v="AG"/>
    <x v="2"/>
    <x v="1"/>
    <n v="3822117"/>
    <n v="166455"/>
    <n v="101.04"/>
  </r>
  <r>
    <x v="4"/>
    <s v="AI"/>
    <x v="3"/>
    <x v="1"/>
    <n v="73436"/>
    <n v="65257"/>
    <n v="108.2175"/>
  </r>
  <r>
    <x v="4"/>
    <s v="AL"/>
    <x v="4"/>
    <x v="2"/>
    <n v="22184"/>
    <n v="660703"/>
    <n v="98.7853568454384"/>
  </r>
  <r>
    <x v="4"/>
    <s v="AM"/>
    <x v="5"/>
    <x v="0"/>
    <n v="397392"/>
    <n v="325906"/>
    <n v="128.62228678262599"/>
  </r>
  <r>
    <x v="4"/>
    <s v="AO"/>
    <x v="6"/>
    <x v="3"/>
    <n v="11404906"/>
    <n v="3134"/>
    <n v="73.935833333333306"/>
  </r>
  <r>
    <x v="4"/>
    <s v="AR"/>
    <x v="181"/>
    <x v="5"/>
    <n v="17220749"/>
    <n v="239697994"/>
    <n v="232.75109166666701"/>
  </r>
  <r>
    <x v="4"/>
    <s v="AT"/>
    <x v="7"/>
    <x v="2"/>
    <n v="27781012"/>
    <n v="334484241"/>
    <n v="98.636925833333294"/>
  </r>
  <r>
    <x v="4"/>
    <s v="AU"/>
    <x v="8"/>
    <x v="4"/>
    <n v="8702846445"/>
    <n v="7133924171"/>
    <n v="115.125"/>
  </r>
  <r>
    <x v="4"/>
    <s v="AW"/>
    <x v="9"/>
    <x v="1"/>
    <n v="1215800"/>
    <n v="1312"/>
    <n v="99.289333333333303"/>
  </r>
  <r>
    <x v="4"/>
    <s v="AZ"/>
    <x v="10"/>
    <x v="0"/>
    <n v="19276372"/>
    <n v="170185"/>
    <n v="156.89156432499999"/>
  </r>
  <r>
    <x v="4"/>
    <s v="BA"/>
    <x v="11"/>
    <x v="2"/>
    <n v="121310"/>
    <n v="3235319"/>
    <n v="108.165833333333"/>
  </r>
  <r>
    <x v="4"/>
    <s v="BB"/>
    <x v="12"/>
    <x v="1"/>
    <n v="28705994"/>
    <n v="1490093"/>
    <n v="88.697689838079299"/>
  </r>
  <r>
    <x v="4"/>
    <s v="BD"/>
    <x v="13"/>
    <x v="0"/>
    <n v="392742838"/>
    <n v="165269633"/>
    <n v="86.420043141237798"/>
  </r>
  <r>
    <x v="4"/>
    <s v="BE"/>
    <x v="14"/>
    <x v="2"/>
    <n v="241038317"/>
    <n v="396352166"/>
    <n v="108.78"/>
  </r>
  <r>
    <x v="4"/>
    <s v="BF"/>
    <x v="15"/>
    <x v="3"/>
    <n v="734696"/>
    <n v="582"/>
    <n v="102.226666666667"/>
  </r>
  <r>
    <x v="4"/>
    <s v="BG"/>
    <x v="16"/>
    <x v="2"/>
    <n v="20137890"/>
    <n v="21938973"/>
    <n v="7030.3529723930296"/>
  </r>
  <r>
    <x v="4"/>
    <s v="BH"/>
    <x v="17"/>
    <x v="0"/>
    <n v="47727479"/>
    <n v="8418830"/>
    <n v="99.8986915953775"/>
  </r>
  <r>
    <x v="4"/>
    <s v="BI"/>
    <x v="18"/>
    <x v="3"/>
    <n v="67627"/>
    <n v="278447"/>
    <n v="110.866666666667"/>
  </r>
  <r>
    <x v="4"/>
    <s v="BJ"/>
    <x v="19"/>
    <x v="3"/>
    <n v="1228530"/>
    <n v="1429"/>
    <n v="101.116666666667"/>
  </r>
  <r>
    <x v="4"/>
    <s v="BN"/>
    <x v="20"/>
    <x v="0"/>
    <n v="6196952"/>
    <n v="27416"/>
    <n v="98.981484166666604"/>
  </r>
  <r>
    <x v="4"/>
    <s v="BO"/>
    <x v="21"/>
    <x v="5"/>
    <n v="754657"/>
    <n v="10044007"/>
    <n v="103.44776119860001"/>
  </r>
  <r>
    <x v="4"/>
    <s v="BR"/>
    <x v="22"/>
    <x v="5"/>
    <n v="90450476"/>
    <n v="181698019"/>
    <n v="5213.61333333333"/>
  </r>
  <r>
    <x v="4"/>
    <s v="BS"/>
    <x v="23"/>
    <x v="1"/>
    <n v="2218265"/>
    <n v="14380"/>
    <n v="108.165833333333"/>
  </r>
  <r>
    <x v="4"/>
    <s v="BT"/>
    <x v="24"/>
    <x v="0"/>
    <n v="154157"/>
    <n v="6815"/>
    <n v="100.200841047075"/>
  </r>
  <r>
    <x v="4"/>
    <s v="BW"/>
    <x v="25"/>
    <x v="3"/>
    <n v="64427"/>
    <n v="2872"/>
    <n v="101.39166666666701"/>
  </r>
  <r>
    <x v="4"/>
    <s v="BY"/>
    <x v="26"/>
    <x v="2"/>
    <n v="2678052"/>
    <n v="29800626"/>
    <n v="73.862676440971896"/>
  </r>
  <r>
    <x v="4"/>
    <s v="BZ"/>
    <x v="27"/>
    <x v="1"/>
    <n v="787462"/>
    <n v="290778"/>
    <n v="100.357508379103"/>
  </r>
  <r>
    <x v="4"/>
    <s v="CA"/>
    <x v="28"/>
    <x v="1"/>
    <n v="727916805"/>
    <n v="711434746"/>
    <n v="135.98333333333301"/>
  </r>
  <r>
    <x v="4"/>
    <s v="CF"/>
    <x v="29"/>
    <x v="3"/>
    <n v="156658"/>
    <n v="52582"/>
    <n v="99.184653795819898"/>
  </r>
  <r>
    <x v="4"/>
    <s v="CG"/>
    <x v="30"/>
    <x v="3"/>
    <n v="1317238"/>
    <n v="3185"/>
    <n v="100.225207188979"/>
  </r>
  <r>
    <x v="4"/>
    <s v="CH"/>
    <x v="31"/>
    <x v="2"/>
    <n v="161260275"/>
    <n v="428732469"/>
    <n v="101.157233333333"/>
  </r>
  <r>
    <x v="4"/>
    <s v="CL"/>
    <x v="32"/>
    <x v="5"/>
    <n v="148195136"/>
    <n v="122763977"/>
    <n v="102.255"/>
  </r>
  <r>
    <x v="4"/>
    <s v="CM"/>
    <x v="33"/>
    <x v="3"/>
    <n v="19105137"/>
    <n v="378727"/>
    <n v="114.866666666667"/>
  </r>
  <r>
    <x v="4"/>
    <s v="CN"/>
    <x v="34"/>
    <x v="0"/>
    <n v="16727221110"/>
    <n v="12514381572"/>
    <n v="97.575513333333305"/>
  </r>
  <r>
    <x v="4"/>
    <s v="CO"/>
    <x v="35"/>
    <x v="5"/>
    <n v="14617581"/>
    <n v="26617432"/>
    <n v="102.555375"/>
  </r>
  <r>
    <x v="4"/>
    <s v="CR"/>
    <x v="36"/>
    <x v="1"/>
    <n v="11769910"/>
    <n v="17655160"/>
    <n v="98.586749999999995"/>
  </r>
  <r>
    <x v="4"/>
    <s v="CW"/>
    <x v="37"/>
    <x v="1"/>
    <n v="995805"/>
    <n v="0"/>
    <n v="132.083333333333"/>
  </r>
  <r>
    <x v="4"/>
    <s v="CY"/>
    <x v="38"/>
    <x v="0"/>
    <n v="14197211"/>
    <n v="4470166"/>
    <n v="100.769166666667"/>
  </r>
  <r>
    <x v="4"/>
    <s v="CZ"/>
    <x v="39"/>
    <x v="2"/>
    <n v="42351663"/>
    <n v="234051595"/>
    <n v="108.341666666667"/>
  </r>
  <r>
    <x v="4"/>
    <s v="DE"/>
    <x v="40"/>
    <x v="2"/>
    <n v="848778540"/>
    <n v="3473776521"/>
    <n v="99.8553316666667"/>
  </r>
  <r>
    <x v="4"/>
    <s v="DJ"/>
    <x v="41"/>
    <x v="3"/>
    <n v="887457"/>
    <n v="185140"/>
    <n v="108.455258746485"/>
  </r>
  <r>
    <x v="4"/>
    <s v="DK"/>
    <x v="42"/>
    <x v="2"/>
    <n v="121144836"/>
    <n v="238099206"/>
    <n v="103"/>
  </r>
  <r>
    <x v="4"/>
    <s v="DM"/>
    <x v="43"/>
    <x v="1"/>
    <n v="7779"/>
    <n v="21774"/>
    <n v="105.2695992"/>
  </r>
  <r>
    <x v="4"/>
    <s v="DO"/>
    <x v="44"/>
    <x v="1"/>
    <n v="25872117"/>
    <n v="17206751"/>
    <n v="97.081035660095907"/>
  </r>
  <r>
    <x v="4"/>
    <s v="DZ"/>
    <x v="45"/>
    <x v="3"/>
    <n v="451587627"/>
    <n v="46162862"/>
    <n v="206.2"/>
  </r>
  <r>
    <x v="4"/>
    <s v="EC"/>
    <x v="46"/>
    <x v="5"/>
    <n v="8862962"/>
    <n v="66769613"/>
    <n v="105.486084144434"/>
  </r>
  <r>
    <x v="4"/>
    <s v="EE"/>
    <x v="47"/>
    <x v="2"/>
    <n v="4882626"/>
    <n v="13927460"/>
    <n v="213.708333333333"/>
  </r>
  <r>
    <x v="4"/>
    <s v="EG"/>
    <x v="48"/>
    <x v="3"/>
    <n v="298407804"/>
    <n v="7882397"/>
    <n v="102.842822804666"/>
  </r>
  <r>
    <x v="4"/>
    <s v="ES"/>
    <x v="49"/>
    <x v="2"/>
    <n v="136546028"/>
    <n v="437905536"/>
    <n v="97.313833333333307"/>
  </r>
  <r>
    <x v="4"/>
    <s v="ET"/>
    <x v="50"/>
    <x v="3"/>
    <n v="888319"/>
    <n v="6945214"/>
    <n v="143.85508616915899"/>
  </r>
  <r>
    <x v="4"/>
    <s v="FI"/>
    <x v="51"/>
    <x v="2"/>
    <n v="15771218"/>
    <n v="179820697"/>
    <n v="103.25083333333301"/>
  </r>
  <r>
    <x v="4"/>
    <s v="FJ"/>
    <x v="52"/>
    <x v="4"/>
    <n v="437492809"/>
    <n v="57966852"/>
    <n v="115.27500000000001"/>
  </r>
  <r>
    <x v="4"/>
    <s v="FM"/>
    <x v="53"/>
    <x v="4"/>
    <n v="5276408"/>
    <n v="1618"/>
    <n v="104.35550000000001"/>
  </r>
  <r>
    <x v="4"/>
    <s v="FR"/>
    <x v="54"/>
    <x v="2"/>
    <n v="352815685"/>
    <n v="1162387490"/>
    <n v="104.2325"/>
  </r>
  <r>
    <x v="4"/>
    <s v="GA"/>
    <x v="55"/>
    <x v="3"/>
    <n v="1527305"/>
    <n v="1551712"/>
    <n v="100.75045910959"/>
  </r>
  <r>
    <x v="4"/>
    <s v="GB"/>
    <x v="56"/>
    <x v="2"/>
    <n v="1484272644"/>
    <n v="1708205877"/>
    <n v="107.8"/>
  </r>
  <r>
    <x v="4"/>
    <s v="GD"/>
    <x v="57"/>
    <x v="1"/>
    <n v="4379715"/>
    <n v="751"/>
    <n v="111.923286483333"/>
  </r>
  <r>
    <x v="4"/>
    <s v="GE"/>
    <x v="58"/>
    <x v="0"/>
    <n v="53985961"/>
    <n v="738044"/>
    <n v="133.61246666666699"/>
  </r>
  <r>
    <x v="4"/>
    <s v="GH"/>
    <x v="59"/>
    <x v="3"/>
    <n v="42592440"/>
    <n v="14060695"/>
    <n v="83.847411783374298"/>
  </r>
  <r>
    <x v="4"/>
    <s v="GM"/>
    <x v="60"/>
    <x v="3"/>
    <n v="1243123"/>
    <n v="4776"/>
    <n v="96.696957290482899"/>
  </r>
  <r>
    <x v="4"/>
    <s v="GN"/>
    <x v="61"/>
    <x v="3"/>
    <n v="500194"/>
    <n v="239975"/>
    <n v="99.999999999999901"/>
  </r>
  <r>
    <x v="4"/>
    <s v="GR"/>
    <x v="63"/>
    <x v="2"/>
    <n v="59814173"/>
    <n v="46654118"/>
    <n v="101.263754166667"/>
  </r>
  <r>
    <x v="4"/>
    <s v="GT"/>
    <x v="64"/>
    <x v="1"/>
    <n v="34236290"/>
    <n v="37714196"/>
    <n v="140.2525"/>
  </r>
  <r>
    <x v="4"/>
    <s v="GW"/>
    <x v="65"/>
    <x v="3"/>
    <n v="0"/>
    <n v="3013"/>
    <n v="104.67749999999999"/>
  </r>
  <r>
    <x v="4"/>
    <s v="GY"/>
    <x v="66"/>
    <x v="5"/>
    <n v="27387520"/>
    <n v="2578178"/>
    <n v="118.61600429989799"/>
  </r>
  <r>
    <x v="4"/>
    <s v="HK"/>
    <x v="67"/>
    <x v="0"/>
    <n v="1268284300"/>
    <n v="92993509"/>
    <n v="99.616666666666703"/>
  </r>
  <r>
    <x v="4"/>
    <s v="HN"/>
    <x v="68"/>
    <x v="1"/>
    <n v="467262"/>
    <n v="12940871"/>
    <n v="331.08333333333297"/>
  </r>
  <r>
    <x v="4"/>
    <s v="HR"/>
    <x v="69"/>
    <x v="2"/>
    <n v="1475343"/>
    <n v="5908813"/>
    <n v="102.27500000000001"/>
  </r>
  <r>
    <x v="4"/>
    <s v="HT"/>
    <x v="70"/>
    <x v="1"/>
    <n v="113145"/>
    <n v="856389"/>
    <n v="122.9"/>
  </r>
  <r>
    <x v="4"/>
    <s v="HU"/>
    <x v="71"/>
    <x v="2"/>
    <n v="8388731"/>
    <n v="181690121"/>
    <n v="147.541666666667"/>
  </r>
  <r>
    <x v="4"/>
    <s v="ID"/>
    <x v="72"/>
    <x v="0"/>
    <n v="1054682923"/>
    <n v="944309369"/>
    <n v="137.60249999999999"/>
  </r>
  <r>
    <x v="4"/>
    <s v="IE"/>
    <x v="73"/>
    <x v="2"/>
    <n v="70425859"/>
    <n v="246393749"/>
    <n v="102.116666666667"/>
  </r>
  <r>
    <x v="4"/>
    <s v="IL"/>
    <x v="74"/>
    <x v="0"/>
    <n v="38428748"/>
    <n v="198291759"/>
    <n v="94.941666666666706"/>
  </r>
  <r>
    <x v="4"/>
    <s v="IN"/>
    <x v="75"/>
    <x v="0"/>
    <n v="698666766"/>
    <n v="756302965"/>
    <n v="143.933333333333"/>
  </r>
  <r>
    <x v="4"/>
    <s v="IQ"/>
    <x v="76"/>
    <x v="0"/>
    <n v="3694634"/>
    <n v="626"/>
    <n v="104.5"/>
  </r>
  <r>
    <x v="4"/>
    <s v="IR"/>
    <x v="77"/>
    <x v="0"/>
    <n v="65863366"/>
    <n v="6837143"/>
    <n v="48.975779217577099"/>
  </r>
  <r>
    <x v="4"/>
    <s v="IS"/>
    <x v="78"/>
    <x v="2"/>
    <n v="2400100"/>
    <n v="6142912"/>
    <n v="165.94895"/>
  </r>
  <r>
    <x v="4"/>
    <s v="IT"/>
    <x v="79"/>
    <x v="2"/>
    <n v="286004835"/>
    <n v="1299526717"/>
    <n v="102.875"/>
  </r>
  <r>
    <x v="4"/>
    <s v="JM"/>
    <x v="80"/>
    <x v="1"/>
    <n v="38581910"/>
    <n v="7560538"/>
    <n v="100"/>
  </r>
  <r>
    <x v="4"/>
    <s v="JO"/>
    <x v="81"/>
    <x v="0"/>
    <n v="80613418"/>
    <n v="2783485"/>
    <n v="100.761514047266"/>
  </r>
  <r>
    <x v="4"/>
    <s v="JP"/>
    <x v="82"/>
    <x v="0"/>
    <n v="3502426074"/>
    <n v="3947398757"/>
    <n v="100.01666666666701"/>
  </r>
  <r>
    <x v="4"/>
    <s v="KE"/>
    <x v="83"/>
    <x v="3"/>
    <n v="8327816"/>
    <n v="3988766"/>
    <n v="103.11588490111301"/>
  </r>
  <r>
    <x v="4"/>
    <s v="KG"/>
    <x v="84"/>
    <x v="0"/>
    <n v="178358"/>
    <n v="58993"/>
    <n v="105.95461745953099"/>
  </r>
  <r>
    <x v="4"/>
    <s v="KH"/>
    <x v="85"/>
    <x v="0"/>
    <n v="15322602"/>
    <n v="36819867"/>
    <n v="177.428333333333"/>
  </r>
  <r>
    <x v="4"/>
    <s v="KI"/>
    <x v="86"/>
    <x v="4"/>
    <n v="10951256"/>
    <n v="7390"/>
    <n v="125.537879192182"/>
  </r>
  <r>
    <x v="4"/>
    <s v="KN"/>
    <x v="87"/>
    <x v="1"/>
    <n v="19115"/>
    <n v="68744"/>
    <n v="105.884889741667"/>
  </r>
  <r>
    <x v="4"/>
    <s v="KR"/>
    <x v="88"/>
    <x v="0"/>
    <n v="1685464789"/>
    <n v="2414779629"/>
    <n v="99.465583333333399"/>
  </r>
  <r>
    <x v="4"/>
    <s v="KW"/>
    <x v="89"/>
    <x v="0"/>
    <n v="82939110"/>
    <n v="5317852"/>
    <n v="114.191666666667"/>
  </r>
  <r>
    <x v="4"/>
    <s v="KZ"/>
    <x v="91"/>
    <x v="0"/>
    <n v="1651742"/>
    <n v="267821"/>
    <n v="83.640836408364095"/>
  </r>
  <r>
    <x v="4"/>
    <s v="LA"/>
    <x v="92"/>
    <x v="0"/>
    <n v="911083"/>
    <n v="3333942"/>
    <n v="107.68824249474299"/>
  </r>
  <r>
    <x v="4"/>
    <s v="LB"/>
    <x v="93"/>
    <x v="0"/>
    <n v="15482206"/>
    <n v="1591418"/>
    <n v="109.739965876318"/>
  </r>
  <r>
    <x v="4"/>
    <s v="LC"/>
    <x v="94"/>
    <x v="1"/>
    <n v="4496144"/>
    <n v="3505"/>
    <n v="101.75749999999999"/>
  </r>
  <r>
    <x v="4"/>
    <s v="LK"/>
    <x v="95"/>
    <x v="0"/>
    <n v="413553267"/>
    <n v="62622682"/>
    <n v="102.81207194616999"/>
  </r>
  <r>
    <x v="4"/>
    <s v="LS"/>
    <x v="97"/>
    <x v="3"/>
    <n v="1828"/>
    <n v="394248"/>
    <n v="82.963035956816398"/>
  </r>
  <r>
    <x v="4"/>
    <s v="LT"/>
    <x v="98"/>
    <x v="2"/>
    <n v="15435449"/>
    <n v="42750267"/>
    <n v="109.99509166666699"/>
  </r>
  <r>
    <x v="4"/>
    <s v="LU"/>
    <x v="99"/>
    <x v="2"/>
    <n v="1061796"/>
    <n v="6626124"/>
    <n v="105.39166666666701"/>
  </r>
  <r>
    <x v="4"/>
    <s v="LV"/>
    <x v="100"/>
    <x v="2"/>
    <n v="17371209"/>
    <n v="16111132"/>
    <n v="108.65881666666699"/>
  </r>
  <r>
    <x v="4"/>
    <s v="LY"/>
    <x v="101"/>
    <x v="3"/>
    <n v="65435706"/>
    <n v="481"/>
    <n v="264.33333333333297"/>
  </r>
  <r>
    <x v="4"/>
    <s v="MA"/>
    <x v="102"/>
    <x v="3"/>
    <n v="54029831"/>
    <n v="52218329"/>
    <n v="101.745214521452"/>
  </r>
  <r>
    <x v="4"/>
    <s v="MD"/>
    <x v="103"/>
    <x v="2"/>
    <n v="267480"/>
    <n v="642494"/>
    <n v="62.513079139911397"/>
  </r>
  <r>
    <x v="4"/>
    <s v="MG"/>
    <x v="104"/>
    <x v="3"/>
    <n v="3773013"/>
    <n v="2265576"/>
    <n v="124.55"/>
  </r>
  <r>
    <x v="4"/>
    <s v="ML"/>
    <x v="105"/>
    <x v="3"/>
    <n v="282567"/>
    <n v="50909"/>
    <n v="100.816666666667"/>
  </r>
  <r>
    <x v="4"/>
    <s v="MM"/>
    <x v="106"/>
    <x v="0"/>
    <n v="49763047"/>
    <n v="7647565"/>
    <n v="155.674130014551"/>
  </r>
  <r>
    <x v="4"/>
    <s v="MN"/>
    <x v="107"/>
    <x v="0"/>
    <n v="15597828"/>
    <n v="131336"/>
    <n v="96.342788943043402"/>
  </r>
  <r>
    <x v="4"/>
    <s v="MO"/>
    <x v="108"/>
    <x v="0"/>
    <n v="8019834"/>
    <n v="540517"/>
    <n v="101.7775"/>
  </r>
  <r>
    <x v="4"/>
    <s v="MR"/>
    <x v="110"/>
    <x v="3"/>
    <n v="661063"/>
    <n v="8605"/>
    <n v="100.012432223083"/>
  </r>
  <r>
    <x v="4"/>
    <s v="MS"/>
    <x v="111"/>
    <x v="1"/>
    <n v="0"/>
    <n v="35001"/>
    <n v="99.688333333333304"/>
  </r>
  <r>
    <x v="4"/>
    <s v="MT"/>
    <x v="112"/>
    <x v="2"/>
    <n v="4216185"/>
    <n v="4865922"/>
    <n v="102.662400985934"/>
  </r>
  <r>
    <x v="4"/>
    <s v="MU"/>
    <x v="113"/>
    <x v="3"/>
    <n v="79760090"/>
    <n v="10114998"/>
    <n v="103.65"/>
  </r>
  <r>
    <x v="4"/>
    <s v="MV"/>
    <x v="114"/>
    <x v="0"/>
    <n v="34383569"/>
    <n v="1969"/>
    <n v="97.782100897727801"/>
  </r>
  <r>
    <x v="4"/>
    <s v="MW"/>
    <x v="115"/>
    <x v="3"/>
    <n v="1261"/>
    <n v="539007"/>
    <n v="77.828570423525804"/>
  </r>
  <r>
    <x v="4"/>
    <s v="MX"/>
    <x v="116"/>
    <x v="1"/>
    <n v="350638568"/>
    <n v="437743261"/>
    <n v="103.90066666666699"/>
  </r>
  <r>
    <x v="4"/>
    <s v="MY"/>
    <x v="117"/>
    <x v="0"/>
    <n v="1060881358"/>
    <n v="1937628701"/>
    <n v="121.48333333333299"/>
  </r>
  <r>
    <x v="4"/>
    <s v="MZ"/>
    <x v="118"/>
    <x v="3"/>
    <n v="2941477"/>
    <n v="1461018"/>
    <n v="122.96916666666699"/>
  </r>
  <r>
    <x v="4"/>
    <s v="NA"/>
    <x v="119"/>
    <x v="3"/>
    <n v="698503"/>
    <n v="1134289"/>
    <n v="137.58506468301101"/>
  </r>
  <r>
    <x v="4"/>
    <s v="NE"/>
    <x v="121"/>
    <x v="3"/>
    <n v="25428"/>
    <n v="94162"/>
    <n v="101.5"/>
  </r>
  <r>
    <x v="4"/>
    <s v="NG"/>
    <x v="122"/>
    <x v="3"/>
    <n v="176241881"/>
    <n v="155704"/>
    <n v="291.38691785990102"/>
  </r>
  <r>
    <x v="4"/>
    <s v="NI"/>
    <x v="123"/>
    <x v="1"/>
    <n v="24265708"/>
    <n v="16361631"/>
    <n v="226.30162933333301"/>
  </r>
  <r>
    <x v="4"/>
    <s v="NL"/>
    <x v="124"/>
    <x v="2"/>
    <n v="758785648"/>
    <n v="597994527"/>
    <n v="106.15916666666701"/>
  </r>
  <r>
    <x v="4"/>
    <s v="NO"/>
    <x v="125"/>
    <x v="2"/>
    <n v="54945597"/>
    <n v="140855790"/>
    <n v="110.758333333333"/>
  </r>
  <r>
    <x v="4"/>
    <s v="NP"/>
    <x v="126"/>
    <x v="0"/>
    <n v="13025521"/>
    <n v="1420002"/>
    <n v="128.42166666666699"/>
  </r>
  <r>
    <x v="4"/>
    <s v="NZ"/>
    <x v="127"/>
    <x v="4"/>
    <n v="0"/>
    <n v="179946790"/>
    <n v="103.52500000000001"/>
  </r>
  <r>
    <x v="4"/>
    <s v="OM"/>
    <x v="128"/>
    <x v="0"/>
    <n v="107443688"/>
    <n v="4225240"/>
    <n v="106.02500000000001"/>
  </r>
  <r>
    <x v="4"/>
    <s v="PA"/>
    <x v="129"/>
    <x v="1"/>
    <n v="43583428"/>
    <n v="481779"/>
    <n v="104.855025"/>
  </r>
  <r>
    <x v="4"/>
    <s v="PE"/>
    <x v="130"/>
    <x v="5"/>
    <n v="120321535"/>
    <n v="45736783"/>
    <n v="90.878455586037305"/>
  </r>
  <r>
    <x v="4"/>
    <s v="PG"/>
    <x v="131"/>
    <x v="4"/>
    <n v="197057930"/>
    <n v="23321088"/>
    <n v="143.94635352601901"/>
  </r>
  <r>
    <x v="4"/>
    <s v="PH"/>
    <x v="132"/>
    <x v="0"/>
    <n v="874273699"/>
    <n v="132785152"/>
    <n v="102.375"/>
  </r>
  <r>
    <x v="4"/>
    <s v="PK"/>
    <x v="133"/>
    <x v="0"/>
    <n v="69499095"/>
    <n v="74052180"/>
    <n v="123.270282072344"/>
  </r>
  <r>
    <x v="4"/>
    <s v="PL"/>
    <x v="134"/>
    <x v="2"/>
    <n v="80806824"/>
    <n v="223638726"/>
    <n v="129.65"/>
  </r>
  <r>
    <x v="4"/>
    <s v="PT"/>
    <x v="135"/>
    <x v="2"/>
    <n v="31168235"/>
    <n v="53640246"/>
    <n v="103.845666666667"/>
  </r>
  <r>
    <x v="4"/>
    <s v="PW"/>
    <x v="136"/>
    <x v="4"/>
    <n v="2065815"/>
    <n v="89713"/>
    <n v="103.125"/>
  </r>
  <r>
    <x v="4"/>
    <s v="PY"/>
    <x v="137"/>
    <x v="5"/>
    <n v="798373"/>
    <n v="761227"/>
    <n v="104.666666666667"/>
  </r>
  <r>
    <x v="4"/>
    <s v="QA"/>
    <x v="138"/>
    <x v="0"/>
    <n v="51275420"/>
    <n v="91411400"/>
    <n v="99.068313935587199"/>
  </r>
  <r>
    <x v="4"/>
    <s v="RO"/>
    <x v="139"/>
    <x v="2"/>
    <n v="11001611"/>
    <n v="81805752"/>
    <n v="108.384166666667"/>
  </r>
  <r>
    <x v="4"/>
    <s v="RU"/>
    <x v="140"/>
    <x v="2"/>
    <n v="293186166"/>
    <n v="606025178"/>
    <n v="180.75026666666699"/>
  </r>
  <r>
    <x v="4"/>
    <s v="RW"/>
    <x v="141"/>
    <x v="3"/>
    <n v="35477"/>
    <n v="736957"/>
    <n v="124.825553419079"/>
  </r>
  <r>
    <x v="4"/>
    <s v="SA"/>
    <x v="142"/>
    <x v="0"/>
    <n v="665963292"/>
    <n v="397571969"/>
    <n v="97.906666666666695"/>
  </r>
  <r>
    <x v="4"/>
    <s v="SB"/>
    <x v="143"/>
    <x v="4"/>
    <n v="26644845"/>
    <n v="8883451"/>
    <n v="105.166666666667"/>
  </r>
  <r>
    <x v="4"/>
    <s v="SC"/>
    <x v="144"/>
    <x v="3"/>
    <n v="1499114"/>
    <n v="21954"/>
    <n v="108.835014818788"/>
  </r>
  <r>
    <x v="4"/>
    <s v="SD"/>
    <x v="145"/>
    <x v="3"/>
    <n v="39571145"/>
    <n v="7781"/>
    <n v="11712.107331347701"/>
  </r>
  <r>
    <x v="4"/>
    <s v="SE"/>
    <x v="146"/>
    <x v="2"/>
    <n v="82492241"/>
    <n v="384999266"/>
    <n v="334.26"/>
  </r>
  <r>
    <x v="4"/>
    <s v="SG"/>
    <x v="147"/>
    <x v="0"/>
    <n v="1123505906"/>
    <n v="1772806790"/>
    <n v="100"/>
  </r>
  <r>
    <x v="4"/>
    <s v="SI"/>
    <x v="148"/>
    <x v="2"/>
    <n v="2470045"/>
    <n v="31268687"/>
    <n v="104.818333333333"/>
  </r>
  <r>
    <x v="4"/>
    <s v="SK"/>
    <x v="149"/>
    <x v="2"/>
    <n v="9331285"/>
    <n v="116240835"/>
    <n v="173.38333333333301"/>
  </r>
  <r>
    <x v="4"/>
    <s v="SL"/>
    <x v="150"/>
    <x v="3"/>
    <n v="4479148"/>
    <n v="495454"/>
    <n v="73.641666666666694"/>
  </r>
  <r>
    <x v="4"/>
    <s v="SN"/>
    <x v="152"/>
    <x v="3"/>
    <n v="11243623"/>
    <n v="5419"/>
    <n v="104.73639954697801"/>
  </r>
  <r>
    <x v="4"/>
    <s v="SO"/>
    <x v="153"/>
    <x v="3"/>
    <n v="6137177"/>
    <n v="11392"/>
    <n v="114.55818145656499"/>
  </r>
  <r>
    <x v="4"/>
    <s v="SR"/>
    <x v="154"/>
    <x v="5"/>
    <n v="174817"/>
    <n v="731555"/>
    <n v="140.63333333333301"/>
  </r>
  <r>
    <x v="4"/>
    <s v="ST"/>
    <x v="155"/>
    <x v="3"/>
    <n v="0"/>
    <n v="1077435"/>
    <n v="127.937831496649"/>
  </r>
  <r>
    <x v="4"/>
    <s v="SV"/>
    <x v="156"/>
    <x v="1"/>
    <n v="32324191"/>
    <n v="7148815"/>
    <n v="112.444448962869"/>
  </r>
  <r>
    <x v="4"/>
    <s v="TD"/>
    <x v="157"/>
    <x v="3"/>
    <n v="1653"/>
    <n v="4198"/>
    <n v="90.457041139240502"/>
  </r>
  <r>
    <x v="4"/>
    <s v="TG"/>
    <x v="158"/>
    <x v="3"/>
    <n v="3076656"/>
    <n v="96273"/>
    <n v="104.08925216666699"/>
  </r>
  <r>
    <x v="4"/>
    <s v="TH"/>
    <x v="159"/>
    <x v="0"/>
    <n v="995473841"/>
    <n v="2576402348"/>
    <n v="99.9976256539383"/>
  </r>
  <r>
    <x v="4"/>
    <s v="TL"/>
    <x v="161"/>
    <x v="0"/>
    <n v="4358401"/>
    <n v="335783"/>
    <n v="100.908333333333"/>
  </r>
  <r>
    <x v="4"/>
    <s v="TN"/>
    <x v="162"/>
    <x v="3"/>
    <n v="6504301"/>
    <n v="13182347"/>
    <n v="124.97536565422401"/>
  </r>
  <r>
    <x v="4"/>
    <s v="TO"/>
    <x v="163"/>
    <x v="4"/>
    <n v="72188386"/>
    <n v="2599454"/>
    <n v="100.075"/>
  </r>
  <r>
    <x v="4"/>
    <s v="TR"/>
    <x v="164"/>
    <x v="0"/>
    <n v="127300658"/>
    <n v="222745769"/>
    <n v="418.23583333333301"/>
  </r>
  <r>
    <x v="4"/>
    <s v="TT"/>
    <x v="165"/>
    <x v="1"/>
    <n v="73329811"/>
    <n v="1050037"/>
    <n v="108.51666666666701"/>
  </r>
  <r>
    <x v="4"/>
    <s v="TZ"/>
    <x v="166"/>
    <x v="3"/>
    <n v="4739975"/>
    <n v="1059253"/>
    <n v="96.814440357949294"/>
  </r>
  <r>
    <x v="4"/>
    <s v="UA"/>
    <x v="167"/>
    <x v="2"/>
    <n v="19711299"/>
    <n v="24954255"/>
    <n v="271.42500000000001"/>
  </r>
  <r>
    <x v="4"/>
    <s v="UG"/>
    <x v="168"/>
    <x v="3"/>
    <n v="731052"/>
    <n v="694209"/>
    <n v="107.033976512937"/>
  </r>
  <r>
    <x v="4"/>
    <s v="US"/>
    <x v="169"/>
    <x v="1"/>
    <n v="5622027525"/>
    <n v="6128030910"/>
    <n v="117.244195476228"/>
  </r>
  <r>
    <x v="4"/>
    <s v="UY"/>
    <x v="170"/>
    <x v="5"/>
    <n v="14700984"/>
    <n v="7220322"/>
    <n v="75.626196859440796"/>
  </r>
  <r>
    <x v="4"/>
    <s v="UZ"/>
    <x v="171"/>
    <x v="0"/>
    <n v="62062"/>
    <n v="118820"/>
    <n v="88.599283633746495"/>
  </r>
  <r>
    <x v="4"/>
    <s v="VC"/>
    <x v="172"/>
    <x v="1"/>
    <n v="9075657"/>
    <n v="589"/>
    <n v="111.441666666667"/>
  </r>
  <r>
    <x v="4"/>
    <s v="VN"/>
    <x v="175"/>
    <x v="0"/>
    <n v="795165241"/>
    <n v="1026111647"/>
    <n v="99.771229144427906"/>
  </r>
  <r>
    <x v="4"/>
    <s v="VU"/>
    <x v="176"/>
    <x v="4"/>
    <n v="44870777"/>
    <n v="529664"/>
    <n v="159.02500000000001"/>
  </r>
  <r>
    <x v="4"/>
    <s v="WS"/>
    <x v="177"/>
    <x v="4"/>
    <n v="123960172"/>
    <n v="7848003"/>
    <n v="108.26859815792101"/>
  </r>
  <r>
    <x v="4"/>
    <s v="ZA"/>
    <x v="178"/>
    <x v="3"/>
    <n v="160545776"/>
    <n v="158492581"/>
    <n v="90.341666666666697"/>
  </r>
  <r>
    <x v="4"/>
    <s v="ZM"/>
    <x v="179"/>
    <x v="3"/>
    <n v="281152"/>
    <n v="203224"/>
    <n v="229.66499999999999"/>
  </r>
  <r>
    <x v="4"/>
    <s v="ZW"/>
    <x v="180"/>
    <x v="3"/>
    <n v="355305"/>
    <n v="3276524"/>
    <n v="7.9147387828162303"/>
  </r>
  <r>
    <x v="5"/>
    <s v="AE"/>
    <x v="0"/>
    <x v="0"/>
    <n v="813049077"/>
    <n v="1407979072"/>
    <n v="100.013875053909"/>
  </r>
  <r>
    <x v="5"/>
    <s v="AG"/>
    <x v="2"/>
    <x v="1"/>
    <n v="1764878"/>
    <n v="111039"/>
    <n v="101.6725"/>
  </r>
  <r>
    <x v="5"/>
    <s v="AI"/>
    <x v="3"/>
    <x v="1"/>
    <n v="0"/>
    <n v="99458"/>
    <n v="107.705"/>
  </r>
  <r>
    <x v="5"/>
    <s v="AL"/>
    <x v="4"/>
    <x v="2"/>
    <n v="263503"/>
    <n v="452662"/>
    <n v="100.38655547427"/>
  </r>
  <r>
    <x v="5"/>
    <s v="AM"/>
    <x v="5"/>
    <x v="0"/>
    <n v="188055"/>
    <n v="81157"/>
    <n v="130.18046318368701"/>
  </r>
  <r>
    <x v="5"/>
    <s v="AO"/>
    <x v="6"/>
    <x v="3"/>
    <n v="2976545"/>
    <n v="19422"/>
    <n v="90.402500000000003"/>
  </r>
  <r>
    <x v="5"/>
    <s v="AR"/>
    <x v="181"/>
    <x v="5"/>
    <n v="21926672"/>
    <n v="281590818"/>
    <n v="330.54168333333303"/>
  </r>
  <r>
    <x v="5"/>
    <s v="AT"/>
    <x v="7"/>
    <x v="2"/>
    <n v="23383899"/>
    <n v="263539096"/>
    <n v="100"/>
  </r>
  <r>
    <x v="5"/>
    <s v="AU"/>
    <x v="8"/>
    <x v="4"/>
    <n v="8098991501"/>
    <n v="6646448563"/>
    <n v="116.1"/>
  </r>
  <r>
    <x v="5"/>
    <s v="AZ"/>
    <x v="10"/>
    <x v="0"/>
    <n v="23966453"/>
    <n v="89990"/>
    <n v="161.22147257500001"/>
  </r>
  <r>
    <x v="5"/>
    <s v="BA"/>
    <x v="11"/>
    <x v="2"/>
    <n v="36323"/>
    <n v="2972981"/>
    <n v="108.2075"/>
  </r>
  <r>
    <x v="5"/>
    <s v="BD"/>
    <x v="13"/>
    <x v="0"/>
    <n v="371423308"/>
    <n v="153518938"/>
    <n v="91.3382723931946"/>
  </r>
  <r>
    <x v="5"/>
    <s v="BE"/>
    <x v="14"/>
    <x v="2"/>
    <n v="170868154"/>
    <n v="402931544"/>
    <n v="109.585833333333"/>
  </r>
  <r>
    <x v="5"/>
    <s v="BF"/>
    <x v="15"/>
    <x v="3"/>
    <n v="4014391"/>
    <n v="314125"/>
    <n v="104.153066800435"/>
  </r>
  <r>
    <x v="5"/>
    <s v="BG"/>
    <x v="16"/>
    <x v="2"/>
    <n v="18692286"/>
    <n v="18059134"/>
    <n v="7147.9314757375396"/>
  </r>
  <r>
    <x v="5"/>
    <s v="BH"/>
    <x v="17"/>
    <x v="0"/>
    <n v="36339384"/>
    <n v="9551935"/>
    <n v="97.5833333333333"/>
  </r>
  <r>
    <x v="5"/>
    <s v="BI"/>
    <x v="18"/>
    <x v="3"/>
    <n v="0"/>
    <n v="38702"/>
    <n v="118.98333333333299"/>
  </r>
  <r>
    <x v="5"/>
    <s v="BJ"/>
    <x v="19"/>
    <x v="3"/>
    <n v="1110602"/>
    <n v="13546"/>
    <n v="104.17314158333301"/>
  </r>
  <r>
    <x v="5"/>
    <s v="BN"/>
    <x v="20"/>
    <x v="0"/>
    <n v="5401271"/>
    <n v="55351349"/>
    <n v="100.902041666667"/>
  </r>
  <r>
    <x v="5"/>
    <s v="BO"/>
    <x v="21"/>
    <x v="5"/>
    <n v="295119"/>
    <n v="4297636"/>
    <n v="104.420937894925"/>
  </r>
  <r>
    <x v="5"/>
    <s v="BR"/>
    <x v="22"/>
    <x v="5"/>
    <n v="82670184"/>
    <n v="203216057"/>
    <n v="5381.0625"/>
  </r>
  <r>
    <x v="5"/>
    <s v="BS"/>
    <x v="23"/>
    <x v="1"/>
    <n v="1982930"/>
    <n v="146734"/>
    <n v="108.2075"/>
  </r>
  <r>
    <x v="5"/>
    <s v="BT"/>
    <x v="24"/>
    <x v="0"/>
    <n v="322915"/>
    <n v="404"/>
    <n v="105.841512349464"/>
  </r>
  <r>
    <x v="5"/>
    <s v="BW"/>
    <x v="25"/>
    <x v="3"/>
    <n v="104119"/>
    <n v="32410"/>
    <n v="103.308333333333"/>
  </r>
  <r>
    <x v="5"/>
    <s v="BY"/>
    <x v="26"/>
    <x v="2"/>
    <n v="2523394"/>
    <n v="16564838"/>
    <n v="77.960683777933497"/>
  </r>
  <r>
    <x v="5"/>
    <s v="BZ"/>
    <x v="27"/>
    <x v="1"/>
    <n v="412716"/>
    <n v="108592"/>
    <n v="100.479377162747"/>
  </r>
  <r>
    <x v="5"/>
    <s v="CA"/>
    <x v="28"/>
    <x v="1"/>
    <n v="791171720"/>
    <n v="588535639"/>
    <n v="136.958333333333"/>
  </r>
  <r>
    <x v="5"/>
    <s v="CF"/>
    <x v="29"/>
    <x v="3"/>
    <n v="239420"/>
    <n v="118767"/>
    <n v="100.880866694167"/>
  </r>
  <r>
    <x v="5"/>
    <s v="CG"/>
    <x v="30"/>
    <x v="3"/>
    <n v="4945828"/>
    <n v="191565"/>
    <n v="102.024621965431"/>
  </r>
  <r>
    <x v="5"/>
    <s v="CH"/>
    <x v="31"/>
    <x v="2"/>
    <n v="123591227"/>
    <n v="412366768"/>
    <n v="100.422958333333"/>
  </r>
  <r>
    <x v="5"/>
    <s v="CL"/>
    <x v="32"/>
    <x v="5"/>
    <n v="173678395"/>
    <n v="101555678"/>
    <n v="105.369166666667"/>
  </r>
  <r>
    <x v="5"/>
    <s v="CM"/>
    <x v="33"/>
    <x v="3"/>
    <n v="29959398"/>
    <n v="324104"/>
    <n v="117.666666666667"/>
  </r>
  <r>
    <x v="5"/>
    <s v="CN"/>
    <x v="34"/>
    <x v="0"/>
    <n v="16419131404"/>
    <n v="12298293272"/>
    <n v="99.9362766666667"/>
  </r>
  <r>
    <x v="5"/>
    <s v="CO"/>
    <x v="35"/>
    <x v="5"/>
    <n v="24365446"/>
    <n v="29077873"/>
    <n v="105.146575"/>
  </r>
  <r>
    <x v="5"/>
    <s v="CR"/>
    <x v="36"/>
    <x v="1"/>
    <n v="13785483"/>
    <n v="18603208"/>
    <n v="99.301416666666697"/>
  </r>
  <r>
    <x v="5"/>
    <s v="CY"/>
    <x v="38"/>
    <x v="0"/>
    <n v="9208417"/>
    <n v="5683774"/>
    <n v="100.12583333333301"/>
  </r>
  <r>
    <x v="5"/>
    <s v="CZ"/>
    <x v="39"/>
    <x v="2"/>
    <n v="41536395"/>
    <n v="171521791"/>
    <n v="111.76666666666701"/>
  </r>
  <r>
    <x v="5"/>
    <s v="DE"/>
    <x v="40"/>
    <x v="2"/>
    <n v="936669036"/>
    <n v="2574102114"/>
    <n v="100"/>
  </r>
  <r>
    <x v="5"/>
    <s v="DJ"/>
    <x v="41"/>
    <x v="3"/>
    <n v="2934033"/>
    <n v="687051"/>
    <n v="110.382951016235"/>
  </r>
  <r>
    <x v="5"/>
    <s v="DK"/>
    <x v="42"/>
    <x v="2"/>
    <n v="104924611"/>
    <n v="274189389"/>
    <n v="103.433333333333"/>
  </r>
  <r>
    <x v="5"/>
    <s v="DM"/>
    <x v="43"/>
    <x v="1"/>
    <n v="0"/>
    <n v="15105"/>
    <n v="104.504166666667"/>
  </r>
  <r>
    <x v="5"/>
    <s v="DO"/>
    <x v="44"/>
    <x v="1"/>
    <n v="20103636"/>
    <n v="17160880"/>
    <n v="100.751700489353"/>
  </r>
  <r>
    <x v="5"/>
    <s v="DZ"/>
    <x v="45"/>
    <x v="3"/>
    <n v="399163159"/>
    <n v="226582"/>
    <n v="211.18"/>
  </r>
  <r>
    <x v="5"/>
    <s v="EC"/>
    <x v="46"/>
    <x v="5"/>
    <n v="5713636"/>
    <n v="64032585"/>
    <n v="105.128620927274"/>
  </r>
  <r>
    <x v="5"/>
    <s v="EE"/>
    <x v="47"/>
    <x v="2"/>
    <n v="5690487"/>
    <n v="13174627"/>
    <n v="212.75833333333301"/>
  </r>
  <r>
    <x v="5"/>
    <s v="EG"/>
    <x v="48"/>
    <x v="3"/>
    <n v="233935870"/>
    <n v="11560287"/>
    <n v="108.03117419711199"/>
  </r>
  <r>
    <x v="5"/>
    <s v="ES"/>
    <x v="49"/>
    <x v="2"/>
    <n v="134847922"/>
    <n v="520736171"/>
    <n v="96.999750000000006"/>
  </r>
  <r>
    <x v="5"/>
    <s v="ET"/>
    <x v="50"/>
    <x v="3"/>
    <n v="1774904"/>
    <n v="5505185"/>
    <n v="173.138726479615"/>
  </r>
  <r>
    <x v="5"/>
    <s v="FI"/>
    <x v="51"/>
    <x v="2"/>
    <n v="21312054"/>
    <n v="148301611"/>
    <n v="103.550833333333"/>
  </r>
  <r>
    <x v="5"/>
    <s v="FJ"/>
    <x v="52"/>
    <x v="4"/>
    <n v="374584543"/>
    <n v="59708819"/>
    <n v="112.283333333333"/>
  </r>
  <r>
    <x v="5"/>
    <s v="FM"/>
    <x v="53"/>
    <x v="4"/>
    <n v="3205526"/>
    <n v="1939"/>
    <n v="104.93425000000001"/>
  </r>
  <r>
    <x v="5"/>
    <s v="FR"/>
    <x v="54"/>
    <x v="2"/>
    <n v="446447771"/>
    <n v="896274277"/>
    <n v="104.729166666667"/>
  </r>
  <r>
    <x v="5"/>
    <s v="GA"/>
    <x v="55"/>
    <x v="3"/>
    <n v="912512"/>
    <n v="1329707"/>
    <n v="102.1133721353"/>
  </r>
  <r>
    <x v="5"/>
    <s v="GB"/>
    <x v="56"/>
    <x v="2"/>
    <n v="1512542912"/>
    <n v="1346979830"/>
    <n v="108.866666666667"/>
  </r>
  <r>
    <x v="5"/>
    <s v="GD"/>
    <x v="57"/>
    <x v="1"/>
    <n v="4247875"/>
    <n v="166"/>
    <n v="111.094234216667"/>
  </r>
  <r>
    <x v="5"/>
    <s v="GE"/>
    <x v="58"/>
    <x v="0"/>
    <n v="56512636"/>
    <n v="288483"/>
    <n v="140.56360833333301"/>
  </r>
  <r>
    <x v="5"/>
    <s v="GH"/>
    <x v="59"/>
    <x v="3"/>
    <n v="45726050"/>
    <n v="16197277"/>
    <n v="92.1376481772255"/>
  </r>
  <r>
    <x v="5"/>
    <s v="GM"/>
    <x v="60"/>
    <x v="3"/>
    <n v="1782624"/>
    <n v="3679"/>
    <n v="102.432321064531"/>
  </r>
  <r>
    <x v="5"/>
    <s v="GN"/>
    <x v="61"/>
    <x v="3"/>
    <n v="733065"/>
    <n v="452226"/>
    <n v="110.601620338717"/>
  </r>
  <r>
    <x v="5"/>
    <s v="GR"/>
    <x v="63"/>
    <x v="2"/>
    <n v="49152678"/>
    <n v="46412420"/>
    <n v="99.999999166666697"/>
  </r>
  <r>
    <x v="5"/>
    <s v="GT"/>
    <x v="64"/>
    <x v="1"/>
    <n v="30729924"/>
    <n v="38750540"/>
    <n v="144.76083333333301"/>
  </r>
  <r>
    <x v="5"/>
    <s v="GY"/>
    <x v="66"/>
    <x v="5"/>
    <n v="26348821"/>
    <n v="1958788"/>
    <n v="119.79426098562"/>
  </r>
  <r>
    <x v="5"/>
    <s v="HK"/>
    <x v="67"/>
    <x v="0"/>
    <n v="1087250088"/>
    <n v="97921786"/>
    <n v="99.866666666666703"/>
  </r>
  <r>
    <x v="5"/>
    <s v="HN"/>
    <x v="68"/>
    <x v="1"/>
    <n v="2714177"/>
    <n v="6162646"/>
    <n v="342.566666666667"/>
  </r>
  <r>
    <x v="5"/>
    <s v="HR"/>
    <x v="69"/>
    <x v="2"/>
    <n v="3521389"/>
    <n v="6350036"/>
    <n v="102.433333333333"/>
  </r>
  <r>
    <x v="5"/>
    <s v="HT"/>
    <x v="70"/>
    <x v="1"/>
    <n v="952759"/>
    <n v="803242"/>
    <n v="150.916666666667"/>
  </r>
  <r>
    <x v="5"/>
    <s v="HU"/>
    <x v="71"/>
    <x v="2"/>
    <n v="4125179"/>
    <n v="114262361"/>
    <n v="152.44999999999999"/>
  </r>
  <r>
    <x v="5"/>
    <s v="ID"/>
    <x v="72"/>
    <x v="0"/>
    <n v="1073053751"/>
    <n v="916306767"/>
    <n v="140.2458"/>
  </r>
  <r>
    <x v="5"/>
    <s v="IE"/>
    <x v="73"/>
    <x v="2"/>
    <n v="86436351"/>
    <n v="259324099"/>
    <n v="101.77500000000001"/>
  </r>
  <r>
    <x v="5"/>
    <s v="IL"/>
    <x v="74"/>
    <x v="0"/>
    <n v="22599695"/>
    <n v="153303585"/>
    <n v="94.358333333333306"/>
  </r>
  <r>
    <x v="5"/>
    <s v="IN"/>
    <x v="75"/>
    <x v="0"/>
    <n v="451261766"/>
    <n v="709623945"/>
    <n v="153.46666666666701"/>
  </r>
  <r>
    <x v="5"/>
    <s v="IQ"/>
    <x v="76"/>
    <x v="0"/>
    <n v="6109077"/>
    <n v="90661"/>
    <n v="105.1"/>
  </r>
  <r>
    <x v="5"/>
    <s v="IR"/>
    <x v="77"/>
    <x v="0"/>
    <n v="4426484"/>
    <n v="2971020"/>
    <n v="63.959497206703801"/>
  </r>
  <r>
    <x v="5"/>
    <s v="IS"/>
    <x v="78"/>
    <x v="2"/>
    <n v="1762489"/>
    <n v="4712683"/>
    <n v="170.67505"/>
  </r>
  <r>
    <x v="5"/>
    <s v="IT"/>
    <x v="79"/>
    <x v="2"/>
    <n v="226444088"/>
    <n v="1210266740"/>
    <n v="102.73333333333299"/>
  </r>
  <r>
    <x v="5"/>
    <s v="JM"/>
    <x v="80"/>
    <x v="1"/>
    <n v="37467952"/>
    <n v="8391624"/>
    <n v="105.226777792935"/>
  </r>
  <r>
    <x v="5"/>
    <s v="JO"/>
    <x v="81"/>
    <x v="0"/>
    <n v="99613718"/>
    <n v="2267307"/>
    <n v="101.097346481193"/>
  </r>
  <r>
    <x v="5"/>
    <s v="JP"/>
    <x v="82"/>
    <x v="0"/>
    <n v="3529392658"/>
    <n v="3016151458"/>
    <n v="99.991666666666703"/>
  </r>
  <r>
    <x v="5"/>
    <s v="KE"/>
    <x v="83"/>
    <x v="3"/>
    <n v="6203916"/>
    <n v="4543767"/>
    <n v="108.68910737725101"/>
  </r>
  <r>
    <x v="5"/>
    <s v="KG"/>
    <x v="84"/>
    <x v="0"/>
    <n v="57961"/>
    <n v="8304"/>
    <n v="112.65669516307899"/>
  </r>
  <r>
    <x v="5"/>
    <s v="KH"/>
    <x v="85"/>
    <x v="0"/>
    <n v="15243820"/>
    <n v="35693289"/>
    <n v="182.64525"/>
  </r>
  <r>
    <x v="5"/>
    <s v="KI"/>
    <x v="86"/>
    <x v="4"/>
    <n v="8365352"/>
    <n v="5229"/>
    <n v="128.74316949887199"/>
  </r>
  <r>
    <x v="5"/>
    <s v="KN"/>
    <x v="87"/>
    <x v="1"/>
    <n v="0"/>
    <n v="29450"/>
    <n v="104.64895364166701"/>
  </r>
  <r>
    <x v="5"/>
    <s v="KR"/>
    <x v="88"/>
    <x v="0"/>
    <n v="1711335854"/>
    <n v="2628525685"/>
    <n v="100"/>
  </r>
  <r>
    <x v="5"/>
    <s v="KW"/>
    <x v="89"/>
    <x v="0"/>
    <n v="117838744"/>
    <n v="7573906"/>
    <n v="116.591666666667"/>
  </r>
  <r>
    <x v="5"/>
    <s v="KZ"/>
    <x v="91"/>
    <x v="0"/>
    <n v="1475509"/>
    <n v="99"/>
    <n v="89.304613976372295"/>
  </r>
  <r>
    <x v="5"/>
    <s v="LA"/>
    <x v="92"/>
    <x v="0"/>
    <n v="1313958"/>
    <n v="4063966"/>
    <n v="113.184728605213"/>
  </r>
  <r>
    <x v="5"/>
    <s v="LB"/>
    <x v="93"/>
    <x v="0"/>
    <n v="3819394"/>
    <n v="1733805"/>
    <n v="202.870056003484"/>
  </r>
  <r>
    <x v="5"/>
    <s v="LC"/>
    <x v="94"/>
    <x v="1"/>
    <n v="3409472"/>
    <n v="1487"/>
    <n v="99.970833333333303"/>
  </r>
  <r>
    <x v="5"/>
    <s v="LK"/>
    <x v="95"/>
    <x v="0"/>
    <n v="429046660"/>
    <n v="60481237"/>
    <n v="109.13907039337499"/>
  </r>
  <r>
    <x v="5"/>
    <s v="LS"/>
    <x v="97"/>
    <x v="3"/>
    <n v="0"/>
    <n v="604296"/>
    <n v="87.0930161638736"/>
  </r>
  <r>
    <x v="5"/>
    <s v="LT"/>
    <x v="98"/>
    <x v="2"/>
    <n v="14225615"/>
    <n v="26918907"/>
    <n v="111.314916666667"/>
  </r>
  <r>
    <x v="5"/>
    <s v="LU"/>
    <x v="99"/>
    <x v="2"/>
    <n v="1483042"/>
    <n v="6512919"/>
    <n v="106.255833333333"/>
  </r>
  <r>
    <x v="5"/>
    <s v="LV"/>
    <x v="100"/>
    <x v="2"/>
    <n v="14749893"/>
    <n v="14738930"/>
    <n v="108.89685"/>
  </r>
  <r>
    <x v="5"/>
    <s v="LY"/>
    <x v="101"/>
    <x v="3"/>
    <n v="93632506"/>
    <n v="66472"/>
    <n v="268.15833333333302"/>
  </r>
  <r>
    <x v="5"/>
    <s v="MA"/>
    <x v="102"/>
    <x v="3"/>
    <n v="36655839"/>
    <n v="36182868"/>
    <n v="102.463503850385"/>
  </r>
  <r>
    <x v="5"/>
    <s v="MD"/>
    <x v="103"/>
    <x v="2"/>
    <n v="128703"/>
    <n v="555861"/>
    <n v="64.867303710590093"/>
  </r>
  <r>
    <x v="5"/>
    <s v="MG"/>
    <x v="104"/>
    <x v="3"/>
    <n v="5592768"/>
    <n v="2264771"/>
    <n v="129.78333333333299"/>
  </r>
  <r>
    <x v="5"/>
    <s v="ML"/>
    <x v="105"/>
    <x v="3"/>
    <n v="355709"/>
    <n v="113528"/>
    <n v="101.258333333333"/>
  </r>
  <r>
    <x v="5"/>
    <s v="MN"/>
    <x v="107"/>
    <x v="0"/>
    <n v="18046754"/>
    <n v="110790"/>
    <n v="100"/>
  </r>
  <r>
    <x v="5"/>
    <s v="MO"/>
    <x v="108"/>
    <x v="0"/>
    <n v="6566474"/>
    <n v="321505"/>
    <n v="102.603333333333"/>
  </r>
  <r>
    <x v="5"/>
    <s v="MR"/>
    <x v="110"/>
    <x v="3"/>
    <n v="1134286"/>
    <n v="32809"/>
    <n v="102.398423702556"/>
  </r>
  <r>
    <x v="5"/>
    <s v="MS"/>
    <x v="111"/>
    <x v="1"/>
    <n v="0"/>
    <n v="4797"/>
    <n v="97.800291102767204"/>
  </r>
  <r>
    <x v="5"/>
    <s v="MT"/>
    <x v="112"/>
    <x v="2"/>
    <n v="3872515"/>
    <n v="5591381"/>
    <n v="103.317946569936"/>
  </r>
  <r>
    <x v="5"/>
    <s v="MU"/>
    <x v="113"/>
    <x v="3"/>
    <n v="86443291"/>
    <n v="6975913"/>
    <n v="106.325"/>
  </r>
  <r>
    <x v="5"/>
    <s v="MV"/>
    <x v="114"/>
    <x v="0"/>
    <n v="21850414"/>
    <n v="6064"/>
    <n v="96.442706852949996"/>
  </r>
  <r>
    <x v="5"/>
    <s v="MW"/>
    <x v="115"/>
    <x v="3"/>
    <n v="107137"/>
    <n v="15226"/>
    <n v="84.541685203487205"/>
  </r>
  <r>
    <x v="5"/>
    <s v="MX"/>
    <x v="116"/>
    <x v="1"/>
    <n v="316957221"/>
    <n v="411279005"/>
    <n v="107.43"/>
  </r>
  <r>
    <x v="5"/>
    <s v="MY"/>
    <x v="117"/>
    <x v="0"/>
    <n v="1046124381"/>
    <n v="1561493254"/>
    <n v="120.1"/>
  </r>
  <r>
    <x v="5"/>
    <s v="MZ"/>
    <x v="118"/>
    <x v="3"/>
    <n v="2851964"/>
    <n v="475269"/>
    <n v="127.253333333333"/>
  </r>
  <r>
    <x v="5"/>
    <s v="NA"/>
    <x v="119"/>
    <x v="3"/>
    <n v="669979"/>
    <n v="554713"/>
    <n v="140.62484484495499"/>
  </r>
  <r>
    <x v="5"/>
    <s v="NE"/>
    <x v="121"/>
    <x v="3"/>
    <n v="117853"/>
    <n v="527245"/>
    <n v="104.441666666667"/>
  </r>
  <r>
    <x v="5"/>
    <s v="NG"/>
    <x v="122"/>
    <x v="3"/>
    <n v="189749828"/>
    <n v="112441"/>
    <n v="329.98409726475899"/>
  </r>
  <r>
    <x v="5"/>
    <s v="NI"/>
    <x v="123"/>
    <x v="1"/>
    <n v="12414618"/>
    <n v="3031109"/>
    <n v="234.633633083333"/>
  </r>
  <r>
    <x v="5"/>
    <s v="NL"/>
    <x v="124"/>
    <x v="2"/>
    <n v="693910476"/>
    <n v="525105480"/>
    <n v="107.51"/>
  </r>
  <r>
    <x v="5"/>
    <s v="NO"/>
    <x v="125"/>
    <x v="2"/>
    <n v="38007569"/>
    <n v="75832320"/>
    <n v="112.183333333333"/>
  </r>
  <r>
    <x v="5"/>
    <s v="NP"/>
    <x v="126"/>
    <x v="0"/>
    <n v="11119318"/>
    <n v="1070026"/>
    <n v="134.91"/>
  </r>
  <r>
    <x v="5"/>
    <s v="NZ"/>
    <x v="127"/>
    <x v="4"/>
    <n v="0"/>
    <n v="205894011"/>
    <n v="105.3"/>
  </r>
  <r>
    <x v="5"/>
    <s v="OM"/>
    <x v="128"/>
    <x v="0"/>
    <n v="150241633"/>
    <n v="4527008"/>
    <n v="105.066666666667"/>
  </r>
  <r>
    <x v="5"/>
    <s v="PA"/>
    <x v="129"/>
    <x v="1"/>
    <n v="57002270"/>
    <n v="538931"/>
    <n v="103.22948333333299"/>
  </r>
  <r>
    <x v="5"/>
    <s v="PE"/>
    <x v="130"/>
    <x v="5"/>
    <n v="101902093"/>
    <n v="33105456"/>
    <n v="92.698216738446405"/>
  </r>
  <r>
    <x v="5"/>
    <s v="PG"/>
    <x v="131"/>
    <x v="4"/>
    <n v="172895493"/>
    <n v="16032475"/>
    <n v="150.95895058404599"/>
  </r>
  <r>
    <x v="5"/>
    <s v="PH"/>
    <x v="132"/>
    <x v="0"/>
    <n v="716090653"/>
    <n v="117109087"/>
    <n v="104.825"/>
  </r>
  <r>
    <x v="5"/>
    <s v="PK"/>
    <x v="133"/>
    <x v="0"/>
    <n v="55195152"/>
    <n v="70936800"/>
    <n v="135.27679908859301"/>
  </r>
  <r>
    <x v="5"/>
    <s v="PL"/>
    <x v="134"/>
    <x v="2"/>
    <n v="58280640"/>
    <n v="248252024"/>
    <n v="134.02500000000001"/>
  </r>
  <r>
    <x v="5"/>
    <s v="PT"/>
    <x v="135"/>
    <x v="2"/>
    <n v="30551440"/>
    <n v="45273307"/>
    <n v="103.83275"/>
  </r>
  <r>
    <x v="5"/>
    <s v="PW"/>
    <x v="136"/>
    <x v="4"/>
    <n v="1226839"/>
    <n v="20064"/>
    <n v="103.35"/>
  </r>
  <r>
    <x v="5"/>
    <s v="PY"/>
    <x v="137"/>
    <x v="5"/>
    <n v="6705364"/>
    <n v="447730"/>
    <n v="106.51666666666701"/>
  </r>
  <r>
    <x v="5"/>
    <s v="QA"/>
    <x v="138"/>
    <x v="0"/>
    <n v="60852848"/>
    <n v="73908911"/>
    <n v="96.551666666666605"/>
  </r>
  <r>
    <x v="5"/>
    <s v="RO"/>
    <x v="139"/>
    <x v="2"/>
    <n v="6951029"/>
    <n v="71895750"/>
    <n v="111.23583333333301"/>
  </r>
  <r>
    <x v="5"/>
    <s v="RU"/>
    <x v="140"/>
    <x v="2"/>
    <n v="323062348"/>
    <n v="368078025"/>
    <n v="186.86262500000001"/>
  </r>
  <r>
    <x v="5"/>
    <s v="RW"/>
    <x v="141"/>
    <x v="3"/>
    <n v="295245"/>
    <n v="240863"/>
    <n v="137.121368513205"/>
  </r>
  <r>
    <x v="5"/>
    <s v="SA"/>
    <x v="142"/>
    <x v="0"/>
    <n v="788825915"/>
    <n v="313112051"/>
    <n v="101.28"/>
  </r>
  <r>
    <x v="5"/>
    <s v="SB"/>
    <x v="143"/>
    <x v="4"/>
    <n v="25130584"/>
    <n v="8246641"/>
    <n v="108.283333333333"/>
  </r>
  <r>
    <x v="5"/>
    <s v="SC"/>
    <x v="144"/>
    <x v="3"/>
    <n v="1567142"/>
    <n v="14642"/>
    <n v="117.843134574095"/>
  </r>
  <r>
    <x v="5"/>
    <s v="SD"/>
    <x v="145"/>
    <x v="3"/>
    <n v="101570406"/>
    <n v="3517"/>
    <n v="15187.773979858201"/>
  </r>
  <r>
    <x v="5"/>
    <s v="SE"/>
    <x v="146"/>
    <x v="2"/>
    <n v="82061217"/>
    <n v="297649339"/>
    <n v="335.92250000000001"/>
  </r>
  <r>
    <x v="5"/>
    <s v="SG"/>
    <x v="147"/>
    <x v="0"/>
    <n v="1076182053"/>
    <n v="1464665087"/>
    <n v="99.818083333333306"/>
  </r>
  <r>
    <x v="5"/>
    <s v="SI"/>
    <x v="148"/>
    <x v="2"/>
    <n v="7548121"/>
    <n v="29114460"/>
    <n v="104.760833333333"/>
  </r>
  <r>
    <x v="5"/>
    <s v="SK"/>
    <x v="149"/>
    <x v="2"/>
    <n v="2798960"/>
    <n v="124123375"/>
    <n v="176.74166666666699"/>
  </r>
  <r>
    <x v="5"/>
    <s v="SL"/>
    <x v="150"/>
    <x v="3"/>
    <n v="3640749"/>
    <n v="320230"/>
    <n v="83.544166666666698"/>
  </r>
  <r>
    <x v="5"/>
    <s v="SN"/>
    <x v="152"/>
    <x v="3"/>
    <n v="9346539"/>
    <n v="210489"/>
    <n v="107.4"/>
  </r>
  <r>
    <x v="5"/>
    <s v="SO"/>
    <x v="153"/>
    <x v="3"/>
    <n v="11055766"/>
    <n v="15976"/>
    <n v="119.27010817751299"/>
  </r>
  <r>
    <x v="5"/>
    <s v="SR"/>
    <x v="154"/>
    <x v="5"/>
    <n v="1254148"/>
    <n v="491688"/>
    <n v="189.7"/>
  </r>
  <r>
    <x v="5"/>
    <s v="ST"/>
    <x v="155"/>
    <x v="3"/>
    <n v="0"/>
    <n v="1394345"/>
    <n v="140.50046669915901"/>
  </r>
  <r>
    <x v="5"/>
    <s v="SV"/>
    <x v="156"/>
    <x v="1"/>
    <n v="37849173"/>
    <n v="1378310"/>
    <n v="112.026616396221"/>
  </r>
  <r>
    <x v="5"/>
    <s v="TD"/>
    <x v="157"/>
    <x v="3"/>
    <n v="0"/>
    <n v="67473"/>
    <n v="94.495174050632897"/>
  </r>
  <r>
    <x v="5"/>
    <s v="TG"/>
    <x v="158"/>
    <x v="3"/>
    <n v="691743"/>
    <n v="9000128"/>
    <n v="105.858024833333"/>
  </r>
  <r>
    <x v="5"/>
    <s v="TH"/>
    <x v="159"/>
    <x v="0"/>
    <n v="950896234"/>
    <n v="2188918422"/>
    <n v="99.151708592056593"/>
  </r>
  <r>
    <x v="5"/>
    <s v="TN"/>
    <x v="162"/>
    <x v="3"/>
    <n v="3127596"/>
    <n v="13121096"/>
    <n v="132.01666666666699"/>
  </r>
  <r>
    <x v="5"/>
    <s v="TO"/>
    <x v="163"/>
    <x v="4"/>
    <n v="79453456"/>
    <n v="2660223"/>
    <n v="99.724999999999994"/>
  </r>
  <r>
    <x v="5"/>
    <s v="TR"/>
    <x v="164"/>
    <x v="0"/>
    <n v="47639983"/>
    <n v="191366888"/>
    <n v="469.59083333333302"/>
  </r>
  <r>
    <x v="5"/>
    <s v="TT"/>
    <x v="165"/>
    <x v="1"/>
    <n v="66561569"/>
    <n v="1649949"/>
    <n v="109.166666666667"/>
  </r>
  <r>
    <x v="5"/>
    <s v="TZ"/>
    <x v="166"/>
    <x v="3"/>
    <n v="3737508"/>
    <n v="1415522"/>
    <n v="99.999916815581301"/>
  </r>
  <r>
    <x v="5"/>
    <s v="UA"/>
    <x v="167"/>
    <x v="2"/>
    <n v="15223406"/>
    <n v="24184333"/>
    <n v="278.84166666666698"/>
  </r>
  <r>
    <x v="5"/>
    <s v="UG"/>
    <x v="168"/>
    <x v="3"/>
    <n v="1327184"/>
    <n v="563022"/>
    <n v="110.58035776264499"/>
  </r>
  <r>
    <x v="5"/>
    <s v="US"/>
    <x v="169"/>
    <x v="1"/>
    <n v="6627974364"/>
    <n v="5222264166"/>
    <n v="118.69050157719801"/>
  </r>
  <r>
    <x v="5"/>
    <s v="UY"/>
    <x v="170"/>
    <x v="5"/>
    <n v="19089441"/>
    <n v="3401715"/>
    <n v="83.004595940252798"/>
  </r>
  <r>
    <x v="5"/>
    <s v="UZ"/>
    <x v="171"/>
    <x v="0"/>
    <n v="215304"/>
    <n v="3292"/>
    <n v="100"/>
  </r>
  <r>
    <x v="5"/>
    <s v="VC"/>
    <x v="172"/>
    <x v="1"/>
    <n v="1615039"/>
    <n v="964"/>
    <n v="110.741666666667"/>
  </r>
  <r>
    <x v="5"/>
    <s v="VN"/>
    <x v="175"/>
    <x v="0"/>
    <n v="820947982"/>
    <n v="941836382"/>
    <n v="102.984794951845"/>
  </r>
  <r>
    <x v="5"/>
    <s v="VU"/>
    <x v="176"/>
    <x v="4"/>
    <n v="44748453"/>
    <n v="820376"/>
    <n v="167.5"/>
  </r>
  <r>
    <x v="5"/>
    <s v="WS"/>
    <x v="177"/>
    <x v="4"/>
    <n v="108486926"/>
    <n v="8424139"/>
    <n v="106.569958612306"/>
  </r>
  <r>
    <x v="5"/>
    <s v="ZA"/>
    <x v="178"/>
    <x v="3"/>
    <n v="177267178"/>
    <n v="115830710"/>
    <n v="93.241666666666603"/>
  </r>
  <r>
    <x v="5"/>
    <s v="ZM"/>
    <x v="179"/>
    <x v="3"/>
    <n v="549452"/>
    <n v="43293"/>
    <n v="265.79833333333301"/>
  </r>
  <r>
    <x v="5"/>
    <s v="ZW"/>
    <x v="180"/>
    <x v="3"/>
    <n v="312266"/>
    <n v="295808"/>
    <n v="52.015807120127299"/>
  </r>
  <r>
    <x v="6"/>
    <s v="AE"/>
    <x v="0"/>
    <x v="0"/>
    <n v="865777358"/>
    <n v="2463539525"/>
    <n v="100.00001318643299"/>
  </r>
  <r>
    <x v="6"/>
    <s v="AG"/>
    <x v="2"/>
    <x v="1"/>
    <n v="2099928"/>
    <n v="1976757"/>
    <n v="103.77"/>
  </r>
  <r>
    <x v="6"/>
    <s v="AI"/>
    <x v="3"/>
    <x v="1"/>
    <n v="3502154"/>
    <n v="88825"/>
    <n v="109.64"/>
  </r>
  <r>
    <x v="6"/>
    <s v="AL"/>
    <x v="4"/>
    <x v="2"/>
    <n v="834579"/>
    <n v="344678"/>
    <n v="102.435918526012"/>
  </r>
  <r>
    <x v="6"/>
    <s v="AM"/>
    <x v="5"/>
    <x v="0"/>
    <n v="135926"/>
    <n v="367955"/>
    <n v="139.53371635076999"/>
  </r>
  <r>
    <x v="6"/>
    <s v="AO"/>
    <x v="6"/>
    <x v="3"/>
    <n v="4057449"/>
    <n v="16180"/>
    <n v="113.685"/>
  </r>
  <r>
    <x v="6"/>
    <s v="AR"/>
    <x v="181"/>
    <x v="5"/>
    <n v="28903531"/>
    <n v="265651286"/>
    <n v="490.55485833333398"/>
  </r>
  <r>
    <x v="6"/>
    <s v="AT"/>
    <x v="7"/>
    <x v="2"/>
    <n v="34286932"/>
    <n v="364820825"/>
    <n v="102.76666666666701"/>
  </r>
  <r>
    <x v="6"/>
    <s v="AU"/>
    <x v="8"/>
    <x v="4"/>
    <n v="7914447909"/>
    <n v="7619835464"/>
    <n v="119.425"/>
  </r>
  <r>
    <x v="6"/>
    <s v="AZ"/>
    <x v="10"/>
    <x v="0"/>
    <n v="14519528"/>
    <n v="336793"/>
    <n v="171.94318275833299"/>
  </r>
  <r>
    <x v="6"/>
    <s v="BA"/>
    <x v="11"/>
    <x v="2"/>
    <n v="211415"/>
    <n v="3169879"/>
    <n v="111.350833333333"/>
  </r>
  <r>
    <x v="6"/>
    <s v="BD"/>
    <x v="13"/>
    <x v="0"/>
    <n v="429113360"/>
    <n v="183309988"/>
    <n v="96.403577230778296"/>
  </r>
  <r>
    <x v="6"/>
    <s v="BE"/>
    <x v="14"/>
    <x v="2"/>
    <n v="191022469"/>
    <n v="765079382"/>
    <n v="112.26"/>
  </r>
  <r>
    <x v="6"/>
    <s v="BF"/>
    <x v="15"/>
    <x v="3"/>
    <n v="657097"/>
    <n v="5464"/>
    <n v="107.958333333333"/>
  </r>
  <r>
    <x v="6"/>
    <s v="BG"/>
    <x v="16"/>
    <x v="2"/>
    <n v="17033580"/>
    <n v="20219672"/>
    <n v="7383.6519823346398"/>
  </r>
  <r>
    <x v="6"/>
    <s v="BH"/>
    <x v="17"/>
    <x v="0"/>
    <n v="66661939"/>
    <n v="15590051"/>
    <n v="96.991666666666703"/>
  </r>
  <r>
    <x v="6"/>
    <s v="BI"/>
    <x v="18"/>
    <x v="3"/>
    <n v="0"/>
    <n v="41381"/>
    <n v="128.98333333333301"/>
  </r>
  <r>
    <x v="6"/>
    <s v="BJ"/>
    <x v="19"/>
    <x v="3"/>
    <n v="4689499"/>
    <n v="26"/>
    <n v="105.97902427330899"/>
  </r>
  <r>
    <x v="6"/>
    <s v="BN"/>
    <x v="20"/>
    <x v="0"/>
    <n v="5659493"/>
    <n v="105854146"/>
    <n v="102.651091666667"/>
  </r>
  <r>
    <x v="6"/>
    <s v="BO"/>
    <x v="21"/>
    <x v="5"/>
    <n v="1366575"/>
    <n v="6217225"/>
    <n v="105.19092089275"/>
  </r>
  <r>
    <x v="6"/>
    <s v="BR"/>
    <x v="22"/>
    <x v="5"/>
    <n v="97998191"/>
    <n v="204312290"/>
    <n v="5827.78"/>
  </r>
  <r>
    <x v="6"/>
    <s v="BS"/>
    <x v="23"/>
    <x v="1"/>
    <n v="1881916"/>
    <n v="13718"/>
    <n v="111.350833333333"/>
  </r>
  <r>
    <x v="6"/>
    <s v="BT"/>
    <x v="24"/>
    <x v="0"/>
    <n v="269925"/>
    <n v="130"/>
    <n v="113.61749182557899"/>
  </r>
  <r>
    <x v="6"/>
    <s v="BW"/>
    <x v="25"/>
    <x v="3"/>
    <n v="800430"/>
    <n v="8824"/>
    <n v="110.788866666667"/>
  </r>
  <r>
    <x v="6"/>
    <s v="BY"/>
    <x v="26"/>
    <x v="2"/>
    <n v="1179865"/>
    <n v="14549254"/>
    <n v="85.335985790768902"/>
  </r>
  <r>
    <x v="6"/>
    <s v="BZ"/>
    <x v="27"/>
    <x v="1"/>
    <n v="1105991"/>
    <n v="490158"/>
    <n v="103.73052465801101"/>
  </r>
  <r>
    <x v="6"/>
    <s v="CA"/>
    <x v="28"/>
    <x v="1"/>
    <n v="721988312"/>
    <n v="666087639"/>
    <n v="141.60833333333301"/>
  </r>
  <r>
    <x v="6"/>
    <s v="CF"/>
    <x v="29"/>
    <x v="3"/>
    <n v="40003"/>
    <n v="4230"/>
    <n v="105.17775019"/>
  </r>
  <r>
    <x v="6"/>
    <s v="CG"/>
    <x v="30"/>
    <x v="3"/>
    <n v="3966550"/>
    <n v="481588"/>
    <n v="103.77500000000001"/>
  </r>
  <r>
    <x v="6"/>
    <s v="CH"/>
    <x v="31"/>
    <x v="2"/>
    <n v="128821458"/>
    <n v="471077130"/>
    <n v="101.00723333333301"/>
  </r>
  <r>
    <x v="6"/>
    <s v="CL"/>
    <x v="32"/>
    <x v="5"/>
    <n v="201013924"/>
    <n v="96572075"/>
    <n v="110.136666666667"/>
  </r>
  <r>
    <x v="6"/>
    <s v="CM"/>
    <x v="33"/>
    <x v="3"/>
    <n v="29773603"/>
    <n v="143020"/>
    <n v="120.33988580545901"/>
  </r>
  <r>
    <x v="6"/>
    <s v="CN"/>
    <x v="34"/>
    <x v="0"/>
    <n v="20039868067"/>
    <n v="15445927625"/>
    <n v="100.916666666667"/>
  </r>
  <r>
    <x v="6"/>
    <s v="CO"/>
    <x v="35"/>
    <x v="5"/>
    <n v="23253677"/>
    <n v="21432275"/>
    <n v="108.821508333333"/>
  </r>
  <r>
    <x v="6"/>
    <s v="CR"/>
    <x v="36"/>
    <x v="1"/>
    <n v="7088057"/>
    <n v="27879272"/>
    <n v="101.01583333333301"/>
  </r>
  <r>
    <x v="6"/>
    <s v="CY"/>
    <x v="38"/>
    <x v="0"/>
    <n v="20965874"/>
    <n v="5898192"/>
    <n v="102.575"/>
  </r>
  <r>
    <x v="6"/>
    <s v="CZ"/>
    <x v="39"/>
    <x v="2"/>
    <n v="30358137"/>
    <n v="232121965"/>
    <n v="116.058333333333"/>
  </r>
  <r>
    <x v="6"/>
    <s v="DE"/>
    <x v="40"/>
    <x v="2"/>
    <n v="815953284"/>
    <n v="3232676548"/>
    <n v="103.066666666667"/>
  </r>
  <r>
    <x v="6"/>
    <s v="DJ"/>
    <x v="41"/>
    <x v="3"/>
    <n v="4934362"/>
    <n v="714186"/>
    <n v="111.68758671102"/>
  </r>
  <r>
    <x v="6"/>
    <s v="DK"/>
    <x v="42"/>
    <x v="2"/>
    <n v="116813896"/>
    <n v="257361841"/>
    <n v="105.35"/>
  </r>
  <r>
    <x v="6"/>
    <s v="DO"/>
    <x v="44"/>
    <x v="1"/>
    <n v="11658080"/>
    <n v="15127793"/>
    <n v="109.056666666667"/>
  </r>
  <r>
    <x v="6"/>
    <s v="DZ"/>
    <x v="45"/>
    <x v="3"/>
    <n v="276253813"/>
    <n v="43373139"/>
    <n v="226.44"/>
  </r>
  <r>
    <x v="6"/>
    <s v="EC"/>
    <x v="46"/>
    <x v="5"/>
    <n v="8466120"/>
    <n v="62871725"/>
    <n v="105.268706271843"/>
  </r>
  <r>
    <x v="6"/>
    <s v="EE"/>
    <x v="47"/>
    <x v="2"/>
    <n v="6402619"/>
    <n v="17647201"/>
    <n v="222.65833333333299"/>
  </r>
  <r>
    <x v="6"/>
    <s v="EG"/>
    <x v="48"/>
    <x v="3"/>
    <n v="315904936"/>
    <n v="15172448"/>
    <n v="113.663972992691"/>
  </r>
  <r>
    <x v="6"/>
    <s v="ES"/>
    <x v="49"/>
    <x v="2"/>
    <n v="144645226"/>
    <n v="456623299"/>
    <n v="100.000083333333"/>
  </r>
  <r>
    <x v="6"/>
    <s v="ET"/>
    <x v="50"/>
    <x v="3"/>
    <n v="892342"/>
    <n v="6714288"/>
    <n v="219.60833333333301"/>
  </r>
  <r>
    <x v="6"/>
    <s v="FI"/>
    <x v="51"/>
    <x v="2"/>
    <n v="14266055"/>
    <n v="184001725"/>
    <n v="105.823333333333"/>
  </r>
  <r>
    <x v="6"/>
    <s v="FJ"/>
    <x v="52"/>
    <x v="4"/>
    <n v="385536193"/>
    <n v="71912631"/>
    <n v="112.458333333333"/>
  </r>
  <r>
    <x v="6"/>
    <s v="FM"/>
    <x v="53"/>
    <x v="4"/>
    <n v="2924590"/>
    <n v="7769"/>
    <n v="108.283"/>
  </r>
  <r>
    <x v="6"/>
    <s v="FR"/>
    <x v="54"/>
    <x v="2"/>
    <n v="422302545"/>
    <n v="1261905081"/>
    <n v="106.449166666667"/>
  </r>
  <r>
    <x v="6"/>
    <s v="GA"/>
    <x v="55"/>
    <x v="3"/>
    <n v="259852"/>
    <n v="1635319"/>
    <n v="103.22324999999999"/>
  </r>
  <r>
    <x v="6"/>
    <s v="GB"/>
    <x v="56"/>
    <x v="2"/>
    <n v="1404948672"/>
    <n v="1537635216"/>
    <n v="111.60833333333299"/>
  </r>
  <r>
    <x v="6"/>
    <s v="GD"/>
    <x v="57"/>
    <x v="1"/>
    <n v="4447696"/>
    <n v="1970"/>
    <n v="112.449041666667"/>
  </r>
  <r>
    <x v="6"/>
    <s v="GE"/>
    <x v="58"/>
    <x v="0"/>
    <n v="57547625"/>
    <n v="1058486"/>
    <n v="154.011208333333"/>
  </r>
  <r>
    <x v="6"/>
    <s v="GH"/>
    <x v="59"/>
    <x v="3"/>
    <n v="31673580"/>
    <n v="13477758"/>
    <n v="101.32477478007701"/>
  </r>
  <r>
    <x v="6"/>
    <s v="GM"/>
    <x v="60"/>
    <x v="3"/>
    <n v="725515"/>
    <n v="26708"/>
    <n v="109.981939170228"/>
  </r>
  <r>
    <x v="6"/>
    <s v="GN"/>
    <x v="61"/>
    <x v="3"/>
    <n v="1074992"/>
    <n v="334810"/>
    <n v="124.534425269358"/>
  </r>
  <r>
    <x v="6"/>
    <s v="GR"/>
    <x v="63"/>
    <x v="2"/>
    <n v="51381175"/>
    <n v="59008009"/>
    <n v="101.223824166667"/>
  </r>
  <r>
    <x v="6"/>
    <s v="GT"/>
    <x v="64"/>
    <x v="1"/>
    <n v="39783940"/>
    <n v="36188145"/>
    <n v="150.92916666666699"/>
  </r>
  <r>
    <x v="6"/>
    <s v="GW"/>
    <x v="65"/>
    <x v="3"/>
    <n v="0"/>
    <n v="1062"/>
    <n v="108.24497490882899"/>
  </r>
  <r>
    <x v="6"/>
    <s v="GY"/>
    <x v="66"/>
    <x v="5"/>
    <n v="28457968"/>
    <n v="2394399"/>
    <n v="125.823333333333"/>
  </r>
  <r>
    <x v="6"/>
    <s v="HK"/>
    <x v="67"/>
    <x v="0"/>
    <n v="1195061980"/>
    <n v="107393881"/>
    <n v="101.433333333333"/>
  </r>
  <r>
    <x v="6"/>
    <s v="HN"/>
    <x v="68"/>
    <x v="1"/>
    <n v="1878426"/>
    <n v="7610223"/>
    <n v="357.91666666666703"/>
  </r>
  <r>
    <x v="6"/>
    <s v="HR"/>
    <x v="69"/>
    <x v="2"/>
    <n v="1441573"/>
    <n v="6535940"/>
    <n v="105.05"/>
  </r>
  <r>
    <x v="6"/>
    <s v="HT"/>
    <x v="70"/>
    <x v="1"/>
    <n v="232593"/>
    <n v="1139163"/>
    <n v="176.333333333333"/>
  </r>
  <r>
    <x v="6"/>
    <s v="HU"/>
    <x v="71"/>
    <x v="2"/>
    <n v="4361818"/>
    <n v="152212914"/>
    <n v="160.24166666666699"/>
  </r>
  <r>
    <x v="6"/>
    <s v="ID"/>
    <x v="72"/>
    <x v="0"/>
    <n v="1298376747"/>
    <n v="1280108824"/>
    <n v="142.43381666666701"/>
  </r>
  <r>
    <x v="6"/>
    <s v="IE"/>
    <x v="73"/>
    <x v="2"/>
    <n v="84884041"/>
    <n v="228444233"/>
    <n v="104.175"/>
  </r>
  <r>
    <x v="6"/>
    <s v="IL"/>
    <x v="74"/>
    <x v="0"/>
    <n v="24306827"/>
    <n v="149945206"/>
    <n v="95.783333333333303"/>
  </r>
  <r>
    <x v="6"/>
    <s v="IN"/>
    <x v="75"/>
    <x v="0"/>
    <n v="454754750"/>
    <n v="917587673"/>
    <n v="161.34166666666701"/>
  </r>
  <r>
    <x v="6"/>
    <s v="IQ"/>
    <x v="76"/>
    <x v="0"/>
    <n v="16213441"/>
    <n v="87613"/>
    <n v="111.45"/>
  </r>
  <r>
    <x v="6"/>
    <s v="IR"/>
    <x v="77"/>
    <x v="0"/>
    <n v="2444670"/>
    <n v="2347655"/>
    <n v="91.710893854748406"/>
  </r>
  <r>
    <x v="6"/>
    <s v="IS"/>
    <x v="78"/>
    <x v="2"/>
    <n v="2155793"/>
    <n v="4264784"/>
    <n v="178.26025833333301"/>
  </r>
  <r>
    <x v="6"/>
    <s v="IT"/>
    <x v="79"/>
    <x v="2"/>
    <n v="242342460"/>
    <n v="1476071627"/>
    <n v="104.658333333333"/>
  </r>
  <r>
    <x v="6"/>
    <s v="JM"/>
    <x v="80"/>
    <x v="1"/>
    <n v="33397963"/>
    <n v="8102048"/>
    <n v="111.39599483094101"/>
  </r>
  <r>
    <x v="6"/>
    <s v="JO"/>
    <x v="81"/>
    <x v="0"/>
    <n v="67563386"/>
    <n v="3625113"/>
    <n v="102.458211566269"/>
  </r>
  <r>
    <x v="6"/>
    <s v="JP"/>
    <x v="82"/>
    <x v="0"/>
    <n v="3608785136"/>
    <n v="4256216194"/>
    <n v="99.758333333333297"/>
  </r>
  <r>
    <x v="6"/>
    <s v="KE"/>
    <x v="83"/>
    <x v="3"/>
    <n v="6570564"/>
    <n v="4499084"/>
    <n v="115.331"/>
  </r>
  <r>
    <x v="6"/>
    <s v="KG"/>
    <x v="84"/>
    <x v="0"/>
    <n v="71781"/>
    <n v="4439"/>
    <n v="126.068519580466"/>
  </r>
  <r>
    <x v="6"/>
    <s v="KH"/>
    <x v="85"/>
    <x v="0"/>
    <n v="14794537"/>
    <n v="39606541"/>
    <n v="187.979833333333"/>
  </r>
  <r>
    <x v="6"/>
    <s v="KI"/>
    <x v="86"/>
    <x v="4"/>
    <n v="10114711"/>
    <n v="10162"/>
    <n v="131.38706081501999"/>
  </r>
  <r>
    <x v="6"/>
    <s v="KN"/>
    <x v="87"/>
    <x v="1"/>
    <n v="457269"/>
    <n v="20389"/>
    <n v="105.900229533333"/>
  </r>
  <r>
    <x v="6"/>
    <s v="KR"/>
    <x v="88"/>
    <x v="0"/>
    <n v="2019901932"/>
    <n v="3015743255"/>
    <n v="102.49833333333299"/>
  </r>
  <r>
    <x v="6"/>
    <s v="KW"/>
    <x v="89"/>
    <x v="0"/>
    <n v="71286843"/>
    <n v="70722245"/>
    <n v="120.583333333333"/>
  </r>
  <r>
    <x v="6"/>
    <s v="KZ"/>
    <x v="91"/>
    <x v="0"/>
    <n v="2097280"/>
    <n v="25906"/>
    <n v="96.486777367773698"/>
  </r>
  <r>
    <x v="6"/>
    <s v="LA"/>
    <x v="92"/>
    <x v="0"/>
    <n v="975790"/>
    <n v="3138626"/>
    <n v="117.435517324579"/>
  </r>
  <r>
    <x v="6"/>
    <s v="LB"/>
    <x v="93"/>
    <x v="0"/>
    <n v="4529376"/>
    <n v="1164822"/>
    <n v="516.82383467494799"/>
  </r>
  <r>
    <x v="6"/>
    <s v="LC"/>
    <x v="94"/>
    <x v="1"/>
    <n v="3139342"/>
    <n v="8965"/>
    <n v="102.380833333333"/>
  </r>
  <r>
    <x v="6"/>
    <s v="LK"/>
    <x v="95"/>
    <x v="0"/>
    <n v="364056718"/>
    <n v="60732188"/>
    <n v="116.794936853002"/>
  </r>
  <r>
    <x v="6"/>
    <s v="LS"/>
    <x v="97"/>
    <x v="3"/>
    <n v="0"/>
    <n v="62867"/>
    <n v="92.360180495099598"/>
  </r>
  <r>
    <x v="6"/>
    <s v="LT"/>
    <x v="98"/>
    <x v="2"/>
    <n v="17965505"/>
    <n v="45124554"/>
    <n v="116.5284"/>
  </r>
  <r>
    <x v="6"/>
    <s v="LU"/>
    <x v="99"/>
    <x v="2"/>
    <n v="350674"/>
    <n v="11097902"/>
    <n v="108.940833333333"/>
  </r>
  <r>
    <x v="6"/>
    <s v="LV"/>
    <x v="100"/>
    <x v="2"/>
    <n v="11236925"/>
    <n v="18923791"/>
    <n v="112.464125"/>
  </r>
  <r>
    <x v="6"/>
    <s v="LY"/>
    <x v="101"/>
    <x v="3"/>
    <n v="90850726"/>
    <n v="21374"/>
    <n v="275.85000000000002"/>
  </r>
  <r>
    <x v="6"/>
    <s v="MA"/>
    <x v="102"/>
    <x v="3"/>
    <n v="35315392"/>
    <n v="52072290"/>
    <n v="103.9"/>
  </r>
  <r>
    <x v="6"/>
    <s v="MD"/>
    <x v="103"/>
    <x v="2"/>
    <n v="136802"/>
    <n v="601492"/>
    <n v="68.179695030804695"/>
  </r>
  <r>
    <x v="6"/>
    <s v="MG"/>
    <x v="104"/>
    <x v="3"/>
    <n v="4585149"/>
    <n v="2886190"/>
    <n v="137.32666666666699"/>
  </r>
  <r>
    <x v="6"/>
    <s v="ML"/>
    <x v="105"/>
    <x v="3"/>
    <n v="551451"/>
    <n v="398229"/>
    <n v="105.23333333333299"/>
  </r>
  <r>
    <x v="6"/>
    <s v="MN"/>
    <x v="107"/>
    <x v="0"/>
    <n v="17272649"/>
    <n v="171399"/>
    <n v="107.352812433802"/>
  </r>
  <r>
    <x v="6"/>
    <s v="MO"/>
    <x v="108"/>
    <x v="0"/>
    <n v="8474652"/>
    <n v="191272"/>
    <n v="102.630476393333"/>
  </r>
  <r>
    <x v="6"/>
    <s v="MR"/>
    <x v="110"/>
    <x v="3"/>
    <n v="706625"/>
    <n v="13121"/>
    <n v="106.049096307772"/>
  </r>
  <r>
    <x v="6"/>
    <s v="MS"/>
    <x v="111"/>
    <x v="1"/>
    <n v="0"/>
    <n v="6882"/>
    <n v="100.351666666667"/>
  </r>
  <r>
    <x v="6"/>
    <s v="MT"/>
    <x v="112"/>
    <x v="2"/>
    <n v="7393570"/>
    <n v="5690400"/>
    <n v="104.865538011469"/>
  </r>
  <r>
    <x v="6"/>
    <s v="MU"/>
    <x v="113"/>
    <x v="3"/>
    <n v="81694896"/>
    <n v="5564697"/>
    <n v="110.60833333333299"/>
  </r>
  <r>
    <x v="6"/>
    <s v="MV"/>
    <x v="114"/>
    <x v="0"/>
    <n v="11923633"/>
    <n v="2297"/>
    <n v="96.966535115031306"/>
  </r>
  <r>
    <x v="6"/>
    <s v="MW"/>
    <x v="115"/>
    <x v="3"/>
    <n v="0"/>
    <n v="11537"/>
    <n v="92.429546264601996"/>
  </r>
  <r>
    <x v="6"/>
    <s v="MX"/>
    <x v="116"/>
    <x v="1"/>
    <n v="379679894"/>
    <n v="471271009"/>
    <n v="113.54191666666701"/>
  </r>
  <r>
    <x v="6"/>
    <s v="MY"/>
    <x v="117"/>
    <x v="0"/>
    <n v="1025372383"/>
    <n v="1713459001"/>
    <n v="123.075"/>
  </r>
  <r>
    <x v="6"/>
    <s v="MZ"/>
    <x v="118"/>
    <x v="3"/>
    <n v="4887632"/>
    <n v="195662"/>
    <n v="135.40833333333299"/>
  </r>
  <r>
    <x v="6"/>
    <s v="NA"/>
    <x v="119"/>
    <x v="3"/>
    <n v="1105674"/>
    <n v="78687"/>
    <n v="145.711112312799"/>
  </r>
  <r>
    <x v="6"/>
    <s v="NE"/>
    <x v="121"/>
    <x v="3"/>
    <n v="0"/>
    <n v="74903"/>
    <n v="108.45"/>
  </r>
  <r>
    <x v="6"/>
    <s v="NG"/>
    <x v="122"/>
    <x v="3"/>
    <n v="235645224"/>
    <n v="71652"/>
    <n v="385.92579218171898"/>
  </r>
  <r>
    <x v="6"/>
    <s v="NI"/>
    <x v="123"/>
    <x v="1"/>
    <n v="54348"/>
    <n v="4429761"/>
    <n v="246.19734983333299"/>
  </r>
  <r>
    <x v="6"/>
    <s v="NL"/>
    <x v="124"/>
    <x v="2"/>
    <n v="792861684"/>
    <n v="620873836"/>
    <n v="110.386666666667"/>
  </r>
  <r>
    <x v="6"/>
    <s v="NO"/>
    <x v="125"/>
    <x v="2"/>
    <n v="48756069"/>
    <n v="67491065"/>
    <n v="116.091666666667"/>
  </r>
  <r>
    <x v="6"/>
    <s v="NP"/>
    <x v="126"/>
    <x v="0"/>
    <n v="14873112"/>
    <n v="1664878"/>
    <n v="140.50833333333301"/>
  </r>
  <r>
    <x v="6"/>
    <s v="NZ"/>
    <x v="127"/>
    <x v="4"/>
    <n v="0"/>
    <n v="168524512"/>
    <n v="109.45"/>
  </r>
  <r>
    <x v="6"/>
    <s v="OM"/>
    <x v="128"/>
    <x v="0"/>
    <n v="129306756"/>
    <n v="11236140"/>
    <n v="106.691666666667"/>
  </r>
  <r>
    <x v="6"/>
    <s v="PA"/>
    <x v="129"/>
    <x v="1"/>
    <n v="41830336"/>
    <n v="835088"/>
    <n v="104.91285000000001"/>
  </r>
  <r>
    <x v="6"/>
    <s v="PE"/>
    <x v="130"/>
    <x v="5"/>
    <n v="96732981"/>
    <n v="33710464"/>
    <n v="96.657972920353998"/>
  </r>
  <r>
    <x v="6"/>
    <s v="PG"/>
    <x v="131"/>
    <x v="4"/>
    <n v="172722867"/>
    <n v="17032901"/>
    <n v="157.72733120852001"/>
  </r>
  <r>
    <x v="6"/>
    <s v="PH"/>
    <x v="132"/>
    <x v="0"/>
    <n v="683138243"/>
    <n v="147091015"/>
    <n v="108.941666666667"/>
  </r>
  <r>
    <x v="6"/>
    <s v="PK"/>
    <x v="133"/>
    <x v="0"/>
    <n v="64861939"/>
    <n v="83790228"/>
    <n v="148.122968770564"/>
  </r>
  <r>
    <x v="6"/>
    <s v="PL"/>
    <x v="134"/>
    <x v="2"/>
    <n v="108471026"/>
    <n v="309960846"/>
    <n v="140.80000000000001"/>
  </r>
  <r>
    <x v="6"/>
    <s v="PT"/>
    <x v="135"/>
    <x v="2"/>
    <n v="29977655"/>
    <n v="67316175"/>
    <n v="105.146916666667"/>
  </r>
  <r>
    <x v="6"/>
    <s v="PW"/>
    <x v="136"/>
    <x v="4"/>
    <n v="935728"/>
    <n v="59333"/>
    <n v="106.05"/>
  </r>
  <r>
    <x v="6"/>
    <s v="PY"/>
    <x v="137"/>
    <x v="5"/>
    <n v="2647148"/>
    <n v="799022"/>
    <n v="111.616666666667"/>
  </r>
  <r>
    <x v="6"/>
    <s v="QA"/>
    <x v="138"/>
    <x v="0"/>
    <n v="31466143"/>
    <n v="34202874"/>
    <n v="98.776666666666699"/>
  </r>
  <r>
    <x v="6"/>
    <s v="RO"/>
    <x v="139"/>
    <x v="2"/>
    <n v="10275311"/>
    <n v="81051015"/>
    <n v="116.855833333333"/>
  </r>
  <r>
    <x v="6"/>
    <s v="RU"/>
    <x v="140"/>
    <x v="2"/>
    <n v="240898335"/>
    <n v="90403265"/>
    <n v="199.372066666667"/>
  </r>
  <r>
    <x v="6"/>
    <s v="RW"/>
    <x v="141"/>
    <x v="3"/>
    <n v="36993"/>
    <n v="122231"/>
    <n v="136.58474849630301"/>
  </r>
  <r>
    <x v="6"/>
    <s v="SA"/>
    <x v="142"/>
    <x v="0"/>
    <n v="639758307"/>
    <n v="265585594"/>
    <n v="104.38249999999999"/>
  </r>
  <r>
    <x v="6"/>
    <s v="SB"/>
    <x v="143"/>
    <x v="4"/>
    <n v="23840490"/>
    <n v="11873343"/>
    <n v="108.158333333333"/>
  </r>
  <r>
    <x v="6"/>
    <s v="SD"/>
    <x v="145"/>
    <x v="3"/>
    <n v="28167530"/>
    <n v="808"/>
    <n v="16785.029010136899"/>
  </r>
  <r>
    <x v="6"/>
    <s v="SE"/>
    <x v="146"/>
    <x v="2"/>
    <n v="72232396"/>
    <n v="392291530"/>
    <n v="343.18916666666701"/>
  </r>
  <r>
    <x v="6"/>
    <s v="SG"/>
    <x v="147"/>
    <x v="0"/>
    <n v="1285562913"/>
    <n v="1588735953"/>
    <n v="102.11875000000001"/>
  </r>
  <r>
    <x v="6"/>
    <s v="SI"/>
    <x v="148"/>
    <x v="2"/>
    <n v="9213143"/>
    <n v="34265835"/>
    <n v="106.769166666667"/>
  </r>
  <r>
    <x v="6"/>
    <s v="SK"/>
    <x v="149"/>
    <x v="2"/>
    <n v="5022801"/>
    <n v="140196564"/>
    <n v="182.308333333333"/>
  </r>
  <r>
    <x v="6"/>
    <s v="SL"/>
    <x v="150"/>
    <x v="3"/>
    <n v="2132459"/>
    <n v="1166618"/>
    <n v="93.464166666666699"/>
  </r>
  <r>
    <x v="6"/>
    <s v="SN"/>
    <x v="152"/>
    <x v="3"/>
    <n v="9661681"/>
    <n v="44613"/>
    <n v="109.741666666667"/>
  </r>
  <r>
    <x v="6"/>
    <s v="SO"/>
    <x v="153"/>
    <x v="3"/>
    <n v="8203368"/>
    <n v="85180"/>
    <n v="124.786231873996"/>
  </r>
  <r>
    <x v="6"/>
    <s v="SR"/>
    <x v="154"/>
    <x v="5"/>
    <n v="3337"/>
    <n v="656185"/>
    <n v="301.85000000000002"/>
  </r>
  <r>
    <x v="6"/>
    <s v="ST"/>
    <x v="155"/>
    <x v="3"/>
    <n v="0"/>
    <n v="1030593"/>
    <n v="151.934072067286"/>
  </r>
  <r>
    <x v="6"/>
    <s v="SV"/>
    <x v="156"/>
    <x v="1"/>
    <n v="29937546"/>
    <n v="2204945"/>
    <n v="115.91049612245"/>
  </r>
  <r>
    <x v="6"/>
    <s v="TD"/>
    <x v="157"/>
    <x v="3"/>
    <n v="54900"/>
    <n v="7425"/>
    <n v="93.764873417721503"/>
  </r>
  <r>
    <x v="6"/>
    <s v="TG"/>
    <x v="158"/>
    <x v="3"/>
    <n v="3481182"/>
    <n v="19885652"/>
    <n v="110.289469416667"/>
  </r>
  <r>
    <x v="6"/>
    <s v="TH"/>
    <x v="159"/>
    <x v="0"/>
    <n v="1086329360"/>
    <n v="3037911527"/>
    <n v="100.371666666667"/>
  </r>
  <r>
    <x v="6"/>
    <s v="TN"/>
    <x v="162"/>
    <x v="3"/>
    <n v="3277750"/>
    <n v="14228394"/>
    <n v="139.55000000000001"/>
  </r>
  <r>
    <x v="6"/>
    <s v="TO"/>
    <x v="163"/>
    <x v="4"/>
    <n v="83066605"/>
    <n v="2555225"/>
    <n v="105.35"/>
  </r>
  <r>
    <x v="6"/>
    <s v="TR"/>
    <x v="164"/>
    <x v="0"/>
    <n v="33511730"/>
    <n v="227675470"/>
    <n v="561.61416666666696"/>
  </r>
  <r>
    <x v="6"/>
    <s v="TT"/>
    <x v="165"/>
    <x v="1"/>
    <n v="66350701"/>
    <n v="1202382"/>
    <n v="111.414656653827"/>
  </r>
  <r>
    <x v="6"/>
    <s v="TZ"/>
    <x v="166"/>
    <x v="3"/>
    <n v="4169366"/>
    <n v="1394533"/>
    <n v="103.690833333333"/>
  </r>
  <r>
    <x v="6"/>
    <s v="UA"/>
    <x v="167"/>
    <x v="2"/>
    <n v="19907271"/>
    <n v="26629167"/>
    <n v="304.95"/>
  </r>
  <r>
    <x v="6"/>
    <s v="UG"/>
    <x v="168"/>
    <x v="3"/>
    <n v="853600"/>
    <n v="583369"/>
    <n v="113.018181419988"/>
  </r>
  <r>
    <x v="6"/>
    <s v="US"/>
    <x v="169"/>
    <x v="1"/>
    <n v="6694004171"/>
    <n v="5672671306"/>
    <n v="124.266413825838"/>
  </r>
  <r>
    <x v="6"/>
    <s v="UY"/>
    <x v="170"/>
    <x v="5"/>
    <n v="18246074"/>
    <n v="2913750"/>
    <n v="89.435720668964606"/>
  </r>
  <r>
    <x v="6"/>
    <s v="UZ"/>
    <x v="171"/>
    <x v="0"/>
    <n v="20624"/>
    <n v="99941"/>
    <n v="110.849239750812"/>
  </r>
  <r>
    <x v="6"/>
    <s v="VC"/>
    <x v="172"/>
    <x v="1"/>
    <n v="784678"/>
    <n v="2947"/>
    <n v="112.48333333333299"/>
  </r>
  <r>
    <x v="6"/>
    <s v="VN"/>
    <x v="175"/>
    <x v="0"/>
    <n v="843162239"/>
    <n v="1220579111"/>
    <n v="104.87427299701"/>
  </r>
  <r>
    <x v="6"/>
    <s v="VU"/>
    <x v="176"/>
    <x v="4"/>
    <n v="43676713"/>
    <n v="856448"/>
    <n v="171.42500000000001"/>
  </r>
  <r>
    <x v="6"/>
    <s v="WS"/>
    <x v="177"/>
    <x v="4"/>
    <n v="105921298"/>
    <n v="9284742"/>
    <n v="109.909013598165"/>
  </r>
  <r>
    <x v="6"/>
    <s v="ZA"/>
    <x v="178"/>
    <x v="3"/>
    <n v="178801011"/>
    <n v="130825857"/>
    <n v="97.5416666666667"/>
  </r>
  <r>
    <x v="6"/>
    <s v="ZM"/>
    <x v="179"/>
    <x v="3"/>
    <n v="357036"/>
    <n v="118200"/>
    <n v="324.32916666666699"/>
  </r>
  <r>
    <x v="6"/>
    <s v="ZW"/>
    <x v="180"/>
    <x v="3"/>
    <n v="2054961"/>
    <n v="893215"/>
    <n v="103.275359069212"/>
  </r>
  <r>
    <x v="7"/>
    <s v="AE"/>
    <x v="0"/>
    <x v="0"/>
    <n v="933671834"/>
    <n v="954454084"/>
    <n v="104.827902419004"/>
  </r>
  <r>
    <x v="7"/>
    <s v="AG"/>
    <x v="2"/>
    <x v="1"/>
    <n v="3279634"/>
    <n v="86381"/>
    <n v="111.58499999999999"/>
  </r>
  <r>
    <x v="7"/>
    <s v="AI"/>
    <x v="3"/>
    <x v="1"/>
    <n v="14070"/>
    <n v="118648"/>
    <n v="115.73"/>
  </r>
  <r>
    <x v="7"/>
    <s v="AL"/>
    <x v="4"/>
    <x v="2"/>
    <n v="261951"/>
    <n v="326987"/>
    <n v="109.324941700167"/>
  </r>
  <r>
    <x v="7"/>
    <s v="AM"/>
    <x v="5"/>
    <x v="0"/>
    <n v="2971931"/>
    <n v="588237"/>
    <n v="151.59070072084799"/>
  </r>
  <r>
    <x v="7"/>
    <s v="AR"/>
    <x v="181"/>
    <x v="5"/>
    <n v="28115198"/>
    <n v="373593657"/>
    <n v="845.86745833333305"/>
  </r>
  <r>
    <x v="7"/>
    <s v="AT"/>
    <x v="7"/>
    <x v="2"/>
    <n v="37343169"/>
    <n v="386919367"/>
    <n v="111.55"/>
  </r>
  <r>
    <x v="7"/>
    <s v="AU"/>
    <x v="8"/>
    <x v="4"/>
    <n v="8697095912.7999992"/>
    <n v="9024704456.9099998"/>
    <n v="127.3"/>
  </r>
  <r>
    <x v="7"/>
    <s v="AZ"/>
    <x v="10"/>
    <x v="0"/>
    <n v="25567047"/>
    <n v="233425"/>
    <n v="195.761197791667"/>
  </r>
  <r>
    <x v="7"/>
    <s v="BA"/>
    <x v="11"/>
    <x v="2"/>
    <n v="111402"/>
    <n v="4639620"/>
    <n v="117.5925"/>
  </r>
  <r>
    <x v="7"/>
    <s v="BB"/>
    <x v="12"/>
    <x v="1"/>
    <n v="33605325"/>
    <n v="1294158"/>
    <n v="102.957495812395"/>
  </r>
  <r>
    <x v="7"/>
    <s v="BD"/>
    <x v="13"/>
    <x v="0"/>
    <n v="598911340"/>
    <n v="217460133"/>
    <n v="103.82371658298401"/>
  </r>
  <r>
    <x v="7"/>
    <s v="BE"/>
    <x v="14"/>
    <x v="2"/>
    <n v="276378299"/>
    <n v="524513961"/>
    <n v="123.03416666666701"/>
  </r>
  <r>
    <x v="7"/>
    <s v="BF"/>
    <x v="15"/>
    <x v="3"/>
    <n v="280740"/>
    <n v="8264"/>
    <n v="123.385833333333"/>
  </r>
  <r>
    <x v="7"/>
    <s v="BG"/>
    <x v="16"/>
    <x v="2"/>
    <n v="23077597"/>
    <n v="23525916"/>
    <n v="8515.2157668543896"/>
  </r>
  <r>
    <x v="7"/>
    <s v="BH"/>
    <x v="17"/>
    <x v="0"/>
    <n v="88674236"/>
    <n v="39277691"/>
    <n v="100.508333333333"/>
  </r>
  <r>
    <x v="7"/>
    <s v="BI"/>
    <x v="18"/>
    <x v="3"/>
    <n v="0"/>
    <n v="199442"/>
    <n v="153.23333333333301"/>
  </r>
  <r>
    <x v="7"/>
    <s v="BJ"/>
    <x v="19"/>
    <x v="3"/>
    <n v="1196216"/>
    <n v="84"/>
    <n v="107.41056629166"/>
  </r>
  <r>
    <x v="7"/>
    <s v="BN"/>
    <x v="20"/>
    <x v="0"/>
    <n v="4246991"/>
    <n v="156681552"/>
    <n v="106.43096180371801"/>
  </r>
  <r>
    <x v="7"/>
    <s v="BO"/>
    <x v="21"/>
    <x v="5"/>
    <n v="275527"/>
    <n v="9022303"/>
    <n v="107.027900165083"/>
  </r>
  <r>
    <x v="7"/>
    <s v="BR"/>
    <x v="22"/>
    <x v="5"/>
    <n v="119452100"/>
    <n v="353069915"/>
    <n v="6368.6041666666697"/>
  </r>
  <r>
    <x v="7"/>
    <s v="BS"/>
    <x v="23"/>
    <x v="1"/>
    <n v="3324411"/>
    <n v="31639"/>
    <n v="117.5925"/>
  </r>
  <r>
    <x v="7"/>
    <s v="BT"/>
    <x v="24"/>
    <x v="0"/>
    <n v="225220"/>
    <n v="5827"/>
    <n v="120.024571605847"/>
  </r>
  <r>
    <x v="7"/>
    <s v="BW"/>
    <x v="25"/>
    <x v="3"/>
    <n v="45547"/>
    <n v="66520"/>
    <n v="123.713016666667"/>
  </r>
  <r>
    <x v="7"/>
    <s v="BY"/>
    <x v="26"/>
    <x v="2"/>
    <n v="1220314"/>
    <n v="1133277"/>
    <n v="98.315312121480702"/>
  </r>
  <r>
    <x v="7"/>
    <s v="BZ"/>
    <x v="27"/>
    <x v="1"/>
    <n v="783153"/>
    <n v="100470"/>
    <n v="110.241578900864"/>
  </r>
  <r>
    <x v="7"/>
    <s v="CA"/>
    <x v="28"/>
    <x v="1"/>
    <n v="870674451"/>
    <n v="967986386"/>
    <n v="151.24166666666699"/>
  </r>
  <r>
    <x v="7"/>
    <s v="CF"/>
    <x v="29"/>
    <x v="3"/>
    <n v="99169"/>
    <n v="4055"/>
    <n v="111.05"/>
  </r>
  <r>
    <x v="7"/>
    <s v="CG"/>
    <x v="30"/>
    <x v="3"/>
    <n v="6435886"/>
    <n v="1070448"/>
    <n v="106.933333333333"/>
  </r>
  <r>
    <x v="7"/>
    <s v="CH"/>
    <x v="31"/>
    <x v="2"/>
    <n v="113527460"/>
    <n v="510139973"/>
    <n v="103.870816666667"/>
  </r>
  <r>
    <x v="7"/>
    <s v="CL"/>
    <x v="32"/>
    <x v="5"/>
    <n v="181292547"/>
    <n v="142410525"/>
    <n v="122.960833333333"/>
  </r>
  <r>
    <x v="7"/>
    <s v="CM"/>
    <x v="33"/>
    <x v="3"/>
    <n v="32937615"/>
    <n v="247923"/>
    <n v="127.85833333333299"/>
  </r>
  <r>
    <x v="7"/>
    <s v="CN"/>
    <x v="34"/>
    <x v="0"/>
    <n v="20131643029.400002"/>
    <n v="18169511652"/>
    <n v="102.908333333333"/>
  </r>
  <r>
    <x v="7"/>
    <s v="CO"/>
    <x v="35"/>
    <x v="5"/>
    <n v="20423864"/>
    <n v="29583955"/>
    <n v="119.896525"/>
  </r>
  <r>
    <x v="7"/>
    <s v="CR"/>
    <x v="36"/>
    <x v="1"/>
    <n v="15503784"/>
    <n v="23448137"/>
    <n v="109.374666157376"/>
  </r>
  <r>
    <x v="7"/>
    <s v="CY"/>
    <x v="38"/>
    <x v="0"/>
    <n v="12509031"/>
    <n v="4448233"/>
    <n v="111.18666666666699"/>
  </r>
  <r>
    <x v="7"/>
    <s v="CZ"/>
    <x v="39"/>
    <x v="2"/>
    <n v="38862636"/>
    <n v="284543616"/>
    <n v="133.583333333333"/>
  </r>
  <r>
    <x v="7"/>
    <s v="DE"/>
    <x v="40"/>
    <x v="2"/>
    <n v="872990951"/>
    <n v="3337205909"/>
    <n v="110.15"/>
  </r>
  <r>
    <x v="7"/>
    <s v="DJ"/>
    <x v="41"/>
    <x v="3"/>
    <n v="1117029"/>
    <n v="872124"/>
    <n v="117.47278979821699"/>
  </r>
  <r>
    <x v="7"/>
    <s v="DK"/>
    <x v="42"/>
    <x v="2"/>
    <n v="208634211"/>
    <n v="336707702"/>
    <n v="113.458333333333"/>
  </r>
  <r>
    <x v="7"/>
    <s v="DO"/>
    <x v="44"/>
    <x v="1"/>
    <n v="20939269"/>
    <n v="22934267"/>
    <n v="118.66575"/>
  </r>
  <r>
    <x v="7"/>
    <s v="DZ"/>
    <x v="45"/>
    <x v="3"/>
    <n v="815312685"/>
    <n v="8503673"/>
    <n v="247.42083333333301"/>
  </r>
  <r>
    <x v="7"/>
    <s v="EC"/>
    <x v="46"/>
    <x v="5"/>
    <n v="5540715"/>
    <n v="60696771"/>
    <n v="108.91749829551701"/>
  </r>
  <r>
    <x v="7"/>
    <s v="EE"/>
    <x v="47"/>
    <x v="2"/>
    <n v="8250971"/>
    <n v="20731213"/>
    <n v="265.85018333333301"/>
  </r>
  <r>
    <x v="7"/>
    <s v="EG"/>
    <x v="48"/>
    <x v="3"/>
    <n v="346221582"/>
    <n v="13163687"/>
    <n v="129.458333333333"/>
  </r>
  <r>
    <x v="7"/>
    <s v="ES"/>
    <x v="49"/>
    <x v="2"/>
    <n v="152763256"/>
    <n v="594436378"/>
    <n v="108.390666666667"/>
  </r>
  <r>
    <x v="7"/>
    <s v="ET"/>
    <x v="50"/>
    <x v="3"/>
    <n v="419520"/>
    <n v="6384957"/>
    <n v="294.03333333333302"/>
  </r>
  <r>
    <x v="7"/>
    <s v="FI"/>
    <x v="51"/>
    <x v="2"/>
    <n v="14077116"/>
    <n v="200628430"/>
    <n v="113.36166666666701"/>
  </r>
  <r>
    <x v="7"/>
    <s v="FJ"/>
    <x v="52"/>
    <x v="4"/>
    <n v="526564132"/>
    <n v="74717678"/>
    <n v="117.541666666667"/>
  </r>
  <r>
    <x v="7"/>
    <s v="FM"/>
    <x v="53"/>
    <x v="4"/>
    <n v="2748018"/>
    <n v="9649"/>
    <n v="114.13975000000001"/>
  </r>
  <r>
    <x v="7"/>
    <s v="FR"/>
    <x v="54"/>
    <x v="2"/>
    <n v="449709978"/>
    <n v="1431680501"/>
    <n v="112.008333333333"/>
  </r>
  <r>
    <x v="7"/>
    <s v="GA"/>
    <x v="55"/>
    <x v="3"/>
    <n v="1565642"/>
    <n v="2881529"/>
    <n v="107.59088168335001"/>
  </r>
  <r>
    <x v="7"/>
    <s v="GB"/>
    <x v="56"/>
    <x v="2"/>
    <n v="1465317357"/>
    <n v="1844445508"/>
    <n v="120.45"/>
  </r>
  <r>
    <x v="7"/>
    <s v="GD"/>
    <x v="57"/>
    <x v="1"/>
    <n v="4909494"/>
    <n v="5136"/>
    <n v="115.3275"/>
  </r>
  <r>
    <x v="7"/>
    <s v="GE"/>
    <x v="58"/>
    <x v="0"/>
    <n v="66587786"/>
    <n v="1140803"/>
    <n v="172.335716666667"/>
  </r>
  <r>
    <x v="7"/>
    <s v="GH"/>
    <x v="59"/>
    <x v="3"/>
    <n v="22520463"/>
    <n v="12253340"/>
    <n v="132.99474010061601"/>
  </r>
  <r>
    <x v="7"/>
    <s v="GM"/>
    <x v="60"/>
    <x v="3"/>
    <n v="543976"/>
    <n v="6003"/>
    <n v="122.644291627108"/>
  </r>
  <r>
    <x v="7"/>
    <s v="GN"/>
    <x v="61"/>
    <x v="3"/>
    <n v="723451"/>
    <n v="88254"/>
    <n v="137.60187357004699"/>
  </r>
  <r>
    <x v="7"/>
    <s v="GR"/>
    <x v="63"/>
    <x v="2"/>
    <n v="74512023"/>
    <n v="66483940"/>
    <n v="110.98712500000001"/>
  </r>
  <r>
    <x v="7"/>
    <s v="GT"/>
    <x v="64"/>
    <x v="1"/>
    <n v="99495431"/>
    <n v="9463993"/>
    <n v="161.32083333333301"/>
  </r>
  <r>
    <x v="7"/>
    <s v="GY"/>
    <x v="66"/>
    <x v="5"/>
    <n v="32486855"/>
    <n v="2675906"/>
    <n v="133.51750000000001"/>
  </r>
  <r>
    <x v="7"/>
    <s v="HK"/>
    <x v="67"/>
    <x v="0"/>
    <n v="1082199301"/>
    <n v="99201337"/>
    <n v="103.341666666667"/>
  </r>
  <r>
    <x v="7"/>
    <s v="HN"/>
    <x v="68"/>
    <x v="1"/>
    <n v="10496806"/>
    <n v="13938660"/>
    <n v="390.45"/>
  </r>
  <r>
    <x v="7"/>
    <s v="HR"/>
    <x v="69"/>
    <x v="2"/>
    <n v="4762382"/>
    <n v="13415519"/>
    <n v="116.375"/>
  </r>
  <r>
    <x v="7"/>
    <s v="HT"/>
    <x v="70"/>
    <x v="1"/>
    <n v="68574"/>
    <n v="1691322"/>
    <n v="236.25833333333301"/>
  </r>
  <r>
    <x v="7"/>
    <s v="HU"/>
    <x v="71"/>
    <x v="2"/>
    <n v="10160933"/>
    <n v="194648922"/>
    <n v="183.65"/>
  </r>
  <r>
    <x v="7"/>
    <s v="ID"/>
    <x v="72"/>
    <x v="0"/>
    <n v="2075688097"/>
    <n v="1476159978"/>
    <n v="148.42951666666701"/>
  </r>
  <r>
    <x v="7"/>
    <s v="IE"/>
    <x v="73"/>
    <x v="2"/>
    <n v="103578091"/>
    <n v="371346035"/>
    <n v="112.308333333333"/>
  </r>
  <r>
    <x v="7"/>
    <s v="IL"/>
    <x v="74"/>
    <x v="0"/>
    <n v="39958173"/>
    <n v="166673489"/>
    <n v="99.991666666666703"/>
  </r>
  <r>
    <x v="7"/>
    <s v="IN"/>
    <x v="75"/>
    <x v="0"/>
    <n v="555932211"/>
    <n v="1165339304"/>
    <n v="172.15"/>
  </r>
  <r>
    <x v="7"/>
    <s v="IQ"/>
    <x v="76"/>
    <x v="0"/>
    <n v="10364052"/>
    <n v="35297"/>
    <n v="117.01666666666701"/>
  </r>
  <r>
    <x v="7"/>
    <s v="IR"/>
    <x v="77"/>
    <x v="0"/>
    <n v="4026890"/>
    <n v="3565281"/>
    <n v="131.59455307262601"/>
  </r>
  <r>
    <x v="7"/>
    <s v="IS"/>
    <x v="78"/>
    <x v="2"/>
    <n v="2596265"/>
    <n v="5128046"/>
    <n v="193.07146666666699"/>
  </r>
  <r>
    <x v="7"/>
    <s v="IT"/>
    <x v="79"/>
    <x v="2"/>
    <n v="313071243"/>
    <n v="1670433867"/>
    <n v="113.241666666667"/>
  </r>
  <r>
    <x v="7"/>
    <s v="JM"/>
    <x v="80"/>
    <x v="1"/>
    <n v="58003626"/>
    <n v="6808413"/>
    <n v="122.925"/>
  </r>
  <r>
    <x v="7"/>
    <s v="JO"/>
    <x v="81"/>
    <x v="0"/>
    <n v="94915138"/>
    <n v="4187383"/>
    <n v="106.791328849542"/>
  </r>
  <r>
    <x v="7"/>
    <s v="JP"/>
    <x v="82"/>
    <x v="0"/>
    <n v="4173105429"/>
    <n v="5038122713"/>
    <n v="102.25"/>
  </r>
  <r>
    <x v="7"/>
    <s v="KE"/>
    <x v="83"/>
    <x v="3"/>
    <n v="4096755"/>
    <n v="5282184"/>
    <n v="124.16175"/>
  </r>
  <r>
    <x v="7"/>
    <s v="KG"/>
    <x v="84"/>
    <x v="0"/>
    <n v="606549"/>
    <n v="38547"/>
    <n v="143.62092523946501"/>
  </r>
  <r>
    <x v="7"/>
    <s v="KH"/>
    <x v="85"/>
    <x v="0"/>
    <n v="26667911"/>
    <n v="52358245"/>
    <n v="198.024916666667"/>
  </r>
  <r>
    <x v="7"/>
    <s v="KN"/>
    <x v="87"/>
    <x v="1"/>
    <n v="0"/>
    <n v="74556"/>
    <n v="108.72499999999999"/>
  </r>
  <r>
    <x v="7"/>
    <s v="KR"/>
    <x v="88"/>
    <x v="0"/>
    <n v="2653782224"/>
    <n v="5134868504"/>
    <n v="107.713333333333"/>
  </r>
  <r>
    <x v="7"/>
    <s v="KW"/>
    <x v="89"/>
    <x v="0"/>
    <n v="94946717"/>
    <n v="22397858"/>
    <n v="125.383333333333"/>
  </r>
  <r>
    <x v="7"/>
    <s v="LA"/>
    <x v="92"/>
    <x v="0"/>
    <n v="1502381"/>
    <n v="4491240"/>
    <n v="144.39427599114299"/>
  </r>
  <r>
    <x v="7"/>
    <s v="LB"/>
    <x v="93"/>
    <x v="0"/>
    <n v="5970886"/>
    <n v="1297390"/>
    <n v="1401.65462017506"/>
  </r>
  <r>
    <x v="7"/>
    <s v="LC"/>
    <x v="94"/>
    <x v="1"/>
    <n v="4063010"/>
    <n v="11165"/>
    <n v="108.910833333333"/>
  </r>
  <r>
    <x v="7"/>
    <s v="LK"/>
    <x v="95"/>
    <x v="0"/>
    <n v="227665936"/>
    <n v="64624601"/>
    <n v="174.86666666666699"/>
  </r>
  <r>
    <x v="7"/>
    <s v="LS"/>
    <x v="97"/>
    <x v="3"/>
    <n v="0"/>
    <n v="572897"/>
    <n v="100.00003350681401"/>
  </r>
  <r>
    <x v="7"/>
    <s v="LT"/>
    <x v="98"/>
    <x v="2"/>
    <n v="19285758"/>
    <n v="46930695"/>
    <n v="139.490375"/>
  </r>
  <r>
    <x v="7"/>
    <s v="LU"/>
    <x v="99"/>
    <x v="2"/>
    <n v="815328"/>
    <n v="9025844"/>
    <n v="115.84333333333301"/>
  </r>
  <r>
    <x v="7"/>
    <s v="LV"/>
    <x v="100"/>
    <x v="2"/>
    <n v="8899892"/>
    <n v="25293875"/>
    <n v="131.93198333333299"/>
  </r>
  <r>
    <x v="7"/>
    <s v="LY"/>
    <x v="101"/>
    <x v="3"/>
    <n v="130270372"/>
    <n v="447"/>
    <n v="288.29166666666703"/>
  </r>
  <r>
    <x v="7"/>
    <s v="MA"/>
    <x v="102"/>
    <x v="3"/>
    <n v="39198395"/>
    <n v="188224273"/>
    <n v="110.816666666667"/>
  </r>
  <r>
    <x v="7"/>
    <s v="MD"/>
    <x v="103"/>
    <x v="2"/>
    <n v="128400"/>
    <n v="954377"/>
    <n v="87.772696946821199"/>
  </r>
  <r>
    <x v="7"/>
    <s v="MG"/>
    <x v="104"/>
    <x v="3"/>
    <n v="3101885"/>
    <n v="3930198"/>
    <n v="148.53333333333299"/>
  </r>
  <r>
    <x v="7"/>
    <s v="ML"/>
    <x v="105"/>
    <x v="3"/>
    <n v="1809243"/>
    <n v="313724"/>
    <n v="115.35833333333299"/>
  </r>
  <r>
    <x v="7"/>
    <s v="MN"/>
    <x v="107"/>
    <x v="0"/>
    <n v="10299520"/>
    <n v="188223"/>
    <n v="123.614569322357"/>
  </r>
  <r>
    <x v="7"/>
    <s v="MO"/>
    <x v="108"/>
    <x v="0"/>
    <n v="9323593"/>
    <n v="650644"/>
    <n v="103.7029936325"/>
  </r>
  <r>
    <x v="7"/>
    <s v="MR"/>
    <x v="110"/>
    <x v="3"/>
    <n v="2378964"/>
    <n v="9951"/>
    <n v="116.15055512522601"/>
  </r>
  <r>
    <x v="7"/>
    <s v="MS"/>
    <x v="111"/>
    <x v="1"/>
    <n v="0"/>
    <n v="17468"/>
    <n v="103.42083333333299"/>
  </r>
  <r>
    <x v="7"/>
    <s v="MT"/>
    <x v="112"/>
    <x v="2"/>
    <n v="3781294"/>
    <n v="5449997"/>
    <n v="111.318707578784"/>
  </r>
  <r>
    <x v="7"/>
    <s v="MU"/>
    <x v="113"/>
    <x v="3"/>
    <n v="107771717"/>
    <n v="3912458"/>
    <n v="122.52500000000001"/>
  </r>
  <r>
    <x v="7"/>
    <s v="MV"/>
    <x v="114"/>
    <x v="0"/>
    <n v="14801351"/>
    <n v="727"/>
    <n v="99.228903406242694"/>
  </r>
  <r>
    <x v="7"/>
    <s v="MW"/>
    <x v="115"/>
    <x v="3"/>
    <n v="92588"/>
    <n v="53612"/>
    <n v="111.797205410434"/>
  </r>
  <r>
    <x v="7"/>
    <s v="MX"/>
    <x v="116"/>
    <x v="1"/>
    <n v="496732842"/>
    <n v="588646439"/>
    <n v="122.50749999999999"/>
  </r>
  <r>
    <x v="7"/>
    <s v="MY"/>
    <x v="117"/>
    <x v="0"/>
    <n v="1390424754"/>
    <n v="2441582568"/>
    <n v="127.23333333333299"/>
  </r>
  <r>
    <x v="7"/>
    <s v="MZ"/>
    <x v="118"/>
    <x v="3"/>
    <n v="6462360"/>
    <n v="459187"/>
    <n v="149.32749999999999"/>
  </r>
  <r>
    <x v="7"/>
    <s v="NA"/>
    <x v="119"/>
    <x v="3"/>
    <n v="382318"/>
    <n v="1467"/>
    <n v="154.57221470639999"/>
  </r>
  <r>
    <x v="7"/>
    <s v="NE"/>
    <x v="121"/>
    <x v="3"/>
    <n v="63797"/>
    <n v="309236"/>
    <n v="113.033333333333"/>
  </r>
  <r>
    <x v="7"/>
    <s v="NG"/>
    <x v="122"/>
    <x v="3"/>
    <n v="235731547"/>
    <n v="118624"/>
    <n v="458.66195094236099"/>
  </r>
  <r>
    <x v="7"/>
    <s v="NI"/>
    <x v="123"/>
    <x v="1"/>
    <n v="3041220"/>
    <n v="5485270"/>
    <n v="271.96787141666698"/>
  </r>
  <r>
    <x v="7"/>
    <s v="NL"/>
    <x v="124"/>
    <x v="2"/>
    <n v="1076363579"/>
    <n v="693402205"/>
    <n v="121.426666666667"/>
  </r>
  <r>
    <x v="7"/>
    <s v="NO"/>
    <x v="125"/>
    <x v="2"/>
    <n v="54716834"/>
    <n v="89470986"/>
    <n v="122.783333333333"/>
  </r>
  <r>
    <x v="7"/>
    <s v="NP"/>
    <x v="126"/>
    <x v="0"/>
    <n v="16614522"/>
    <n v="1897955"/>
    <n v="151.25833333333301"/>
  </r>
  <r>
    <x v="7"/>
    <s v="NZ"/>
    <x v="127"/>
    <x v="4"/>
    <n v="0"/>
    <n v="181082876"/>
    <n v="117.3"/>
  </r>
  <r>
    <x v="7"/>
    <s v="OM"/>
    <x v="128"/>
    <x v="0"/>
    <n v="146484851"/>
    <n v="9456134"/>
    <n v="109.691666666667"/>
  </r>
  <r>
    <x v="7"/>
    <s v="PA"/>
    <x v="129"/>
    <x v="1"/>
    <n v="50564277"/>
    <n v="1420279"/>
    <n v="107.910716666667"/>
  </r>
  <r>
    <x v="7"/>
    <s v="PE"/>
    <x v="130"/>
    <x v="5"/>
    <n v="124300186"/>
    <n v="59431422"/>
    <n v="104.7131645"/>
  </r>
  <r>
    <x v="7"/>
    <s v="PG"/>
    <x v="131"/>
    <x v="4"/>
    <n v="208242383"/>
    <n v="23395593"/>
    <n v="166.01312523562001"/>
  </r>
  <r>
    <x v="7"/>
    <s v="PH"/>
    <x v="132"/>
    <x v="0"/>
    <n v="912915808"/>
    <n v="172216293"/>
    <n v="115.283333333333"/>
  </r>
  <r>
    <x v="7"/>
    <s v="PK"/>
    <x v="133"/>
    <x v="0"/>
    <n v="51765644"/>
    <n v="94147757"/>
    <n v="177.560720159532"/>
  </r>
  <r>
    <x v="7"/>
    <s v="PL"/>
    <x v="134"/>
    <x v="2"/>
    <n v="122935525"/>
    <n v="359308053"/>
    <n v="161.11666666666699"/>
  </r>
  <r>
    <x v="7"/>
    <s v="PT"/>
    <x v="135"/>
    <x v="2"/>
    <n v="31360504"/>
    <n v="88016744"/>
    <n v="113.38275"/>
  </r>
  <r>
    <x v="7"/>
    <s v="PW"/>
    <x v="136"/>
    <x v="4"/>
    <n v="855318"/>
    <n v="148949"/>
    <n v="119.15"/>
  </r>
  <r>
    <x v="7"/>
    <s v="PY"/>
    <x v="137"/>
    <x v="5"/>
    <n v="1482960"/>
    <n v="2400500"/>
    <n v="122.51666666666701"/>
  </r>
  <r>
    <x v="7"/>
    <s v="QA"/>
    <x v="138"/>
    <x v="0"/>
    <n v="50375871"/>
    <n v="47360441"/>
    <n v="103.710833333333"/>
  </r>
  <r>
    <x v="7"/>
    <s v="RO"/>
    <x v="139"/>
    <x v="2"/>
    <n v="17603654"/>
    <n v="85057132"/>
    <n v="132.976666666667"/>
  </r>
  <r>
    <x v="7"/>
    <s v="RW"/>
    <x v="141"/>
    <x v="3"/>
    <n v="454708"/>
    <n v="253930"/>
    <n v="160.74551088319501"/>
  </r>
  <r>
    <x v="7"/>
    <s v="SA"/>
    <x v="142"/>
    <x v="0"/>
    <n v="944786271"/>
    <n v="440371251"/>
    <n v="106.965"/>
  </r>
  <r>
    <x v="7"/>
    <s v="SB"/>
    <x v="143"/>
    <x v="4"/>
    <n v="33207616"/>
    <n v="12407713"/>
    <n v="114.12665"/>
  </r>
  <r>
    <x v="7"/>
    <s v="SD"/>
    <x v="145"/>
    <x v="3"/>
    <n v="113717585"/>
    <n v="18419"/>
    <n v="15662.56025"/>
  </r>
  <r>
    <x v="7"/>
    <s v="SE"/>
    <x v="146"/>
    <x v="2"/>
    <n v="94095996"/>
    <n v="403361683"/>
    <n v="371.91166666666697"/>
  </r>
  <r>
    <x v="7"/>
    <s v="SG"/>
    <x v="147"/>
    <x v="0"/>
    <n v="1821372921"/>
    <n v="4040113169"/>
    <n v="108.3695"/>
  </r>
  <r>
    <x v="7"/>
    <s v="SI"/>
    <x v="148"/>
    <x v="2"/>
    <n v="4265945"/>
    <n v="32965434"/>
    <n v="116.20083333333299"/>
  </r>
  <r>
    <x v="7"/>
    <s v="SK"/>
    <x v="149"/>
    <x v="2"/>
    <n v="3801166"/>
    <n v="179559789"/>
    <n v="205.59666666666701"/>
  </r>
  <r>
    <x v="7"/>
    <s v="SL"/>
    <x v="150"/>
    <x v="3"/>
    <n v="2648826"/>
    <n v="1977282"/>
    <n v="118.894166666667"/>
  </r>
  <r>
    <x v="7"/>
    <s v="SN"/>
    <x v="152"/>
    <x v="3"/>
    <n v="23730206"/>
    <n v="3067"/>
    <n v="120.383117440832"/>
  </r>
  <r>
    <x v="7"/>
    <s v="SO"/>
    <x v="153"/>
    <x v="3"/>
    <n v="3138254"/>
    <n v="118422"/>
    <n v="133.24583523410899"/>
  </r>
  <r>
    <x v="7"/>
    <s v="SR"/>
    <x v="154"/>
    <x v="5"/>
    <n v="5424"/>
    <n v="588788"/>
    <n v="460.15833333333302"/>
  </r>
  <r>
    <x v="7"/>
    <s v="ST"/>
    <x v="155"/>
    <x v="3"/>
    <n v="30994"/>
    <n v="8905"/>
    <n v="179.290766694957"/>
  </r>
  <r>
    <x v="7"/>
    <s v="SV"/>
    <x v="156"/>
    <x v="1"/>
    <n v="55316035"/>
    <n v="2069002"/>
    <n v="124.254447822934"/>
  </r>
  <r>
    <x v="7"/>
    <s v="TD"/>
    <x v="157"/>
    <x v="3"/>
    <n v="0"/>
    <n v="18805"/>
    <n v="99.192009493670895"/>
  </r>
  <r>
    <x v="7"/>
    <s v="TG"/>
    <x v="158"/>
    <x v="3"/>
    <n v="4268683"/>
    <n v="39458276"/>
    <n v="119.07686408333301"/>
  </r>
  <r>
    <x v="7"/>
    <s v="TH"/>
    <x v="159"/>
    <x v="0"/>
    <n v="1391945840"/>
    <n v="3187674763"/>
    <n v="106.47166666666701"/>
  </r>
  <r>
    <x v="7"/>
    <s v="TN"/>
    <x v="162"/>
    <x v="3"/>
    <n v="8005805"/>
    <n v="20277586"/>
    <n v="151.14166666666699"/>
  </r>
  <r>
    <x v="7"/>
    <s v="TO"/>
    <x v="163"/>
    <x v="4"/>
    <n v="85556930"/>
    <n v="1932192"/>
    <n v="116.908333333333"/>
  </r>
  <r>
    <x v="7"/>
    <s v="TR"/>
    <x v="164"/>
    <x v="0"/>
    <n v="47279069"/>
    <n v="255234814"/>
    <n v="967.71083333333399"/>
  </r>
  <r>
    <x v="7"/>
    <s v="TT"/>
    <x v="165"/>
    <x v="1"/>
    <n v="75808651"/>
    <n v="810586"/>
    <n v="117.908333333333"/>
  </r>
  <r>
    <x v="7"/>
    <s v="TZ"/>
    <x v="166"/>
    <x v="3"/>
    <n v="6243484"/>
    <n v="1748777"/>
    <n v="108.20166666666699"/>
  </r>
  <r>
    <x v="7"/>
    <s v="UA"/>
    <x v="167"/>
    <x v="2"/>
    <n v="5636214"/>
    <n v="16610645"/>
    <n v="366.5"/>
  </r>
  <r>
    <x v="7"/>
    <s v="UG"/>
    <x v="168"/>
    <x v="3"/>
    <n v="168171"/>
    <n v="1445729"/>
    <n v="121.150731128109"/>
  </r>
  <r>
    <x v="7"/>
    <s v="US"/>
    <x v="169"/>
    <x v="1"/>
    <n v="7817718915"/>
    <n v="7239156697"/>
    <n v="134.21120616846"/>
  </r>
  <r>
    <x v="7"/>
    <s v="UY"/>
    <x v="170"/>
    <x v="5"/>
    <n v="14945504"/>
    <n v="10779734"/>
    <n v="97.578288383039705"/>
  </r>
  <r>
    <x v="7"/>
    <s v="UZ"/>
    <x v="171"/>
    <x v="0"/>
    <n v="819676"/>
    <n v="399757"/>
    <n v="123.53775726911699"/>
  </r>
  <r>
    <x v="7"/>
    <s v="VC"/>
    <x v="172"/>
    <x v="1"/>
    <n v="887971"/>
    <n v="1330"/>
    <n v="118.85"/>
  </r>
  <r>
    <x v="7"/>
    <s v="VN"/>
    <x v="175"/>
    <x v="0"/>
    <n v="983842935"/>
    <n v="1463688292"/>
    <n v="108.18463728934501"/>
  </r>
  <r>
    <x v="7"/>
    <s v="VU"/>
    <x v="176"/>
    <x v="4"/>
    <n v="54933908"/>
    <n v="1053423"/>
    <n v="183.6"/>
  </r>
  <r>
    <x v="7"/>
    <s v="WS"/>
    <x v="177"/>
    <x v="4"/>
    <n v="113792603"/>
    <n v="9236201"/>
    <n v="121.957110227505"/>
  </r>
  <r>
    <x v="7"/>
    <s v="ZA"/>
    <x v="178"/>
    <x v="3"/>
    <n v="178762866"/>
    <n v="162024356"/>
    <n v="104.408333333333"/>
  </r>
  <r>
    <x v="7"/>
    <s v="ZM"/>
    <x v="179"/>
    <x v="3"/>
    <n v="1088330"/>
    <n v="188862"/>
    <n v="359.98333333333301"/>
  </r>
  <r>
    <x v="7"/>
    <s v="ZW"/>
    <x v="180"/>
    <x v="3"/>
    <n v="750593"/>
    <n v="1029430"/>
    <n v="211.41"/>
  </r>
  <r>
    <x v="8"/>
    <m/>
    <x v="182"/>
    <x v="6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4">
  <r>
    <n v="1"/>
    <x v="0"/>
    <s v="AE"/>
    <x v="0"/>
    <x v="0"/>
    <x v="0"/>
    <n v="425569309"/>
    <n v="97.521627708265598"/>
  </r>
  <r>
    <n v="2"/>
    <x v="0"/>
    <s v="AF"/>
    <x v="1"/>
    <x v="0"/>
    <x v="1"/>
    <n v="105120"/>
    <n v="101.29575121949701"/>
  </r>
  <r>
    <n v="3"/>
    <x v="0"/>
    <s v="AG"/>
    <x v="2"/>
    <x v="1"/>
    <x v="2"/>
    <n v="19446"/>
    <n v="96.561271526217894"/>
  </r>
  <r>
    <n v="4"/>
    <x v="0"/>
    <s v="AI"/>
    <x v="3"/>
    <x v="1"/>
    <x v="3"/>
    <n v="192440"/>
    <n v="106.1275"/>
  </r>
  <r>
    <n v="5"/>
    <x v="0"/>
    <s v="AL"/>
    <x v="4"/>
    <x v="2"/>
    <x v="4"/>
    <n v="371606"/>
    <n v="92.435759461668198"/>
  </r>
  <r>
    <n v="6"/>
    <x v="0"/>
    <s v="AM"/>
    <x v="5"/>
    <x v="0"/>
    <x v="5"/>
    <n v="84690"/>
    <n v="124.231343774992"/>
  </r>
  <r>
    <n v="7"/>
    <x v="0"/>
    <s v="AO"/>
    <x v="6"/>
    <x v="3"/>
    <x v="6"/>
    <n v="2671"/>
    <n v="31.105833333333301"/>
  </r>
  <r>
    <n v="8"/>
    <x v="0"/>
    <s v="AT"/>
    <x v="7"/>
    <x v="2"/>
    <x v="7"/>
    <n v="190620522"/>
    <n v="92.479825833333393"/>
  </r>
  <r>
    <n v="9"/>
    <x v="0"/>
    <s v="AU"/>
    <x v="8"/>
    <x v="4"/>
    <x v="8"/>
    <n v="5952382718"/>
    <n v="107.675"/>
  </r>
  <r>
    <n v="10"/>
    <x v="0"/>
    <s v="AW"/>
    <x v="9"/>
    <x v="1"/>
    <x v="9"/>
    <n v="16741"/>
    <n v="93.729976446022704"/>
  </r>
  <r>
    <n v="11"/>
    <x v="0"/>
    <s v="AZ"/>
    <x v="10"/>
    <x v="0"/>
    <x v="10"/>
    <n v="79274"/>
    <n v="117.73333333333299"/>
  </r>
  <r>
    <n v="12"/>
    <x v="0"/>
    <s v="BA"/>
    <x v="11"/>
    <x v="2"/>
    <x v="11"/>
    <n v="1761425"/>
    <n v="102.008333333333"/>
  </r>
  <r>
    <n v="13"/>
    <x v="0"/>
    <s v="BB"/>
    <x v="12"/>
    <x v="1"/>
    <x v="12"/>
    <n v="300157"/>
    <n v="77.531437698445501"/>
  </r>
  <r>
    <n v="14"/>
    <x v="0"/>
    <s v="BD"/>
    <x v="13"/>
    <x v="0"/>
    <x v="13"/>
    <n v="87812881"/>
    <n v="69.528019388716203"/>
  </r>
  <r>
    <n v="15"/>
    <x v="0"/>
    <s v="BE"/>
    <x v="14"/>
    <x v="2"/>
    <x v="14"/>
    <n v="307755283"/>
    <n v="100.9025"/>
  </r>
  <r>
    <n v="16"/>
    <x v="0"/>
    <s v="BF"/>
    <x v="15"/>
    <x v="3"/>
    <x v="15"/>
    <n v="2863"/>
    <n v="101.65333333333299"/>
  </r>
  <r>
    <n v="17"/>
    <x v="0"/>
    <s v="BG"/>
    <x v="16"/>
    <x v="2"/>
    <x v="16"/>
    <n v="41728032"/>
    <n v="6550.4066139818297"/>
  </r>
  <r>
    <n v="18"/>
    <x v="0"/>
    <s v="BH"/>
    <x v="17"/>
    <x v="0"/>
    <x v="17"/>
    <n v="5976095"/>
    <n v="92.965482568416306"/>
  </r>
  <r>
    <n v="19"/>
    <x v="0"/>
    <s v="BI"/>
    <x v="18"/>
    <x v="3"/>
    <x v="18"/>
    <n v="42386"/>
    <n v="93.766735439040204"/>
  </r>
  <r>
    <n v="20"/>
    <x v="0"/>
    <s v="BJ"/>
    <x v="19"/>
    <x v="3"/>
    <x v="19"/>
    <n v="23865"/>
    <n v="100.218785923536"/>
  </r>
  <r>
    <n v="21"/>
    <x v="0"/>
    <s v="BN"/>
    <x v="20"/>
    <x v="0"/>
    <x v="20"/>
    <n v="501158773"/>
    <n v="99.895369166666697"/>
  </r>
  <r>
    <n v="22"/>
    <x v="0"/>
    <s v="BO"/>
    <x v="21"/>
    <x v="5"/>
    <x v="21"/>
    <n v="4509886"/>
    <n v="93.218333333333305"/>
  </r>
  <r>
    <n v="23"/>
    <x v="0"/>
    <s v="BR"/>
    <x v="22"/>
    <x v="5"/>
    <x v="22"/>
    <n v="142605194"/>
    <n v="4310.11916666667"/>
  </r>
  <r>
    <n v="24"/>
    <x v="0"/>
    <s v="BS"/>
    <x v="23"/>
    <x v="1"/>
    <x v="23"/>
    <n v="16567"/>
    <n v="102.008333333333"/>
  </r>
  <r>
    <n v="25"/>
    <x v="0"/>
    <s v="BT"/>
    <x v="24"/>
    <x v="0"/>
    <x v="24"/>
    <n v="6631"/>
    <n v="87.649721861441805"/>
  </r>
  <r>
    <n v="26"/>
    <x v="0"/>
    <s v="BW"/>
    <x v="25"/>
    <x v="3"/>
    <x v="25"/>
    <n v="10209"/>
    <n v="89.9689633767846"/>
  </r>
  <r>
    <n v="27"/>
    <x v="0"/>
    <s v="BY"/>
    <x v="26"/>
    <x v="2"/>
    <x v="26"/>
    <n v="17598347"/>
    <n v="56.245494179861403"/>
  </r>
  <r>
    <n v="28"/>
    <x v="0"/>
    <s v="BZ"/>
    <x v="27"/>
    <x v="1"/>
    <x v="27"/>
    <n v="396135"/>
    <n v="98.115977222665506"/>
  </r>
  <r>
    <n v="29"/>
    <x v="0"/>
    <s v="CA"/>
    <x v="28"/>
    <x v="1"/>
    <x v="28"/>
    <n v="630842446"/>
    <n v="126.566666666667"/>
  </r>
  <r>
    <n v="30"/>
    <x v="0"/>
    <s v="CF"/>
    <x v="29"/>
    <x v="3"/>
    <x v="29"/>
    <n v="39616"/>
    <n v="86.943939242902104"/>
  </r>
  <r>
    <n v="31"/>
    <x v="0"/>
    <s v="CG"/>
    <x v="30"/>
    <x v="3"/>
    <x v="30"/>
    <n v="73697"/>
    <n v="93.525975773838894"/>
  </r>
  <r>
    <n v="32"/>
    <x v="0"/>
    <s v="CH"/>
    <x v="31"/>
    <x v="2"/>
    <x v="31"/>
    <n v="334106020"/>
    <n v="99.759866666666696"/>
  </r>
  <r>
    <n v="33"/>
    <x v="0"/>
    <s v="CL"/>
    <x v="32"/>
    <x v="5"/>
    <x v="32"/>
    <n v="125686800"/>
    <n v="91.780833333333305"/>
  </r>
  <r>
    <n v="34"/>
    <x v="0"/>
    <s v="CM"/>
    <x v="33"/>
    <x v="3"/>
    <x v="33"/>
    <n v="1930051"/>
    <n v="109.269853917178"/>
  </r>
  <r>
    <n v="35"/>
    <x v="0"/>
    <s v="CN"/>
    <x v="34"/>
    <x v="0"/>
    <x v="34"/>
    <n v="9883514852"/>
    <n v="89.649043333333395"/>
  </r>
  <r>
    <n v="36"/>
    <x v="0"/>
    <s v="CO"/>
    <x v="35"/>
    <x v="5"/>
    <x v="35"/>
    <n v="19116567"/>
    <n v="85.558736666666604"/>
  </r>
  <r>
    <n v="37"/>
    <x v="0"/>
    <s v="CR"/>
    <x v="36"/>
    <x v="1"/>
    <x v="36"/>
    <n v="8173287"/>
    <n v="92.969499999999996"/>
  </r>
  <r>
    <n v="38"/>
    <x v="0"/>
    <s v="CW"/>
    <x v="37"/>
    <x v="1"/>
    <x v="37"/>
    <n v="0"/>
    <n v="123.566666666667"/>
  </r>
  <r>
    <n v="39"/>
    <x v="0"/>
    <s v="CY"/>
    <x v="38"/>
    <x v="0"/>
    <x v="38"/>
    <n v="1694052"/>
    <n v="100"/>
  </r>
  <r>
    <n v="40"/>
    <x v="0"/>
    <s v="CZ"/>
    <x v="39"/>
    <x v="2"/>
    <x v="39"/>
    <n v="122482621"/>
    <n v="99.974999999999994"/>
  </r>
  <r>
    <n v="41"/>
    <x v="0"/>
    <s v="DE"/>
    <x v="40"/>
    <x v="2"/>
    <x v="40"/>
    <n v="2335192035"/>
    <n v="94.851110833333394"/>
  </r>
  <r>
    <n v="42"/>
    <x v="0"/>
    <s v="DJ"/>
    <x v="41"/>
    <x v="3"/>
    <x v="41"/>
    <n v="419101"/>
    <n v="101.44579579968899"/>
  </r>
  <r>
    <n v="43"/>
    <x v="0"/>
    <s v="DK"/>
    <x v="42"/>
    <x v="2"/>
    <x v="42"/>
    <n v="199946050"/>
    <n v="100"/>
  </r>
  <r>
    <n v="44"/>
    <x v="0"/>
    <s v="DM"/>
    <x v="43"/>
    <x v="1"/>
    <x v="43"/>
    <n v="135566"/>
    <n v="102.245"/>
  </r>
  <r>
    <n v="45"/>
    <x v="0"/>
    <s v="DO"/>
    <x v="44"/>
    <x v="1"/>
    <x v="44"/>
    <n v="9892133"/>
    <n v="87.732827675086398"/>
  </r>
  <r>
    <n v="46"/>
    <x v="0"/>
    <s v="DZ"/>
    <x v="45"/>
    <x v="3"/>
    <x v="45"/>
    <n v="27715"/>
    <n v="172.65333333333299"/>
  </r>
  <r>
    <n v="47"/>
    <x v="0"/>
    <s v="EC"/>
    <x v="46"/>
    <x v="5"/>
    <x v="46"/>
    <n v="47398213"/>
    <n v="103.22038088155099"/>
  </r>
  <r>
    <n v="48"/>
    <x v="0"/>
    <s v="EE"/>
    <x v="47"/>
    <x v="2"/>
    <x v="47"/>
    <n v="3850742"/>
    <n v="195.04333333333301"/>
  </r>
  <r>
    <n v="49"/>
    <x v="0"/>
    <s v="EG"/>
    <x v="48"/>
    <x v="3"/>
    <x v="48"/>
    <n v="3375808"/>
    <n v="55.875497917283298"/>
  </r>
  <r>
    <n v="50"/>
    <x v="0"/>
    <s v="ES"/>
    <x v="49"/>
    <x v="2"/>
    <x v="49"/>
    <n v="495065734"/>
    <n v="93.411583333333397"/>
  </r>
  <r>
    <n v="51"/>
    <x v="0"/>
    <s v="ET"/>
    <x v="50"/>
    <x v="3"/>
    <x v="50"/>
    <n v="5998923"/>
    <n v="92.457755659183803"/>
  </r>
  <r>
    <n v="52"/>
    <x v="0"/>
    <s v="FI"/>
    <x v="51"/>
    <x v="2"/>
    <x v="51"/>
    <n v="155804467"/>
    <n v="99.995000000000005"/>
  </r>
  <r>
    <n v="53"/>
    <x v="0"/>
    <s v="FJ"/>
    <x v="52"/>
    <x v="4"/>
    <x v="52"/>
    <n v="55123823"/>
    <n v="101.383333333333"/>
  </r>
  <r>
    <n v="54"/>
    <x v="0"/>
    <s v="FM"/>
    <x v="53"/>
    <x v="4"/>
    <x v="53"/>
    <n v="1252"/>
    <n v="101.341693654761"/>
  </r>
  <r>
    <n v="55"/>
    <x v="0"/>
    <s v="FR"/>
    <x v="54"/>
    <x v="2"/>
    <x v="54"/>
    <n v="1344820870"/>
    <n v="99.999166666666696"/>
  </r>
  <r>
    <n v="56"/>
    <x v="0"/>
    <s v="GA"/>
    <x v="55"/>
    <x v="3"/>
    <x v="55"/>
    <n v="1095254"/>
    <n v="89.557464323869397"/>
  </r>
  <r>
    <n v="57"/>
    <x v="0"/>
    <s v="GB"/>
    <x v="56"/>
    <x v="2"/>
    <x v="56"/>
    <n v="1280884418"/>
    <n v="99.991666666666603"/>
  </r>
  <r>
    <n v="58"/>
    <x v="0"/>
    <s v="GD"/>
    <x v="57"/>
    <x v="1"/>
    <x v="57"/>
    <n v="27555"/>
    <n v="107.600833333333"/>
  </r>
  <r>
    <n v="59"/>
    <x v="0"/>
    <s v="GE"/>
    <x v="58"/>
    <x v="0"/>
    <x v="58"/>
    <n v="258152"/>
    <n v="114.664725"/>
  </r>
  <r>
    <n v="60"/>
    <x v="0"/>
    <s v="GH"/>
    <x v="59"/>
    <x v="3"/>
    <x v="59"/>
    <n v="15648187"/>
    <n v="54.9972820088242"/>
  </r>
  <r>
    <n v="61"/>
    <x v="0"/>
    <s v="GM"/>
    <x v="60"/>
    <x v="3"/>
    <x v="60"/>
    <n v="8089"/>
    <n v="73.156350807797097"/>
  </r>
  <r>
    <n v="62"/>
    <x v="0"/>
    <s v="GN"/>
    <x v="61"/>
    <x v="3"/>
    <x v="61"/>
    <n v="198967"/>
    <n v="70.597698674451195"/>
  </r>
  <r>
    <n v="63"/>
    <x v="0"/>
    <s v="GP"/>
    <x v="62"/>
    <x v="1"/>
    <x v="62"/>
    <n v="208626"/>
    <n v="100.00083333333301"/>
  </r>
  <r>
    <n v="64"/>
    <x v="0"/>
    <s v="GR"/>
    <x v="63"/>
    <x v="2"/>
    <x v="63"/>
    <n v="24212042"/>
    <n v="100.093585"/>
  </r>
  <r>
    <n v="65"/>
    <x v="0"/>
    <s v="GT"/>
    <x v="64"/>
    <x v="1"/>
    <x v="64"/>
    <n v="19801970"/>
    <n v="119.5175"/>
  </r>
  <r>
    <n v="66"/>
    <x v="0"/>
    <s v="GW"/>
    <x v="65"/>
    <x v="3"/>
    <x v="65"/>
    <n v="0"/>
    <n v="100.778610108303"/>
  </r>
  <r>
    <n v="67"/>
    <x v="0"/>
    <s v="GY"/>
    <x v="66"/>
    <x v="5"/>
    <x v="66"/>
    <n v="1960005"/>
    <n v="111.64166666666701"/>
  </r>
  <r>
    <n v="68"/>
    <x v="0"/>
    <s v="HK"/>
    <x v="67"/>
    <x v="0"/>
    <x v="67"/>
    <n v="104541214"/>
    <n v="90.966666666666697"/>
  </r>
  <r>
    <n v="69"/>
    <x v="0"/>
    <s v="HN"/>
    <x v="68"/>
    <x v="1"/>
    <x v="68"/>
    <n v="4125079"/>
    <n v="284.75"/>
  </r>
  <r>
    <n v="70"/>
    <x v="0"/>
    <s v="HR"/>
    <x v="69"/>
    <x v="2"/>
    <x v="69"/>
    <n v="2827277"/>
    <n v="100"/>
  </r>
  <r>
    <n v="71"/>
    <x v="0"/>
    <s v="HT"/>
    <x v="70"/>
    <x v="1"/>
    <x v="70"/>
    <n v="878329"/>
    <n v="74.584894262889193"/>
  </r>
  <r>
    <n v="72"/>
    <x v="0"/>
    <s v="HU"/>
    <x v="71"/>
    <x v="2"/>
    <x v="71"/>
    <n v="80144087"/>
    <n v="135.1"/>
  </r>
  <r>
    <n v="73"/>
    <x v="0"/>
    <s v="ID"/>
    <x v="72"/>
    <x v="0"/>
    <x v="72"/>
    <n v="835392568"/>
    <n v="120.42166666666699"/>
  </r>
  <r>
    <n v="74"/>
    <x v="0"/>
    <s v="IE"/>
    <x v="73"/>
    <x v="2"/>
    <x v="73"/>
    <n v="204235800"/>
    <n v="100.325"/>
  </r>
  <r>
    <n v="75"/>
    <x v="0"/>
    <s v="IL"/>
    <x v="74"/>
    <x v="0"/>
    <x v="74"/>
    <n v="116379645"/>
    <n v="93.674999999999997"/>
  </r>
  <r>
    <n v="76"/>
    <x v="0"/>
    <s v="IN"/>
    <x v="75"/>
    <x v="0"/>
    <x v="75"/>
    <n v="576044441"/>
    <n v="123.10833333333299"/>
  </r>
  <r>
    <n v="77"/>
    <x v="0"/>
    <s v="IQ"/>
    <x v="76"/>
    <x v="0"/>
    <x v="76"/>
    <n v="4741"/>
    <n v="103.55701637892901"/>
  </r>
  <r>
    <n v="78"/>
    <x v="0"/>
    <s v="IR"/>
    <x v="77"/>
    <x v="0"/>
    <x v="77"/>
    <n v="3755813"/>
    <n v="25.599042708382001"/>
  </r>
  <r>
    <n v="79"/>
    <x v="0"/>
    <s v="IS"/>
    <x v="78"/>
    <x v="2"/>
    <x v="78"/>
    <n v="2672732"/>
    <n v="151.59800000000001"/>
  </r>
  <r>
    <n v="80"/>
    <x v="0"/>
    <s v="IT"/>
    <x v="79"/>
    <x v="2"/>
    <x v="79"/>
    <n v="934238885"/>
    <n v="99.968987499999997"/>
  </r>
  <r>
    <n v="81"/>
    <x v="0"/>
    <s v="JM"/>
    <x v="80"/>
    <x v="1"/>
    <x v="80"/>
    <n v="6256801"/>
    <n v="86.841666666666697"/>
  </r>
  <r>
    <n v="82"/>
    <x v="0"/>
    <s v="JO"/>
    <x v="81"/>
    <x v="0"/>
    <x v="81"/>
    <n v="1759287"/>
    <n v="93.375622557874806"/>
  </r>
  <r>
    <n v="83"/>
    <x v="0"/>
    <s v="JP"/>
    <x v="82"/>
    <x v="0"/>
    <x v="82"/>
    <n v="3143949189"/>
    <n v="98.224999999999994"/>
  </r>
  <r>
    <n v="84"/>
    <x v="0"/>
    <s v="KE"/>
    <x v="83"/>
    <x v="3"/>
    <x v="83"/>
    <n v="3650531"/>
    <n v="81.524650863211804"/>
  </r>
  <r>
    <n v="85"/>
    <x v="0"/>
    <s v="KG"/>
    <x v="84"/>
    <x v="0"/>
    <x v="84"/>
    <n v="126159"/>
    <n v="99.612667799037595"/>
  </r>
  <r>
    <n v="86"/>
    <x v="0"/>
    <s v="KH"/>
    <x v="85"/>
    <x v="0"/>
    <x v="85"/>
    <n v="16377995"/>
    <n v="160.22499999999999"/>
  </r>
  <r>
    <n v="87"/>
    <x v="0"/>
    <s v="KI"/>
    <x v="86"/>
    <x v="4"/>
    <x v="86"/>
    <n v="21140"/>
    <n v="124.305187670368"/>
  </r>
  <r>
    <n v="88"/>
    <x v="0"/>
    <s v="KN"/>
    <x v="87"/>
    <x v="1"/>
    <x v="87"/>
    <n v="42242"/>
    <n v="107.345"/>
  </r>
  <r>
    <n v="89"/>
    <x v="0"/>
    <s v="KR"/>
    <x v="88"/>
    <x v="0"/>
    <x v="88"/>
    <n v="1831895276"/>
    <n v="94.860916666666697"/>
  </r>
  <r>
    <n v="90"/>
    <x v="0"/>
    <s v="KW"/>
    <x v="89"/>
    <x v="0"/>
    <x v="89"/>
    <n v="154265878"/>
    <n v="106.552028432732"/>
  </r>
  <r>
    <n v="91"/>
    <x v="0"/>
    <s v="KY"/>
    <x v="90"/>
    <x v="1"/>
    <x v="90"/>
    <n v="175881"/>
    <n v="102.44965000000001"/>
  </r>
  <r>
    <n v="92"/>
    <x v="0"/>
    <s v="KZ"/>
    <x v="91"/>
    <x v="0"/>
    <x v="91"/>
    <n v="1439423"/>
    <n v="60.909446303765399"/>
  </r>
  <r>
    <n v="93"/>
    <x v="0"/>
    <s v="LA"/>
    <x v="92"/>
    <x v="0"/>
    <x v="92"/>
    <n v="4050408"/>
    <n v="99.712639722416895"/>
  </r>
  <r>
    <n v="94"/>
    <x v="0"/>
    <s v="LB"/>
    <x v="93"/>
    <x v="0"/>
    <x v="93"/>
    <n v="1334134"/>
    <n v="97.034453303205595"/>
  </r>
  <r>
    <n v="95"/>
    <x v="0"/>
    <s v="LC"/>
    <x v="94"/>
    <x v="1"/>
    <x v="94"/>
    <n v="621"/>
    <n v="102.33673675"/>
  </r>
  <r>
    <n v="96"/>
    <x v="0"/>
    <s v="LK"/>
    <x v="95"/>
    <x v="0"/>
    <x v="95"/>
    <n v="52249682"/>
    <n v="86.8392106625259"/>
  </r>
  <r>
    <n v="97"/>
    <x v="0"/>
    <s v="LR"/>
    <x v="96"/>
    <x v="3"/>
    <x v="96"/>
    <n v="5403"/>
    <n v="59.057136746271297"/>
  </r>
  <r>
    <n v="98"/>
    <x v="0"/>
    <s v="LS"/>
    <x v="97"/>
    <x v="3"/>
    <x v="18"/>
    <n v="14712"/>
    <n v="67.626805284361495"/>
  </r>
  <r>
    <n v="99"/>
    <x v="0"/>
    <s v="LT"/>
    <x v="98"/>
    <x v="2"/>
    <x v="97"/>
    <n v="20580203"/>
    <n v="99.999991666666702"/>
  </r>
  <r>
    <n v="100"/>
    <x v="0"/>
    <s v="LU"/>
    <x v="99"/>
    <x v="2"/>
    <x v="98"/>
    <n v="7182929"/>
    <n v="100"/>
  </r>
  <r>
    <n v="101"/>
    <x v="0"/>
    <s v="LV"/>
    <x v="100"/>
    <x v="2"/>
    <x v="99"/>
    <n v="5102214"/>
    <n v="99.999999166666697"/>
  </r>
  <r>
    <n v="102"/>
    <x v="0"/>
    <s v="LY"/>
    <x v="101"/>
    <x v="3"/>
    <x v="100"/>
    <n v="0"/>
    <n v="150.78333333333299"/>
  </r>
  <r>
    <n v="103"/>
    <x v="0"/>
    <s v="MA"/>
    <x v="102"/>
    <x v="3"/>
    <x v="101"/>
    <n v="91683449"/>
    <n v="97.302530253025296"/>
  </r>
  <r>
    <n v="104"/>
    <x v="0"/>
    <s v="MD"/>
    <x v="103"/>
    <x v="2"/>
    <x v="102"/>
    <n v="315109"/>
    <n v="51.052204408540298"/>
  </r>
  <r>
    <n v="105"/>
    <x v="0"/>
    <s v="MG"/>
    <x v="104"/>
    <x v="3"/>
    <x v="103"/>
    <n v="1243391"/>
    <n v="94.299949379593599"/>
  </r>
  <r>
    <n v="106"/>
    <x v="0"/>
    <s v="ML"/>
    <x v="105"/>
    <x v="3"/>
    <x v="104"/>
    <n v="11792"/>
    <n v="102.28359142607199"/>
  </r>
  <r>
    <n v="107"/>
    <x v="0"/>
    <s v="MM"/>
    <x v="106"/>
    <x v="0"/>
    <x v="105"/>
    <n v="2884417"/>
    <n v="119.70431167153799"/>
  </r>
  <r>
    <n v="108"/>
    <x v="0"/>
    <s v="MN"/>
    <x v="107"/>
    <x v="0"/>
    <x v="106"/>
    <n v="1980511"/>
    <n v="79.998549107142793"/>
  </r>
  <r>
    <n v="109"/>
    <x v="0"/>
    <s v="MO"/>
    <x v="108"/>
    <x v="0"/>
    <x v="107"/>
    <n v="1405446"/>
    <n v="92.797499999999999"/>
  </r>
  <r>
    <n v="110"/>
    <x v="0"/>
    <s v="MQ"/>
    <x v="109"/>
    <x v="1"/>
    <x v="108"/>
    <n v="457"/>
    <n v="100"/>
  </r>
  <r>
    <n v="111"/>
    <x v="0"/>
    <s v="MR"/>
    <x v="110"/>
    <x v="3"/>
    <x v="18"/>
    <n v="4582"/>
    <n v="91.417712279680103"/>
  </r>
  <r>
    <n v="112"/>
    <x v="0"/>
    <s v="MS"/>
    <x v="111"/>
    <x v="1"/>
    <x v="18"/>
    <n v="53379"/>
    <n v="98.530653298641795"/>
  </r>
  <r>
    <n v="113"/>
    <x v="0"/>
    <s v="MT"/>
    <x v="112"/>
    <x v="2"/>
    <x v="109"/>
    <n v="4653890"/>
    <n v="97.874809805804304"/>
  </r>
  <r>
    <n v="114"/>
    <x v="0"/>
    <s v="MU"/>
    <x v="113"/>
    <x v="3"/>
    <x v="110"/>
    <n v="3214359"/>
    <n v="95.542806707855206"/>
  </r>
  <r>
    <n v="115"/>
    <x v="0"/>
    <s v="MV"/>
    <x v="114"/>
    <x v="0"/>
    <x v="111"/>
    <n v="3200"/>
    <n v="94.545447909154305"/>
  </r>
  <r>
    <n v="116"/>
    <x v="0"/>
    <s v="MW"/>
    <x v="115"/>
    <x v="3"/>
    <x v="112"/>
    <n v="1270422"/>
    <n v="46.625034164546001"/>
  </r>
  <r>
    <n v="117"/>
    <x v="0"/>
    <s v="MX"/>
    <x v="116"/>
    <x v="1"/>
    <x v="113"/>
    <n v="262701087"/>
    <n v="87.654568333333302"/>
  </r>
  <r>
    <n v="118"/>
    <x v="0"/>
    <s v="MY"/>
    <x v="117"/>
    <x v="0"/>
    <x v="114"/>
    <n v="1655400618"/>
    <n v="112.808333333333"/>
  </r>
  <r>
    <n v="119"/>
    <x v="0"/>
    <s v="MZ"/>
    <x v="118"/>
    <x v="3"/>
    <x v="115"/>
    <n v="1314530"/>
    <n v="85.166497229478395"/>
  </r>
  <r>
    <n v="120"/>
    <x v="0"/>
    <s v="NA"/>
    <x v="119"/>
    <x v="3"/>
    <x v="116"/>
    <n v="114116"/>
    <n v="112.270565971908"/>
  </r>
  <r>
    <n v="121"/>
    <x v="0"/>
    <s v="NC"/>
    <x v="120"/>
    <x v="4"/>
    <x v="117"/>
    <n v="2252797"/>
    <n v="105.6225"/>
  </r>
  <r>
    <n v="122"/>
    <x v="0"/>
    <s v="NE"/>
    <x v="121"/>
    <x v="3"/>
    <x v="118"/>
    <n v="154946"/>
    <n v="96.741666666666703"/>
  </r>
  <r>
    <n v="123"/>
    <x v="0"/>
    <s v="NG"/>
    <x v="122"/>
    <x v="3"/>
    <x v="119"/>
    <n v="58069"/>
    <n v="173.123643958299"/>
  </r>
  <r>
    <n v="124"/>
    <x v="0"/>
    <s v="NI"/>
    <x v="123"/>
    <x v="1"/>
    <x v="120"/>
    <n v="2331588"/>
    <n v="190.33860475"/>
  </r>
  <r>
    <n v="125"/>
    <x v="0"/>
    <s v="NL"/>
    <x v="124"/>
    <x v="2"/>
    <x v="121"/>
    <n v="533358683"/>
    <n v="100"/>
  </r>
  <r>
    <n v="126"/>
    <x v="0"/>
    <s v="NO"/>
    <x v="125"/>
    <x v="2"/>
    <x v="122"/>
    <n v="69670714"/>
    <n v="100"/>
  </r>
  <r>
    <n v="127"/>
    <x v="0"/>
    <s v="NP"/>
    <x v="126"/>
    <x v="0"/>
    <x v="123"/>
    <n v="1057883"/>
    <n v="103.693333333333"/>
  </r>
  <r>
    <n v="128"/>
    <x v="0"/>
    <s v="NZ"/>
    <x v="127"/>
    <x v="4"/>
    <x v="18"/>
    <n v="235654490"/>
    <n v="97.818105000000003"/>
  </r>
  <r>
    <n v="129"/>
    <x v="0"/>
    <s v="OM"/>
    <x v="128"/>
    <x v="0"/>
    <x v="124"/>
    <n v="2725119"/>
    <n v="102.175"/>
  </r>
  <r>
    <n v="130"/>
    <x v="0"/>
    <s v="PA"/>
    <x v="129"/>
    <x v="1"/>
    <x v="125"/>
    <n v="440783"/>
    <n v="102.76666666666701"/>
  </r>
  <r>
    <n v="131"/>
    <x v="0"/>
    <s v="PE"/>
    <x v="130"/>
    <x v="5"/>
    <x v="126"/>
    <n v="58547623"/>
    <n v="82.089474569321496"/>
  </r>
  <r>
    <n v="132"/>
    <x v="0"/>
    <s v="PG"/>
    <x v="131"/>
    <x v="4"/>
    <x v="127"/>
    <n v="10946217"/>
    <n v="118"/>
  </r>
  <r>
    <n v="133"/>
    <x v="0"/>
    <s v="PH"/>
    <x v="132"/>
    <x v="0"/>
    <x v="128"/>
    <n v="122943494"/>
    <n v="91.165819456617001"/>
  </r>
  <r>
    <n v="134"/>
    <x v="0"/>
    <s v="PK"/>
    <x v="133"/>
    <x v="0"/>
    <x v="129"/>
    <n v="66101986"/>
    <n v="98.227956338181698"/>
  </r>
  <r>
    <n v="135"/>
    <x v="0"/>
    <s v="PL"/>
    <x v="134"/>
    <x v="2"/>
    <x v="130"/>
    <n v="110409720"/>
    <n v="122.85"/>
  </r>
  <r>
    <n v="136"/>
    <x v="0"/>
    <s v="PT"/>
    <x v="135"/>
    <x v="2"/>
    <x v="131"/>
    <n v="35170363"/>
    <n v="100.483416666667"/>
  </r>
  <r>
    <n v="137"/>
    <x v="0"/>
    <s v="PW"/>
    <x v="136"/>
    <x v="4"/>
    <x v="132"/>
    <n v="1015"/>
    <n v="100.36278759244"/>
  </r>
  <r>
    <n v="138"/>
    <x v="0"/>
    <s v="PY"/>
    <x v="137"/>
    <x v="5"/>
    <x v="133"/>
    <n v="399919"/>
    <n v="90.844616376531306"/>
  </r>
  <r>
    <n v="139"/>
    <x v="0"/>
    <s v="QA"/>
    <x v="138"/>
    <x v="0"/>
    <x v="134"/>
    <n v="615236633"/>
    <n v="96.504390664449801"/>
  </r>
  <r>
    <n v="140"/>
    <x v="0"/>
    <s v="RO"/>
    <x v="139"/>
    <x v="2"/>
    <x v="135"/>
    <n v="21432830"/>
    <n v="99.999793477790803"/>
  </r>
  <r>
    <n v="141"/>
    <x v="0"/>
    <s v="RU"/>
    <x v="140"/>
    <x v="2"/>
    <x v="136"/>
    <n v="495012091"/>
    <n v="151.52946666666699"/>
  </r>
  <r>
    <n v="142"/>
    <x v="0"/>
    <s v="RW"/>
    <x v="141"/>
    <x v="3"/>
    <x v="137"/>
    <n v="143396"/>
    <n v="104.404303277498"/>
  </r>
  <r>
    <n v="143"/>
    <x v="0"/>
    <s v="SA"/>
    <x v="142"/>
    <x v="0"/>
    <x v="138"/>
    <n v="467562020"/>
    <n v="96.430833333333396"/>
  </r>
  <r>
    <n v="144"/>
    <x v="0"/>
    <s v="SB"/>
    <x v="143"/>
    <x v="4"/>
    <x v="139"/>
    <n v="5151565"/>
    <n v="99.019239474258299"/>
  </r>
  <r>
    <n v="145"/>
    <x v="0"/>
    <s v="SC"/>
    <x v="144"/>
    <x v="3"/>
    <x v="140"/>
    <n v="19693"/>
    <n v="100.985498214236"/>
  </r>
  <r>
    <n v="146"/>
    <x v="0"/>
    <s v="SD"/>
    <x v="145"/>
    <x v="3"/>
    <x v="141"/>
    <n v="98939"/>
    <n v="246.70843750338199"/>
  </r>
  <r>
    <n v="147"/>
    <x v="0"/>
    <s v="SE"/>
    <x v="146"/>
    <x v="2"/>
    <x v="142"/>
    <n v="287208928"/>
    <n v="313.34583333333302"/>
  </r>
  <r>
    <n v="148"/>
    <x v="0"/>
    <s v="SG"/>
    <x v="147"/>
    <x v="0"/>
    <x v="143"/>
    <n v="1735966871"/>
    <n v="98.963166666666694"/>
  </r>
  <r>
    <n v="149"/>
    <x v="0"/>
    <s v="SI"/>
    <x v="148"/>
    <x v="2"/>
    <x v="144"/>
    <n v="14031255"/>
    <n v="100.00083333333301"/>
  </r>
  <r>
    <n v="150"/>
    <x v="0"/>
    <s v="SK"/>
    <x v="149"/>
    <x v="2"/>
    <x v="145"/>
    <n v="79946343"/>
    <n v="163.458333333333"/>
  </r>
  <r>
    <n v="151"/>
    <x v="0"/>
    <s v="SL"/>
    <x v="150"/>
    <x v="3"/>
    <x v="146"/>
    <n v="366305"/>
    <n v="42.171666666666702"/>
  </r>
  <r>
    <n v="152"/>
    <x v="0"/>
    <s v="SM"/>
    <x v="151"/>
    <x v="2"/>
    <x v="147"/>
    <n v="27633"/>
    <n v="107.73333333333299"/>
  </r>
  <r>
    <n v="153"/>
    <x v="0"/>
    <s v="SN"/>
    <x v="152"/>
    <x v="3"/>
    <x v="148"/>
    <n v="1249706"/>
    <n v="100.27997635156299"/>
  </r>
  <r>
    <n v="154"/>
    <x v="0"/>
    <s v="SO"/>
    <x v="153"/>
    <x v="3"/>
    <x v="149"/>
    <n v="1968"/>
    <n v="100.91261498263199"/>
  </r>
  <r>
    <n v="155"/>
    <x v="0"/>
    <s v="SR"/>
    <x v="154"/>
    <x v="5"/>
    <x v="150"/>
    <n v="362880"/>
    <n v="66.443084425663699"/>
  </r>
  <r>
    <n v="156"/>
    <x v="0"/>
    <s v="ST"/>
    <x v="155"/>
    <x v="3"/>
    <x v="151"/>
    <n v="1757"/>
    <n v="98.810969938094601"/>
  </r>
  <r>
    <n v="157"/>
    <x v="0"/>
    <s v="SV"/>
    <x v="156"/>
    <x v="1"/>
    <x v="152"/>
    <n v="27382855"/>
    <n v="109.37333333333299"/>
  </r>
  <r>
    <n v="158"/>
    <x v="0"/>
    <s v="TD"/>
    <x v="157"/>
    <x v="3"/>
    <x v="153"/>
    <n v="114023"/>
    <n v="89.678449005231997"/>
  </r>
  <r>
    <n v="159"/>
    <x v="0"/>
    <s v="TG"/>
    <x v="158"/>
    <x v="3"/>
    <x v="154"/>
    <n v="18246"/>
    <n v="102.14413725"/>
  </r>
  <r>
    <n v="160"/>
    <x v="0"/>
    <s v="TH"/>
    <x v="159"/>
    <x v="0"/>
    <x v="155"/>
    <n v="2083334215"/>
    <n v="97.417633855643004"/>
  </r>
  <r>
    <n v="161"/>
    <x v="0"/>
    <s v="TJ"/>
    <x v="160"/>
    <x v="0"/>
    <x v="18"/>
    <n v="7262"/>
    <n v="494.38477514161798"/>
  </r>
  <r>
    <n v="162"/>
    <x v="0"/>
    <s v="TL"/>
    <x v="161"/>
    <x v="0"/>
    <x v="156"/>
    <n v="732083"/>
    <n v="98.65"/>
  </r>
  <r>
    <n v="163"/>
    <x v="0"/>
    <s v="TN"/>
    <x v="162"/>
    <x v="3"/>
    <x v="157"/>
    <n v="4844823"/>
    <n v="100"/>
  </r>
  <r>
    <n v="164"/>
    <x v="0"/>
    <s v="TO"/>
    <x v="163"/>
    <x v="4"/>
    <x v="158"/>
    <n v="2302863"/>
    <n v="85.384408041179796"/>
  </r>
  <r>
    <n v="165"/>
    <x v="0"/>
    <s v="TR"/>
    <x v="164"/>
    <x v="0"/>
    <x v="159"/>
    <n v="170619480"/>
    <n v="260.58499999999998"/>
  </r>
  <r>
    <n v="166"/>
    <x v="0"/>
    <s v="TT"/>
    <x v="165"/>
    <x v="1"/>
    <x v="160"/>
    <n v="1084361"/>
    <n v="101.28516967730501"/>
  </r>
  <r>
    <n v="167"/>
    <x v="0"/>
    <s v="TZ"/>
    <x v="166"/>
    <x v="3"/>
    <x v="161"/>
    <n v="3940414"/>
    <n v="81.623551794718793"/>
  </r>
  <r>
    <n v="168"/>
    <x v="0"/>
    <s v="UA"/>
    <x v="167"/>
    <x v="2"/>
    <x v="162"/>
    <n v="12884187"/>
    <n v="173.941666666667"/>
  </r>
  <r>
    <n v="169"/>
    <x v="0"/>
    <s v="UG"/>
    <x v="168"/>
    <x v="3"/>
    <x v="163"/>
    <n v="582186"/>
    <n v="91.173985356424595"/>
  </r>
  <r>
    <n v="170"/>
    <x v="0"/>
    <s v="US"/>
    <x v="169"/>
    <x v="1"/>
    <x v="164"/>
    <n v="5891415804"/>
    <n v="108.695721960694"/>
  </r>
  <r>
    <n v="171"/>
    <x v="0"/>
    <s v="UY"/>
    <x v="170"/>
    <x v="5"/>
    <x v="165"/>
    <n v="5227438"/>
    <n v="55.9396144516788"/>
  </r>
  <r>
    <n v="172"/>
    <x v="0"/>
    <s v="UZ"/>
    <x v="171"/>
    <x v="0"/>
    <x v="166"/>
    <n v="40886"/>
    <n v="53.4587629167683"/>
  </r>
  <r>
    <n v="173"/>
    <x v="0"/>
    <s v="VC"/>
    <x v="172"/>
    <x v="1"/>
    <x v="167"/>
    <n v="224"/>
    <n v="105.808333333333"/>
  </r>
  <r>
    <n v="174"/>
    <x v="0"/>
    <s v="VE"/>
    <x v="173"/>
    <x v="5"/>
    <x v="168"/>
    <n v="198177"/>
    <n v="1460.5333333333299"/>
  </r>
  <r>
    <n v="175"/>
    <x v="0"/>
    <s v="VG"/>
    <x v="174"/>
    <x v="1"/>
    <x v="169"/>
    <n v="55080"/>
    <n v="104.94079174532"/>
  </r>
  <r>
    <n v="176"/>
    <x v="0"/>
    <s v="VN"/>
    <x v="175"/>
    <x v="0"/>
    <x v="170"/>
    <n v="590604823"/>
    <n v="88.198613609438794"/>
  </r>
  <r>
    <n v="177"/>
    <x v="0"/>
    <s v="VU"/>
    <x v="176"/>
    <x v="4"/>
    <x v="171"/>
    <n v="812218"/>
    <n v="145.47499999999999"/>
  </r>
  <r>
    <n v="178"/>
    <x v="0"/>
    <s v="WS"/>
    <x v="177"/>
    <x v="4"/>
    <x v="172"/>
    <n v="4829978"/>
    <n v="99.824320195539201"/>
  </r>
  <r>
    <n v="179"/>
    <x v="0"/>
    <s v="ZA"/>
    <x v="178"/>
    <x v="3"/>
    <x v="173"/>
    <n v="157691500"/>
    <n v="74.058333333333294"/>
  </r>
  <r>
    <n v="180"/>
    <x v="0"/>
    <s v="ZM"/>
    <x v="179"/>
    <x v="3"/>
    <x v="174"/>
    <n v="878986"/>
    <n v="155.8175"/>
  </r>
  <r>
    <n v="181"/>
    <x v="0"/>
    <s v="ZW"/>
    <x v="180"/>
    <x v="3"/>
    <x v="175"/>
    <n v="3123346"/>
    <n v="2.02720306284805"/>
  </r>
  <r>
    <n v="182"/>
    <x v="1"/>
    <s v="AE"/>
    <x v="0"/>
    <x v="0"/>
    <x v="176"/>
    <n v="1034523514"/>
    <n v="99.099028420686594"/>
  </r>
  <r>
    <n v="183"/>
    <x v="1"/>
    <s v="AF"/>
    <x v="1"/>
    <x v="0"/>
    <x v="177"/>
    <n v="98583"/>
    <n v="105.736447508106"/>
  </r>
  <r>
    <n v="184"/>
    <x v="1"/>
    <s v="AG"/>
    <x v="2"/>
    <x v="1"/>
    <x v="178"/>
    <n v="50516"/>
    <n v="96.088664166847806"/>
  </r>
  <r>
    <n v="185"/>
    <x v="1"/>
    <s v="AI"/>
    <x v="3"/>
    <x v="1"/>
    <x v="179"/>
    <n v="183005"/>
    <n v="105.57368700000001"/>
  </r>
  <r>
    <n v="186"/>
    <x v="1"/>
    <s v="AL"/>
    <x v="4"/>
    <x v="2"/>
    <x v="180"/>
    <n v="571209"/>
    <n v="93.614714424887197"/>
  </r>
  <r>
    <n v="187"/>
    <x v="1"/>
    <s v="AM"/>
    <x v="5"/>
    <x v="0"/>
    <x v="181"/>
    <n v="69555"/>
    <n v="122.487623243108"/>
  </r>
  <r>
    <n v="188"/>
    <x v="1"/>
    <s v="AO"/>
    <x v="6"/>
    <x v="3"/>
    <x v="182"/>
    <n v="3872"/>
    <n v="40.655000000000001"/>
  </r>
  <r>
    <n v="189"/>
    <x v="1"/>
    <s v="AT"/>
    <x v="7"/>
    <x v="2"/>
    <x v="183"/>
    <n v="198189962"/>
    <n v="93.304368333333301"/>
  </r>
  <r>
    <n v="190"/>
    <x v="1"/>
    <s v="AU"/>
    <x v="8"/>
    <x v="4"/>
    <x v="184"/>
    <n v="6220759029"/>
    <n v="109.05"/>
  </r>
  <r>
    <n v="191"/>
    <x v="1"/>
    <s v="AW"/>
    <x v="9"/>
    <x v="1"/>
    <x v="185"/>
    <n v="93500"/>
    <n v="92.8571666666667"/>
  </r>
  <r>
    <n v="192"/>
    <x v="1"/>
    <s v="AZ"/>
    <x v="10"/>
    <x v="0"/>
    <x v="186"/>
    <n v="971072"/>
    <n v="132.38333333333301"/>
  </r>
  <r>
    <n v="193"/>
    <x v="1"/>
    <s v="BA"/>
    <x v="11"/>
    <x v="2"/>
    <x v="187"/>
    <n v="3069171"/>
    <n v="101.67166666666699"/>
  </r>
  <r>
    <n v="194"/>
    <x v="1"/>
    <s v="BB"/>
    <x v="12"/>
    <x v="1"/>
    <x v="188"/>
    <n v="1080353"/>
    <n v="78.525335008375194"/>
  </r>
  <r>
    <n v="195"/>
    <x v="1"/>
    <s v="BD"/>
    <x v="13"/>
    <x v="0"/>
    <x v="189"/>
    <n v="106911599"/>
    <n v="73.361464625137899"/>
  </r>
  <r>
    <n v="196"/>
    <x v="1"/>
    <s v="BE"/>
    <x v="14"/>
    <x v="2"/>
    <x v="190"/>
    <n v="328887049"/>
    <n v="102.894166666667"/>
  </r>
  <r>
    <n v="197"/>
    <x v="1"/>
    <s v="BF"/>
    <x v="15"/>
    <x v="3"/>
    <x v="191"/>
    <n v="9238"/>
    <n v="102.101666666667"/>
  </r>
  <r>
    <n v="198"/>
    <x v="1"/>
    <s v="BG"/>
    <x v="16"/>
    <x v="2"/>
    <x v="192"/>
    <n v="25537073"/>
    <n v="6498.0917989970103"/>
  </r>
  <r>
    <n v="199"/>
    <x v="1"/>
    <s v="BH"/>
    <x v="17"/>
    <x v="0"/>
    <x v="193"/>
    <n v="8711575"/>
    <n v="95.556238571583805"/>
  </r>
  <r>
    <n v="200"/>
    <x v="1"/>
    <s v="BI"/>
    <x v="18"/>
    <x v="3"/>
    <x v="18"/>
    <n v="49287"/>
    <n v="98.977999555931703"/>
  </r>
  <r>
    <n v="201"/>
    <x v="1"/>
    <s v="BJ"/>
    <x v="19"/>
    <x v="3"/>
    <x v="194"/>
    <n v="0"/>
    <n v="99.422998479623203"/>
  </r>
  <r>
    <n v="202"/>
    <x v="1"/>
    <s v="BN"/>
    <x v="20"/>
    <x v="0"/>
    <x v="195"/>
    <n v="206513472"/>
    <n v="99.616967500000001"/>
  </r>
  <r>
    <n v="203"/>
    <x v="1"/>
    <s v="BO"/>
    <x v="21"/>
    <x v="5"/>
    <x v="196"/>
    <n v="6393545"/>
    <n v="96.595833333333303"/>
  </r>
  <r>
    <n v="204"/>
    <x v="1"/>
    <s v="BR"/>
    <x v="22"/>
    <x v="5"/>
    <x v="197"/>
    <n v="193903208"/>
    <n v="4686.7866666666696"/>
  </r>
  <r>
    <n v="205"/>
    <x v="1"/>
    <s v="BS"/>
    <x v="23"/>
    <x v="1"/>
    <x v="198"/>
    <n v="19790"/>
    <n v="101.655"/>
  </r>
  <r>
    <n v="206"/>
    <x v="1"/>
    <s v="BT"/>
    <x v="24"/>
    <x v="0"/>
    <x v="199"/>
    <n v="1095"/>
    <n v="90.471943768248295"/>
  </r>
  <r>
    <n v="207"/>
    <x v="1"/>
    <s v="BW"/>
    <x v="25"/>
    <x v="3"/>
    <x v="200"/>
    <n v="24951"/>
    <n v="92.501551831160796"/>
  </r>
  <r>
    <n v="208"/>
    <x v="1"/>
    <s v="BY"/>
    <x v="26"/>
    <x v="2"/>
    <x v="201"/>
    <n v="3383697"/>
    <n v="62.903037525330703"/>
  </r>
  <r>
    <n v="209"/>
    <x v="1"/>
    <s v="BZ"/>
    <x v="27"/>
    <x v="1"/>
    <x v="202"/>
    <n v="359528"/>
    <n v="98.766905271628403"/>
  </r>
  <r>
    <n v="210"/>
    <x v="1"/>
    <s v="CA"/>
    <x v="28"/>
    <x v="1"/>
    <x v="203"/>
    <n v="641677408"/>
    <n v="128.375"/>
  </r>
  <r>
    <n v="211"/>
    <x v="1"/>
    <s v="CF"/>
    <x v="29"/>
    <x v="3"/>
    <x v="18"/>
    <n v="4682"/>
    <n v="91.243693297981196"/>
  </r>
  <r>
    <n v="212"/>
    <x v="1"/>
    <s v="CG"/>
    <x v="30"/>
    <x v="3"/>
    <x v="204"/>
    <n v="12203"/>
    <n v="96.509979827372803"/>
  </r>
  <r>
    <n v="213"/>
    <x v="1"/>
    <s v="CH"/>
    <x v="31"/>
    <x v="2"/>
    <x v="205"/>
    <n v="351997805"/>
    <n v="99.326291666666705"/>
  </r>
  <r>
    <n v="214"/>
    <x v="1"/>
    <s v="CL"/>
    <x v="32"/>
    <x v="5"/>
    <x v="206"/>
    <n v="100894367"/>
    <n v="95.255833333333399"/>
  </r>
  <r>
    <n v="215"/>
    <x v="1"/>
    <s v="CM"/>
    <x v="33"/>
    <x v="3"/>
    <x v="207"/>
    <n v="1139459"/>
    <n v="110.22508047195601"/>
  </r>
  <r>
    <n v="216"/>
    <x v="1"/>
    <s v="CN"/>
    <x v="34"/>
    <x v="0"/>
    <x v="208"/>
    <n v="9957539148"/>
    <n v="91.442025833333304"/>
  </r>
  <r>
    <n v="217"/>
    <x v="1"/>
    <s v="CO"/>
    <x v="35"/>
    <x v="5"/>
    <x v="209"/>
    <n v="21228385"/>
    <n v="91.987158333333298"/>
  </r>
  <r>
    <n v="218"/>
    <x v="1"/>
    <s v="CR"/>
    <x v="36"/>
    <x v="1"/>
    <x v="210"/>
    <n v="35674166"/>
    <n v="92.953249999999997"/>
  </r>
  <r>
    <n v="219"/>
    <x v="1"/>
    <s v="CW"/>
    <x v="37"/>
    <x v="1"/>
    <x v="211"/>
    <n v="30000"/>
    <n v="123.508333333333"/>
  </r>
  <r>
    <n v="220"/>
    <x v="1"/>
    <s v="CY"/>
    <x v="38"/>
    <x v="0"/>
    <x v="212"/>
    <n v="1931041"/>
    <n v="98.570833333333297"/>
  </r>
  <r>
    <n v="221"/>
    <x v="1"/>
    <s v="CZ"/>
    <x v="39"/>
    <x v="2"/>
    <x v="213"/>
    <n v="145519209"/>
    <n v="100.658333333333"/>
  </r>
  <r>
    <n v="222"/>
    <x v="1"/>
    <s v="DE"/>
    <x v="40"/>
    <x v="2"/>
    <x v="214"/>
    <n v="2387658513"/>
    <n v="95.317538333333303"/>
  </r>
  <r>
    <n v="223"/>
    <x v="1"/>
    <s v="DJ"/>
    <x v="41"/>
    <x v="3"/>
    <x v="215"/>
    <n v="905459"/>
    <n v="104.22379973401399"/>
  </r>
  <r>
    <n v="224"/>
    <x v="1"/>
    <s v="DK"/>
    <x v="42"/>
    <x v="2"/>
    <x v="216"/>
    <n v="191363122"/>
    <n v="100.25"/>
  </r>
  <r>
    <n v="225"/>
    <x v="1"/>
    <s v="DM"/>
    <x v="43"/>
    <x v="1"/>
    <x v="18"/>
    <n v="384882"/>
    <n v="102.39"/>
  </r>
  <r>
    <n v="226"/>
    <x v="1"/>
    <s v="DO"/>
    <x v="44"/>
    <x v="1"/>
    <x v="217"/>
    <n v="16877758"/>
    <n v="89.148981213820605"/>
  </r>
  <r>
    <n v="227"/>
    <x v="1"/>
    <s v="DZ"/>
    <x v="45"/>
    <x v="3"/>
    <x v="218"/>
    <n v="184113"/>
    <n v="183.699166666667"/>
  </r>
  <r>
    <n v="228"/>
    <x v="1"/>
    <s v="EC"/>
    <x v="46"/>
    <x v="5"/>
    <x v="219"/>
    <n v="59523280"/>
    <n v="105.004302218628"/>
  </r>
  <r>
    <n v="229"/>
    <x v="1"/>
    <s v="EE"/>
    <x v="47"/>
    <x v="2"/>
    <x v="220"/>
    <n v="8507963"/>
    <n v="195.333333333333"/>
  </r>
  <r>
    <n v="230"/>
    <x v="1"/>
    <s v="EG"/>
    <x v="48"/>
    <x v="3"/>
    <x v="221"/>
    <n v="9212845"/>
    <n v="63.5939191701518"/>
  </r>
  <r>
    <n v="231"/>
    <x v="1"/>
    <s v="ES"/>
    <x v="49"/>
    <x v="2"/>
    <x v="222"/>
    <n v="368947835"/>
    <n v="93.222333333333296"/>
  </r>
  <r>
    <n v="232"/>
    <x v="1"/>
    <s v="ET"/>
    <x v="50"/>
    <x v="3"/>
    <x v="223"/>
    <n v="5780824"/>
    <n v="98.585979017318294"/>
  </r>
  <r>
    <n v="233"/>
    <x v="1"/>
    <s v="FI"/>
    <x v="51"/>
    <x v="2"/>
    <x v="224"/>
    <n v="156953444"/>
    <n v="100.351666666667"/>
  </r>
  <r>
    <n v="234"/>
    <x v="1"/>
    <s v="FJ"/>
    <x v="52"/>
    <x v="4"/>
    <x v="225"/>
    <n v="60427835"/>
    <n v="105.3"/>
  </r>
  <r>
    <n v="235"/>
    <x v="1"/>
    <s v="FM"/>
    <x v="53"/>
    <x v="4"/>
    <x v="226"/>
    <n v="1855"/>
    <n v="100.290305947522"/>
  </r>
  <r>
    <n v="236"/>
    <x v="1"/>
    <s v="FR"/>
    <x v="54"/>
    <x v="2"/>
    <x v="227"/>
    <n v="1119980181"/>
    <n v="100.1825"/>
  </r>
  <r>
    <n v="237"/>
    <x v="1"/>
    <s v="GA"/>
    <x v="55"/>
    <x v="3"/>
    <x v="228"/>
    <n v="373495"/>
    <n v="91.444177808293603"/>
  </r>
  <r>
    <n v="238"/>
    <x v="1"/>
    <s v="GB"/>
    <x v="56"/>
    <x v="2"/>
    <x v="229"/>
    <n v="1384932002"/>
    <n v="101"/>
  </r>
  <r>
    <n v="239"/>
    <x v="1"/>
    <s v="GD"/>
    <x v="57"/>
    <x v="1"/>
    <x v="230"/>
    <n v="3469"/>
    <n v="109.37666666666701"/>
  </r>
  <r>
    <n v="240"/>
    <x v="1"/>
    <s v="GE"/>
    <x v="58"/>
    <x v="0"/>
    <x v="231"/>
    <n v="208508"/>
    <n v="117.112733333333"/>
  </r>
  <r>
    <n v="241"/>
    <x v="1"/>
    <s v="GH"/>
    <x v="59"/>
    <x v="3"/>
    <x v="232"/>
    <n v="9912626"/>
    <n v="64.596856682290806"/>
  </r>
  <r>
    <n v="242"/>
    <x v="1"/>
    <s v="GM"/>
    <x v="60"/>
    <x v="3"/>
    <x v="233"/>
    <n v="6790"/>
    <n v="78.444671769632507"/>
  </r>
  <r>
    <n v="243"/>
    <x v="1"/>
    <s v="GN"/>
    <x v="61"/>
    <x v="3"/>
    <x v="234"/>
    <n v="1359345"/>
    <n v="76.367423467114904"/>
  </r>
  <r>
    <n v="244"/>
    <x v="1"/>
    <s v="GP"/>
    <x v="62"/>
    <x v="1"/>
    <x v="235"/>
    <n v="57911"/>
    <n v="99.906666666666695"/>
  </r>
  <r>
    <n v="245"/>
    <x v="1"/>
    <s v="GR"/>
    <x v="63"/>
    <x v="2"/>
    <x v="236"/>
    <n v="27305375"/>
    <n v="99.267158333333398"/>
  </r>
  <r>
    <n v="246"/>
    <x v="1"/>
    <s v="GT"/>
    <x v="64"/>
    <x v="1"/>
    <x v="237"/>
    <n v="5461108"/>
    <n v="124.834166666667"/>
  </r>
  <r>
    <n v="247"/>
    <x v="1"/>
    <s v="GW"/>
    <x v="65"/>
    <x v="3"/>
    <x v="238"/>
    <n v="3022"/>
    <n v="102.293434115523"/>
  </r>
  <r>
    <n v="248"/>
    <x v="1"/>
    <s v="GY"/>
    <x v="66"/>
    <x v="5"/>
    <x v="239"/>
    <n v="2522924"/>
    <n v="112.575"/>
  </r>
  <r>
    <n v="249"/>
    <x v="1"/>
    <s v="HK"/>
    <x v="67"/>
    <x v="0"/>
    <x v="240"/>
    <n v="98653295"/>
    <n v="93.158333333333303"/>
  </r>
  <r>
    <n v="250"/>
    <x v="1"/>
    <s v="HN"/>
    <x v="68"/>
    <x v="1"/>
    <x v="241"/>
    <n v="3385537"/>
    <n v="292.50833333333298"/>
  </r>
  <r>
    <n v="251"/>
    <x v="1"/>
    <s v="HR"/>
    <x v="69"/>
    <x v="2"/>
    <x v="242"/>
    <n v="4231799"/>
    <n v="98.875"/>
  </r>
  <r>
    <n v="252"/>
    <x v="1"/>
    <s v="HT"/>
    <x v="70"/>
    <x v="1"/>
    <x v="243"/>
    <n v="901736"/>
    <n v="83.164325580061103"/>
  </r>
  <r>
    <n v="253"/>
    <x v="1"/>
    <s v="HU"/>
    <x v="71"/>
    <x v="2"/>
    <x v="244"/>
    <n v="63176658"/>
    <n v="135.63333333333301"/>
  </r>
  <r>
    <n v="254"/>
    <x v="1"/>
    <s v="ID"/>
    <x v="72"/>
    <x v="0"/>
    <x v="245"/>
    <n v="629925254"/>
    <n v="124.6675"/>
  </r>
  <r>
    <n v="255"/>
    <x v="1"/>
    <s v="IE"/>
    <x v="73"/>
    <x v="2"/>
    <x v="246"/>
    <n v="259613568"/>
    <n v="100.333333333333"/>
  </r>
  <r>
    <n v="256"/>
    <x v="1"/>
    <s v="IL"/>
    <x v="74"/>
    <x v="0"/>
    <x v="247"/>
    <n v="107238547"/>
    <n v="93.158333333333303"/>
  </r>
  <r>
    <n v="257"/>
    <x v="1"/>
    <s v="IN"/>
    <x v="75"/>
    <x v="0"/>
    <x v="248"/>
    <n v="566602135"/>
    <n v="129.19999999999999"/>
  </r>
  <r>
    <n v="258"/>
    <x v="1"/>
    <s v="IQ"/>
    <x v="76"/>
    <x v="0"/>
    <x v="249"/>
    <n v="2091"/>
    <n v="104.133333333333"/>
  </r>
  <r>
    <n v="259"/>
    <x v="1"/>
    <s v="IR"/>
    <x v="77"/>
    <x v="0"/>
    <x v="250"/>
    <n v="4621556"/>
    <n v="27.453802273850702"/>
  </r>
  <r>
    <n v="260"/>
    <x v="1"/>
    <s v="IS"/>
    <x v="78"/>
    <x v="2"/>
    <x v="251"/>
    <n v="6132089"/>
    <n v="154.170508333333"/>
  </r>
  <r>
    <n v="261"/>
    <x v="1"/>
    <s v="IT"/>
    <x v="79"/>
    <x v="2"/>
    <x v="252"/>
    <n v="1008513745"/>
    <n v="99.875"/>
  </r>
  <r>
    <n v="262"/>
    <x v="1"/>
    <s v="JM"/>
    <x v="80"/>
    <x v="1"/>
    <x v="253"/>
    <n v="7678743"/>
    <n v="88.883333333333297"/>
  </r>
  <r>
    <n v="263"/>
    <x v="1"/>
    <s v="JO"/>
    <x v="81"/>
    <x v="0"/>
    <x v="254"/>
    <n v="2161448"/>
    <n v="92.648758266817893"/>
  </r>
  <r>
    <n v="264"/>
    <x v="1"/>
    <s v="JP"/>
    <x v="82"/>
    <x v="0"/>
    <x v="255"/>
    <n v="3382375232"/>
    <n v="98.1"/>
  </r>
  <r>
    <n v="265"/>
    <x v="1"/>
    <s v="KE"/>
    <x v="83"/>
    <x v="3"/>
    <x v="256"/>
    <n v="3565262"/>
    <n v="86.658386549417997"/>
  </r>
  <r>
    <n v="266"/>
    <x v="1"/>
    <s v="KG"/>
    <x v="84"/>
    <x v="0"/>
    <x v="257"/>
    <n v="4411"/>
    <n v="99.999999999999901"/>
  </r>
  <r>
    <n v="267"/>
    <x v="1"/>
    <s v="KH"/>
    <x v="85"/>
    <x v="0"/>
    <x v="258"/>
    <n v="23081370"/>
    <n v="165.06241666666699"/>
  </r>
  <r>
    <n v="268"/>
    <x v="1"/>
    <s v="KI"/>
    <x v="86"/>
    <x v="4"/>
    <x v="259"/>
    <n v="1906"/>
    <n v="126.688504585739"/>
  </r>
  <r>
    <n v="269"/>
    <x v="1"/>
    <s v="KN"/>
    <x v="87"/>
    <x v="1"/>
    <x v="260"/>
    <n v="12406"/>
    <n v="106.6075"/>
  </r>
  <r>
    <n v="270"/>
    <x v="1"/>
    <s v="KR"/>
    <x v="88"/>
    <x v="0"/>
    <x v="261"/>
    <n v="2092716868"/>
    <n v="95.782666666666699"/>
  </r>
  <r>
    <n v="271"/>
    <x v="1"/>
    <s v="KW"/>
    <x v="89"/>
    <x v="0"/>
    <x v="262"/>
    <n v="3573093"/>
    <n v="109.959986130375"/>
  </r>
  <r>
    <n v="272"/>
    <x v="1"/>
    <s v="KY"/>
    <x v="90"/>
    <x v="1"/>
    <x v="263"/>
    <n v="94991"/>
    <n v="101.80907500000001"/>
  </r>
  <r>
    <n v="273"/>
    <x v="1"/>
    <s v="KZ"/>
    <x v="91"/>
    <x v="0"/>
    <x v="264"/>
    <n v="1003851"/>
    <n v="69.769348856279294"/>
  </r>
  <r>
    <n v="274"/>
    <x v="1"/>
    <s v="LA"/>
    <x v="92"/>
    <x v="0"/>
    <x v="265"/>
    <n v="8890378"/>
    <n v="101.3049631067"/>
  </r>
  <r>
    <n v="275"/>
    <x v="1"/>
    <s v="LB"/>
    <x v="93"/>
    <x v="0"/>
    <x v="266"/>
    <n v="1460926"/>
    <n v="96.274324574308295"/>
  </r>
  <r>
    <n v="276"/>
    <x v="1"/>
    <s v="LC"/>
    <x v="94"/>
    <x v="1"/>
    <x v="267"/>
    <n v="2447"/>
    <n v="99.186589249999997"/>
  </r>
  <r>
    <n v="277"/>
    <x v="1"/>
    <s v="LK"/>
    <x v="95"/>
    <x v="0"/>
    <x v="268"/>
    <n v="51850410"/>
    <n v="90.277078157349905"/>
  </r>
  <r>
    <n v="278"/>
    <x v="1"/>
    <s v="LR"/>
    <x v="96"/>
    <x v="3"/>
    <x v="269"/>
    <n v="786"/>
    <n v="64.274391071711804"/>
  </r>
  <r>
    <n v="279"/>
    <x v="1"/>
    <s v="LS"/>
    <x v="97"/>
    <x v="3"/>
    <x v="18"/>
    <n v="598575"/>
    <n v="72.087810813368407"/>
  </r>
  <r>
    <n v="280"/>
    <x v="1"/>
    <s v="LT"/>
    <x v="98"/>
    <x v="2"/>
    <x v="270"/>
    <n v="33418784"/>
    <n v="100.905516666667"/>
  </r>
  <r>
    <n v="281"/>
    <x v="1"/>
    <s v="LU"/>
    <x v="99"/>
    <x v="2"/>
    <x v="271"/>
    <n v="6816079"/>
    <n v="100.290833333333"/>
  </r>
  <r>
    <n v="282"/>
    <x v="1"/>
    <s v="LV"/>
    <x v="100"/>
    <x v="2"/>
    <x v="272"/>
    <n v="7215102"/>
    <n v="100.1406325"/>
  </r>
  <r>
    <n v="283"/>
    <x v="1"/>
    <s v="LY"/>
    <x v="101"/>
    <x v="3"/>
    <x v="273"/>
    <n v="130"/>
    <n v="189.76666666666699"/>
  </r>
  <r>
    <n v="284"/>
    <x v="1"/>
    <s v="MA"/>
    <x v="102"/>
    <x v="3"/>
    <x v="274"/>
    <n v="79956119"/>
    <n v="98.893729372937301"/>
  </r>
  <r>
    <n v="285"/>
    <x v="1"/>
    <s v="MD"/>
    <x v="103"/>
    <x v="2"/>
    <x v="275"/>
    <n v="213713"/>
    <n v="54.298771828174303"/>
  </r>
  <r>
    <n v="286"/>
    <x v="1"/>
    <s v="MG"/>
    <x v="104"/>
    <x v="3"/>
    <x v="276"/>
    <n v="1390020"/>
    <n v="99.991666666666703"/>
  </r>
  <r>
    <n v="287"/>
    <x v="1"/>
    <s v="ML"/>
    <x v="105"/>
    <x v="3"/>
    <x v="277"/>
    <n v="4280"/>
    <n v="100.442847769029"/>
  </r>
  <r>
    <n v="288"/>
    <x v="1"/>
    <s v="MM"/>
    <x v="106"/>
    <x v="0"/>
    <x v="278"/>
    <n v="3480709"/>
    <n v="127.99841425374299"/>
  </r>
  <r>
    <n v="289"/>
    <x v="1"/>
    <s v="MN"/>
    <x v="107"/>
    <x v="0"/>
    <x v="279"/>
    <n v="622245"/>
    <n v="80.585156249999997"/>
  </r>
  <r>
    <n v="290"/>
    <x v="1"/>
    <s v="MO"/>
    <x v="108"/>
    <x v="0"/>
    <x v="280"/>
    <n v="731347"/>
    <n v="94.995833333333394"/>
  </r>
  <r>
    <n v="291"/>
    <x v="1"/>
    <s v="MQ"/>
    <x v="109"/>
    <x v="1"/>
    <x v="281"/>
    <n v="877"/>
    <n v="99.754999999999995"/>
  </r>
  <r>
    <n v="292"/>
    <x v="1"/>
    <s v="MR"/>
    <x v="110"/>
    <x v="3"/>
    <x v="282"/>
    <n v="50581"/>
    <n v="92.763116310393201"/>
  </r>
  <r>
    <n v="293"/>
    <x v="1"/>
    <s v="MS"/>
    <x v="111"/>
    <x v="1"/>
    <x v="18"/>
    <n v="2276"/>
    <n v="98.288333333333298"/>
  </r>
  <r>
    <n v="294"/>
    <x v="1"/>
    <s v="MT"/>
    <x v="112"/>
    <x v="2"/>
    <x v="283"/>
    <n v="4033355"/>
    <n v="98.503853921053306"/>
  </r>
  <r>
    <n v="295"/>
    <x v="1"/>
    <s v="MU"/>
    <x v="113"/>
    <x v="3"/>
    <x v="284"/>
    <n v="2279465"/>
    <n v="96.476904972050605"/>
  </r>
  <r>
    <n v="296"/>
    <x v="1"/>
    <s v="MV"/>
    <x v="114"/>
    <x v="0"/>
    <x v="285"/>
    <n v="10266"/>
    <n v="95.020547685039105"/>
  </r>
  <r>
    <n v="297"/>
    <x v="1"/>
    <s v="MW"/>
    <x v="115"/>
    <x v="3"/>
    <x v="286"/>
    <n v="288201"/>
    <n v="56.747848117913499"/>
  </r>
  <r>
    <n v="298"/>
    <x v="1"/>
    <s v="MX"/>
    <x v="116"/>
    <x v="1"/>
    <x v="287"/>
    <n v="269338610"/>
    <n v="90.127924166666702"/>
  </r>
  <r>
    <n v="299"/>
    <x v="1"/>
    <s v="MY"/>
    <x v="117"/>
    <x v="0"/>
    <x v="288"/>
    <n v="1283539490"/>
    <n v="115.166666666667"/>
  </r>
  <r>
    <n v="300"/>
    <x v="1"/>
    <s v="MZ"/>
    <x v="118"/>
    <x v="3"/>
    <x v="289"/>
    <n v="930046"/>
    <n v="100.00083333333301"/>
  </r>
  <r>
    <n v="301"/>
    <x v="1"/>
    <s v="NA"/>
    <x v="119"/>
    <x v="3"/>
    <x v="290"/>
    <n v="749206"/>
    <n v="119.824783453573"/>
  </r>
  <r>
    <n v="302"/>
    <x v="1"/>
    <s v="NC"/>
    <x v="120"/>
    <x v="4"/>
    <x v="291"/>
    <n v="2334840"/>
    <n v="106.23333333333299"/>
  </r>
  <r>
    <n v="303"/>
    <x v="1"/>
    <s v="NE"/>
    <x v="121"/>
    <x v="3"/>
    <x v="292"/>
    <n v="96681"/>
    <n v="98.341666666666697"/>
  </r>
  <r>
    <n v="304"/>
    <x v="1"/>
    <s v="NG"/>
    <x v="122"/>
    <x v="3"/>
    <x v="293"/>
    <n v="10512"/>
    <n v="200.298537983892"/>
  </r>
  <r>
    <n v="305"/>
    <x v="1"/>
    <s v="NI"/>
    <x v="123"/>
    <x v="1"/>
    <x v="294"/>
    <n v="1665399"/>
    <n v="197.04456341666699"/>
  </r>
  <r>
    <n v="306"/>
    <x v="1"/>
    <s v="NL"/>
    <x v="124"/>
    <x v="2"/>
    <x v="295"/>
    <n v="527666694"/>
    <n v="100.316666666667"/>
  </r>
  <r>
    <n v="307"/>
    <x v="1"/>
    <s v="NO"/>
    <x v="125"/>
    <x v="2"/>
    <x v="296"/>
    <n v="76552995"/>
    <n v="103.55"/>
  </r>
  <r>
    <n v="308"/>
    <x v="1"/>
    <s v="NP"/>
    <x v="126"/>
    <x v="0"/>
    <x v="297"/>
    <n v="1233161"/>
    <n v="112.808333333333"/>
  </r>
  <r>
    <n v="309"/>
    <x v="1"/>
    <s v="NZ"/>
    <x v="127"/>
    <x v="4"/>
    <x v="18"/>
    <n v="200570152"/>
    <n v="98.450244999999995"/>
  </r>
  <r>
    <n v="310"/>
    <x v="1"/>
    <s v="OM"/>
    <x v="128"/>
    <x v="0"/>
    <x v="298"/>
    <n v="46481703"/>
    <n v="103.308333333333"/>
  </r>
  <r>
    <n v="311"/>
    <x v="1"/>
    <s v="PA"/>
    <x v="129"/>
    <x v="1"/>
    <x v="299"/>
    <n v="1147567"/>
    <n v="103.526866666667"/>
  </r>
  <r>
    <n v="312"/>
    <x v="1"/>
    <s v="PE"/>
    <x v="130"/>
    <x v="5"/>
    <x v="300"/>
    <n v="43337763"/>
    <n v="85.009542178957702"/>
  </r>
  <r>
    <n v="313"/>
    <x v="1"/>
    <s v="PG"/>
    <x v="131"/>
    <x v="4"/>
    <x v="301"/>
    <n v="9414103"/>
    <n v="125.875"/>
  </r>
  <r>
    <n v="314"/>
    <x v="1"/>
    <s v="PH"/>
    <x v="132"/>
    <x v="0"/>
    <x v="302"/>
    <n v="110986258"/>
    <n v="92.308764241893101"/>
  </r>
  <r>
    <n v="315"/>
    <x v="1"/>
    <s v="PK"/>
    <x v="133"/>
    <x v="0"/>
    <x v="303"/>
    <n v="69396009"/>
    <n v="101.92635594625"/>
  </r>
  <r>
    <n v="316"/>
    <x v="1"/>
    <s v="PL"/>
    <x v="134"/>
    <x v="2"/>
    <x v="304"/>
    <n v="130514067"/>
    <n v="122.033333333333"/>
  </r>
  <r>
    <n v="317"/>
    <x v="1"/>
    <s v="PT"/>
    <x v="135"/>
    <x v="2"/>
    <x v="305"/>
    <n v="37027728"/>
    <n v="101.09375"/>
  </r>
  <r>
    <n v="318"/>
    <x v="1"/>
    <s v="PW"/>
    <x v="136"/>
    <x v="4"/>
    <x v="306"/>
    <n v="1121"/>
    <n v="99.316700903861999"/>
  </r>
  <r>
    <n v="319"/>
    <x v="1"/>
    <s v="PY"/>
    <x v="137"/>
    <x v="5"/>
    <x v="307"/>
    <n v="328651"/>
    <n v="94.557274876423804"/>
  </r>
  <r>
    <n v="320"/>
    <x v="1"/>
    <s v="QA"/>
    <x v="138"/>
    <x v="0"/>
    <x v="308"/>
    <n v="208531568"/>
    <n v="99.087419176057693"/>
  </r>
  <r>
    <n v="321"/>
    <x v="1"/>
    <s v="RO"/>
    <x v="139"/>
    <x v="2"/>
    <x v="309"/>
    <n v="16907818"/>
    <n v="98.454999999999998"/>
  </r>
  <r>
    <n v="322"/>
    <x v="1"/>
    <s v="RU"/>
    <x v="140"/>
    <x v="2"/>
    <x v="310"/>
    <n v="136675000"/>
    <n v="162.20085"/>
  </r>
  <r>
    <n v="323"/>
    <x v="1"/>
    <s v="RW"/>
    <x v="141"/>
    <x v="3"/>
    <x v="311"/>
    <n v="457313"/>
    <n v="111.894626122079"/>
  </r>
  <r>
    <n v="324"/>
    <x v="1"/>
    <s v="SA"/>
    <x v="142"/>
    <x v="0"/>
    <x v="312"/>
    <n v="651123977"/>
    <n v="98.425833333333301"/>
  </r>
  <r>
    <n v="325"/>
    <x v="1"/>
    <s v="SB"/>
    <x v="143"/>
    <x v="4"/>
    <x v="313"/>
    <n v="5680111"/>
    <n v="99.526698843804496"/>
  </r>
  <r>
    <n v="326"/>
    <x v="1"/>
    <s v="SC"/>
    <x v="144"/>
    <x v="3"/>
    <x v="314"/>
    <n v="589434"/>
    <n v="99.960008741101902"/>
  </r>
  <r>
    <n v="327"/>
    <x v="1"/>
    <s v="SD"/>
    <x v="145"/>
    <x v="3"/>
    <x v="315"/>
    <n v="46523"/>
    <n v="1184.1994777157399"/>
  </r>
  <r>
    <n v="328"/>
    <x v="1"/>
    <s v="SE"/>
    <x v="146"/>
    <x v="2"/>
    <x v="316"/>
    <n v="295482512"/>
    <n v="316.43"/>
  </r>
  <r>
    <n v="329"/>
    <x v="1"/>
    <s v="SG"/>
    <x v="147"/>
    <x v="0"/>
    <x v="317"/>
    <n v="1375928937"/>
    <n v="98.436416666666702"/>
  </r>
  <r>
    <n v="330"/>
    <x v="1"/>
    <s v="SI"/>
    <x v="148"/>
    <x v="2"/>
    <x v="318"/>
    <n v="16877803"/>
    <n v="99.945833333333297"/>
  </r>
  <r>
    <n v="331"/>
    <x v="1"/>
    <s v="SK"/>
    <x v="149"/>
    <x v="2"/>
    <x v="319"/>
    <n v="69977342"/>
    <n v="162.60833333333301"/>
  </r>
  <r>
    <n v="332"/>
    <x v="1"/>
    <s v="SL"/>
    <x v="150"/>
    <x v="3"/>
    <x v="320"/>
    <n v="634283"/>
    <n v="46.762500000000003"/>
  </r>
  <r>
    <n v="333"/>
    <x v="1"/>
    <s v="SM"/>
    <x v="151"/>
    <x v="2"/>
    <x v="321"/>
    <n v="56973"/>
    <n v="108.351666666667"/>
  </r>
  <r>
    <n v="334"/>
    <x v="1"/>
    <s v="SN"/>
    <x v="152"/>
    <x v="3"/>
    <x v="322"/>
    <n v="1687186"/>
    <n v="101.11960549395501"/>
  </r>
  <r>
    <n v="335"/>
    <x v="1"/>
    <s v="SO"/>
    <x v="153"/>
    <x v="3"/>
    <x v="323"/>
    <n v="992"/>
    <n v="100.93676712562301"/>
  </r>
  <r>
    <n v="336"/>
    <x v="1"/>
    <s v="SR"/>
    <x v="154"/>
    <x v="5"/>
    <x v="324"/>
    <n v="537188"/>
    <n v="103.260784151046"/>
  </r>
  <r>
    <n v="337"/>
    <x v="1"/>
    <s v="ST"/>
    <x v="155"/>
    <x v="3"/>
    <x v="18"/>
    <n v="5103"/>
    <n v="104.17691908799701"/>
  </r>
  <r>
    <n v="338"/>
    <x v="1"/>
    <s v="SV"/>
    <x v="156"/>
    <x v="1"/>
    <x v="325"/>
    <n v="1853913"/>
    <n v="110.03400195475101"/>
  </r>
  <r>
    <n v="339"/>
    <x v="1"/>
    <s v="TD"/>
    <x v="157"/>
    <x v="3"/>
    <x v="326"/>
    <n v="484"/>
    <n v="88.967800632911406"/>
  </r>
  <r>
    <n v="340"/>
    <x v="1"/>
    <s v="TG"/>
    <x v="158"/>
    <x v="3"/>
    <x v="327"/>
    <n v="40246"/>
    <n v="103.4571475"/>
  </r>
  <r>
    <n v="341"/>
    <x v="1"/>
    <s v="TH"/>
    <x v="159"/>
    <x v="0"/>
    <x v="328"/>
    <n v="2233818501"/>
    <n v="97.600924845822803"/>
  </r>
  <r>
    <n v="342"/>
    <x v="1"/>
    <s v="TJ"/>
    <x v="160"/>
    <x v="0"/>
    <x v="18"/>
    <n v="12375"/>
    <n v="524.07050854269801"/>
  </r>
  <r>
    <n v="343"/>
    <x v="1"/>
    <s v="TL"/>
    <x v="161"/>
    <x v="0"/>
    <x v="329"/>
    <n v="279539"/>
    <n v="97.2"/>
  </r>
  <r>
    <n v="344"/>
    <x v="1"/>
    <s v="TN"/>
    <x v="162"/>
    <x v="3"/>
    <x v="330"/>
    <n v="5244848"/>
    <n v="103.629399373844"/>
  </r>
  <r>
    <n v="345"/>
    <x v="1"/>
    <s v="TO"/>
    <x v="163"/>
    <x v="4"/>
    <x v="331"/>
    <n v="2115794"/>
    <n v="87.585750556483006"/>
  </r>
  <r>
    <n v="346"/>
    <x v="1"/>
    <s v="TR"/>
    <x v="164"/>
    <x v="0"/>
    <x v="332"/>
    <n v="167874260"/>
    <n v="280.84583333333302"/>
  </r>
  <r>
    <n v="347"/>
    <x v="1"/>
    <s v="TT"/>
    <x v="165"/>
    <x v="1"/>
    <x v="333"/>
    <n v="1202767"/>
    <n v="104.395300388577"/>
  </r>
  <r>
    <n v="348"/>
    <x v="1"/>
    <s v="TZ"/>
    <x v="166"/>
    <x v="3"/>
    <x v="334"/>
    <n v="9125949"/>
    <n v="85.847379840153494"/>
  </r>
  <r>
    <n v="349"/>
    <x v="1"/>
    <s v="UA"/>
    <x v="167"/>
    <x v="2"/>
    <x v="335"/>
    <n v="6444542"/>
    <n v="198.14166666666699"/>
  </r>
  <r>
    <n v="350"/>
    <x v="1"/>
    <s v="UG"/>
    <x v="168"/>
    <x v="3"/>
    <x v="336"/>
    <n v="1207788"/>
    <n v="96.376714905395104"/>
  </r>
  <r>
    <n v="351"/>
    <x v="1"/>
    <s v="US"/>
    <x v="169"/>
    <x v="1"/>
    <x v="337"/>
    <n v="5573594119"/>
    <n v="110.06700893427001"/>
  </r>
  <r>
    <n v="352"/>
    <x v="1"/>
    <s v="UY"/>
    <x v="170"/>
    <x v="5"/>
    <x v="338"/>
    <n v="7508771"/>
    <n v="61.331865185752598"/>
  </r>
  <r>
    <n v="353"/>
    <x v="1"/>
    <s v="UZ"/>
    <x v="171"/>
    <x v="0"/>
    <x v="339"/>
    <n v="37659"/>
    <n v="57.805434358205602"/>
  </r>
  <r>
    <n v="354"/>
    <x v="1"/>
    <s v="VC"/>
    <x v="172"/>
    <x v="1"/>
    <x v="340"/>
    <n v="52288"/>
    <n v="105.65"/>
  </r>
  <r>
    <n v="355"/>
    <x v="1"/>
    <s v="VE"/>
    <x v="173"/>
    <x v="5"/>
    <x v="341"/>
    <n v="113290"/>
    <n v="5184.1416666666701"/>
  </r>
  <r>
    <n v="356"/>
    <x v="1"/>
    <s v="VG"/>
    <x v="174"/>
    <x v="1"/>
    <x v="342"/>
    <n v="23768"/>
    <n v="106.04925900781799"/>
  </r>
  <r>
    <n v="357"/>
    <x v="1"/>
    <s v="VN"/>
    <x v="175"/>
    <x v="0"/>
    <x v="343"/>
    <n v="634891358"/>
    <n v="90.551971502765298"/>
  </r>
  <r>
    <n v="358"/>
    <x v="1"/>
    <s v="VU"/>
    <x v="176"/>
    <x v="4"/>
    <x v="344"/>
    <n v="675089"/>
    <n v="146.69999999999999"/>
  </r>
  <r>
    <n v="359"/>
    <x v="1"/>
    <s v="WS"/>
    <x v="177"/>
    <x v="4"/>
    <x v="345"/>
    <n v="4967614"/>
    <n v="101.126746761322"/>
  </r>
  <r>
    <n v="360"/>
    <x v="1"/>
    <s v="ZA"/>
    <x v="178"/>
    <x v="3"/>
    <x v="346"/>
    <n v="150866490"/>
    <n v="78.924999999999997"/>
  </r>
  <r>
    <n v="361"/>
    <x v="1"/>
    <s v="ZM"/>
    <x v="179"/>
    <x v="3"/>
    <x v="347"/>
    <n v="91432"/>
    <n v="183.661666666667"/>
  </r>
  <r>
    <n v="362"/>
    <x v="1"/>
    <s v="ZW"/>
    <x v="180"/>
    <x v="3"/>
    <x v="348"/>
    <n v="2212526"/>
    <n v="1.9959097454256201"/>
  </r>
  <r>
    <n v="363"/>
    <x v="2"/>
    <s v="AE"/>
    <x v="0"/>
    <x v="0"/>
    <x v="349"/>
    <n v="1911169692"/>
    <n v="101.048133459401"/>
  </r>
  <r>
    <n v="364"/>
    <x v="2"/>
    <s v="AF"/>
    <x v="1"/>
    <x v="0"/>
    <x v="350"/>
    <n v="96472"/>
    <n v="110.99784185978901"/>
  </r>
  <r>
    <n v="365"/>
    <x v="2"/>
    <s v="AG"/>
    <x v="2"/>
    <x v="1"/>
    <x v="351"/>
    <n v="62755"/>
    <n v="98.4260092867666"/>
  </r>
  <r>
    <n v="366"/>
    <x v="2"/>
    <s v="AI"/>
    <x v="3"/>
    <x v="1"/>
    <x v="352"/>
    <n v="143425"/>
    <n v="106.94"/>
  </r>
  <r>
    <n v="367"/>
    <x v="2"/>
    <s v="AL"/>
    <x v="4"/>
    <x v="2"/>
    <x v="353"/>
    <n v="454020"/>
    <n v="95.474521757158996"/>
  </r>
  <r>
    <n v="368"/>
    <x v="2"/>
    <s v="AM"/>
    <x v="5"/>
    <x v="0"/>
    <x v="354"/>
    <n v="102205"/>
    <n v="123.675205998157"/>
  </r>
  <r>
    <n v="369"/>
    <x v="2"/>
    <s v="AO"/>
    <x v="6"/>
    <x v="3"/>
    <x v="355"/>
    <n v="0"/>
    <n v="52.787500000000001"/>
  </r>
  <r>
    <n v="370"/>
    <x v="2"/>
    <s v="AR"/>
    <x v="181"/>
    <x v="5"/>
    <x v="356"/>
    <n v="212092058"/>
    <n v="112.887108333333"/>
  </r>
  <r>
    <n v="371"/>
    <x v="2"/>
    <s v="AT"/>
    <x v="7"/>
    <x v="2"/>
    <x v="357"/>
    <n v="232247622"/>
    <n v="95.246283333333295"/>
  </r>
  <r>
    <n v="372"/>
    <x v="2"/>
    <s v="AU"/>
    <x v="8"/>
    <x v="4"/>
    <x v="358"/>
    <n v="6641390475"/>
    <n v="111.175"/>
  </r>
  <r>
    <n v="373"/>
    <x v="2"/>
    <s v="AW"/>
    <x v="9"/>
    <x v="1"/>
    <x v="359"/>
    <n v="93819"/>
    <n v="91.902333333333303"/>
  </r>
  <r>
    <n v="374"/>
    <x v="2"/>
    <s v="AZ"/>
    <x v="10"/>
    <x v="0"/>
    <x v="360"/>
    <n v="153364"/>
    <n v="149.50833333333301"/>
  </r>
  <r>
    <n v="375"/>
    <x v="2"/>
    <s v="BA"/>
    <x v="11"/>
    <x v="2"/>
    <x v="361"/>
    <n v="2675575"/>
    <n v="103.196666666667"/>
  </r>
  <r>
    <n v="376"/>
    <x v="2"/>
    <s v="BB"/>
    <x v="12"/>
    <x v="1"/>
    <x v="362"/>
    <n v="1392011"/>
    <n v="82.184760608598495"/>
  </r>
  <r>
    <n v="377"/>
    <x v="2"/>
    <s v="BD"/>
    <x v="13"/>
    <x v="0"/>
    <x v="363"/>
    <n v="105355235"/>
    <n v="77.544586806392502"/>
  </r>
  <r>
    <n v="378"/>
    <x v="2"/>
    <s v="BE"/>
    <x v="14"/>
    <x v="2"/>
    <x v="364"/>
    <n v="385423807"/>
    <n v="105.081666666667"/>
  </r>
  <r>
    <n v="379"/>
    <x v="2"/>
    <s v="BF"/>
    <x v="15"/>
    <x v="3"/>
    <x v="365"/>
    <n v="127"/>
    <n v="103.615833333333"/>
  </r>
  <r>
    <n v="380"/>
    <x v="2"/>
    <s v="BG"/>
    <x v="16"/>
    <x v="2"/>
    <x v="366"/>
    <n v="29828260"/>
    <n v="6632.0562122357896"/>
  </r>
  <r>
    <n v="381"/>
    <x v="2"/>
    <s v="BH"/>
    <x v="17"/>
    <x v="0"/>
    <x v="367"/>
    <n v="5199358"/>
    <n v="96.881334424155497"/>
  </r>
  <r>
    <n v="382"/>
    <x v="2"/>
    <s v="BI"/>
    <x v="18"/>
    <x v="3"/>
    <x v="18"/>
    <n v="16680"/>
    <n v="114.86647787689"/>
  </r>
  <r>
    <n v="383"/>
    <x v="2"/>
    <s v="BJ"/>
    <x v="19"/>
    <x v="3"/>
    <x v="368"/>
    <n v="1042"/>
    <n v="101.182201416667"/>
  </r>
  <r>
    <n v="384"/>
    <x v="2"/>
    <s v="BN"/>
    <x v="20"/>
    <x v="0"/>
    <x v="369"/>
    <n v="16410"/>
    <n v="98.361289999999997"/>
  </r>
  <r>
    <n v="385"/>
    <x v="2"/>
    <s v="BO"/>
    <x v="21"/>
    <x v="5"/>
    <x v="370"/>
    <n v="6304402"/>
    <n v="99.322500000000005"/>
  </r>
  <r>
    <n v="386"/>
    <x v="2"/>
    <s v="BR"/>
    <x v="22"/>
    <x v="5"/>
    <x v="371"/>
    <n v="167043009"/>
    <n v="4848.3108333333303"/>
  </r>
  <r>
    <n v="387"/>
    <x v="2"/>
    <s v="BS"/>
    <x v="23"/>
    <x v="1"/>
    <x v="372"/>
    <n v="40127"/>
    <n v="103.198333333333"/>
  </r>
  <r>
    <n v="388"/>
    <x v="2"/>
    <s v="BT"/>
    <x v="24"/>
    <x v="0"/>
    <x v="373"/>
    <n v="15"/>
    <n v="94.954904279705801"/>
  </r>
  <r>
    <n v="389"/>
    <x v="2"/>
    <s v="BW"/>
    <x v="25"/>
    <x v="3"/>
    <x v="374"/>
    <n v="2392"/>
    <n v="95.5617628801986"/>
  </r>
  <r>
    <n v="390"/>
    <x v="2"/>
    <s v="BY"/>
    <x v="26"/>
    <x v="2"/>
    <x v="375"/>
    <n v="2321659"/>
    <n v="66.697246375283399"/>
  </r>
  <r>
    <n v="391"/>
    <x v="2"/>
    <s v="BZ"/>
    <x v="27"/>
    <x v="1"/>
    <x v="376"/>
    <n v="612354"/>
    <n v="99.900407011196805"/>
  </r>
  <r>
    <n v="392"/>
    <x v="2"/>
    <s v="CA"/>
    <x v="28"/>
    <x v="1"/>
    <x v="377"/>
    <n v="608016467"/>
    <n v="130.42500000000001"/>
  </r>
  <r>
    <n v="393"/>
    <x v="2"/>
    <s v="CF"/>
    <x v="29"/>
    <x v="3"/>
    <x v="18"/>
    <n v="272874"/>
    <n v="95.058339660544604"/>
  </r>
  <r>
    <n v="394"/>
    <x v="2"/>
    <s v="CG"/>
    <x v="30"/>
    <x v="3"/>
    <x v="378"/>
    <n v="18046"/>
    <n v="96.944336332435995"/>
  </r>
  <r>
    <n v="395"/>
    <x v="2"/>
    <s v="CH"/>
    <x v="31"/>
    <x v="2"/>
    <x v="379"/>
    <n v="371183896"/>
    <n v="99.856483333333301"/>
  </r>
  <r>
    <n v="396"/>
    <x v="2"/>
    <s v="CL"/>
    <x v="32"/>
    <x v="5"/>
    <x v="380"/>
    <n v="107582418"/>
    <n v="97.334999999999994"/>
  </r>
  <r>
    <n v="397"/>
    <x v="2"/>
    <s v="CM"/>
    <x v="33"/>
    <x v="3"/>
    <x v="381"/>
    <n v="857333"/>
    <n v="110.930971972763"/>
  </r>
  <r>
    <n v="398"/>
    <x v="2"/>
    <s v="CN"/>
    <x v="34"/>
    <x v="0"/>
    <x v="382"/>
    <n v="10536296290"/>
    <n v="92.898821666666706"/>
  </r>
  <r>
    <n v="399"/>
    <x v="2"/>
    <s v="CO"/>
    <x v="35"/>
    <x v="5"/>
    <x v="383"/>
    <n v="24078125"/>
    <n v="95.955772499999995"/>
  </r>
  <r>
    <n v="400"/>
    <x v="2"/>
    <s v="CR"/>
    <x v="36"/>
    <x v="1"/>
    <x v="384"/>
    <n v="27560117"/>
    <n v="94.464583333333394"/>
  </r>
  <r>
    <n v="401"/>
    <x v="2"/>
    <s v="CW"/>
    <x v="37"/>
    <x v="1"/>
    <x v="385"/>
    <n v="6883"/>
    <n v="125.466666666667"/>
  </r>
  <r>
    <n v="402"/>
    <x v="2"/>
    <s v="CY"/>
    <x v="38"/>
    <x v="0"/>
    <x v="386"/>
    <n v="1917429"/>
    <n v="99.094999999999999"/>
  </r>
  <r>
    <n v="403"/>
    <x v="2"/>
    <s v="CZ"/>
    <x v="39"/>
    <x v="2"/>
    <x v="387"/>
    <n v="157070797"/>
    <n v="103.125"/>
  </r>
  <r>
    <n v="404"/>
    <x v="2"/>
    <s v="DE"/>
    <x v="40"/>
    <x v="2"/>
    <x v="388"/>
    <n v="2882524622"/>
    <n v="96.756351666666603"/>
  </r>
  <r>
    <n v="405"/>
    <x v="2"/>
    <s v="DJ"/>
    <x v="41"/>
    <x v="3"/>
    <x v="389"/>
    <n v="2559666"/>
    <n v="104.815907769189"/>
  </r>
  <r>
    <n v="406"/>
    <x v="2"/>
    <s v="DK"/>
    <x v="42"/>
    <x v="2"/>
    <x v="390"/>
    <n v="226096990"/>
    <n v="101.4"/>
  </r>
  <r>
    <n v="407"/>
    <x v="2"/>
    <s v="DM"/>
    <x v="43"/>
    <x v="1"/>
    <x v="391"/>
    <n v="6666"/>
    <n v="102.693333333333"/>
  </r>
  <r>
    <n v="408"/>
    <x v="2"/>
    <s v="DO"/>
    <x v="44"/>
    <x v="1"/>
    <x v="392"/>
    <n v="14719131"/>
    <n v="92.072672820206904"/>
  </r>
  <r>
    <n v="409"/>
    <x v="2"/>
    <s v="DZ"/>
    <x v="45"/>
    <x v="3"/>
    <x v="393"/>
    <n v="77692"/>
    <n v="193.97"/>
  </r>
  <r>
    <n v="410"/>
    <x v="2"/>
    <s v="EC"/>
    <x v="46"/>
    <x v="5"/>
    <x v="394"/>
    <n v="59736295"/>
    <n v="105.442522541418"/>
  </r>
  <r>
    <n v="411"/>
    <x v="2"/>
    <s v="EE"/>
    <x v="47"/>
    <x v="2"/>
    <x v="395"/>
    <n v="10264410"/>
    <n v="202.00833333333301"/>
  </r>
  <r>
    <n v="412"/>
    <x v="2"/>
    <s v="EG"/>
    <x v="48"/>
    <x v="3"/>
    <x v="396"/>
    <n v="6120482"/>
    <n v="82.358327862087805"/>
  </r>
  <r>
    <n v="413"/>
    <x v="2"/>
    <s v="ES"/>
    <x v="49"/>
    <x v="2"/>
    <x v="397"/>
    <n v="425285929"/>
    <n v="95.045833333333306"/>
  </r>
  <r>
    <n v="414"/>
    <x v="2"/>
    <s v="ET"/>
    <x v="50"/>
    <x v="3"/>
    <x v="398"/>
    <n v="5087933"/>
    <n v="109.121975996797"/>
  </r>
  <r>
    <n v="415"/>
    <x v="2"/>
    <s v="FI"/>
    <x v="51"/>
    <x v="2"/>
    <x v="399"/>
    <n v="153918850"/>
    <n v="101.10833333333299"/>
  </r>
  <r>
    <n v="416"/>
    <x v="2"/>
    <s v="FJ"/>
    <x v="52"/>
    <x v="4"/>
    <x v="400"/>
    <n v="59978193"/>
    <n v="108.825"/>
  </r>
  <r>
    <n v="417"/>
    <x v="2"/>
    <s v="FM"/>
    <x v="53"/>
    <x v="4"/>
    <x v="401"/>
    <n v="0"/>
    <n v="100.87425"/>
  </r>
  <r>
    <n v="418"/>
    <x v="2"/>
    <s v="FR"/>
    <x v="54"/>
    <x v="2"/>
    <x v="402"/>
    <n v="952429934"/>
    <n v="101.216666666667"/>
  </r>
  <r>
    <n v="419"/>
    <x v="2"/>
    <s v="GA"/>
    <x v="55"/>
    <x v="3"/>
    <x v="403"/>
    <n v="311972"/>
    <n v="93.869209580938701"/>
  </r>
  <r>
    <n v="420"/>
    <x v="2"/>
    <s v="GB"/>
    <x v="56"/>
    <x v="2"/>
    <x v="404"/>
    <n v="1655414446"/>
    <n v="103.583333333333"/>
  </r>
  <r>
    <n v="421"/>
    <x v="2"/>
    <s v="GD"/>
    <x v="57"/>
    <x v="1"/>
    <x v="405"/>
    <n v="14983"/>
    <n v="110.370308025"/>
  </r>
  <r>
    <n v="422"/>
    <x v="2"/>
    <s v="GE"/>
    <x v="58"/>
    <x v="0"/>
    <x v="406"/>
    <n v="362620"/>
    <n v="124.18085833333301"/>
  </r>
  <r>
    <n v="423"/>
    <x v="2"/>
    <s v="GH"/>
    <x v="59"/>
    <x v="3"/>
    <x v="407"/>
    <n v="8161786"/>
    <n v="72.588729115245002"/>
  </r>
  <r>
    <n v="424"/>
    <x v="2"/>
    <s v="GM"/>
    <x v="60"/>
    <x v="3"/>
    <x v="408"/>
    <n v="171814"/>
    <n v="84.747065544807398"/>
  </r>
  <r>
    <n v="425"/>
    <x v="2"/>
    <s v="GN"/>
    <x v="61"/>
    <x v="3"/>
    <x v="409"/>
    <n v="481455"/>
    <n v="83.175090119923695"/>
  </r>
  <r>
    <n v="426"/>
    <x v="2"/>
    <s v="GR"/>
    <x v="63"/>
    <x v="2"/>
    <x v="410"/>
    <n v="32783825"/>
    <n v="100.380195833333"/>
  </r>
  <r>
    <n v="427"/>
    <x v="2"/>
    <s v="GT"/>
    <x v="64"/>
    <x v="1"/>
    <x v="411"/>
    <n v="25977875"/>
    <n v="130.35749999999999"/>
  </r>
  <r>
    <n v="428"/>
    <x v="2"/>
    <s v="GY"/>
    <x v="66"/>
    <x v="5"/>
    <x v="412"/>
    <n v="2559007"/>
    <n v="114.71916666666699"/>
  </r>
  <r>
    <n v="429"/>
    <x v="2"/>
    <s v="HK"/>
    <x v="67"/>
    <x v="0"/>
    <x v="413"/>
    <n v="84777515"/>
    <n v="94.55"/>
  </r>
  <r>
    <n v="430"/>
    <x v="2"/>
    <s v="HN"/>
    <x v="68"/>
    <x v="1"/>
    <x v="414"/>
    <n v="4529509"/>
    <n v="304.01666666666699"/>
  </r>
  <r>
    <n v="431"/>
    <x v="2"/>
    <s v="HR"/>
    <x v="69"/>
    <x v="2"/>
    <x v="415"/>
    <n v="4350751"/>
    <n v="99.991666666666703"/>
  </r>
  <r>
    <n v="432"/>
    <x v="2"/>
    <s v="HT"/>
    <x v="70"/>
    <x v="1"/>
    <x v="416"/>
    <n v="641557"/>
    <n v="92.046349338942704"/>
  </r>
  <r>
    <n v="433"/>
    <x v="2"/>
    <s v="HU"/>
    <x v="71"/>
    <x v="2"/>
    <x v="417"/>
    <n v="81603925"/>
    <n v="138.81833333333299"/>
  </r>
  <r>
    <n v="434"/>
    <x v="2"/>
    <s v="ID"/>
    <x v="72"/>
    <x v="0"/>
    <x v="418"/>
    <n v="791050580"/>
    <n v="129.41583333333301"/>
  </r>
  <r>
    <n v="435"/>
    <x v="2"/>
    <s v="IE"/>
    <x v="73"/>
    <x v="2"/>
    <x v="419"/>
    <n v="227094491"/>
    <n v="100.675"/>
  </r>
  <r>
    <n v="436"/>
    <x v="2"/>
    <s v="IL"/>
    <x v="74"/>
    <x v="0"/>
    <x v="420"/>
    <n v="164508437"/>
    <n v="93.4"/>
  </r>
  <r>
    <n v="437"/>
    <x v="2"/>
    <s v="IN"/>
    <x v="75"/>
    <x v="0"/>
    <x v="421"/>
    <n v="593108657"/>
    <n v="133.5"/>
  </r>
  <r>
    <n v="438"/>
    <x v="2"/>
    <s v="IQ"/>
    <x v="76"/>
    <x v="0"/>
    <x v="422"/>
    <n v="218"/>
    <n v="104.325"/>
  </r>
  <r>
    <n v="439"/>
    <x v="2"/>
    <s v="IR"/>
    <x v="77"/>
    <x v="0"/>
    <x v="423"/>
    <n v="6480409"/>
    <n v="29.662439905284"/>
  </r>
  <r>
    <n v="440"/>
    <x v="2"/>
    <s v="IS"/>
    <x v="78"/>
    <x v="2"/>
    <x v="424"/>
    <n v="2366786"/>
    <n v="156.88454999999999"/>
  </r>
  <r>
    <n v="441"/>
    <x v="2"/>
    <s v="IT"/>
    <x v="79"/>
    <x v="2"/>
    <x v="425"/>
    <n v="1104853535"/>
    <n v="101.1"/>
  </r>
  <r>
    <n v="442"/>
    <x v="2"/>
    <s v="JM"/>
    <x v="80"/>
    <x v="1"/>
    <x v="426"/>
    <n v="7188271"/>
    <n v="92.775000000000006"/>
  </r>
  <r>
    <n v="443"/>
    <x v="2"/>
    <s v="JO"/>
    <x v="81"/>
    <x v="0"/>
    <x v="427"/>
    <n v="3030110"/>
    <n v="95.7283052247098"/>
  </r>
  <r>
    <n v="444"/>
    <x v="2"/>
    <s v="JP"/>
    <x v="82"/>
    <x v="0"/>
    <x v="428"/>
    <n v="3864148154"/>
    <n v="98.575000000000003"/>
  </r>
  <r>
    <n v="445"/>
    <x v="2"/>
    <s v="KE"/>
    <x v="83"/>
    <x v="3"/>
    <x v="429"/>
    <n v="4103590"/>
    <n v="93.596016752018102"/>
  </r>
  <r>
    <n v="446"/>
    <x v="2"/>
    <s v="KG"/>
    <x v="84"/>
    <x v="0"/>
    <x v="430"/>
    <n v="160317"/>
    <n v="103.175309863799"/>
  </r>
  <r>
    <n v="447"/>
    <x v="2"/>
    <s v="KH"/>
    <x v="85"/>
    <x v="0"/>
    <x v="431"/>
    <n v="27935084"/>
    <n v="169.87008333333301"/>
  </r>
  <r>
    <n v="448"/>
    <x v="2"/>
    <s v="KI"/>
    <x v="86"/>
    <x v="4"/>
    <x v="432"/>
    <n v="5649"/>
    <n v="127.138908682929"/>
  </r>
  <r>
    <n v="449"/>
    <x v="2"/>
    <s v="KN"/>
    <x v="87"/>
    <x v="1"/>
    <x v="433"/>
    <n v="825"/>
    <n v="107.348333333333"/>
  </r>
  <r>
    <n v="450"/>
    <x v="2"/>
    <s v="KR"/>
    <x v="88"/>
    <x v="0"/>
    <x v="434"/>
    <n v="1906700039"/>
    <n v="97.644999999999996"/>
  </r>
  <r>
    <n v="451"/>
    <x v="2"/>
    <s v="KW"/>
    <x v="89"/>
    <x v="0"/>
    <x v="435"/>
    <n v="31594600"/>
    <n v="112.348133379565"/>
  </r>
  <r>
    <n v="452"/>
    <x v="2"/>
    <s v="KZ"/>
    <x v="91"/>
    <x v="0"/>
    <x v="436"/>
    <n v="1247900"/>
    <n v="74.960191462379697"/>
  </r>
  <r>
    <n v="453"/>
    <x v="2"/>
    <s v="LA"/>
    <x v="92"/>
    <x v="0"/>
    <x v="437"/>
    <n v="2673971"/>
    <n v="102.141213905551"/>
  </r>
  <r>
    <n v="454"/>
    <x v="2"/>
    <s v="LB"/>
    <x v="93"/>
    <x v="0"/>
    <x v="438"/>
    <n v="1628442"/>
    <n v="100.434677200999"/>
  </r>
  <r>
    <n v="455"/>
    <x v="2"/>
    <s v="LC"/>
    <x v="94"/>
    <x v="1"/>
    <x v="439"/>
    <n v="8878"/>
    <n v="99.290003249999998"/>
  </r>
  <r>
    <n v="456"/>
    <x v="2"/>
    <s v="LK"/>
    <x v="95"/>
    <x v="0"/>
    <x v="440"/>
    <n v="60940528"/>
    <n v="97.232148550724602"/>
  </r>
  <r>
    <n v="457"/>
    <x v="2"/>
    <s v="LR"/>
    <x v="96"/>
    <x v="3"/>
    <x v="441"/>
    <n v="9864808"/>
    <n v="72.257034164188099"/>
  </r>
  <r>
    <n v="458"/>
    <x v="2"/>
    <s v="LS"/>
    <x v="97"/>
    <x v="3"/>
    <x v="18"/>
    <n v="858121"/>
    <n v="75.294059923473995"/>
  </r>
  <r>
    <n v="459"/>
    <x v="2"/>
    <s v="LT"/>
    <x v="98"/>
    <x v="2"/>
    <x v="442"/>
    <n v="56702036"/>
    <n v="104.662116666667"/>
  </r>
  <r>
    <n v="460"/>
    <x v="2"/>
    <s v="LU"/>
    <x v="99"/>
    <x v="2"/>
    <x v="443"/>
    <n v="7392845"/>
    <n v="102.026666666667"/>
  </r>
  <r>
    <n v="461"/>
    <x v="2"/>
    <s v="LV"/>
    <x v="100"/>
    <x v="2"/>
    <x v="444"/>
    <n v="10260090"/>
    <n v="103.075116666667"/>
  </r>
  <r>
    <n v="462"/>
    <x v="2"/>
    <s v="LY"/>
    <x v="101"/>
    <x v="3"/>
    <x v="445"/>
    <n v="83"/>
    <n v="238.73333333333301"/>
  </r>
  <r>
    <n v="463"/>
    <x v="2"/>
    <s v="MA"/>
    <x v="102"/>
    <x v="3"/>
    <x v="446"/>
    <n v="58621393"/>
    <n v="99.640044004400394"/>
  </r>
  <r>
    <n v="464"/>
    <x v="2"/>
    <s v="MD"/>
    <x v="103"/>
    <x v="2"/>
    <x v="447"/>
    <n v="322507"/>
    <n v="57.866326010644698"/>
  </r>
  <r>
    <n v="465"/>
    <x v="2"/>
    <s v="MG"/>
    <x v="104"/>
    <x v="3"/>
    <x v="448"/>
    <n v="1808701"/>
    <n v="108.6"/>
  </r>
  <r>
    <n v="466"/>
    <x v="2"/>
    <s v="ML"/>
    <x v="105"/>
    <x v="3"/>
    <x v="449"/>
    <n v="60476"/>
    <n v="102.210498687664"/>
  </r>
  <r>
    <n v="467"/>
    <x v="2"/>
    <s v="MM"/>
    <x v="106"/>
    <x v="0"/>
    <x v="450"/>
    <n v="5098766"/>
    <n v="133.85118853297999"/>
  </r>
  <r>
    <n v="468"/>
    <x v="2"/>
    <s v="MN"/>
    <x v="107"/>
    <x v="0"/>
    <x v="451"/>
    <n v="49365"/>
    <n v="84.051471185064997"/>
  </r>
  <r>
    <n v="469"/>
    <x v="2"/>
    <s v="MO"/>
    <x v="108"/>
    <x v="0"/>
    <x v="452"/>
    <n v="543480"/>
    <n v="96.162499999999994"/>
  </r>
  <r>
    <n v="470"/>
    <x v="2"/>
    <s v="MQ"/>
    <x v="109"/>
    <x v="1"/>
    <x v="453"/>
    <n v="0"/>
    <n v="100.316666666667"/>
  </r>
  <r>
    <n v="471"/>
    <x v="2"/>
    <s v="MR"/>
    <x v="110"/>
    <x v="3"/>
    <x v="454"/>
    <n v="28714"/>
    <n v="94.854253459993998"/>
  </r>
  <r>
    <n v="472"/>
    <x v="2"/>
    <s v="MS"/>
    <x v="111"/>
    <x v="1"/>
    <x v="18"/>
    <n v="25706"/>
    <n v="99.460833333333298"/>
  </r>
  <r>
    <n v="473"/>
    <x v="2"/>
    <s v="MT"/>
    <x v="112"/>
    <x v="2"/>
    <x v="455"/>
    <n v="2852357"/>
    <n v="99.847795666482398"/>
  </r>
  <r>
    <n v="474"/>
    <x v="2"/>
    <s v="MU"/>
    <x v="113"/>
    <x v="3"/>
    <x v="456"/>
    <n v="6512881"/>
    <n v="100.01471020888501"/>
  </r>
  <r>
    <n v="475"/>
    <x v="2"/>
    <s v="MV"/>
    <x v="114"/>
    <x v="0"/>
    <x v="457"/>
    <n v="3591"/>
    <n v="97.697726323823602"/>
  </r>
  <r>
    <n v="476"/>
    <x v="2"/>
    <s v="MW"/>
    <x v="115"/>
    <x v="3"/>
    <x v="458"/>
    <n v="272374"/>
    <n v="63.298475766650398"/>
  </r>
  <r>
    <n v="477"/>
    <x v="2"/>
    <s v="MX"/>
    <x v="116"/>
    <x v="1"/>
    <x v="459"/>
    <n v="321248657"/>
    <n v="95.572964166666694"/>
  </r>
  <r>
    <n v="478"/>
    <x v="2"/>
    <s v="MY"/>
    <x v="117"/>
    <x v="0"/>
    <x v="460"/>
    <n v="1693963734"/>
    <n v="119.625"/>
  </r>
  <r>
    <n v="479"/>
    <x v="2"/>
    <s v="MZ"/>
    <x v="118"/>
    <x v="3"/>
    <x v="461"/>
    <n v="790192"/>
    <n v="115.114166666667"/>
  </r>
  <r>
    <n v="480"/>
    <x v="2"/>
    <s v="NA"/>
    <x v="119"/>
    <x v="3"/>
    <x v="462"/>
    <n v="11968350"/>
    <n v="127.18897476872699"/>
  </r>
  <r>
    <n v="481"/>
    <x v="2"/>
    <s v="NE"/>
    <x v="121"/>
    <x v="3"/>
    <x v="463"/>
    <n v="248848"/>
    <n v="101.091666666667"/>
  </r>
  <r>
    <n v="482"/>
    <x v="2"/>
    <s v="NG"/>
    <x v="122"/>
    <x v="3"/>
    <x v="464"/>
    <n v="3222088"/>
    <n v="233.35233594467201"/>
  </r>
  <r>
    <n v="483"/>
    <x v="2"/>
    <s v="NI"/>
    <x v="123"/>
    <x v="1"/>
    <x v="465"/>
    <n v="2183542"/>
    <n v="204.63210258333299"/>
  </r>
  <r>
    <n v="484"/>
    <x v="2"/>
    <s v="NL"/>
    <x v="124"/>
    <x v="2"/>
    <x v="466"/>
    <n v="571537817"/>
    <n v="101.7025"/>
  </r>
  <r>
    <n v="485"/>
    <x v="2"/>
    <s v="NO"/>
    <x v="125"/>
    <x v="2"/>
    <x v="467"/>
    <n v="51448393"/>
    <n v="105.491666666667"/>
  </r>
  <r>
    <n v="486"/>
    <x v="2"/>
    <s v="NP"/>
    <x v="126"/>
    <x v="0"/>
    <x v="468"/>
    <n v="1048570"/>
    <n v="116.9"/>
  </r>
  <r>
    <n v="487"/>
    <x v="2"/>
    <s v="NZ"/>
    <x v="127"/>
    <x v="4"/>
    <x v="18"/>
    <n v="186750460"/>
    <n v="100.27235"/>
  </r>
  <r>
    <n v="488"/>
    <x v="2"/>
    <s v="OM"/>
    <x v="128"/>
    <x v="0"/>
    <x v="469"/>
    <n v="29889097"/>
    <n v="104.958333333333"/>
  </r>
  <r>
    <n v="489"/>
    <x v="2"/>
    <s v="PA"/>
    <x v="129"/>
    <x v="1"/>
    <x v="470"/>
    <n v="1863693"/>
    <n v="104.433333333333"/>
  </r>
  <r>
    <n v="490"/>
    <x v="2"/>
    <s v="PE"/>
    <x v="130"/>
    <x v="5"/>
    <x v="471"/>
    <n v="40511214"/>
    <n v="87.555493347099301"/>
  </r>
  <r>
    <n v="491"/>
    <x v="2"/>
    <s v="PG"/>
    <x v="131"/>
    <x v="4"/>
    <x v="472"/>
    <n v="8787382"/>
    <n v="132.69999999999999"/>
  </r>
  <r>
    <n v="492"/>
    <x v="2"/>
    <s v="PH"/>
    <x v="132"/>
    <x v="0"/>
    <x v="473"/>
    <n v="114959370"/>
    <n v="94.942506573181404"/>
  </r>
  <r>
    <n v="493"/>
    <x v="2"/>
    <s v="PK"/>
    <x v="133"/>
    <x v="0"/>
    <x v="474"/>
    <n v="68245326"/>
    <n v="106.090428465393"/>
  </r>
  <r>
    <n v="494"/>
    <x v="2"/>
    <s v="PL"/>
    <x v="134"/>
    <x v="2"/>
    <x v="475"/>
    <n v="158525634"/>
    <n v="124.566666666667"/>
  </r>
  <r>
    <n v="495"/>
    <x v="2"/>
    <s v="PT"/>
    <x v="135"/>
    <x v="2"/>
    <x v="476"/>
    <n v="39990576"/>
    <n v="102.47733333333299"/>
  </r>
  <r>
    <n v="496"/>
    <x v="2"/>
    <s v="PW"/>
    <x v="136"/>
    <x v="4"/>
    <x v="477"/>
    <n v="7455"/>
    <n v="100.72499999999999"/>
  </r>
  <r>
    <n v="497"/>
    <x v="2"/>
    <s v="PY"/>
    <x v="137"/>
    <x v="5"/>
    <x v="478"/>
    <n v="410504"/>
    <n v="97.963679346658097"/>
  </r>
  <r>
    <n v="498"/>
    <x v="2"/>
    <s v="QA"/>
    <x v="138"/>
    <x v="0"/>
    <x v="479"/>
    <n v="137590233"/>
    <n v="99.4786945008929"/>
  </r>
  <r>
    <n v="499"/>
    <x v="2"/>
    <s v="RO"/>
    <x v="139"/>
    <x v="2"/>
    <x v="480"/>
    <n v="36701880"/>
    <n v="99.773333333333397"/>
  </r>
  <r>
    <n v="500"/>
    <x v="2"/>
    <s v="RU"/>
    <x v="140"/>
    <x v="2"/>
    <x v="481"/>
    <n v="299892057"/>
    <n v="168.17524166666701"/>
  </r>
  <r>
    <n v="501"/>
    <x v="2"/>
    <s v="RW"/>
    <x v="141"/>
    <x v="3"/>
    <x v="482"/>
    <n v="587921"/>
    <n v="121.158982782482"/>
  </r>
  <r>
    <n v="502"/>
    <x v="2"/>
    <s v="SA"/>
    <x v="142"/>
    <x v="0"/>
    <x v="483"/>
    <n v="329610913"/>
    <n v="97.600833333333298"/>
  </r>
  <r>
    <n v="503"/>
    <x v="2"/>
    <s v="SB"/>
    <x v="143"/>
    <x v="4"/>
    <x v="484"/>
    <n v="7540579"/>
    <n v="100.013072643979"/>
  </r>
  <r>
    <n v="504"/>
    <x v="2"/>
    <s v="SC"/>
    <x v="144"/>
    <x v="3"/>
    <x v="485"/>
    <n v="10918"/>
    <n v="102.81566202819999"/>
  </r>
  <r>
    <n v="505"/>
    <x v="2"/>
    <s v="SD"/>
    <x v="145"/>
    <x v="3"/>
    <x v="486"/>
    <n v="3041"/>
    <n v="3408.7375023653999"/>
  </r>
  <r>
    <n v="506"/>
    <x v="2"/>
    <s v="SE"/>
    <x v="146"/>
    <x v="2"/>
    <x v="487"/>
    <n v="353362504"/>
    <n v="322.10833333333301"/>
  </r>
  <r>
    <n v="507"/>
    <x v="2"/>
    <s v="SG"/>
    <x v="147"/>
    <x v="0"/>
    <x v="488"/>
    <n v="1860910264"/>
    <n v="99.003666666666604"/>
  </r>
  <r>
    <n v="508"/>
    <x v="2"/>
    <s v="SI"/>
    <x v="148"/>
    <x v="2"/>
    <x v="489"/>
    <n v="23567990"/>
    <n v="101.37416666666699"/>
  </r>
  <r>
    <n v="509"/>
    <x v="2"/>
    <s v="SK"/>
    <x v="149"/>
    <x v="2"/>
    <x v="490"/>
    <n v="70236501"/>
    <n v="164.74166666666699"/>
  </r>
  <r>
    <n v="510"/>
    <x v="2"/>
    <s v="SL"/>
    <x v="150"/>
    <x v="3"/>
    <x v="491"/>
    <n v="660634"/>
    <n v="55.283333333333402"/>
  </r>
  <r>
    <n v="511"/>
    <x v="2"/>
    <s v="SM"/>
    <x v="151"/>
    <x v="2"/>
    <x v="492"/>
    <n v="8595"/>
    <n v="109.485"/>
  </r>
  <r>
    <n v="512"/>
    <x v="2"/>
    <s v="SN"/>
    <x v="152"/>
    <x v="3"/>
    <x v="493"/>
    <n v="53516"/>
    <n v="102.452516757502"/>
  </r>
  <r>
    <n v="513"/>
    <x v="2"/>
    <s v="SO"/>
    <x v="153"/>
    <x v="3"/>
    <x v="494"/>
    <n v="36973"/>
    <n v="104.93042455392499"/>
  </r>
  <r>
    <n v="514"/>
    <x v="2"/>
    <s v="SR"/>
    <x v="154"/>
    <x v="5"/>
    <x v="495"/>
    <n v="990257"/>
    <n v="125.97499999999999"/>
  </r>
  <r>
    <n v="515"/>
    <x v="2"/>
    <s v="ST"/>
    <x v="155"/>
    <x v="3"/>
    <x v="18"/>
    <n v="1019"/>
    <n v="110.104894355399"/>
  </r>
  <r>
    <n v="516"/>
    <x v="2"/>
    <s v="SV"/>
    <x v="156"/>
    <x v="1"/>
    <x v="496"/>
    <n v="2296625"/>
    <n v="111.14793561138301"/>
  </r>
  <r>
    <n v="517"/>
    <x v="2"/>
    <s v="TD"/>
    <x v="157"/>
    <x v="3"/>
    <x v="497"/>
    <n v="2235"/>
    <n v="87.600276898734194"/>
  </r>
  <r>
    <n v="518"/>
    <x v="2"/>
    <s v="TG"/>
    <x v="158"/>
    <x v="3"/>
    <x v="498"/>
    <n v="230330"/>
    <n v="102.44131225"/>
  </r>
  <r>
    <n v="519"/>
    <x v="2"/>
    <s v="TH"/>
    <x v="159"/>
    <x v="0"/>
    <x v="499"/>
    <n v="2559486521"/>
    <n v="98.250587729591402"/>
  </r>
  <r>
    <n v="520"/>
    <x v="2"/>
    <s v="TL"/>
    <x v="161"/>
    <x v="0"/>
    <x v="500"/>
    <n v="352830"/>
    <n v="97.7083333333333"/>
  </r>
  <r>
    <n v="521"/>
    <x v="2"/>
    <s v="TN"/>
    <x v="162"/>
    <x v="3"/>
    <x v="501"/>
    <n v="6588688"/>
    <n v="109.130927079933"/>
  </r>
  <r>
    <n v="522"/>
    <x v="2"/>
    <s v="TO"/>
    <x v="163"/>
    <x v="4"/>
    <x v="502"/>
    <n v="3586415"/>
    <n v="94.169626460767901"/>
  </r>
  <r>
    <n v="523"/>
    <x v="2"/>
    <s v="TR"/>
    <x v="164"/>
    <x v="0"/>
    <x v="503"/>
    <n v="193809552"/>
    <n v="312.14416666666699"/>
  </r>
  <r>
    <n v="524"/>
    <x v="2"/>
    <s v="TT"/>
    <x v="165"/>
    <x v="1"/>
    <x v="504"/>
    <n v="1465981"/>
    <n v="106.35833333333299"/>
  </r>
  <r>
    <n v="525"/>
    <x v="2"/>
    <s v="TZ"/>
    <x v="166"/>
    <x v="3"/>
    <x v="505"/>
    <n v="5380229"/>
    <n v="90.413358212181507"/>
  </r>
  <r>
    <n v="526"/>
    <x v="2"/>
    <s v="UA"/>
    <x v="167"/>
    <x v="2"/>
    <x v="506"/>
    <n v="9407218"/>
    <n v="226.75"/>
  </r>
  <r>
    <n v="527"/>
    <x v="2"/>
    <s v="UG"/>
    <x v="168"/>
    <x v="3"/>
    <x v="507"/>
    <n v="553282"/>
    <n v="101.39766906286199"/>
  </r>
  <r>
    <n v="528"/>
    <x v="2"/>
    <s v="US"/>
    <x v="169"/>
    <x v="1"/>
    <x v="508"/>
    <n v="5760941131"/>
    <n v="112.411557302308"/>
  </r>
  <r>
    <n v="529"/>
    <x v="2"/>
    <s v="UY"/>
    <x v="170"/>
    <x v="5"/>
    <x v="509"/>
    <n v="5562904"/>
    <n v="65.145538108004601"/>
  </r>
  <r>
    <n v="530"/>
    <x v="2"/>
    <s v="UZ"/>
    <x v="171"/>
    <x v="0"/>
    <x v="510"/>
    <n v="73954"/>
    <n v="65.826367606285601"/>
  </r>
  <r>
    <n v="531"/>
    <x v="2"/>
    <s v="VC"/>
    <x v="172"/>
    <x v="1"/>
    <x v="511"/>
    <n v="1063"/>
    <n v="107.925"/>
  </r>
  <r>
    <n v="532"/>
    <x v="2"/>
    <s v="VN"/>
    <x v="175"/>
    <x v="0"/>
    <x v="512"/>
    <n v="809510045"/>
    <n v="93.739633516916399"/>
  </r>
  <r>
    <n v="533"/>
    <x v="2"/>
    <s v="VU"/>
    <x v="176"/>
    <x v="4"/>
    <x v="513"/>
    <n v="654550"/>
    <n v="151.22499999999999"/>
  </r>
  <r>
    <n v="534"/>
    <x v="2"/>
    <s v="WS"/>
    <x v="177"/>
    <x v="4"/>
    <x v="514"/>
    <n v="6768686"/>
    <n v="102.896360441407"/>
  </r>
  <r>
    <n v="535"/>
    <x v="2"/>
    <s v="ZA"/>
    <x v="178"/>
    <x v="3"/>
    <x v="515"/>
    <n v="139616097"/>
    <n v="83.016666666666694"/>
  </r>
  <r>
    <n v="536"/>
    <x v="2"/>
    <s v="ZM"/>
    <x v="179"/>
    <x v="3"/>
    <x v="516"/>
    <n v="123532"/>
    <n v="195.74166666666699"/>
  </r>
  <r>
    <n v="537"/>
    <x v="2"/>
    <s v="ZW"/>
    <x v="180"/>
    <x v="3"/>
    <x v="517"/>
    <n v="1137540"/>
    <n v="2.0137524264120898"/>
  </r>
  <r>
    <n v="538"/>
    <x v="3"/>
    <s v="AE"/>
    <x v="0"/>
    <x v="0"/>
    <x v="518"/>
    <n v="2841348197"/>
    <n v="104.14893062944699"/>
  </r>
  <r>
    <n v="539"/>
    <x v="3"/>
    <s v="AF"/>
    <x v="1"/>
    <x v="0"/>
    <x v="519"/>
    <n v="158665"/>
    <n v="111.69285390219"/>
  </r>
  <r>
    <n v="540"/>
    <x v="3"/>
    <s v="AG"/>
    <x v="2"/>
    <x v="1"/>
    <x v="520"/>
    <n v="66826"/>
    <n v="99.614166666666705"/>
  </r>
  <r>
    <n v="541"/>
    <x v="3"/>
    <s v="AI"/>
    <x v="3"/>
    <x v="1"/>
    <x v="521"/>
    <n v="21621"/>
    <n v="107.3425"/>
  </r>
  <r>
    <n v="542"/>
    <x v="3"/>
    <s v="AL"/>
    <x v="4"/>
    <x v="2"/>
    <x v="522"/>
    <n v="774566"/>
    <n v="97.410801990530601"/>
  </r>
  <r>
    <n v="543"/>
    <x v="3"/>
    <s v="AM"/>
    <x v="5"/>
    <x v="0"/>
    <x v="523"/>
    <n v="245965"/>
    <n v="126.792110366697"/>
  </r>
  <r>
    <n v="544"/>
    <x v="3"/>
    <s v="AO"/>
    <x v="6"/>
    <x v="3"/>
    <x v="524"/>
    <n v="320"/>
    <n v="63.15"/>
  </r>
  <r>
    <n v="545"/>
    <x v="3"/>
    <s v="AR"/>
    <x v="181"/>
    <x v="5"/>
    <x v="525"/>
    <n v="236671451"/>
    <n v="151.58167499999999"/>
  </r>
  <r>
    <n v="546"/>
    <x v="3"/>
    <s v="AT"/>
    <x v="7"/>
    <x v="2"/>
    <x v="526"/>
    <n v="286088772"/>
    <n v="97.149665833333302"/>
  </r>
  <r>
    <n v="547"/>
    <x v="3"/>
    <s v="AU"/>
    <x v="8"/>
    <x v="4"/>
    <x v="527"/>
    <n v="7006301533"/>
    <n v="113.3"/>
  </r>
  <r>
    <n v="548"/>
    <x v="3"/>
    <s v="AW"/>
    <x v="9"/>
    <x v="1"/>
    <x v="528"/>
    <n v="2852"/>
    <n v="95.234750000000005"/>
  </r>
  <r>
    <n v="549"/>
    <x v="3"/>
    <s v="AZ"/>
    <x v="10"/>
    <x v="0"/>
    <x v="529"/>
    <n v="132867"/>
    <n v="152.9"/>
  </r>
  <r>
    <n v="550"/>
    <x v="3"/>
    <s v="BA"/>
    <x v="11"/>
    <x v="2"/>
    <x v="530"/>
    <n v="2659217"/>
    <n v="105.536666666667"/>
  </r>
  <r>
    <n v="551"/>
    <x v="3"/>
    <s v="BB"/>
    <x v="12"/>
    <x v="1"/>
    <x v="531"/>
    <n v="1306100"/>
    <n v="85.2040759352317"/>
  </r>
  <r>
    <n v="552"/>
    <x v="3"/>
    <s v="BD"/>
    <x v="13"/>
    <x v="0"/>
    <x v="532"/>
    <n v="137967122"/>
    <n v="81.843365111151101"/>
  </r>
  <r>
    <n v="553"/>
    <x v="3"/>
    <s v="BE"/>
    <x v="14"/>
    <x v="2"/>
    <x v="533"/>
    <n v="419119030"/>
    <n v="107.239166666667"/>
  </r>
  <r>
    <n v="554"/>
    <x v="3"/>
    <s v="BF"/>
    <x v="15"/>
    <x v="3"/>
    <x v="534"/>
    <n v="3640"/>
    <n v="105.6425"/>
  </r>
  <r>
    <n v="555"/>
    <x v="3"/>
    <s v="BG"/>
    <x v="16"/>
    <x v="2"/>
    <x v="535"/>
    <n v="20214908"/>
    <n v="6818.71840139494"/>
  </r>
  <r>
    <n v="556"/>
    <x v="3"/>
    <s v="BH"/>
    <x v="17"/>
    <x v="0"/>
    <x v="536"/>
    <n v="11660735"/>
    <n v="98.903896378319104"/>
  </r>
  <r>
    <n v="557"/>
    <x v="3"/>
    <s v="BI"/>
    <x v="18"/>
    <x v="3"/>
    <x v="537"/>
    <n v="1216064"/>
    <n v="111.633333333333"/>
  </r>
  <r>
    <n v="558"/>
    <x v="3"/>
    <s v="BJ"/>
    <x v="19"/>
    <x v="3"/>
    <x v="538"/>
    <n v="1053"/>
    <n v="101.834627916667"/>
  </r>
  <r>
    <n v="559"/>
    <x v="3"/>
    <s v="BN"/>
    <x v="20"/>
    <x v="0"/>
    <x v="539"/>
    <n v="42169"/>
    <n v="99.369544166666699"/>
  </r>
  <r>
    <n v="560"/>
    <x v="3"/>
    <s v="BO"/>
    <x v="21"/>
    <x v="5"/>
    <x v="540"/>
    <n v="8976777"/>
    <n v="101.57916666666701"/>
  </r>
  <r>
    <n v="561"/>
    <x v="3"/>
    <s v="BR"/>
    <x v="22"/>
    <x v="5"/>
    <x v="541"/>
    <n v="173960586"/>
    <n v="5025.99416666667"/>
  </r>
  <r>
    <n v="562"/>
    <x v="3"/>
    <s v="BS"/>
    <x v="23"/>
    <x v="1"/>
    <x v="542"/>
    <n v="30756"/>
    <n v="105.536666666667"/>
  </r>
  <r>
    <n v="563"/>
    <x v="3"/>
    <s v="BT"/>
    <x v="24"/>
    <x v="0"/>
    <x v="543"/>
    <n v="4089"/>
    <n v="97.541441557327104"/>
  </r>
  <r>
    <n v="564"/>
    <x v="3"/>
    <s v="BW"/>
    <x v="25"/>
    <x v="3"/>
    <x v="544"/>
    <n v="5802"/>
    <n v="98.656067659838598"/>
  </r>
  <r>
    <n v="565"/>
    <x v="3"/>
    <s v="BY"/>
    <x v="26"/>
    <x v="2"/>
    <x v="545"/>
    <n v="21690450"/>
    <n v="69.946937781438706"/>
  </r>
  <r>
    <n v="566"/>
    <x v="3"/>
    <s v="BZ"/>
    <x v="27"/>
    <x v="1"/>
    <x v="546"/>
    <n v="1132640"/>
    <n v="100.17012075008"/>
  </r>
  <r>
    <n v="567"/>
    <x v="3"/>
    <s v="CA"/>
    <x v="28"/>
    <x v="1"/>
    <x v="547"/>
    <n v="674690413"/>
    <n v="133.38333333333301"/>
  </r>
  <r>
    <n v="568"/>
    <x v="3"/>
    <s v="CF"/>
    <x v="29"/>
    <x v="3"/>
    <x v="548"/>
    <n v="23358"/>
    <n v="96.590829213809698"/>
  </r>
  <r>
    <n v="569"/>
    <x v="3"/>
    <s v="CG"/>
    <x v="30"/>
    <x v="3"/>
    <x v="549"/>
    <n v="27678"/>
    <n v="98.061890248228394"/>
  </r>
  <r>
    <n v="570"/>
    <x v="3"/>
    <s v="CH"/>
    <x v="31"/>
    <x v="2"/>
    <x v="550"/>
    <n v="389644104"/>
    <n v="100.79147500000001"/>
  </r>
  <r>
    <n v="571"/>
    <x v="3"/>
    <s v="CL"/>
    <x v="32"/>
    <x v="5"/>
    <x v="551"/>
    <n v="118603445"/>
    <n v="99.704999999999998"/>
  </r>
  <r>
    <n v="572"/>
    <x v="3"/>
    <s v="CM"/>
    <x v="33"/>
    <x v="3"/>
    <x v="552"/>
    <n v="798956"/>
    <n v="112.116666666667"/>
  </r>
  <r>
    <n v="573"/>
    <x v="3"/>
    <s v="CN"/>
    <x v="34"/>
    <x v="0"/>
    <x v="553"/>
    <n v="12076149262"/>
    <n v="94.826277500000003"/>
  </r>
  <r>
    <n v="574"/>
    <x v="3"/>
    <s v="CO"/>
    <x v="35"/>
    <x v="5"/>
    <x v="554"/>
    <n v="25294669"/>
    <n v="99.065285833333306"/>
  </r>
  <r>
    <n v="575"/>
    <x v="3"/>
    <s v="CR"/>
    <x v="36"/>
    <x v="1"/>
    <x v="555"/>
    <n v="12961334"/>
    <n v="96.562749999999994"/>
  </r>
  <r>
    <n v="576"/>
    <x v="3"/>
    <s v="CW"/>
    <x v="37"/>
    <x v="1"/>
    <x v="556"/>
    <n v="0"/>
    <n v="128.708333333333"/>
  </r>
  <r>
    <n v="577"/>
    <x v="3"/>
    <s v="CY"/>
    <x v="38"/>
    <x v="0"/>
    <x v="557"/>
    <n v="3211853"/>
    <n v="100.5175"/>
  </r>
  <r>
    <n v="578"/>
    <x v="3"/>
    <s v="CZ"/>
    <x v="39"/>
    <x v="2"/>
    <x v="558"/>
    <n v="193174823"/>
    <n v="105.341666666667"/>
  </r>
  <r>
    <n v="579"/>
    <x v="3"/>
    <s v="DE"/>
    <x v="40"/>
    <x v="2"/>
    <x v="559"/>
    <n v="3065491013"/>
    <n v="98.432334999999995"/>
  </r>
  <r>
    <n v="580"/>
    <x v="3"/>
    <s v="DJ"/>
    <x v="41"/>
    <x v="3"/>
    <x v="560"/>
    <n v="1158692"/>
    <n v="104.97100475872099"/>
  </r>
  <r>
    <n v="581"/>
    <x v="3"/>
    <s v="DK"/>
    <x v="42"/>
    <x v="2"/>
    <x v="561"/>
    <n v="233032946"/>
    <n v="102.22499999999999"/>
  </r>
  <r>
    <n v="582"/>
    <x v="3"/>
    <s v="DM"/>
    <x v="43"/>
    <x v="1"/>
    <x v="562"/>
    <n v="84938"/>
    <n v="103.709166666667"/>
  </r>
  <r>
    <n v="583"/>
    <x v="3"/>
    <s v="DO"/>
    <x v="44"/>
    <x v="1"/>
    <x v="563"/>
    <n v="16381468"/>
    <n v="95.354542714432498"/>
  </r>
  <r>
    <n v="584"/>
    <x v="3"/>
    <s v="DZ"/>
    <x v="45"/>
    <x v="3"/>
    <x v="564"/>
    <n v="1593708"/>
    <n v="202.2525"/>
  </r>
  <r>
    <n v="585"/>
    <x v="3"/>
    <s v="EC"/>
    <x v="46"/>
    <x v="5"/>
    <x v="565"/>
    <n v="59059336"/>
    <n v="105.206222425733"/>
  </r>
  <r>
    <n v="586"/>
    <x v="3"/>
    <s v="EE"/>
    <x v="47"/>
    <x v="2"/>
    <x v="566"/>
    <n v="8458667"/>
    <n v="208.95"/>
  </r>
  <r>
    <n v="587"/>
    <x v="3"/>
    <s v="EG"/>
    <x v="48"/>
    <x v="3"/>
    <x v="567"/>
    <n v="7829790"/>
    <n v="94.219134266737797"/>
  </r>
  <r>
    <n v="588"/>
    <x v="3"/>
    <s v="ES"/>
    <x v="49"/>
    <x v="2"/>
    <x v="568"/>
    <n v="476022615"/>
    <n v="96.637833333333305"/>
  </r>
  <r>
    <n v="589"/>
    <x v="3"/>
    <s v="ET"/>
    <x v="50"/>
    <x v="3"/>
    <x v="569"/>
    <n v="5670148"/>
    <n v="124.216857847875"/>
  </r>
  <r>
    <n v="590"/>
    <x v="3"/>
    <s v="FI"/>
    <x v="51"/>
    <x v="2"/>
    <x v="570"/>
    <n v="168434223"/>
    <n v="102.20416666666701"/>
  </r>
  <r>
    <n v="591"/>
    <x v="3"/>
    <s v="FJ"/>
    <x v="52"/>
    <x v="4"/>
    <x v="571"/>
    <n v="57301353"/>
    <n v="113.26666666666701"/>
  </r>
  <r>
    <n v="592"/>
    <x v="3"/>
    <s v="FM"/>
    <x v="53"/>
    <x v="4"/>
    <x v="572"/>
    <n v="1098"/>
    <n v="102.38575"/>
  </r>
  <r>
    <n v="593"/>
    <x v="3"/>
    <s v="FR"/>
    <x v="54"/>
    <x v="2"/>
    <x v="573"/>
    <n v="1110969323"/>
    <n v="103.09"/>
  </r>
  <r>
    <n v="594"/>
    <x v="3"/>
    <s v="GA"/>
    <x v="55"/>
    <x v="3"/>
    <x v="574"/>
    <n v="592458"/>
    <n v="98.3271207865169"/>
  </r>
  <r>
    <n v="595"/>
    <x v="3"/>
    <s v="GB"/>
    <x v="56"/>
    <x v="2"/>
    <x v="575"/>
    <n v="1701605471"/>
    <n v="105.958333333333"/>
  </r>
  <r>
    <n v="596"/>
    <x v="3"/>
    <s v="GD"/>
    <x v="57"/>
    <x v="1"/>
    <x v="576"/>
    <n v="3735"/>
    <n v="111.257798225"/>
  </r>
  <r>
    <n v="597"/>
    <x v="3"/>
    <s v="GE"/>
    <x v="58"/>
    <x v="0"/>
    <x v="577"/>
    <n v="1098172"/>
    <n v="127.428491666667"/>
  </r>
  <r>
    <n v="598"/>
    <x v="3"/>
    <s v="GH"/>
    <x v="59"/>
    <x v="3"/>
    <x v="578"/>
    <n v="10532202"/>
    <n v="78.257012508916105"/>
  </r>
  <r>
    <n v="599"/>
    <x v="3"/>
    <s v="GM"/>
    <x v="60"/>
    <x v="3"/>
    <x v="579"/>
    <n v="77860"/>
    <n v="90.273394772863497"/>
  </r>
  <r>
    <n v="600"/>
    <x v="3"/>
    <s v="GN"/>
    <x v="61"/>
    <x v="3"/>
    <x v="580"/>
    <n v="50592"/>
    <n v="91.349219426787997"/>
  </r>
  <r>
    <n v="601"/>
    <x v="3"/>
    <s v="GR"/>
    <x v="63"/>
    <x v="2"/>
    <x v="581"/>
    <n v="38629703"/>
    <n v="101.008195833333"/>
  </r>
  <r>
    <n v="602"/>
    <x v="3"/>
    <s v="GT"/>
    <x v="64"/>
    <x v="1"/>
    <x v="582"/>
    <n v="54261214"/>
    <n v="135.24833333333299"/>
  </r>
  <r>
    <n v="603"/>
    <x v="3"/>
    <s v="GY"/>
    <x v="66"/>
    <x v="5"/>
    <x v="583"/>
    <n v="1481074"/>
    <n v="116.190833333333"/>
  </r>
  <r>
    <n v="604"/>
    <x v="3"/>
    <s v="HK"/>
    <x v="67"/>
    <x v="0"/>
    <x v="584"/>
    <n v="89707524"/>
    <n v="96.825000000000003"/>
  </r>
  <r>
    <n v="605"/>
    <x v="3"/>
    <s v="HN"/>
    <x v="68"/>
    <x v="1"/>
    <x v="585"/>
    <n v="5426330"/>
    <n v="317.23333333333301"/>
  </r>
  <r>
    <n v="606"/>
    <x v="3"/>
    <s v="HR"/>
    <x v="69"/>
    <x v="2"/>
    <x v="586"/>
    <n v="4299307"/>
    <n v="101.491666666667"/>
  </r>
  <r>
    <n v="607"/>
    <x v="3"/>
    <s v="HT"/>
    <x v="70"/>
    <x v="1"/>
    <x v="587"/>
    <n v="922849"/>
    <n v="103.535032618166"/>
  </r>
  <r>
    <n v="608"/>
    <x v="3"/>
    <s v="HU"/>
    <x v="71"/>
    <x v="2"/>
    <x v="588"/>
    <n v="82468289"/>
    <n v="142.77500000000001"/>
  </r>
  <r>
    <n v="609"/>
    <x v="3"/>
    <s v="ID"/>
    <x v="72"/>
    <x v="0"/>
    <x v="589"/>
    <n v="857678114"/>
    <n v="133.55500000000001"/>
  </r>
  <r>
    <n v="610"/>
    <x v="3"/>
    <s v="IE"/>
    <x v="73"/>
    <x v="2"/>
    <x v="590"/>
    <n v="240535732"/>
    <n v="101.166666666667"/>
  </r>
  <r>
    <n v="611"/>
    <x v="3"/>
    <s v="IL"/>
    <x v="74"/>
    <x v="0"/>
    <x v="591"/>
    <n v="135667475"/>
    <n v="94.141666666666694"/>
  </r>
  <r>
    <n v="612"/>
    <x v="3"/>
    <s v="IN"/>
    <x v="75"/>
    <x v="0"/>
    <x v="592"/>
    <n v="708697163"/>
    <n v="138.75833333333301"/>
  </r>
  <r>
    <n v="613"/>
    <x v="3"/>
    <s v="IQ"/>
    <x v="76"/>
    <x v="0"/>
    <x v="593"/>
    <n v="343"/>
    <n v="104.708333333333"/>
  </r>
  <r>
    <n v="614"/>
    <x v="3"/>
    <s v="IR"/>
    <x v="77"/>
    <x v="0"/>
    <x v="594"/>
    <n v="5826141"/>
    <n v="35.005866931519002"/>
  </r>
  <r>
    <n v="615"/>
    <x v="3"/>
    <s v="IS"/>
    <x v="78"/>
    <x v="2"/>
    <x v="595"/>
    <n v="1603616"/>
    <n v="161.093633333333"/>
  </r>
  <r>
    <n v="616"/>
    <x v="3"/>
    <s v="IT"/>
    <x v="79"/>
    <x v="2"/>
    <x v="596"/>
    <n v="1244748094"/>
    <n v="102.25"/>
  </r>
  <r>
    <n v="617"/>
    <x v="3"/>
    <s v="JM"/>
    <x v="80"/>
    <x v="1"/>
    <x v="597"/>
    <n v="7956286"/>
    <n v="96.241666666666703"/>
  </r>
  <r>
    <n v="618"/>
    <x v="3"/>
    <s v="JO"/>
    <x v="81"/>
    <x v="0"/>
    <x v="598"/>
    <n v="2937456"/>
    <n v="99.999999999999901"/>
  </r>
  <r>
    <n v="619"/>
    <x v="3"/>
    <s v="JP"/>
    <x v="82"/>
    <x v="0"/>
    <x v="599"/>
    <n v="4112662957"/>
    <n v="99.55"/>
  </r>
  <r>
    <n v="620"/>
    <x v="3"/>
    <s v="KE"/>
    <x v="83"/>
    <x v="3"/>
    <x v="600"/>
    <n v="5756489"/>
    <n v="97.985501241442606"/>
  </r>
  <r>
    <n v="621"/>
    <x v="3"/>
    <s v="KG"/>
    <x v="84"/>
    <x v="0"/>
    <x v="601"/>
    <n v="43817"/>
    <n v="104.766955597446"/>
  </r>
  <r>
    <n v="622"/>
    <x v="3"/>
    <s v="KH"/>
    <x v="85"/>
    <x v="0"/>
    <x v="602"/>
    <n v="27199526"/>
    <n v="174.047333333333"/>
  </r>
  <r>
    <n v="623"/>
    <x v="3"/>
    <s v="KI"/>
    <x v="86"/>
    <x v="4"/>
    <x v="603"/>
    <n v="4617"/>
    <n v="127.856010894452"/>
  </r>
  <r>
    <n v="624"/>
    <x v="3"/>
    <s v="KN"/>
    <x v="87"/>
    <x v="1"/>
    <x v="604"/>
    <n v="1506"/>
    <n v="106.235"/>
  </r>
  <r>
    <n v="625"/>
    <x v="3"/>
    <s v="KR"/>
    <x v="88"/>
    <x v="0"/>
    <x v="605"/>
    <n v="2760652048"/>
    <n v="99.086083333333306"/>
  </r>
  <r>
    <n v="626"/>
    <x v="3"/>
    <s v="KW"/>
    <x v="89"/>
    <x v="0"/>
    <x v="606"/>
    <n v="12658153"/>
    <n v="112.958333333333"/>
  </r>
  <r>
    <n v="627"/>
    <x v="3"/>
    <s v="KZ"/>
    <x v="91"/>
    <x v="0"/>
    <x v="607"/>
    <n v="1412177"/>
    <n v="79.472143558644902"/>
  </r>
  <r>
    <n v="628"/>
    <x v="3"/>
    <s v="LA"/>
    <x v="92"/>
    <x v="0"/>
    <x v="608"/>
    <n v="3244351"/>
    <n v="104.22529574600701"/>
  </r>
  <r>
    <n v="629"/>
    <x v="3"/>
    <s v="LB"/>
    <x v="93"/>
    <x v="0"/>
    <x v="609"/>
    <n v="1949415"/>
    <n v="106.53808156592901"/>
  </r>
  <r>
    <n v="630"/>
    <x v="3"/>
    <s v="LC"/>
    <x v="94"/>
    <x v="1"/>
    <x v="610"/>
    <n v="25695"/>
    <n v="101.21187935"/>
  </r>
  <r>
    <n v="631"/>
    <x v="3"/>
    <s v="LK"/>
    <x v="95"/>
    <x v="0"/>
    <x v="611"/>
    <n v="59648679"/>
    <n v="99.3080916149068"/>
  </r>
  <r>
    <n v="632"/>
    <x v="3"/>
    <s v="LR"/>
    <x v="96"/>
    <x v="3"/>
    <x v="612"/>
    <n v="155955"/>
    <n v="89.283331172422194"/>
  </r>
  <r>
    <n v="633"/>
    <x v="3"/>
    <s v="LS"/>
    <x v="97"/>
    <x v="3"/>
    <x v="613"/>
    <n v="157653"/>
    <n v="78.871885333972799"/>
  </r>
  <r>
    <n v="634"/>
    <x v="3"/>
    <s v="LT"/>
    <x v="98"/>
    <x v="2"/>
    <x v="614"/>
    <n v="32338591"/>
    <n v="107.48582500000001"/>
  </r>
  <r>
    <n v="635"/>
    <x v="3"/>
    <s v="LU"/>
    <x v="99"/>
    <x v="2"/>
    <x v="615"/>
    <n v="7551041"/>
    <n v="103.585833333333"/>
  </r>
  <r>
    <n v="636"/>
    <x v="3"/>
    <s v="LV"/>
    <x v="100"/>
    <x v="2"/>
    <x v="616"/>
    <n v="13524939"/>
    <n v="105.687508333333"/>
  </r>
  <r>
    <n v="637"/>
    <x v="3"/>
    <s v="LY"/>
    <x v="101"/>
    <x v="3"/>
    <x v="617"/>
    <n v="1097"/>
    <n v="270.17500000000001"/>
  </r>
  <r>
    <n v="638"/>
    <x v="3"/>
    <s v="MA"/>
    <x v="102"/>
    <x v="3"/>
    <x v="618"/>
    <n v="81413603"/>
    <n v="101.43746740946099"/>
  </r>
  <r>
    <n v="639"/>
    <x v="3"/>
    <s v="MD"/>
    <x v="103"/>
    <x v="2"/>
    <x v="619"/>
    <n v="504109"/>
    <n v="59.628386870075602"/>
  </r>
  <r>
    <n v="640"/>
    <x v="3"/>
    <s v="MG"/>
    <x v="104"/>
    <x v="3"/>
    <x v="620"/>
    <n v="1938417"/>
    <n v="117.933333333333"/>
  </r>
  <r>
    <n v="641"/>
    <x v="3"/>
    <s v="ML"/>
    <x v="105"/>
    <x v="3"/>
    <x v="621"/>
    <n v="172783"/>
    <n v="102.51666666666701"/>
  </r>
  <r>
    <n v="642"/>
    <x v="3"/>
    <s v="MM"/>
    <x v="106"/>
    <x v="0"/>
    <x v="622"/>
    <n v="6017841"/>
    <n v="143.04988211977101"/>
  </r>
  <r>
    <n v="643"/>
    <x v="3"/>
    <s v="MN"/>
    <x v="107"/>
    <x v="0"/>
    <x v="623"/>
    <n v="72505"/>
    <n v="89.787351943554"/>
  </r>
  <r>
    <n v="644"/>
    <x v="3"/>
    <s v="MO"/>
    <x v="108"/>
    <x v="0"/>
    <x v="624"/>
    <n v="474993"/>
    <n v="99.051666666666705"/>
  </r>
  <r>
    <n v="645"/>
    <x v="3"/>
    <s v="MR"/>
    <x v="110"/>
    <x v="3"/>
    <x v="625"/>
    <n v="68751"/>
    <n v="97.763774851536297"/>
  </r>
  <r>
    <n v="646"/>
    <x v="3"/>
    <s v="MS"/>
    <x v="111"/>
    <x v="1"/>
    <x v="18"/>
    <n v="2821"/>
    <n v="100.7675"/>
  </r>
  <r>
    <n v="647"/>
    <x v="3"/>
    <s v="MT"/>
    <x v="112"/>
    <x v="2"/>
    <x v="626"/>
    <n v="3925860"/>
    <n v="101.003857033266"/>
  </r>
  <r>
    <n v="648"/>
    <x v="3"/>
    <s v="MU"/>
    <x v="113"/>
    <x v="3"/>
    <x v="627"/>
    <n v="10196343"/>
    <n v="103.231237128567"/>
  </r>
  <r>
    <n v="649"/>
    <x v="3"/>
    <s v="MV"/>
    <x v="114"/>
    <x v="0"/>
    <x v="628"/>
    <n v="9902"/>
    <n v="97.567423558065599"/>
  </r>
  <r>
    <n v="650"/>
    <x v="3"/>
    <s v="MW"/>
    <x v="115"/>
    <x v="3"/>
    <x v="629"/>
    <n v="548101"/>
    <n v="71.160259197100501"/>
  </r>
  <r>
    <n v="651"/>
    <x v="3"/>
    <s v="MX"/>
    <x v="116"/>
    <x v="1"/>
    <x v="630"/>
    <n v="437121371"/>
    <n v="100.255418333333"/>
  </r>
  <r>
    <n v="652"/>
    <x v="3"/>
    <s v="MY"/>
    <x v="117"/>
    <x v="0"/>
    <x v="631"/>
    <n v="2016439038"/>
    <n v="120.683333333333"/>
  </r>
  <r>
    <n v="653"/>
    <x v="3"/>
    <s v="MZ"/>
    <x v="118"/>
    <x v="3"/>
    <x v="632"/>
    <n v="14691651"/>
    <n v="119.616666666667"/>
  </r>
  <r>
    <n v="654"/>
    <x v="3"/>
    <s v="NA"/>
    <x v="119"/>
    <x v="3"/>
    <x v="633"/>
    <n v="253751"/>
    <n v="132.64740543078599"/>
  </r>
  <r>
    <n v="655"/>
    <x v="3"/>
    <s v="NE"/>
    <x v="121"/>
    <x v="3"/>
    <x v="634"/>
    <n v="141326"/>
    <n v="104.091666666667"/>
  </r>
  <r>
    <n v="656"/>
    <x v="3"/>
    <s v="NG"/>
    <x v="122"/>
    <x v="3"/>
    <x v="635"/>
    <n v="19604"/>
    <n v="261.57654953788898"/>
  </r>
  <r>
    <n v="657"/>
    <x v="3"/>
    <s v="NI"/>
    <x v="123"/>
    <x v="1"/>
    <x v="636"/>
    <n v="6890246"/>
    <n v="214.75573825000001"/>
  </r>
  <r>
    <n v="658"/>
    <x v="3"/>
    <s v="NL"/>
    <x v="124"/>
    <x v="2"/>
    <x v="637"/>
    <n v="637591345"/>
    <n v="103.435"/>
  </r>
  <r>
    <n v="659"/>
    <x v="3"/>
    <s v="NO"/>
    <x v="125"/>
    <x v="2"/>
    <x v="638"/>
    <n v="144010362"/>
    <n v="108.408333333333"/>
  </r>
  <r>
    <n v="660"/>
    <x v="3"/>
    <s v="NP"/>
    <x v="126"/>
    <x v="0"/>
    <x v="639"/>
    <n v="1278703"/>
    <n v="121.64749999999999"/>
  </r>
  <r>
    <n v="661"/>
    <x v="3"/>
    <s v="NZ"/>
    <x v="127"/>
    <x v="4"/>
    <x v="18"/>
    <n v="188845567"/>
    <n v="101.875"/>
  </r>
  <r>
    <n v="662"/>
    <x v="3"/>
    <s v="OM"/>
    <x v="128"/>
    <x v="0"/>
    <x v="640"/>
    <n v="22839518"/>
    <n v="105.883333333333"/>
  </r>
  <r>
    <n v="663"/>
    <x v="3"/>
    <s v="PA"/>
    <x v="129"/>
    <x v="1"/>
    <x v="641"/>
    <n v="2613325"/>
    <n v="105.228675"/>
  </r>
  <r>
    <n v="664"/>
    <x v="3"/>
    <s v="PE"/>
    <x v="130"/>
    <x v="5"/>
    <x v="642"/>
    <n v="52778767"/>
    <n v="88.876840778760993"/>
  </r>
  <r>
    <n v="665"/>
    <x v="3"/>
    <s v="PG"/>
    <x v="131"/>
    <x v="4"/>
    <x v="643"/>
    <n v="29329064"/>
    <n v="138.504947187684"/>
  </r>
  <r>
    <n v="666"/>
    <x v="3"/>
    <s v="PH"/>
    <x v="132"/>
    <x v="0"/>
    <x v="644"/>
    <n v="133301200"/>
    <n v="99.983333333333306"/>
  </r>
  <r>
    <n v="667"/>
    <x v="3"/>
    <s v="PK"/>
    <x v="133"/>
    <x v="0"/>
    <x v="645"/>
    <n v="66356284"/>
    <n v="111.477761168854"/>
  </r>
  <r>
    <n v="668"/>
    <x v="3"/>
    <s v="PL"/>
    <x v="134"/>
    <x v="2"/>
    <x v="646"/>
    <n v="187971337"/>
    <n v="126.825"/>
  </r>
  <r>
    <n v="669"/>
    <x v="3"/>
    <s v="PT"/>
    <x v="135"/>
    <x v="2"/>
    <x v="647"/>
    <n v="54827782"/>
    <n v="103.49566666666701"/>
  </r>
  <r>
    <n v="670"/>
    <x v="3"/>
    <s v="PW"/>
    <x v="136"/>
    <x v="4"/>
    <x v="648"/>
    <n v="15796"/>
    <n v="102.85"/>
  </r>
  <r>
    <n v="671"/>
    <x v="3"/>
    <s v="PY"/>
    <x v="137"/>
    <x v="5"/>
    <x v="649"/>
    <n v="376202"/>
    <n v="101.85833333333299"/>
  </r>
  <r>
    <n v="672"/>
    <x v="3"/>
    <s v="QA"/>
    <x v="138"/>
    <x v="0"/>
    <x v="650"/>
    <n v="76522614"/>
    <n v="99.733176303959596"/>
  </r>
  <r>
    <n v="673"/>
    <x v="3"/>
    <s v="RO"/>
    <x v="139"/>
    <x v="2"/>
    <x v="651"/>
    <n v="50091971"/>
    <n v="104.38833333333299"/>
  </r>
  <r>
    <n v="674"/>
    <x v="3"/>
    <s v="RU"/>
    <x v="140"/>
    <x v="2"/>
    <x v="652"/>
    <n v="235538314"/>
    <n v="173.01582500000001"/>
  </r>
  <r>
    <n v="675"/>
    <x v="3"/>
    <s v="RW"/>
    <x v="141"/>
    <x v="3"/>
    <x v="653"/>
    <n v="814170"/>
    <n v="120.781923717837"/>
  </r>
  <r>
    <n v="676"/>
    <x v="3"/>
    <s v="SA"/>
    <x v="142"/>
    <x v="0"/>
    <x v="654"/>
    <n v="533130197"/>
    <n v="100"/>
  </r>
  <r>
    <n v="677"/>
    <x v="3"/>
    <s v="SB"/>
    <x v="143"/>
    <x v="4"/>
    <x v="655"/>
    <n v="8546971"/>
    <n v="103.47499999999999"/>
  </r>
  <r>
    <n v="678"/>
    <x v="3"/>
    <s v="SC"/>
    <x v="144"/>
    <x v="3"/>
    <x v="656"/>
    <n v="59383"/>
    <n v="106.622842086389"/>
  </r>
  <r>
    <n v="679"/>
    <x v="3"/>
    <s v="SD"/>
    <x v="145"/>
    <x v="3"/>
    <x v="657"/>
    <n v="2581"/>
    <n v="6255.0854532147296"/>
  </r>
  <r>
    <n v="680"/>
    <x v="3"/>
    <s v="SE"/>
    <x v="146"/>
    <x v="2"/>
    <x v="658"/>
    <n v="362751089"/>
    <n v="328.40083333333303"/>
  </r>
  <r>
    <n v="681"/>
    <x v="3"/>
    <s v="SG"/>
    <x v="147"/>
    <x v="0"/>
    <x v="659"/>
    <n v="2061911476"/>
    <n v="99.437916666666695"/>
  </r>
  <r>
    <n v="682"/>
    <x v="3"/>
    <s v="SI"/>
    <x v="148"/>
    <x v="2"/>
    <x v="660"/>
    <n v="35620637"/>
    <n v="103.136666666667"/>
  </r>
  <r>
    <n v="683"/>
    <x v="3"/>
    <s v="SK"/>
    <x v="149"/>
    <x v="2"/>
    <x v="661"/>
    <n v="69576500"/>
    <n v="168.88333333333301"/>
  </r>
  <r>
    <n v="684"/>
    <x v="3"/>
    <s v="SL"/>
    <x v="150"/>
    <x v="3"/>
    <x v="662"/>
    <n v="301092"/>
    <n v="64.144999999999996"/>
  </r>
  <r>
    <n v="685"/>
    <x v="3"/>
    <s v="SN"/>
    <x v="152"/>
    <x v="3"/>
    <x v="663"/>
    <n v="105723"/>
    <n v="102.92480815009699"/>
  </r>
  <r>
    <n v="686"/>
    <x v="3"/>
    <s v="SO"/>
    <x v="153"/>
    <x v="3"/>
    <x v="664"/>
    <n v="70928"/>
    <n v="109.406704846526"/>
  </r>
  <r>
    <n v="687"/>
    <x v="3"/>
    <s v="ST"/>
    <x v="155"/>
    <x v="3"/>
    <x v="18"/>
    <n v="803549"/>
    <n v="118.76860398636801"/>
  </r>
  <r>
    <n v="688"/>
    <x v="3"/>
    <s v="SV"/>
    <x v="156"/>
    <x v="1"/>
    <x v="665"/>
    <n v="4142295"/>
    <n v="112.359814904202"/>
  </r>
  <r>
    <n v="689"/>
    <x v="3"/>
    <s v="TD"/>
    <x v="157"/>
    <x v="3"/>
    <x v="18"/>
    <n v="5123"/>
    <n v="91.344857594936698"/>
  </r>
  <r>
    <n v="690"/>
    <x v="3"/>
    <s v="TG"/>
    <x v="158"/>
    <x v="3"/>
    <x v="666"/>
    <n v="100008"/>
    <n v="103.39171708333301"/>
  </r>
  <r>
    <n v="691"/>
    <x v="3"/>
    <s v="TH"/>
    <x v="159"/>
    <x v="0"/>
    <x v="667"/>
    <n v="2676076815"/>
    <n v="99.295873317280297"/>
  </r>
  <r>
    <n v="692"/>
    <x v="3"/>
    <s v="TL"/>
    <x v="161"/>
    <x v="0"/>
    <x v="668"/>
    <n v="730285"/>
    <n v="99.95"/>
  </r>
  <r>
    <n v="693"/>
    <x v="3"/>
    <s v="TN"/>
    <x v="162"/>
    <x v="3"/>
    <x v="669"/>
    <n v="11141376"/>
    <n v="117.105769715183"/>
  </r>
  <r>
    <n v="694"/>
    <x v="3"/>
    <s v="TO"/>
    <x v="163"/>
    <x v="4"/>
    <x v="670"/>
    <n v="2139901"/>
    <n v="98.908333333333303"/>
  </r>
  <r>
    <n v="695"/>
    <x v="3"/>
    <s v="TR"/>
    <x v="164"/>
    <x v="0"/>
    <x v="671"/>
    <n v="190386550"/>
    <n v="363.125"/>
  </r>
  <r>
    <n v="696"/>
    <x v="3"/>
    <s v="TT"/>
    <x v="165"/>
    <x v="1"/>
    <x v="672"/>
    <n v="1402410"/>
    <n v="107.441666666667"/>
  </r>
  <r>
    <n v="697"/>
    <x v="3"/>
    <s v="TZ"/>
    <x v="166"/>
    <x v="3"/>
    <x v="673"/>
    <n v="5736491"/>
    <n v="93.572815483020904"/>
  </r>
  <r>
    <n v="698"/>
    <x v="3"/>
    <s v="UA"/>
    <x v="167"/>
    <x v="2"/>
    <x v="674"/>
    <n v="13827591"/>
    <n v="251.583333333333"/>
  </r>
  <r>
    <n v="699"/>
    <x v="3"/>
    <s v="UG"/>
    <x v="168"/>
    <x v="3"/>
    <x v="675"/>
    <n v="462050"/>
    <n v="104.050244161525"/>
  </r>
  <r>
    <n v="700"/>
    <x v="3"/>
    <s v="US"/>
    <x v="169"/>
    <x v="1"/>
    <x v="676"/>
    <n v="6107054996"/>
    <n v="115.15730322479099"/>
  </r>
  <r>
    <n v="701"/>
    <x v="3"/>
    <s v="UY"/>
    <x v="170"/>
    <x v="5"/>
    <x v="677"/>
    <n v="7224134"/>
    <n v="70.100855355547097"/>
  </r>
  <r>
    <n v="702"/>
    <x v="3"/>
    <s v="UZ"/>
    <x v="171"/>
    <x v="0"/>
    <x v="678"/>
    <n v="7969"/>
    <n v="77.361898523605802"/>
  </r>
  <r>
    <n v="703"/>
    <x v="3"/>
    <s v="VC"/>
    <x v="172"/>
    <x v="1"/>
    <x v="679"/>
    <n v="6317"/>
    <n v="110.433333333333"/>
  </r>
  <r>
    <n v="704"/>
    <x v="3"/>
    <s v="VN"/>
    <x v="175"/>
    <x v="0"/>
    <x v="680"/>
    <n v="898425389"/>
    <n v="97.057667887684602"/>
  </r>
  <r>
    <n v="705"/>
    <x v="3"/>
    <s v="VU"/>
    <x v="176"/>
    <x v="4"/>
    <x v="681"/>
    <n v="873285"/>
    <n v="154.75"/>
  </r>
  <r>
    <n v="706"/>
    <x v="3"/>
    <s v="WS"/>
    <x v="177"/>
    <x v="4"/>
    <x v="682"/>
    <n v="7379995"/>
    <n v="107.215392866781"/>
  </r>
  <r>
    <n v="707"/>
    <x v="3"/>
    <s v="ZA"/>
    <x v="178"/>
    <x v="3"/>
    <x v="683"/>
    <n v="148062097"/>
    <n v="86.766666666666694"/>
  </r>
  <r>
    <n v="708"/>
    <x v="3"/>
    <s v="ZM"/>
    <x v="179"/>
    <x v="3"/>
    <x v="684"/>
    <n v="298510"/>
    <n v="210.411666666667"/>
  </r>
  <r>
    <n v="709"/>
    <x v="3"/>
    <s v="ZW"/>
    <x v="180"/>
    <x v="3"/>
    <x v="685"/>
    <n v="2883862"/>
    <n v="2.22759009546539"/>
  </r>
  <r>
    <n v="710"/>
    <x v="4"/>
    <s v="AE"/>
    <x v="0"/>
    <x v="0"/>
    <x v="686"/>
    <n v="2558672064"/>
    <n v="102.137730264404"/>
  </r>
  <r>
    <n v="711"/>
    <x v="4"/>
    <s v="AF"/>
    <x v="1"/>
    <x v="0"/>
    <x v="687"/>
    <n v="94707"/>
    <n v="114.264439471841"/>
  </r>
  <r>
    <n v="712"/>
    <x v="4"/>
    <s v="AG"/>
    <x v="2"/>
    <x v="1"/>
    <x v="688"/>
    <n v="166455"/>
    <n v="101.04"/>
  </r>
  <r>
    <n v="713"/>
    <x v="4"/>
    <s v="AI"/>
    <x v="3"/>
    <x v="1"/>
    <x v="689"/>
    <n v="65257"/>
    <n v="108.2175"/>
  </r>
  <r>
    <n v="714"/>
    <x v="4"/>
    <s v="AL"/>
    <x v="4"/>
    <x v="2"/>
    <x v="690"/>
    <n v="660703"/>
    <n v="98.7853568454384"/>
  </r>
  <r>
    <n v="715"/>
    <x v="4"/>
    <s v="AM"/>
    <x v="5"/>
    <x v="0"/>
    <x v="691"/>
    <n v="325906"/>
    <n v="128.62228678262599"/>
  </r>
  <r>
    <n v="716"/>
    <x v="4"/>
    <s v="AO"/>
    <x v="6"/>
    <x v="3"/>
    <x v="692"/>
    <n v="3134"/>
    <n v="73.935833333333306"/>
  </r>
  <r>
    <n v="717"/>
    <x v="4"/>
    <s v="AR"/>
    <x v="181"/>
    <x v="5"/>
    <x v="693"/>
    <n v="239697994"/>
    <n v="232.75109166666701"/>
  </r>
  <r>
    <n v="718"/>
    <x v="4"/>
    <s v="AT"/>
    <x v="7"/>
    <x v="2"/>
    <x v="694"/>
    <n v="334484241"/>
    <n v="98.636925833333294"/>
  </r>
  <r>
    <n v="719"/>
    <x v="4"/>
    <s v="AU"/>
    <x v="8"/>
    <x v="4"/>
    <x v="695"/>
    <n v="7133924171"/>
    <n v="115.125"/>
  </r>
  <r>
    <n v="720"/>
    <x v="4"/>
    <s v="AW"/>
    <x v="9"/>
    <x v="1"/>
    <x v="696"/>
    <n v="1312"/>
    <n v="99.289333333333303"/>
  </r>
  <r>
    <n v="721"/>
    <x v="4"/>
    <s v="AZ"/>
    <x v="10"/>
    <x v="0"/>
    <x v="697"/>
    <n v="170185"/>
    <n v="156.89156432499999"/>
  </r>
  <r>
    <n v="722"/>
    <x v="4"/>
    <s v="BA"/>
    <x v="11"/>
    <x v="2"/>
    <x v="698"/>
    <n v="3235319"/>
    <n v="108.165833333333"/>
  </r>
  <r>
    <n v="723"/>
    <x v="4"/>
    <s v="BB"/>
    <x v="12"/>
    <x v="1"/>
    <x v="699"/>
    <n v="1490093"/>
    <n v="88.697689838079299"/>
  </r>
  <r>
    <n v="724"/>
    <x v="4"/>
    <s v="BD"/>
    <x v="13"/>
    <x v="0"/>
    <x v="700"/>
    <n v="165269633"/>
    <n v="86.420043141237798"/>
  </r>
  <r>
    <n v="725"/>
    <x v="4"/>
    <s v="BE"/>
    <x v="14"/>
    <x v="2"/>
    <x v="701"/>
    <n v="396352166"/>
    <n v="108.78"/>
  </r>
  <r>
    <n v="726"/>
    <x v="4"/>
    <s v="BF"/>
    <x v="15"/>
    <x v="3"/>
    <x v="702"/>
    <n v="582"/>
    <n v="102.226666666667"/>
  </r>
  <r>
    <n v="727"/>
    <x v="4"/>
    <s v="BG"/>
    <x v="16"/>
    <x v="2"/>
    <x v="703"/>
    <n v="21938973"/>
    <n v="7030.3529723930296"/>
  </r>
  <r>
    <n v="728"/>
    <x v="4"/>
    <s v="BH"/>
    <x v="17"/>
    <x v="0"/>
    <x v="704"/>
    <n v="8418830"/>
    <n v="99.8986915953775"/>
  </r>
  <r>
    <n v="729"/>
    <x v="4"/>
    <s v="BI"/>
    <x v="18"/>
    <x v="3"/>
    <x v="705"/>
    <n v="278447"/>
    <n v="110.866666666667"/>
  </r>
  <r>
    <n v="730"/>
    <x v="4"/>
    <s v="BJ"/>
    <x v="19"/>
    <x v="3"/>
    <x v="706"/>
    <n v="1429"/>
    <n v="101.116666666667"/>
  </r>
  <r>
    <n v="731"/>
    <x v="4"/>
    <s v="BN"/>
    <x v="20"/>
    <x v="0"/>
    <x v="707"/>
    <n v="27416"/>
    <n v="98.981484166666604"/>
  </r>
  <r>
    <n v="732"/>
    <x v="4"/>
    <s v="BO"/>
    <x v="21"/>
    <x v="5"/>
    <x v="708"/>
    <n v="10044007"/>
    <n v="103.44776119860001"/>
  </r>
  <r>
    <n v="733"/>
    <x v="4"/>
    <s v="BR"/>
    <x v="22"/>
    <x v="5"/>
    <x v="709"/>
    <n v="181698019"/>
    <n v="5213.61333333333"/>
  </r>
  <r>
    <n v="734"/>
    <x v="4"/>
    <s v="BS"/>
    <x v="23"/>
    <x v="1"/>
    <x v="710"/>
    <n v="14380"/>
    <n v="108.165833333333"/>
  </r>
  <r>
    <n v="735"/>
    <x v="4"/>
    <s v="BT"/>
    <x v="24"/>
    <x v="0"/>
    <x v="711"/>
    <n v="6815"/>
    <n v="100.200841047075"/>
  </r>
  <r>
    <n v="736"/>
    <x v="4"/>
    <s v="BW"/>
    <x v="25"/>
    <x v="3"/>
    <x v="712"/>
    <n v="2872"/>
    <n v="101.39166666666701"/>
  </r>
  <r>
    <n v="737"/>
    <x v="4"/>
    <s v="BY"/>
    <x v="26"/>
    <x v="2"/>
    <x v="713"/>
    <n v="29800626"/>
    <n v="73.862676440971896"/>
  </r>
  <r>
    <n v="738"/>
    <x v="4"/>
    <s v="BZ"/>
    <x v="27"/>
    <x v="1"/>
    <x v="714"/>
    <n v="290778"/>
    <n v="100.357508379103"/>
  </r>
  <r>
    <n v="739"/>
    <x v="4"/>
    <s v="CA"/>
    <x v="28"/>
    <x v="1"/>
    <x v="715"/>
    <n v="711434746"/>
    <n v="135.98333333333301"/>
  </r>
  <r>
    <n v="740"/>
    <x v="4"/>
    <s v="CF"/>
    <x v="29"/>
    <x v="3"/>
    <x v="716"/>
    <n v="52582"/>
    <n v="99.184653795819898"/>
  </r>
  <r>
    <n v="741"/>
    <x v="4"/>
    <s v="CG"/>
    <x v="30"/>
    <x v="3"/>
    <x v="717"/>
    <n v="3185"/>
    <n v="100.225207188979"/>
  </r>
  <r>
    <n v="742"/>
    <x v="4"/>
    <s v="CH"/>
    <x v="31"/>
    <x v="2"/>
    <x v="718"/>
    <n v="428732469"/>
    <n v="101.157233333333"/>
  </r>
  <r>
    <n v="743"/>
    <x v="4"/>
    <s v="CL"/>
    <x v="32"/>
    <x v="5"/>
    <x v="719"/>
    <n v="122763977"/>
    <n v="102.255"/>
  </r>
  <r>
    <n v="744"/>
    <x v="4"/>
    <s v="CM"/>
    <x v="33"/>
    <x v="3"/>
    <x v="720"/>
    <n v="378727"/>
    <n v="114.866666666667"/>
  </r>
  <r>
    <n v="745"/>
    <x v="4"/>
    <s v="CN"/>
    <x v="34"/>
    <x v="0"/>
    <x v="721"/>
    <n v="12514381572"/>
    <n v="97.575513333333305"/>
  </r>
  <r>
    <n v="746"/>
    <x v="4"/>
    <s v="CO"/>
    <x v="35"/>
    <x v="5"/>
    <x v="722"/>
    <n v="26617432"/>
    <n v="102.555375"/>
  </r>
  <r>
    <n v="747"/>
    <x v="4"/>
    <s v="CR"/>
    <x v="36"/>
    <x v="1"/>
    <x v="723"/>
    <n v="17655160"/>
    <n v="98.586749999999995"/>
  </r>
  <r>
    <n v="748"/>
    <x v="4"/>
    <s v="CW"/>
    <x v="37"/>
    <x v="1"/>
    <x v="724"/>
    <n v="0"/>
    <n v="132.083333333333"/>
  </r>
  <r>
    <n v="749"/>
    <x v="4"/>
    <s v="CY"/>
    <x v="38"/>
    <x v="0"/>
    <x v="725"/>
    <n v="4470166"/>
    <n v="100.769166666667"/>
  </r>
  <r>
    <n v="750"/>
    <x v="4"/>
    <s v="CZ"/>
    <x v="39"/>
    <x v="2"/>
    <x v="726"/>
    <n v="234051595"/>
    <n v="108.341666666667"/>
  </r>
  <r>
    <n v="751"/>
    <x v="4"/>
    <s v="DE"/>
    <x v="40"/>
    <x v="2"/>
    <x v="727"/>
    <n v="3473776521"/>
    <n v="99.8553316666667"/>
  </r>
  <r>
    <n v="752"/>
    <x v="4"/>
    <s v="DJ"/>
    <x v="41"/>
    <x v="3"/>
    <x v="728"/>
    <n v="185140"/>
    <n v="108.455258746485"/>
  </r>
  <r>
    <n v="753"/>
    <x v="4"/>
    <s v="DK"/>
    <x v="42"/>
    <x v="2"/>
    <x v="729"/>
    <n v="238099206"/>
    <n v="103"/>
  </r>
  <r>
    <n v="754"/>
    <x v="4"/>
    <s v="DM"/>
    <x v="43"/>
    <x v="1"/>
    <x v="730"/>
    <n v="21774"/>
    <n v="105.2695992"/>
  </r>
  <r>
    <n v="755"/>
    <x v="4"/>
    <s v="DO"/>
    <x v="44"/>
    <x v="1"/>
    <x v="731"/>
    <n v="17206751"/>
    <n v="97.081035660095907"/>
  </r>
  <r>
    <n v="756"/>
    <x v="4"/>
    <s v="DZ"/>
    <x v="45"/>
    <x v="3"/>
    <x v="732"/>
    <n v="46162862"/>
    <n v="206.2"/>
  </r>
  <r>
    <n v="757"/>
    <x v="4"/>
    <s v="EC"/>
    <x v="46"/>
    <x v="5"/>
    <x v="733"/>
    <n v="66769613"/>
    <n v="105.486084144434"/>
  </r>
  <r>
    <n v="758"/>
    <x v="4"/>
    <s v="EE"/>
    <x v="47"/>
    <x v="2"/>
    <x v="734"/>
    <n v="13927460"/>
    <n v="213.708333333333"/>
  </r>
  <r>
    <n v="759"/>
    <x v="4"/>
    <s v="EG"/>
    <x v="48"/>
    <x v="3"/>
    <x v="735"/>
    <n v="7882397"/>
    <n v="102.842822804666"/>
  </r>
  <r>
    <n v="760"/>
    <x v="4"/>
    <s v="ES"/>
    <x v="49"/>
    <x v="2"/>
    <x v="736"/>
    <n v="437905536"/>
    <n v="97.313833333333307"/>
  </r>
  <r>
    <n v="761"/>
    <x v="4"/>
    <s v="ET"/>
    <x v="50"/>
    <x v="3"/>
    <x v="737"/>
    <n v="6945214"/>
    <n v="143.85508616915899"/>
  </r>
  <r>
    <n v="762"/>
    <x v="4"/>
    <s v="FI"/>
    <x v="51"/>
    <x v="2"/>
    <x v="738"/>
    <n v="179820697"/>
    <n v="103.25083333333301"/>
  </r>
  <r>
    <n v="763"/>
    <x v="4"/>
    <s v="FJ"/>
    <x v="52"/>
    <x v="4"/>
    <x v="739"/>
    <n v="57966852"/>
    <n v="115.27500000000001"/>
  </r>
  <r>
    <n v="764"/>
    <x v="4"/>
    <s v="FM"/>
    <x v="53"/>
    <x v="4"/>
    <x v="740"/>
    <n v="1618"/>
    <n v="104.35550000000001"/>
  </r>
  <r>
    <n v="765"/>
    <x v="4"/>
    <s v="FR"/>
    <x v="54"/>
    <x v="2"/>
    <x v="741"/>
    <n v="1162387490"/>
    <n v="104.2325"/>
  </r>
  <r>
    <n v="766"/>
    <x v="4"/>
    <s v="GA"/>
    <x v="55"/>
    <x v="3"/>
    <x v="742"/>
    <n v="1551712"/>
    <n v="100.75045910959"/>
  </r>
  <r>
    <n v="767"/>
    <x v="4"/>
    <s v="GB"/>
    <x v="56"/>
    <x v="2"/>
    <x v="743"/>
    <n v="1708205877"/>
    <n v="107.8"/>
  </r>
  <r>
    <n v="768"/>
    <x v="4"/>
    <s v="GD"/>
    <x v="57"/>
    <x v="1"/>
    <x v="744"/>
    <n v="751"/>
    <n v="111.923286483333"/>
  </r>
  <r>
    <n v="769"/>
    <x v="4"/>
    <s v="GE"/>
    <x v="58"/>
    <x v="0"/>
    <x v="745"/>
    <n v="738044"/>
    <n v="133.61246666666699"/>
  </r>
  <r>
    <n v="770"/>
    <x v="4"/>
    <s v="GH"/>
    <x v="59"/>
    <x v="3"/>
    <x v="746"/>
    <n v="14060695"/>
    <n v="83.847411783374298"/>
  </r>
  <r>
    <n v="771"/>
    <x v="4"/>
    <s v="GM"/>
    <x v="60"/>
    <x v="3"/>
    <x v="747"/>
    <n v="4776"/>
    <n v="96.696957290482899"/>
  </r>
  <r>
    <n v="772"/>
    <x v="4"/>
    <s v="GN"/>
    <x v="61"/>
    <x v="3"/>
    <x v="748"/>
    <n v="239975"/>
    <n v="99.999999999999901"/>
  </r>
  <r>
    <n v="773"/>
    <x v="4"/>
    <s v="GR"/>
    <x v="63"/>
    <x v="2"/>
    <x v="749"/>
    <n v="46654118"/>
    <n v="101.263754166667"/>
  </r>
  <r>
    <n v="774"/>
    <x v="4"/>
    <s v="GT"/>
    <x v="64"/>
    <x v="1"/>
    <x v="750"/>
    <n v="37714196"/>
    <n v="140.2525"/>
  </r>
  <r>
    <n v="775"/>
    <x v="4"/>
    <s v="GW"/>
    <x v="65"/>
    <x v="3"/>
    <x v="18"/>
    <n v="3013"/>
    <n v="104.67749999999999"/>
  </r>
  <r>
    <n v="776"/>
    <x v="4"/>
    <s v="GY"/>
    <x v="66"/>
    <x v="5"/>
    <x v="751"/>
    <n v="2578178"/>
    <n v="118.61600429989799"/>
  </r>
  <r>
    <n v="777"/>
    <x v="4"/>
    <s v="HK"/>
    <x v="67"/>
    <x v="0"/>
    <x v="752"/>
    <n v="92993509"/>
    <n v="99.616666666666703"/>
  </r>
  <r>
    <n v="778"/>
    <x v="4"/>
    <s v="HN"/>
    <x v="68"/>
    <x v="1"/>
    <x v="753"/>
    <n v="12940871"/>
    <n v="331.08333333333297"/>
  </r>
  <r>
    <n v="779"/>
    <x v="4"/>
    <s v="HR"/>
    <x v="69"/>
    <x v="2"/>
    <x v="754"/>
    <n v="5908813"/>
    <n v="102.27500000000001"/>
  </r>
  <r>
    <n v="780"/>
    <x v="4"/>
    <s v="HT"/>
    <x v="70"/>
    <x v="1"/>
    <x v="755"/>
    <n v="856389"/>
    <n v="122.9"/>
  </r>
  <r>
    <n v="781"/>
    <x v="4"/>
    <s v="HU"/>
    <x v="71"/>
    <x v="2"/>
    <x v="756"/>
    <n v="181690121"/>
    <n v="147.541666666667"/>
  </r>
  <r>
    <n v="782"/>
    <x v="4"/>
    <s v="ID"/>
    <x v="72"/>
    <x v="0"/>
    <x v="757"/>
    <n v="944309369"/>
    <n v="137.60249999999999"/>
  </r>
  <r>
    <n v="783"/>
    <x v="4"/>
    <s v="IE"/>
    <x v="73"/>
    <x v="2"/>
    <x v="758"/>
    <n v="246393749"/>
    <n v="102.116666666667"/>
  </r>
  <r>
    <n v="784"/>
    <x v="4"/>
    <s v="IL"/>
    <x v="74"/>
    <x v="0"/>
    <x v="759"/>
    <n v="198291759"/>
    <n v="94.941666666666706"/>
  </r>
  <r>
    <n v="785"/>
    <x v="4"/>
    <s v="IN"/>
    <x v="75"/>
    <x v="0"/>
    <x v="760"/>
    <n v="756302965"/>
    <n v="143.933333333333"/>
  </r>
  <r>
    <n v="786"/>
    <x v="4"/>
    <s v="IQ"/>
    <x v="76"/>
    <x v="0"/>
    <x v="761"/>
    <n v="626"/>
    <n v="104.5"/>
  </r>
  <r>
    <n v="787"/>
    <x v="4"/>
    <s v="IR"/>
    <x v="77"/>
    <x v="0"/>
    <x v="762"/>
    <n v="6837143"/>
    <n v="48.975779217577099"/>
  </r>
  <r>
    <n v="788"/>
    <x v="4"/>
    <s v="IS"/>
    <x v="78"/>
    <x v="2"/>
    <x v="763"/>
    <n v="6142912"/>
    <n v="165.94895"/>
  </r>
  <r>
    <n v="789"/>
    <x v="4"/>
    <s v="IT"/>
    <x v="79"/>
    <x v="2"/>
    <x v="764"/>
    <n v="1299526717"/>
    <n v="102.875"/>
  </r>
  <r>
    <n v="790"/>
    <x v="4"/>
    <s v="JM"/>
    <x v="80"/>
    <x v="1"/>
    <x v="765"/>
    <n v="7560538"/>
    <n v="100"/>
  </r>
  <r>
    <n v="791"/>
    <x v="4"/>
    <s v="JO"/>
    <x v="81"/>
    <x v="0"/>
    <x v="766"/>
    <n v="2783485"/>
    <n v="100.761514047266"/>
  </r>
  <r>
    <n v="792"/>
    <x v="4"/>
    <s v="JP"/>
    <x v="82"/>
    <x v="0"/>
    <x v="767"/>
    <n v="3947398757"/>
    <n v="100.01666666666701"/>
  </r>
  <r>
    <n v="793"/>
    <x v="4"/>
    <s v="KE"/>
    <x v="83"/>
    <x v="3"/>
    <x v="768"/>
    <n v="3988766"/>
    <n v="103.11588490111301"/>
  </r>
  <r>
    <n v="794"/>
    <x v="4"/>
    <s v="KG"/>
    <x v="84"/>
    <x v="0"/>
    <x v="769"/>
    <n v="58993"/>
    <n v="105.95461745953099"/>
  </r>
  <r>
    <n v="795"/>
    <x v="4"/>
    <s v="KH"/>
    <x v="85"/>
    <x v="0"/>
    <x v="770"/>
    <n v="36819867"/>
    <n v="177.428333333333"/>
  </r>
  <r>
    <n v="796"/>
    <x v="4"/>
    <s v="KI"/>
    <x v="86"/>
    <x v="4"/>
    <x v="771"/>
    <n v="7390"/>
    <n v="125.537879192182"/>
  </r>
  <r>
    <n v="797"/>
    <x v="4"/>
    <s v="KN"/>
    <x v="87"/>
    <x v="1"/>
    <x v="772"/>
    <n v="68744"/>
    <n v="105.884889741667"/>
  </r>
  <r>
    <n v="798"/>
    <x v="4"/>
    <s v="KR"/>
    <x v="88"/>
    <x v="0"/>
    <x v="773"/>
    <n v="2414779629"/>
    <n v="99.465583333333399"/>
  </r>
  <r>
    <n v="799"/>
    <x v="4"/>
    <s v="KW"/>
    <x v="89"/>
    <x v="0"/>
    <x v="774"/>
    <n v="5317852"/>
    <n v="114.191666666667"/>
  </r>
  <r>
    <n v="800"/>
    <x v="4"/>
    <s v="KZ"/>
    <x v="91"/>
    <x v="0"/>
    <x v="775"/>
    <n v="267821"/>
    <n v="83.640836408364095"/>
  </r>
  <r>
    <n v="801"/>
    <x v="4"/>
    <s v="LA"/>
    <x v="92"/>
    <x v="0"/>
    <x v="776"/>
    <n v="3333942"/>
    <n v="107.68824249474299"/>
  </r>
  <r>
    <n v="802"/>
    <x v="4"/>
    <s v="LB"/>
    <x v="93"/>
    <x v="0"/>
    <x v="777"/>
    <n v="1591418"/>
    <n v="109.739965876318"/>
  </r>
  <r>
    <n v="803"/>
    <x v="4"/>
    <s v="LC"/>
    <x v="94"/>
    <x v="1"/>
    <x v="778"/>
    <n v="3505"/>
    <n v="101.75749999999999"/>
  </r>
  <r>
    <n v="804"/>
    <x v="4"/>
    <s v="LK"/>
    <x v="95"/>
    <x v="0"/>
    <x v="779"/>
    <n v="62622682"/>
    <n v="102.81207194616999"/>
  </r>
  <r>
    <n v="805"/>
    <x v="4"/>
    <s v="LS"/>
    <x v="97"/>
    <x v="3"/>
    <x v="780"/>
    <n v="394248"/>
    <n v="82.963035956816398"/>
  </r>
  <r>
    <n v="806"/>
    <x v="4"/>
    <s v="LT"/>
    <x v="98"/>
    <x v="2"/>
    <x v="781"/>
    <n v="42750267"/>
    <n v="109.99509166666699"/>
  </r>
  <r>
    <n v="807"/>
    <x v="4"/>
    <s v="LU"/>
    <x v="99"/>
    <x v="2"/>
    <x v="782"/>
    <n v="6626124"/>
    <n v="105.39166666666701"/>
  </r>
  <r>
    <n v="808"/>
    <x v="4"/>
    <s v="LV"/>
    <x v="100"/>
    <x v="2"/>
    <x v="783"/>
    <n v="16111132"/>
    <n v="108.65881666666699"/>
  </r>
  <r>
    <n v="809"/>
    <x v="4"/>
    <s v="LY"/>
    <x v="101"/>
    <x v="3"/>
    <x v="784"/>
    <n v="481"/>
    <n v="264.33333333333297"/>
  </r>
  <r>
    <n v="810"/>
    <x v="4"/>
    <s v="MA"/>
    <x v="102"/>
    <x v="3"/>
    <x v="785"/>
    <n v="52218329"/>
    <n v="101.745214521452"/>
  </r>
  <r>
    <n v="811"/>
    <x v="4"/>
    <s v="MD"/>
    <x v="103"/>
    <x v="2"/>
    <x v="786"/>
    <n v="642494"/>
    <n v="62.513079139911397"/>
  </r>
  <r>
    <n v="812"/>
    <x v="4"/>
    <s v="MG"/>
    <x v="104"/>
    <x v="3"/>
    <x v="787"/>
    <n v="2265576"/>
    <n v="124.55"/>
  </r>
  <r>
    <n v="813"/>
    <x v="4"/>
    <s v="ML"/>
    <x v="105"/>
    <x v="3"/>
    <x v="788"/>
    <n v="50909"/>
    <n v="100.816666666667"/>
  </r>
  <r>
    <n v="814"/>
    <x v="4"/>
    <s v="MM"/>
    <x v="106"/>
    <x v="0"/>
    <x v="789"/>
    <n v="7647565"/>
    <n v="155.674130014551"/>
  </r>
  <r>
    <n v="815"/>
    <x v="4"/>
    <s v="MN"/>
    <x v="107"/>
    <x v="0"/>
    <x v="790"/>
    <n v="131336"/>
    <n v="96.342788943043402"/>
  </r>
  <r>
    <n v="816"/>
    <x v="4"/>
    <s v="MO"/>
    <x v="108"/>
    <x v="0"/>
    <x v="791"/>
    <n v="540517"/>
    <n v="101.7775"/>
  </r>
  <r>
    <n v="817"/>
    <x v="4"/>
    <s v="MR"/>
    <x v="110"/>
    <x v="3"/>
    <x v="792"/>
    <n v="8605"/>
    <n v="100.012432223083"/>
  </r>
  <r>
    <n v="818"/>
    <x v="4"/>
    <s v="MS"/>
    <x v="111"/>
    <x v="1"/>
    <x v="18"/>
    <n v="35001"/>
    <n v="99.688333333333304"/>
  </r>
  <r>
    <n v="819"/>
    <x v="4"/>
    <s v="MT"/>
    <x v="112"/>
    <x v="2"/>
    <x v="793"/>
    <n v="4865922"/>
    <n v="102.662400985934"/>
  </r>
  <r>
    <n v="820"/>
    <x v="4"/>
    <s v="MU"/>
    <x v="113"/>
    <x v="3"/>
    <x v="794"/>
    <n v="10114998"/>
    <n v="103.65"/>
  </r>
  <r>
    <n v="821"/>
    <x v="4"/>
    <s v="MV"/>
    <x v="114"/>
    <x v="0"/>
    <x v="795"/>
    <n v="1969"/>
    <n v="97.782100897727801"/>
  </r>
  <r>
    <n v="822"/>
    <x v="4"/>
    <s v="MW"/>
    <x v="115"/>
    <x v="3"/>
    <x v="796"/>
    <n v="539007"/>
    <n v="77.828570423525804"/>
  </r>
  <r>
    <n v="823"/>
    <x v="4"/>
    <s v="MX"/>
    <x v="116"/>
    <x v="1"/>
    <x v="797"/>
    <n v="437743261"/>
    <n v="103.90066666666699"/>
  </r>
  <r>
    <n v="824"/>
    <x v="4"/>
    <s v="MY"/>
    <x v="117"/>
    <x v="0"/>
    <x v="798"/>
    <n v="1937628701"/>
    <n v="121.48333333333299"/>
  </r>
  <r>
    <n v="825"/>
    <x v="4"/>
    <s v="MZ"/>
    <x v="118"/>
    <x v="3"/>
    <x v="799"/>
    <n v="1461018"/>
    <n v="122.96916666666699"/>
  </r>
  <r>
    <n v="826"/>
    <x v="4"/>
    <s v="NA"/>
    <x v="119"/>
    <x v="3"/>
    <x v="800"/>
    <n v="1134289"/>
    <n v="137.58506468301101"/>
  </r>
  <r>
    <n v="827"/>
    <x v="4"/>
    <s v="NE"/>
    <x v="121"/>
    <x v="3"/>
    <x v="801"/>
    <n v="94162"/>
    <n v="101.5"/>
  </r>
  <r>
    <n v="828"/>
    <x v="4"/>
    <s v="NG"/>
    <x v="122"/>
    <x v="3"/>
    <x v="802"/>
    <n v="155704"/>
    <n v="291.38691785990102"/>
  </r>
  <r>
    <n v="829"/>
    <x v="4"/>
    <s v="NI"/>
    <x v="123"/>
    <x v="1"/>
    <x v="803"/>
    <n v="16361631"/>
    <n v="226.30162933333301"/>
  </r>
  <r>
    <n v="830"/>
    <x v="4"/>
    <s v="NL"/>
    <x v="124"/>
    <x v="2"/>
    <x v="804"/>
    <n v="597994527"/>
    <n v="106.15916666666701"/>
  </r>
  <r>
    <n v="831"/>
    <x v="4"/>
    <s v="NO"/>
    <x v="125"/>
    <x v="2"/>
    <x v="805"/>
    <n v="140855790"/>
    <n v="110.758333333333"/>
  </r>
  <r>
    <n v="832"/>
    <x v="4"/>
    <s v="NP"/>
    <x v="126"/>
    <x v="0"/>
    <x v="806"/>
    <n v="1420002"/>
    <n v="128.42166666666699"/>
  </r>
  <r>
    <n v="833"/>
    <x v="4"/>
    <s v="NZ"/>
    <x v="127"/>
    <x v="4"/>
    <x v="18"/>
    <n v="179946790"/>
    <n v="103.52500000000001"/>
  </r>
  <r>
    <n v="834"/>
    <x v="4"/>
    <s v="OM"/>
    <x v="128"/>
    <x v="0"/>
    <x v="807"/>
    <n v="4225240"/>
    <n v="106.02500000000001"/>
  </r>
  <r>
    <n v="835"/>
    <x v="4"/>
    <s v="PA"/>
    <x v="129"/>
    <x v="1"/>
    <x v="808"/>
    <n v="481779"/>
    <n v="104.855025"/>
  </r>
  <r>
    <n v="836"/>
    <x v="4"/>
    <s v="PE"/>
    <x v="130"/>
    <x v="5"/>
    <x v="809"/>
    <n v="45736783"/>
    <n v="90.878455586037305"/>
  </r>
  <r>
    <n v="837"/>
    <x v="4"/>
    <s v="PG"/>
    <x v="131"/>
    <x v="4"/>
    <x v="810"/>
    <n v="23321088"/>
    <n v="143.94635352601901"/>
  </r>
  <r>
    <n v="838"/>
    <x v="4"/>
    <s v="PH"/>
    <x v="132"/>
    <x v="0"/>
    <x v="811"/>
    <n v="132785152"/>
    <n v="102.375"/>
  </r>
  <r>
    <n v="839"/>
    <x v="4"/>
    <s v="PK"/>
    <x v="133"/>
    <x v="0"/>
    <x v="812"/>
    <n v="74052180"/>
    <n v="123.270282072344"/>
  </r>
  <r>
    <n v="840"/>
    <x v="4"/>
    <s v="PL"/>
    <x v="134"/>
    <x v="2"/>
    <x v="813"/>
    <n v="223638726"/>
    <n v="129.65"/>
  </r>
  <r>
    <n v="841"/>
    <x v="4"/>
    <s v="PT"/>
    <x v="135"/>
    <x v="2"/>
    <x v="814"/>
    <n v="53640246"/>
    <n v="103.845666666667"/>
  </r>
  <r>
    <n v="842"/>
    <x v="4"/>
    <s v="PW"/>
    <x v="136"/>
    <x v="4"/>
    <x v="815"/>
    <n v="89713"/>
    <n v="103.125"/>
  </r>
  <r>
    <n v="843"/>
    <x v="4"/>
    <s v="PY"/>
    <x v="137"/>
    <x v="5"/>
    <x v="816"/>
    <n v="761227"/>
    <n v="104.666666666667"/>
  </r>
  <r>
    <n v="844"/>
    <x v="4"/>
    <s v="QA"/>
    <x v="138"/>
    <x v="0"/>
    <x v="817"/>
    <n v="91411400"/>
    <n v="99.068313935587199"/>
  </r>
  <r>
    <n v="845"/>
    <x v="4"/>
    <s v="RO"/>
    <x v="139"/>
    <x v="2"/>
    <x v="818"/>
    <n v="81805752"/>
    <n v="108.384166666667"/>
  </r>
  <r>
    <n v="846"/>
    <x v="4"/>
    <s v="RU"/>
    <x v="140"/>
    <x v="2"/>
    <x v="819"/>
    <n v="606025178"/>
    <n v="180.75026666666699"/>
  </r>
  <r>
    <n v="847"/>
    <x v="4"/>
    <s v="RW"/>
    <x v="141"/>
    <x v="3"/>
    <x v="820"/>
    <n v="736957"/>
    <n v="124.825553419079"/>
  </r>
  <r>
    <n v="848"/>
    <x v="4"/>
    <s v="SA"/>
    <x v="142"/>
    <x v="0"/>
    <x v="821"/>
    <n v="397571969"/>
    <n v="97.906666666666695"/>
  </r>
  <r>
    <n v="849"/>
    <x v="4"/>
    <s v="SB"/>
    <x v="143"/>
    <x v="4"/>
    <x v="822"/>
    <n v="8883451"/>
    <n v="105.166666666667"/>
  </r>
  <r>
    <n v="850"/>
    <x v="4"/>
    <s v="SC"/>
    <x v="144"/>
    <x v="3"/>
    <x v="823"/>
    <n v="21954"/>
    <n v="108.835014818788"/>
  </r>
  <r>
    <n v="851"/>
    <x v="4"/>
    <s v="SD"/>
    <x v="145"/>
    <x v="3"/>
    <x v="824"/>
    <n v="7781"/>
    <n v="11712.107331347701"/>
  </r>
  <r>
    <n v="852"/>
    <x v="4"/>
    <s v="SE"/>
    <x v="146"/>
    <x v="2"/>
    <x v="825"/>
    <n v="384999266"/>
    <n v="334.26"/>
  </r>
  <r>
    <n v="853"/>
    <x v="4"/>
    <s v="SG"/>
    <x v="147"/>
    <x v="0"/>
    <x v="826"/>
    <n v="1772806790"/>
    <n v="100"/>
  </r>
  <r>
    <n v="854"/>
    <x v="4"/>
    <s v="SI"/>
    <x v="148"/>
    <x v="2"/>
    <x v="827"/>
    <n v="31268687"/>
    <n v="104.818333333333"/>
  </r>
  <r>
    <n v="855"/>
    <x v="4"/>
    <s v="SK"/>
    <x v="149"/>
    <x v="2"/>
    <x v="828"/>
    <n v="116240835"/>
    <n v="173.38333333333301"/>
  </r>
  <r>
    <n v="856"/>
    <x v="4"/>
    <s v="SL"/>
    <x v="150"/>
    <x v="3"/>
    <x v="829"/>
    <n v="495454"/>
    <n v="73.641666666666694"/>
  </r>
  <r>
    <n v="857"/>
    <x v="4"/>
    <s v="SN"/>
    <x v="152"/>
    <x v="3"/>
    <x v="830"/>
    <n v="5419"/>
    <n v="104.73639954697801"/>
  </r>
  <r>
    <n v="858"/>
    <x v="4"/>
    <s v="SO"/>
    <x v="153"/>
    <x v="3"/>
    <x v="831"/>
    <n v="11392"/>
    <n v="114.55818145656499"/>
  </r>
  <r>
    <n v="859"/>
    <x v="4"/>
    <s v="SR"/>
    <x v="154"/>
    <x v="5"/>
    <x v="832"/>
    <n v="731555"/>
    <n v="140.63333333333301"/>
  </r>
  <r>
    <n v="860"/>
    <x v="4"/>
    <s v="ST"/>
    <x v="155"/>
    <x v="3"/>
    <x v="18"/>
    <n v="1077435"/>
    <n v="127.937831496649"/>
  </r>
  <r>
    <n v="861"/>
    <x v="4"/>
    <s v="SV"/>
    <x v="156"/>
    <x v="1"/>
    <x v="833"/>
    <n v="7148815"/>
    <n v="112.444448962869"/>
  </r>
  <r>
    <n v="862"/>
    <x v="4"/>
    <s v="TD"/>
    <x v="157"/>
    <x v="3"/>
    <x v="834"/>
    <n v="4198"/>
    <n v="90.457041139240502"/>
  </r>
  <r>
    <n v="863"/>
    <x v="4"/>
    <s v="TG"/>
    <x v="158"/>
    <x v="3"/>
    <x v="835"/>
    <n v="96273"/>
    <n v="104.08925216666699"/>
  </r>
  <r>
    <n v="864"/>
    <x v="4"/>
    <s v="TH"/>
    <x v="159"/>
    <x v="0"/>
    <x v="836"/>
    <n v="2576402348"/>
    <n v="99.9976256539383"/>
  </r>
  <r>
    <n v="865"/>
    <x v="4"/>
    <s v="TL"/>
    <x v="161"/>
    <x v="0"/>
    <x v="837"/>
    <n v="335783"/>
    <n v="100.908333333333"/>
  </r>
  <r>
    <n v="866"/>
    <x v="4"/>
    <s v="TN"/>
    <x v="162"/>
    <x v="3"/>
    <x v="838"/>
    <n v="13182347"/>
    <n v="124.97536565422401"/>
  </r>
  <r>
    <n v="867"/>
    <x v="4"/>
    <s v="TO"/>
    <x v="163"/>
    <x v="4"/>
    <x v="839"/>
    <n v="2599454"/>
    <n v="100.075"/>
  </r>
  <r>
    <n v="868"/>
    <x v="4"/>
    <s v="TR"/>
    <x v="164"/>
    <x v="0"/>
    <x v="840"/>
    <n v="222745769"/>
    <n v="418.23583333333301"/>
  </r>
  <r>
    <n v="869"/>
    <x v="4"/>
    <s v="TT"/>
    <x v="165"/>
    <x v="1"/>
    <x v="841"/>
    <n v="1050037"/>
    <n v="108.51666666666701"/>
  </r>
  <r>
    <n v="870"/>
    <x v="4"/>
    <s v="TZ"/>
    <x v="166"/>
    <x v="3"/>
    <x v="842"/>
    <n v="1059253"/>
    <n v="96.814440357949294"/>
  </r>
  <r>
    <n v="871"/>
    <x v="4"/>
    <s v="UA"/>
    <x v="167"/>
    <x v="2"/>
    <x v="843"/>
    <n v="24954255"/>
    <n v="271.42500000000001"/>
  </r>
  <r>
    <n v="872"/>
    <x v="4"/>
    <s v="UG"/>
    <x v="168"/>
    <x v="3"/>
    <x v="844"/>
    <n v="694209"/>
    <n v="107.033976512937"/>
  </r>
  <r>
    <n v="873"/>
    <x v="4"/>
    <s v="US"/>
    <x v="169"/>
    <x v="1"/>
    <x v="845"/>
    <n v="6128030910"/>
    <n v="117.244195476228"/>
  </r>
  <r>
    <n v="874"/>
    <x v="4"/>
    <s v="UY"/>
    <x v="170"/>
    <x v="5"/>
    <x v="846"/>
    <n v="7220322"/>
    <n v="75.626196859440796"/>
  </r>
  <r>
    <n v="875"/>
    <x v="4"/>
    <s v="UZ"/>
    <x v="171"/>
    <x v="0"/>
    <x v="847"/>
    <n v="118820"/>
    <n v="88.599283633746495"/>
  </r>
  <r>
    <n v="876"/>
    <x v="4"/>
    <s v="VC"/>
    <x v="172"/>
    <x v="1"/>
    <x v="848"/>
    <n v="589"/>
    <n v="111.441666666667"/>
  </r>
  <r>
    <n v="877"/>
    <x v="4"/>
    <s v="VN"/>
    <x v="175"/>
    <x v="0"/>
    <x v="849"/>
    <n v="1026111647"/>
    <n v="99.771229144427906"/>
  </r>
  <r>
    <n v="878"/>
    <x v="4"/>
    <s v="VU"/>
    <x v="176"/>
    <x v="4"/>
    <x v="850"/>
    <n v="529664"/>
    <n v="159.02500000000001"/>
  </r>
  <r>
    <n v="879"/>
    <x v="4"/>
    <s v="WS"/>
    <x v="177"/>
    <x v="4"/>
    <x v="851"/>
    <n v="7848003"/>
    <n v="108.26859815792101"/>
  </r>
  <r>
    <n v="880"/>
    <x v="4"/>
    <s v="ZA"/>
    <x v="178"/>
    <x v="3"/>
    <x v="852"/>
    <n v="158492581"/>
    <n v="90.341666666666697"/>
  </r>
  <r>
    <n v="881"/>
    <x v="4"/>
    <s v="ZM"/>
    <x v="179"/>
    <x v="3"/>
    <x v="853"/>
    <n v="203224"/>
    <n v="229.66499999999999"/>
  </r>
  <r>
    <n v="882"/>
    <x v="4"/>
    <s v="ZW"/>
    <x v="180"/>
    <x v="3"/>
    <x v="854"/>
    <n v="3276524"/>
    <n v="7.9147387828162303"/>
  </r>
  <r>
    <n v="883"/>
    <x v="5"/>
    <s v="AE"/>
    <x v="0"/>
    <x v="0"/>
    <x v="855"/>
    <n v="1407979072"/>
    <n v="100.013875053909"/>
  </r>
  <r>
    <n v="884"/>
    <x v="5"/>
    <s v="AG"/>
    <x v="2"/>
    <x v="1"/>
    <x v="856"/>
    <n v="111039"/>
    <n v="101.6725"/>
  </r>
  <r>
    <n v="885"/>
    <x v="5"/>
    <s v="AI"/>
    <x v="3"/>
    <x v="1"/>
    <x v="18"/>
    <n v="99458"/>
    <n v="107.705"/>
  </r>
  <r>
    <n v="886"/>
    <x v="5"/>
    <s v="AL"/>
    <x v="4"/>
    <x v="2"/>
    <x v="857"/>
    <n v="452662"/>
    <n v="100.38655547427"/>
  </r>
  <r>
    <n v="887"/>
    <x v="5"/>
    <s v="AM"/>
    <x v="5"/>
    <x v="0"/>
    <x v="858"/>
    <n v="81157"/>
    <n v="130.18046318368701"/>
  </r>
  <r>
    <n v="888"/>
    <x v="5"/>
    <s v="AO"/>
    <x v="6"/>
    <x v="3"/>
    <x v="859"/>
    <n v="19422"/>
    <n v="90.402500000000003"/>
  </r>
  <r>
    <n v="889"/>
    <x v="5"/>
    <s v="AR"/>
    <x v="181"/>
    <x v="5"/>
    <x v="860"/>
    <n v="281590818"/>
    <n v="330.54168333333303"/>
  </r>
  <r>
    <n v="890"/>
    <x v="5"/>
    <s v="AT"/>
    <x v="7"/>
    <x v="2"/>
    <x v="861"/>
    <n v="263539096"/>
    <n v="100"/>
  </r>
  <r>
    <n v="891"/>
    <x v="5"/>
    <s v="AU"/>
    <x v="8"/>
    <x v="4"/>
    <x v="862"/>
    <n v="6646448563"/>
    <n v="116.1"/>
  </r>
  <r>
    <n v="892"/>
    <x v="5"/>
    <s v="AZ"/>
    <x v="10"/>
    <x v="0"/>
    <x v="863"/>
    <n v="89990"/>
    <n v="161.22147257500001"/>
  </r>
  <r>
    <n v="893"/>
    <x v="5"/>
    <s v="BA"/>
    <x v="11"/>
    <x v="2"/>
    <x v="864"/>
    <n v="2972981"/>
    <n v="108.2075"/>
  </r>
  <r>
    <n v="894"/>
    <x v="5"/>
    <s v="BD"/>
    <x v="13"/>
    <x v="0"/>
    <x v="865"/>
    <n v="153518938"/>
    <n v="91.3382723931946"/>
  </r>
  <r>
    <n v="895"/>
    <x v="5"/>
    <s v="BE"/>
    <x v="14"/>
    <x v="2"/>
    <x v="866"/>
    <n v="402931544"/>
    <n v="109.585833333333"/>
  </r>
  <r>
    <n v="896"/>
    <x v="5"/>
    <s v="BF"/>
    <x v="15"/>
    <x v="3"/>
    <x v="867"/>
    <n v="314125"/>
    <n v="104.153066800435"/>
  </r>
  <r>
    <n v="897"/>
    <x v="5"/>
    <s v="BG"/>
    <x v="16"/>
    <x v="2"/>
    <x v="868"/>
    <n v="18059134"/>
    <n v="7147.9314757375396"/>
  </r>
  <r>
    <n v="898"/>
    <x v="5"/>
    <s v="BH"/>
    <x v="17"/>
    <x v="0"/>
    <x v="869"/>
    <n v="9551935"/>
    <n v="97.5833333333333"/>
  </r>
  <r>
    <n v="899"/>
    <x v="5"/>
    <s v="BI"/>
    <x v="18"/>
    <x v="3"/>
    <x v="18"/>
    <n v="38702"/>
    <n v="118.98333333333299"/>
  </r>
  <r>
    <n v="900"/>
    <x v="5"/>
    <s v="BJ"/>
    <x v="19"/>
    <x v="3"/>
    <x v="870"/>
    <n v="13546"/>
    <n v="104.17314158333301"/>
  </r>
  <r>
    <n v="901"/>
    <x v="5"/>
    <s v="BN"/>
    <x v="20"/>
    <x v="0"/>
    <x v="871"/>
    <n v="55351349"/>
    <n v="100.902041666667"/>
  </r>
  <r>
    <n v="902"/>
    <x v="5"/>
    <s v="BO"/>
    <x v="21"/>
    <x v="5"/>
    <x v="872"/>
    <n v="4297636"/>
    <n v="104.420937894925"/>
  </r>
  <r>
    <n v="903"/>
    <x v="5"/>
    <s v="BR"/>
    <x v="22"/>
    <x v="5"/>
    <x v="873"/>
    <n v="203216057"/>
    <n v="5381.0625"/>
  </r>
  <r>
    <n v="904"/>
    <x v="5"/>
    <s v="BS"/>
    <x v="23"/>
    <x v="1"/>
    <x v="874"/>
    <n v="146734"/>
    <n v="108.2075"/>
  </r>
  <r>
    <n v="905"/>
    <x v="5"/>
    <s v="BT"/>
    <x v="24"/>
    <x v="0"/>
    <x v="875"/>
    <n v="404"/>
    <n v="105.841512349464"/>
  </r>
  <r>
    <n v="906"/>
    <x v="5"/>
    <s v="BW"/>
    <x v="25"/>
    <x v="3"/>
    <x v="876"/>
    <n v="32410"/>
    <n v="103.308333333333"/>
  </r>
  <r>
    <n v="907"/>
    <x v="5"/>
    <s v="BY"/>
    <x v="26"/>
    <x v="2"/>
    <x v="877"/>
    <n v="16564838"/>
    <n v="77.960683777933497"/>
  </r>
  <r>
    <n v="908"/>
    <x v="5"/>
    <s v="BZ"/>
    <x v="27"/>
    <x v="1"/>
    <x v="878"/>
    <n v="108592"/>
    <n v="100.479377162747"/>
  </r>
  <r>
    <n v="909"/>
    <x v="5"/>
    <s v="CA"/>
    <x v="28"/>
    <x v="1"/>
    <x v="879"/>
    <n v="588535639"/>
    <n v="136.958333333333"/>
  </r>
  <r>
    <n v="910"/>
    <x v="5"/>
    <s v="CF"/>
    <x v="29"/>
    <x v="3"/>
    <x v="880"/>
    <n v="118767"/>
    <n v="100.880866694167"/>
  </r>
  <r>
    <n v="911"/>
    <x v="5"/>
    <s v="CG"/>
    <x v="30"/>
    <x v="3"/>
    <x v="881"/>
    <n v="191565"/>
    <n v="102.024621965431"/>
  </r>
  <r>
    <n v="912"/>
    <x v="5"/>
    <s v="CH"/>
    <x v="31"/>
    <x v="2"/>
    <x v="882"/>
    <n v="412366768"/>
    <n v="100.422958333333"/>
  </r>
  <r>
    <n v="913"/>
    <x v="5"/>
    <s v="CL"/>
    <x v="32"/>
    <x v="5"/>
    <x v="883"/>
    <n v="101555678"/>
    <n v="105.369166666667"/>
  </r>
  <r>
    <n v="914"/>
    <x v="5"/>
    <s v="CM"/>
    <x v="33"/>
    <x v="3"/>
    <x v="884"/>
    <n v="324104"/>
    <n v="117.666666666667"/>
  </r>
  <r>
    <n v="915"/>
    <x v="5"/>
    <s v="CN"/>
    <x v="34"/>
    <x v="0"/>
    <x v="885"/>
    <n v="12298293272"/>
    <n v="99.9362766666667"/>
  </r>
  <r>
    <n v="916"/>
    <x v="5"/>
    <s v="CO"/>
    <x v="35"/>
    <x v="5"/>
    <x v="886"/>
    <n v="29077873"/>
    <n v="105.146575"/>
  </r>
  <r>
    <n v="917"/>
    <x v="5"/>
    <s v="CR"/>
    <x v="36"/>
    <x v="1"/>
    <x v="887"/>
    <n v="18603208"/>
    <n v="99.301416666666697"/>
  </r>
  <r>
    <n v="918"/>
    <x v="5"/>
    <s v="CY"/>
    <x v="38"/>
    <x v="0"/>
    <x v="888"/>
    <n v="5683774"/>
    <n v="100.12583333333301"/>
  </r>
  <r>
    <n v="919"/>
    <x v="5"/>
    <s v="CZ"/>
    <x v="39"/>
    <x v="2"/>
    <x v="889"/>
    <n v="171521791"/>
    <n v="111.76666666666701"/>
  </r>
  <r>
    <n v="920"/>
    <x v="5"/>
    <s v="DE"/>
    <x v="40"/>
    <x v="2"/>
    <x v="890"/>
    <n v="2574102114"/>
    <n v="100"/>
  </r>
  <r>
    <n v="921"/>
    <x v="5"/>
    <s v="DJ"/>
    <x v="41"/>
    <x v="3"/>
    <x v="891"/>
    <n v="687051"/>
    <n v="110.382951016235"/>
  </r>
  <r>
    <n v="922"/>
    <x v="5"/>
    <s v="DK"/>
    <x v="42"/>
    <x v="2"/>
    <x v="892"/>
    <n v="274189389"/>
    <n v="103.433333333333"/>
  </r>
  <r>
    <n v="923"/>
    <x v="5"/>
    <s v="DM"/>
    <x v="43"/>
    <x v="1"/>
    <x v="18"/>
    <n v="15105"/>
    <n v="104.504166666667"/>
  </r>
  <r>
    <n v="924"/>
    <x v="5"/>
    <s v="DO"/>
    <x v="44"/>
    <x v="1"/>
    <x v="893"/>
    <n v="17160880"/>
    <n v="100.751700489353"/>
  </r>
  <r>
    <n v="925"/>
    <x v="5"/>
    <s v="DZ"/>
    <x v="45"/>
    <x v="3"/>
    <x v="894"/>
    <n v="226582"/>
    <n v="211.18"/>
  </r>
  <r>
    <n v="926"/>
    <x v="5"/>
    <s v="EC"/>
    <x v="46"/>
    <x v="5"/>
    <x v="895"/>
    <n v="64032585"/>
    <n v="105.128620927274"/>
  </r>
  <r>
    <n v="927"/>
    <x v="5"/>
    <s v="EE"/>
    <x v="47"/>
    <x v="2"/>
    <x v="896"/>
    <n v="13174627"/>
    <n v="212.75833333333301"/>
  </r>
  <r>
    <n v="928"/>
    <x v="5"/>
    <s v="EG"/>
    <x v="48"/>
    <x v="3"/>
    <x v="897"/>
    <n v="11560287"/>
    <n v="108.03117419711199"/>
  </r>
  <r>
    <n v="929"/>
    <x v="5"/>
    <s v="ES"/>
    <x v="49"/>
    <x v="2"/>
    <x v="898"/>
    <n v="520736171"/>
    <n v="96.999750000000006"/>
  </r>
  <r>
    <n v="930"/>
    <x v="5"/>
    <s v="ET"/>
    <x v="50"/>
    <x v="3"/>
    <x v="899"/>
    <n v="5505185"/>
    <n v="173.138726479615"/>
  </r>
  <r>
    <n v="931"/>
    <x v="5"/>
    <s v="FI"/>
    <x v="51"/>
    <x v="2"/>
    <x v="900"/>
    <n v="148301611"/>
    <n v="103.550833333333"/>
  </r>
  <r>
    <n v="932"/>
    <x v="5"/>
    <s v="FJ"/>
    <x v="52"/>
    <x v="4"/>
    <x v="901"/>
    <n v="59708819"/>
    <n v="112.283333333333"/>
  </r>
  <r>
    <n v="933"/>
    <x v="5"/>
    <s v="FM"/>
    <x v="53"/>
    <x v="4"/>
    <x v="902"/>
    <n v="1939"/>
    <n v="104.93425000000001"/>
  </r>
  <r>
    <n v="934"/>
    <x v="5"/>
    <s v="FR"/>
    <x v="54"/>
    <x v="2"/>
    <x v="903"/>
    <n v="896274277"/>
    <n v="104.729166666667"/>
  </r>
  <r>
    <n v="935"/>
    <x v="5"/>
    <s v="GA"/>
    <x v="55"/>
    <x v="3"/>
    <x v="904"/>
    <n v="1329707"/>
    <n v="102.1133721353"/>
  </r>
  <r>
    <n v="936"/>
    <x v="5"/>
    <s v="GB"/>
    <x v="56"/>
    <x v="2"/>
    <x v="905"/>
    <n v="1346979830"/>
    <n v="108.866666666667"/>
  </r>
  <r>
    <n v="937"/>
    <x v="5"/>
    <s v="GD"/>
    <x v="57"/>
    <x v="1"/>
    <x v="906"/>
    <n v="166"/>
    <n v="111.094234216667"/>
  </r>
  <r>
    <n v="938"/>
    <x v="5"/>
    <s v="GE"/>
    <x v="58"/>
    <x v="0"/>
    <x v="907"/>
    <n v="288483"/>
    <n v="140.56360833333301"/>
  </r>
  <r>
    <n v="939"/>
    <x v="5"/>
    <s v="GH"/>
    <x v="59"/>
    <x v="3"/>
    <x v="908"/>
    <n v="16197277"/>
    <n v="92.1376481772255"/>
  </r>
  <r>
    <n v="940"/>
    <x v="5"/>
    <s v="GM"/>
    <x v="60"/>
    <x v="3"/>
    <x v="909"/>
    <n v="3679"/>
    <n v="102.432321064531"/>
  </r>
  <r>
    <n v="941"/>
    <x v="5"/>
    <s v="GN"/>
    <x v="61"/>
    <x v="3"/>
    <x v="910"/>
    <n v="452226"/>
    <n v="110.601620338717"/>
  </r>
  <r>
    <n v="942"/>
    <x v="5"/>
    <s v="GR"/>
    <x v="63"/>
    <x v="2"/>
    <x v="911"/>
    <n v="46412420"/>
    <n v="99.999999166666697"/>
  </r>
  <r>
    <n v="943"/>
    <x v="5"/>
    <s v="GT"/>
    <x v="64"/>
    <x v="1"/>
    <x v="912"/>
    <n v="38750540"/>
    <n v="144.76083333333301"/>
  </r>
  <r>
    <n v="944"/>
    <x v="5"/>
    <s v="GY"/>
    <x v="66"/>
    <x v="5"/>
    <x v="913"/>
    <n v="1958788"/>
    <n v="119.79426098562"/>
  </r>
  <r>
    <n v="945"/>
    <x v="5"/>
    <s v="HK"/>
    <x v="67"/>
    <x v="0"/>
    <x v="914"/>
    <n v="97921786"/>
    <n v="99.866666666666703"/>
  </r>
  <r>
    <n v="946"/>
    <x v="5"/>
    <s v="HN"/>
    <x v="68"/>
    <x v="1"/>
    <x v="915"/>
    <n v="6162646"/>
    <n v="342.566666666667"/>
  </r>
  <r>
    <n v="947"/>
    <x v="5"/>
    <s v="HR"/>
    <x v="69"/>
    <x v="2"/>
    <x v="916"/>
    <n v="6350036"/>
    <n v="102.433333333333"/>
  </r>
  <r>
    <n v="948"/>
    <x v="5"/>
    <s v="HT"/>
    <x v="70"/>
    <x v="1"/>
    <x v="917"/>
    <n v="803242"/>
    <n v="150.916666666667"/>
  </r>
  <r>
    <n v="949"/>
    <x v="5"/>
    <s v="HU"/>
    <x v="71"/>
    <x v="2"/>
    <x v="918"/>
    <n v="114262361"/>
    <n v="152.44999999999999"/>
  </r>
  <r>
    <n v="950"/>
    <x v="5"/>
    <s v="ID"/>
    <x v="72"/>
    <x v="0"/>
    <x v="919"/>
    <n v="916306767"/>
    <n v="140.2458"/>
  </r>
  <r>
    <n v="951"/>
    <x v="5"/>
    <s v="IE"/>
    <x v="73"/>
    <x v="2"/>
    <x v="920"/>
    <n v="259324099"/>
    <n v="101.77500000000001"/>
  </r>
  <r>
    <n v="952"/>
    <x v="5"/>
    <s v="IL"/>
    <x v="74"/>
    <x v="0"/>
    <x v="921"/>
    <n v="153303585"/>
    <n v="94.358333333333306"/>
  </r>
  <r>
    <n v="953"/>
    <x v="5"/>
    <s v="IN"/>
    <x v="75"/>
    <x v="0"/>
    <x v="922"/>
    <n v="709623945"/>
    <n v="153.46666666666701"/>
  </r>
  <r>
    <n v="954"/>
    <x v="5"/>
    <s v="IQ"/>
    <x v="76"/>
    <x v="0"/>
    <x v="923"/>
    <n v="90661"/>
    <n v="105.1"/>
  </r>
  <r>
    <n v="955"/>
    <x v="5"/>
    <s v="IR"/>
    <x v="77"/>
    <x v="0"/>
    <x v="924"/>
    <n v="2971020"/>
    <n v="63.959497206703801"/>
  </r>
  <r>
    <n v="956"/>
    <x v="5"/>
    <s v="IS"/>
    <x v="78"/>
    <x v="2"/>
    <x v="925"/>
    <n v="4712683"/>
    <n v="170.67505"/>
  </r>
  <r>
    <n v="957"/>
    <x v="5"/>
    <s v="IT"/>
    <x v="79"/>
    <x v="2"/>
    <x v="926"/>
    <n v="1210266740"/>
    <n v="102.73333333333299"/>
  </r>
  <r>
    <n v="958"/>
    <x v="5"/>
    <s v="JM"/>
    <x v="80"/>
    <x v="1"/>
    <x v="927"/>
    <n v="8391624"/>
    <n v="105.226777792935"/>
  </r>
  <r>
    <n v="959"/>
    <x v="5"/>
    <s v="JO"/>
    <x v="81"/>
    <x v="0"/>
    <x v="928"/>
    <n v="2267307"/>
    <n v="101.097346481193"/>
  </r>
  <r>
    <n v="960"/>
    <x v="5"/>
    <s v="JP"/>
    <x v="82"/>
    <x v="0"/>
    <x v="929"/>
    <n v="3016151458"/>
    <n v="99.991666666666703"/>
  </r>
  <r>
    <n v="961"/>
    <x v="5"/>
    <s v="KE"/>
    <x v="83"/>
    <x v="3"/>
    <x v="930"/>
    <n v="4543767"/>
    <n v="108.68910737725101"/>
  </r>
  <r>
    <n v="962"/>
    <x v="5"/>
    <s v="KG"/>
    <x v="84"/>
    <x v="0"/>
    <x v="931"/>
    <n v="8304"/>
    <n v="112.65669516307899"/>
  </r>
  <r>
    <n v="963"/>
    <x v="5"/>
    <s v="KH"/>
    <x v="85"/>
    <x v="0"/>
    <x v="932"/>
    <n v="35693289"/>
    <n v="182.64525"/>
  </r>
  <r>
    <n v="964"/>
    <x v="5"/>
    <s v="KI"/>
    <x v="86"/>
    <x v="4"/>
    <x v="933"/>
    <n v="5229"/>
    <n v="128.74316949887199"/>
  </r>
  <r>
    <n v="965"/>
    <x v="5"/>
    <s v="KN"/>
    <x v="87"/>
    <x v="1"/>
    <x v="18"/>
    <n v="29450"/>
    <n v="104.64895364166701"/>
  </r>
  <r>
    <n v="966"/>
    <x v="5"/>
    <s v="KR"/>
    <x v="88"/>
    <x v="0"/>
    <x v="934"/>
    <n v="2628525685"/>
    <n v="100"/>
  </r>
  <r>
    <n v="967"/>
    <x v="5"/>
    <s v="KW"/>
    <x v="89"/>
    <x v="0"/>
    <x v="935"/>
    <n v="7573906"/>
    <n v="116.591666666667"/>
  </r>
  <r>
    <n v="968"/>
    <x v="5"/>
    <s v="KZ"/>
    <x v="91"/>
    <x v="0"/>
    <x v="936"/>
    <n v="99"/>
    <n v="89.304613976372295"/>
  </r>
  <r>
    <n v="969"/>
    <x v="5"/>
    <s v="LA"/>
    <x v="92"/>
    <x v="0"/>
    <x v="937"/>
    <n v="4063966"/>
    <n v="113.184728605213"/>
  </r>
  <r>
    <n v="970"/>
    <x v="5"/>
    <s v="LB"/>
    <x v="93"/>
    <x v="0"/>
    <x v="938"/>
    <n v="1733805"/>
    <n v="202.870056003484"/>
  </r>
  <r>
    <n v="971"/>
    <x v="5"/>
    <s v="LC"/>
    <x v="94"/>
    <x v="1"/>
    <x v="939"/>
    <n v="1487"/>
    <n v="99.970833333333303"/>
  </r>
  <r>
    <n v="972"/>
    <x v="5"/>
    <s v="LK"/>
    <x v="95"/>
    <x v="0"/>
    <x v="940"/>
    <n v="60481237"/>
    <n v="109.13907039337499"/>
  </r>
  <r>
    <n v="973"/>
    <x v="5"/>
    <s v="LS"/>
    <x v="97"/>
    <x v="3"/>
    <x v="18"/>
    <n v="604296"/>
    <n v="87.0930161638736"/>
  </r>
  <r>
    <n v="974"/>
    <x v="5"/>
    <s v="LT"/>
    <x v="98"/>
    <x v="2"/>
    <x v="941"/>
    <n v="26918907"/>
    <n v="111.314916666667"/>
  </r>
  <r>
    <n v="975"/>
    <x v="5"/>
    <s v="LU"/>
    <x v="99"/>
    <x v="2"/>
    <x v="942"/>
    <n v="6512919"/>
    <n v="106.255833333333"/>
  </r>
  <r>
    <n v="976"/>
    <x v="5"/>
    <s v="LV"/>
    <x v="100"/>
    <x v="2"/>
    <x v="943"/>
    <n v="14738930"/>
    <n v="108.89685"/>
  </r>
  <r>
    <n v="977"/>
    <x v="5"/>
    <s v="LY"/>
    <x v="101"/>
    <x v="3"/>
    <x v="944"/>
    <n v="66472"/>
    <n v="268.15833333333302"/>
  </r>
  <r>
    <n v="978"/>
    <x v="5"/>
    <s v="MA"/>
    <x v="102"/>
    <x v="3"/>
    <x v="945"/>
    <n v="36182868"/>
    <n v="102.463503850385"/>
  </r>
  <r>
    <n v="979"/>
    <x v="5"/>
    <s v="MD"/>
    <x v="103"/>
    <x v="2"/>
    <x v="946"/>
    <n v="555861"/>
    <n v="64.867303710590093"/>
  </r>
  <r>
    <n v="980"/>
    <x v="5"/>
    <s v="MG"/>
    <x v="104"/>
    <x v="3"/>
    <x v="947"/>
    <n v="2264771"/>
    <n v="129.78333333333299"/>
  </r>
  <r>
    <n v="981"/>
    <x v="5"/>
    <s v="ML"/>
    <x v="105"/>
    <x v="3"/>
    <x v="948"/>
    <n v="113528"/>
    <n v="101.258333333333"/>
  </r>
  <r>
    <n v="982"/>
    <x v="5"/>
    <s v="MN"/>
    <x v="107"/>
    <x v="0"/>
    <x v="949"/>
    <n v="110790"/>
    <n v="100"/>
  </r>
  <r>
    <n v="983"/>
    <x v="5"/>
    <s v="MO"/>
    <x v="108"/>
    <x v="0"/>
    <x v="950"/>
    <n v="321505"/>
    <n v="102.603333333333"/>
  </r>
  <r>
    <n v="984"/>
    <x v="5"/>
    <s v="MR"/>
    <x v="110"/>
    <x v="3"/>
    <x v="951"/>
    <n v="32809"/>
    <n v="102.398423702556"/>
  </r>
  <r>
    <n v="985"/>
    <x v="5"/>
    <s v="MS"/>
    <x v="111"/>
    <x v="1"/>
    <x v="18"/>
    <n v="4797"/>
    <n v="97.800291102767204"/>
  </r>
  <r>
    <n v="986"/>
    <x v="5"/>
    <s v="MT"/>
    <x v="112"/>
    <x v="2"/>
    <x v="952"/>
    <n v="5591381"/>
    <n v="103.317946569936"/>
  </r>
  <r>
    <n v="987"/>
    <x v="5"/>
    <s v="MU"/>
    <x v="113"/>
    <x v="3"/>
    <x v="953"/>
    <n v="6975913"/>
    <n v="106.325"/>
  </r>
  <r>
    <n v="988"/>
    <x v="5"/>
    <s v="MV"/>
    <x v="114"/>
    <x v="0"/>
    <x v="954"/>
    <n v="6064"/>
    <n v="96.442706852949996"/>
  </r>
  <r>
    <n v="989"/>
    <x v="5"/>
    <s v="MW"/>
    <x v="115"/>
    <x v="3"/>
    <x v="955"/>
    <n v="15226"/>
    <n v="84.541685203487205"/>
  </r>
  <r>
    <n v="990"/>
    <x v="5"/>
    <s v="MX"/>
    <x v="116"/>
    <x v="1"/>
    <x v="956"/>
    <n v="411279005"/>
    <n v="107.43"/>
  </r>
  <r>
    <n v="991"/>
    <x v="5"/>
    <s v="MY"/>
    <x v="117"/>
    <x v="0"/>
    <x v="957"/>
    <n v="1561493254"/>
    <n v="120.1"/>
  </r>
  <r>
    <n v="992"/>
    <x v="5"/>
    <s v="MZ"/>
    <x v="118"/>
    <x v="3"/>
    <x v="958"/>
    <n v="475269"/>
    <n v="127.253333333333"/>
  </r>
  <r>
    <n v="993"/>
    <x v="5"/>
    <s v="NA"/>
    <x v="119"/>
    <x v="3"/>
    <x v="959"/>
    <n v="554713"/>
    <n v="140.62484484495499"/>
  </r>
  <r>
    <n v="994"/>
    <x v="5"/>
    <s v="NE"/>
    <x v="121"/>
    <x v="3"/>
    <x v="960"/>
    <n v="527245"/>
    <n v="104.441666666667"/>
  </r>
  <r>
    <n v="995"/>
    <x v="5"/>
    <s v="NG"/>
    <x v="122"/>
    <x v="3"/>
    <x v="961"/>
    <n v="112441"/>
    <n v="329.98409726475899"/>
  </r>
  <r>
    <n v="996"/>
    <x v="5"/>
    <s v="NI"/>
    <x v="123"/>
    <x v="1"/>
    <x v="962"/>
    <n v="3031109"/>
    <n v="234.633633083333"/>
  </r>
  <r>
    <n v="997"/>
    <x v="5"/>
    <s v="NL"/>
    <x v="124"/>
    <x v="2"/>
    <x v="963"/>
    <n v="525105480"/>
    <n v="107.51"/>
  </r>
  <r>
    <n v="998"/>
    <x v="5"/>
    <s v="NO"/>
    <x v="125"/>
    <x v="2"/>
    <x v="964"/>
    <n v="75832320"/>
    <n v="112.183333333333"/>
  </r>
  <r>
    <n v="999"/>
    <x v="5"/>
    <s v="NP"/>
    <x v="126"/>
    <x v="0"/>
    <x v="965"/>
    <n v="1070026"/>
    <n v="134.91"/>
  </r>
  <r>
    <n v="1000"/>
    <x v="5"/>
    <s v="NZ"/>
    <x v="127"/>
    <x v="4"/>
    <x v="18"/>
    <n v="205894011"/>
    <n v="105.3"/>
  </r>
  <r>
    <n v="1001"/>
    <x v="5"/>
    <s v="OM"/>
    <x v="128"/>
    <x v="0"/>
    <x v="966"/>
    <n v="4527008"/>
    <n v="105.066666666667"/>
  </r>
  <r>
    <n v="1002"/>
    <x v="5"/>
    <s v="PA"/>
    <x v="129"/>
    <x v="1"/>
    <x v="967"/>
    <n v="538931"/>
    <n v="103.22948333333299"/>
  </r>
  <r>
    <n v="1003"/>
    <x v="5"/>
    <s v="PE"/>
    <x v="130"/>
    <x v="5"/>
    <x v="968"/>
    <n v="33105456"/>
    <n v="92.698216738446405"/>
  </r>
  <r>
    <n v="1004"/>
    <x v="5"/>
    <s v="PG"/>
    <x v="131"/>
    <x v="4"/>
    <x v="969"/>
    <n v="16032475"/>
    <n v="150.95895058404599"/>
  </r>
  <r>
    <n v="1005"/>
    <x v="5"/>
    <s v="PH"/>
    <x v="132"/>
    <x v="0"/>
    <x v="970"/>
    <n v="117109087"/>
    <n v="104.825"/>
  </r>
  <r>
    <n v="1006"/>
    <x v="5"/>
    <s v="PK"/>
    <x v="133"/>
    <x v="0"/>
    <x v="971"/>
    <n v="70936800"/>
    <n v="135.27679908859301"/>
  </r>
  <r>
    <n v="1007"/>
    <x v="5"/>
    <s v="PL"/>
    <x v="134"/>
    <x v="2"/>
    <x v="972"/>
    <n v="248252024"/>
    <n v="134.02500000000001"/>
  </r>
  <r>
    <n v="1008"/>
    <x v="5"/>
    <s v="PT"/>
    <x v="135"/>
    <x v="2"/>
    <x v="973"/>
    <n v="45273307"/>
    <n v="103.83275"/>
  </r>
  <r>
    <n v="1009"/>
    <x v="5"/>
    <s v="PW"/>
    <x v="136"/>
    <x v="4"/>
    <x v="974"/>
    <n v="20064"/>
    <n v="103.35"/>
  </r>
  <r>
    <n v="1010"/>
    <x v="5"/>
    <s v="PY"/>
    <x v="137"/>
    <x v="5"/>
    <x v="975"/>
    <n v="447730"/>
    <n v="106.51666666666701"/>
  </r>
  <r>
    <n v="1011"/>
    <x v="5"/>
    <s v="QA"/>
    <x v="138"/>
    <x v="0"/>
    <x v="976"/>
    <n v="73908911"/>
    <n v="96.551666666666605"/>
  </r>
  <r>
    <n v="1012"/>
    <x v="5"/>
    <s v="RO"/>
    <x v="139"/>
    <x v="2"/>
    <x v="977"/>
    <n v="71895750"/>
    <n v="111.23583333333301"/>
  </r>
  <r>
    <n v="1013"/>
    <x v="5"/>
    <s v="RU"/>
    <x v="140"/>
    <x v="2"/>
    <x v="978"/>
    <n v="368078025"/>
    <n v="186.86262500000001"/>
  </r>
  <r>
    <n v="1014"/>
    <x v="5"/>
    <s v="RW"/>
    <x v="141"/>
    <x v="3"/>
    <x v="979"/>
    <n v="240863"/>
    <n v="137.121368513205"/>
  </r>
  <r>
    <n v="1015"/>
    <x v="5"/>
    <s v="SA"/>
    <x v="142"/>
    <x v="0"/>
    <x v="980"/>
    <n v="313112051"/>
    <n v="101.28"/>
  </r>
  <r>
    <n v="1016"/>
    <x v="5"/>
    <s v="SB"/>
    <x v="143"/>
    <x v="4"/>
    <x v="981"/>
    <n v="8246641"/>
    <n v="108.283333333333"/>
  </r>
  <r>
    <n v="1017"/>
    <x v="5"/>
    <s v="SC"/>
    <x v="144"/>
    <x v="3"/>
    <x v="982"/>
    <n v="14642"/>
    <n v="117.843134574095"/>
  </r>
  <r>
    <n v="1018"/>
    <x v="5"/>
    <s v="SD"/>
    <x v="145"/>
    <x v="3"/>
    <x v="983"/>
    <n v="3517"/>
    <n v="15187.773979858201"/>
  </r>
  <r>
    <n v="1019"/>
    <x v="5"/>
    <s v="SE"/>
    <x v="146"/>
    <x v="2"/>
    <x v="984"/>
    <n v="297649339"/>
    <n v="335.92250000000001"/>
  </r>
  <r>
    <n v="1020"/>
    <x v="5"/>
    <s v="SG"/>
    <x v="147"/>
    <x v="0"/>
    <x v="985"/>
    <n v="1464665087"/>
    <n v="99.818083333333306"/>
  </r>
  <r>
    <n v="1021"/>
    <x v="5"/>
    <s v="SI"/>
    <x v="148"/>
    <x v="2"/>
    <x v="986"/>
    <n v="29114460"/>
    <n v="104.760833333333"/>
  </r>
  <r>
    <n v="1022"/>
    <x v="5"/>
    <s v="SK"/>
    <x v="149"/>
    <x v="2"/>
    <x v="987"/>
    <n v="124123375"/>
    <n v="176.74166666666699"/>
  </r>
  <r>
    <n v="1023"/>
    <x v="5"/>
    <s v="SL"/>
    <x v="150"/>
    <x v="3"/>
    <x v="988"/>
    <n v="320230"/>
    <n v="83.544166666666698"/>
  </r>
  <r>
    <n v="1024"/>
    <x v="5"/>
    <s v="SN"/>
    <x v="152"/>
    <x v="3"/>
    <x v="989"/>
    <n v="210489"/>
    <n v="107.4"/>
  </r>
  <r>
    <n v="1025"/>
    <x v="5"/>
    <s v="SO"/>
    <x v="153"/>
    <x v="3"/>
    <x v="990"/>
    <n v="15976"/>
    <n v="119.27010817751299"/>
  </r>
  <r>
    <n v="1026"/>
    <x v="5"/>
    <s v="SR"/>
    <x v="154"/>
    <x v="5"/>
    <x v="991"/>
    <n v="491688"/>
    <n v="189.7"/>
  </r>
  <r>
    <n v="1027"/>
    <x v="5"/>
    <s v="ST"/>
    <x v="155"/>
    <x v="3"/>
    <x v="18"/>
    <n v="1394345"/>
    <n v="140.50046669915901"/>
  </r>
  <r>
    <n v="1028"/>
    <x v="5"/>
    <s v="SV"/>
    <x v="156"/>
    <x v="1"/>
    <x v="992"/>
    <n v="1378310"/>
    <n v="112.026616396221"/>
  </r>
  <r>
    <n v="1029"/>
    <x v="5"/>
    <s v="TD"/>
    <x v="157"/>
    <x v="3"/>
    <x v="18"/>
    <n v="67473"/>
    <n v="94.495174050632897"/>
  </r>
  <r>
    <n v="1030"/>
    <x v="5"/>
    <s v="TG"/>
    <x v="158"/>
    <x v="3"/>
    <x v="993"/>
    <n v="9000128"/>
    <n v="105.858024833333"/>
  </r>
  <r>
    <n v="1031"/>
    <x v="5"/>
    <s v="TH"/>
    <x v="159"/>
    <x v="0"/>
    <x v="994"/>
    <n v="2188918422"/>
    <n v="99.151708592056593"/>
  </r>
  <r>
    <n v="1032"/>
    <x v="5"/>
    <s v="TN"/>
    <x v="162"/>
    <x v="3"/>
    <x v="995"/>
    <n v="13121096"/>
    <n v="132.01666666666699"/>
  </r>
  <r>
    <n v="1033"/>
    <x v="5"/>
    <s v="TO"/>
    <x v="163"/>
    <x v="4"/>
    <x v="996"/>
    <n v="2660223"/>
    <n v="99.724999999999994"/>
  </r>
  <r>
    <n v="1034"/>
    <x v="5"/>
    <s v="TR"/>
    <x v="164"/>
    <x v="0"/>
    <x v="997"/>
    <n v="191366888"/>
    <n v="469.59083333333302"/>
  </r>
  <r>
    <n v="1035"/>
    <x v="5"/>
    <s v="TT"/>
    <x v="165"/>
    <x v="1"/>
    <x v="998"/>
    <n v="1649949"/>
    <n v="109.166666666667"/>
  </r>
  <r>
    <n v="1036"/>
    <x v="5"/>
    <s v="TZ"/>
    <x v="166"/>
    <x v="3"/>
    <x v="999"/>
    <n v="1415522"/>
    <n v="99.999916815581301"/>
  </r>
  <r>
    <n v="1037"/>
    <x v="5"/>
    <s v="UA"/>
    <x v="167"/>
    <x v="2"/>
    <x v="1000"/>
    <n v="24184333"/>
    <n v="278.84166666666698"/>
  </r>
  <r>
    <n v="1038"/>
    <x v="5"/>
    <s v="UG"/>
    <x v="168"/>
    <x v="3"/>
    <x v="1001"/>
    <n v="563022"/>
    <n v="110.58035776264499"/>
  </r>
  <r>
    <n v="1039"/>
    <x v="5"/>
    <s v="US"/>
    <x v="169"/>
    <x v="1"/>
    <x v="1002"/>
    <n v="5222264166"/>
    <n v="118.69050157719801"/>
  </r>
  <r>
    <n v="1040"/>
    <x v="5"/>
    <s v="UY"/>
    <x v="170"/>
    <x v="5"/>
    <x v="1003"/>
    <n v="3401715"/>
    <n v="83.004595940252798"/>
  </r>
  <r>
    <n v="1041"/>
    <x v="5"/>
    <s v="UZ"/>
    <x v="171"/>
    <x v="0"/>
    <x v="1004"/>
    <n v="3292"/>
    <n v="100"/>
  </r>
  <r>
    <n v="1042"/>
    <x v="5"/>
    <s v="VC"/>
    <x v="172"/>
    <x v="1"/>
    <x v="1005"/>
    <n v="964"/>
    <n v="110.741666666667"/>
  </r>
  <r>
    <n v="1043"/>
    <x v="5"/>
    <s v="VN"/>
    <x v="175"/>
    <x v="0"/>
    <x v="1006"/>
    <n v="941836382"/>
    <n v="102.984794951845"/>
  </r>
  <r>
    <n v="1044"/>
    <x v="5"/>
    <s v="VU"/>
    <x v="176"/>
    <x v="4"/>
    <x v="1007"/>
    <n v="820376"/>
    <n v="167.5"/>
  </r>
  <r>
    <n v="1045"/>
    <x v="5"/>
    <s v="WS"/>
    <x v="177"/>
    <x v="4"/>
    <x v="1008"/>
    <n v="8424139"/>
    <n v="106.569958612306"/>
  </r>
  <r>
    <n v="1046"/>
    <x v="5"/>
    <s v="ZA"/>
    <x v="178"/>
    <x v="3"/>
    <x v="1009"/>
    <n v="115830710"/>
    <n v="93.241666666666603"/>
  </r>
  <r>
    <n v="1047"/>
    <x v="5"/>
    <s v="ZM"/>
    <x v="179"/>
    <x v="3"/>
    <x v="1010"/>
    <n v="43293"/>
    <n v="265.79833333333301"/>
  </r>
  <r>
    <n v="1048"/>
    <x v="5"/>
    <s v="ZW"/>
    <x v="180"/>
    <x v="3"/>
    <x v="1011"/>
    <n v="295808"/>
    <n v="52.015807120127299"/>
  </r>
  <r>
    <n v="1049"/>
    <x v="6"/>
    <s v="AE"/>
    <x v="0"/>
    <x v="0"/>
    <x v="1012"/>
    <n v="2463539525"/>
    <n v="100.00001318643299"/>
  </r>
  <r>
    <n v="1050"/>
    <x v="6"/>
    <s v="AG"/>
    <x v="2"/>
    <x v="1"/>
    <x v="1013"/>
    <n v="1976757"/>
    <n v="103.77"/>
  </r>
  <r>
    <n v="1051"/>
    <x v="6"/>
    <s v="AI"/>
    <x v="3"/>
    <x v="1"/>
    <x v="1014"/>
    <n v="88825"/>
    <n v="109.64"/>
  </r>
  <r>
    <n v="1052"/>
    <x v="6"/>
    <s v="AL"/>
    <x v="4"/>
    <x v="2"/>
    <x v="1015"/>
    <n v="344678"/>
    <n v="102.435918526012"/>
  </r>
  <r>
    <n v="1053"/>
    <x v="6"/>
    <s v="AM"/>
    <x v="5"/>
    <x v="0"/>
    <x v="1016"/>
    <n v="367955"/>
    <n v="139.53371635076999"/>
  </r>
  <r>
    <n v="1054"/>
    <x v="6"/>
    <s v="AO"/>
    <x v="6"/>
    <x v="3"/>
    <x v="1017"/>
    <n v="16180"/>
    <n v="113.685"/>
  </r>
  <r>
    <n v="1055"/>
    <x v="6"/>
    <s v="AR"/>
    <x v="181"/>
    <x v="5"/>
    <x v="1018"/>
    <n v="265651286"/>
    <n v="490.55485833333398"/>
  </r>
  <r>
    <n v="1056"/>
    <x v="6"/>
    <s v="AT"/>
    <x v="7"/>
    <x v="2"/>
    <x v="1019"/>
    <n v="364820825"/>
    <n v="102.76666666666701"/>
  </r>
  <r>
    <n v="1057"/>
    <x v="6"/>
    <s v="AU"/>
    <x v="8"/>
    <x v="4"/>
    <x v="1020"/>
    <n v="7619835464"/>
    <n v="119.425"/>
  </r>
  <r>
    <n v="1058"/>
    <x v="6"/>
    <s v="AZ"/>
    <x v="10"/>
    <x v="0"/>
    <x v="1021"/>
    <n v="336793"/>
    <n v="171.94318275833299"/>
  </r>
  <r>
    <n v="1059"/>
    <x v="6"/>
    <s v="BA"/>
    <x v="11"/>
    <x v="2"/>
    <x v="1022"/>
    <n v="3169879"/>
    <n v="111.350833333333"/>
  </r>
  <r>
    <n v="1060"/>
    <x v="6"/>
    <s v="BD"/>
    <x v="13"/>
    <x v="0"/>
    <x v="1023"/>
    <n v="183309988"/>
    <n v="96.403577230778296"/>
  </r>
  <r>
    <n v="1061"/>
    <x v="6"/>
    <s v="BE"/>
    <x v="14"/>
    <x v="2"/>
    <x v="1024"/>
    <n v="765079382"/>
    <n v="112.26"/>
  </r>
  <r>
    <n v="1062"/>
    <x v="6"/>
    <s v="BF"/>
    <x v="15"/>
    <x v="3"/>
    <x v="1025"/>
    <n v="5464"/>
    <n v="107.958333333333"/>
  </r>
  <r>
    <n v="1063"/>
    <x v="6"/>
    <s v="BG"/>
    <x v="16"/>
    <x v="2"/>
    <x v="1026"/>
    <n v="20219672"/>
    <n v="7383.6519823346398"/>
  </r>
  <r>
    <n v="1064"/>
    <x v="6"/>
    <s v="BH"/>
    <x v="17"/>
    <x v="0"/>
    <x v="1027"/>
    <n v="15590051"/>
    <n v="96.991666666666703"/>
  </r>
  <r>
    <n v="1065"/>
    <x v="6"/>
    <s v="BI"/>
    <x v="18"/>
    <x v="3"/>
    <x v="18"/>
    <n v="41381"/>
    <n v="128.98333333333301"/>
  </r>
  <r>
    <n v="1066"/>
    <x v="6"/>
    <s v="BJ"/>
    <x v="19"/>
    <x v="3"/>
    <x v="1028"/>
    <n v="26"/>
    <n v="105.97902427330899"/>
  </r>
  <r>
    <n v="1067"/>
    <x v="6"/>
    <s v="BN"/>
    <x v="20"/>
    <x v="0"/>
    <x v="1029"/>
    <n v="105854146"/>
    <n v="102.651091666667"/>
  </r>
  <r>
    <n v="1068"/>
    <x v="6"/>
    <s v="BO"/>
    <x v="21"/>
    <x v="5"/>
    <x v="1030"/>
    <n v="6217225"/>
    <n v="105.19092089275"/>
  </r>
  <r>
    <n v="1069"/>
    <x v="6"/>
    <s v="BR"/>
    <x v="22"/>
    <x v="5"/>
    <x v="1031"/>
    <n v="204312290"/>
    <n v="5827.78"/>
  </r>
  <r>
    <n v="1070"/>
    <x v="6"/>
    <s v="BS"/>
    <x v="23"/>
    <x v="1"/>
    <x v="1032"/>
    <n v="13718"/>
    <n v="111.350833333333"/>
  </r>
  <r>
    <n v="1071"/>
    <x v="6"/>
    <s v="BT"/>
    <x v="24"/>
    <x v="0"/>
    <x v="1033"/>
    <n v="130"/>
    <n v="113.61749182557899"/>
  </r>
  <r>
    <n v="1072"/>
    <x v="6"/>
    <s v="BW"/>
    <x v="25"/>
    <x v="3"/>
    <x v="1034"/>
    <n v="8824"/>
    <n v="110.788866666667"/>
  </r>
  <r>
    <n v="1073"/>
    <x v="6"/>
    <s v="BY"/>
    <x v="26"/>
    <x v="2"/>
    <x v="1035"/>
    <n v="14549254"/>
    <n v="85.335985790768902"/>
  </r>
  <r>
    <n v="1074"/>
    <x v="6"/>
    <s v="BZ"/>
    <x v="27"/>
    <x v="1"/>
    <x v="1036"/>
    <n v="490158"/>
    <n v="103.73052465801101"/>
  </r>
  <r>
    <n v="1075"/>
    <x v="6"/>
    <s v="CA"/>
    <x v="28"/>
    <x v="1"/>
    <x v="1037"/>
    <n v="666087639"/>
    <n v="141.60833333333301"/>
  </r>
  <r>
    <n v="1076"/>
    <x v="6"/>
    <s v="CF"/>
    <x v="29"/>
    <x v="3"/>
    <x v="1038"/>
    <n v="4230"/>
    <n v="105.17775019"/>
  </r>
  <r>
    <n v="1077"/>
    <x v="6"/>
    <s v="CG"/>
    <x v="30"/>
    <x v="3"/>
    <x v="1039"/>
    <n v="481588"/>
    <n v="103.77500000000001"/>
  </r>
  <r>
    <n v="1078"/>
    <x v="6"/>
    <s v="CH"/>
    <x v="31"/>
    <x v="2"/>
    <x v="1040"/>
    <n v="471077130"/>
    <n v="101.00723333333301"/>
  </r>
  <r>
    <n v="1079"/>
    <x v="6"/>
    <s v="CL"/>
    <x v="32"/>
    <x v="5"/>
    <x v="1041"/>
    <n v="96572075"/>
    <n v="110.136666666667"/>
  </r>
  <r>
    <n v="1080"/>
    <x v="6"/>
    <s v="CM"/>
    <x v="33"/>
    <x v="3"/>
    <x v="1042"/>
    <n v="143020"/>
    <n v="120.33988580545901"/>
  </r>
  <r>
    <n v="1081"/>
    <x v="6"/>
    <s v="CN"/>
    <x v="34"/>
    <x v="0"/>
    <x v="1043"/>
    <n v="15445927625"/>
    <n v="100.916666666667"/>
  </r>
  <r>
    <n v="1082"/>
    <x v="6"/>
    <s v="CO"/>
    <x v="35"/>
    <x v="5"/>
    <x v="1044"/>
    <n v="21432275"/>
    <n v="108.821508333333"/>
  </r>
  <r>
    <n v="1083"/>
    <x v="6"/>
    <s v="CR"/>
    <x v="36"/>
    <x v="1"/>
    <x v="1045"/>
    <n v="27879272"/>
    <n v="101.01583333333301"/>
  </r>
  <r>
    <n v="1084"/>
    <x v="6"/>
    <s v="CY"/>
    <x v="38"/>
    <x v="0"/>
    <x v="1046"/>
    <n v="5898192"/>
    <n v="102.575"/>
  </r>
  <r>
    <n v="1085"/>
    <x v="6"/>
    <s v="CZ"/>
    <x v="39"/>
    <x v="2"/>
    <x v="1047"/>
    <n v="232121965"/>
    <n v="116.058333333333"/>
  </r>
  <r>
    <n v="1086"/>
    <x v="6"/>
    <s v="DE"/>
    <x v="40"/>
    <x v="2"/>
    <x v="1048"/>
    <n v="3232676548"/>
    <n v="103.066666666667"/>
  </r>
  <r>
    <n v="1087"/>
    <x v="6"/>
    <s v="DJ"/>
    <x v="41"/>
    <x v="3"/>
    <x v="1049"/>
    <n v="714186"/>
    <n v="111.68758671102"/>
  </r>
  <r>
    <n v="1088"/>
    <x v="6"/>
    <s v="DK"/>
    <x v="42"/>
    <x v="2"/>
    <x v="1050"/>
    <n v="257361841"/>
    <n v="105.35"/>
  </r>
  <r>
    <n v="1089"/>
    <x v="6"/>
    <s v="DO"/>
    <x v="44"/>
    <x v="1"/>
    <x v="1051"/>
    <n v="15127793"/>
    <n v="109.056666666667"/>
  </r>
  <r>
    <n v="1090"/>
    <x v="6"/>
    <s v="DZ"/>
    <x v="45"/>
    <x v="3"/>
    <x v="1052"/>
    <n v="43373139"/>
    <n v="226.44"/>
  </r>
  <r>
    <n v="1091"/>
    <x v="6"/>
    <s v="EC"/>
    <x v="46"/>
    <x v="5"/>
    <x v="1053"/>
    <n v="62871725"/>
    <n v="105.268706271843"/>
  </r>
  <r>
    <n v="1092"/>
    <x v="6"/>
    <s v="EE"/>
    <x v="47"/>
    <x v="2"/>
    <x v="1054"/>
    <n v="17647201"/>
    <n v="222.65833333333299"/>
  </r>
  <r>
    <n v="1093"/>
    <x v="6"/>
    <s v="EG"/>
    <x v="48"/>
    <x v="3"/>
    <x v="1055"/>
    <n v="15172448"/>
    <n v="113.663972992691"/>
  </r>
  <r>
    <n v="1094"/>
    <x v="6"/>
    <s v="ES"/>
    <x v="49"/>
    <x v="2"/>
    <x v="1056"/>
    <n v="456623299"/>
    <n v="100.000083333333"/>
  </r>
  <r>
    <n v="1095"/>
    <x v="6"/>
    <s v="ET"/>
    <x v="50"/>
    <x v="3"/>
    <x v="1057"/>
    <n v="6714288"/>
    <n v="219.60833333333301"/>
  </r>
  <r>
    <n v="1096"/>
    <x v="6"/>
    <s v="FI"/>
    <x v="51"/>
    <x v="2"/>
    <x v="1058"/>
    <n v="184001725"/>
    <n v="105.823333333333"/>
  </r>
  <r>
    <n v="1097"/>
    <x v="6"/>
    <s v="FJ"/>
    <x v="52"/>
    <x v="4"/>
    <x v="1059"/>
    <n v="71912631"/>
    <n v="112.458333333333"/>
  </r>
  <r>
    <n v="1098"/>
    <x v="6"/>
    <s v="FM"/>
    <x v="53"/>
    <x v="4"/>
    <x v="1060"/>
    <n v="7769"/>
    <n v="108.283"/>
  </r>
  <r>
    <n v="1099"/>
    <x v="6"/>
    <s v="FR"/>
    <x v="54"/>
    <x v="2"/>
    <x v="1061"/>
    <n v="1261905081"/>
    <n v="106.449166666667"/>
  </r>
  <r>
    <n v="1100"/>
    <x v="6"/>
    <s v="GA"/>
    <x v="55"/>
    <x v="3"/>
    <x v="1062"/>
    <n v="1635319"/>
    <n v="103.22324999999999"/>
  </r>
  <r>
    <n v="1101"/>
    <x v="6"/>
    <s v="GB"/>
    <x v="56"/>
    <x v="2"/>
    <x v="1063"/>
    <n v="1537635216"/>
    <n v="111.60833333333299"/>
  </r>
  <r>
    <n v="1102"/>
    <x v="6"/>
    <s v="GD"/>
    <x v="57"/>
    <x v="1"/>
    <x v="1064"/>
    <n v="1970"/>
    <n v="112.449041666667"/>
  </r>
  <r>
    <n v="1103"/>
    <x v="6"/>
    <s v="GE"/>
    <x v="58"/>
    <x v="0"/>
    <x v="1065"/>
    <n v="1058486"/>
    <n v="154.011208333333"/>
  </r>
  <r>
    <n v="1104"/>
    <x v="6"/>
    <s v="GH"/>
    <x v="59"/>
    <x v="3"/>
    <x v="1066"/>
    <n v="13477758"/>
    <n v="101.32477478007701"/>
  </r>
  <r>
    <n v="1105"/>
    <x v="6"/>
    <s v="GM"/>
    <x v="60"/>
    <x v="3"/>
    <x v="1067"/>
    <n v="26708"/>
    <n v="109.981939170228"/>
  </r>
  <r>
    <n v="1106"/>
    <x v="6"/>
    <s v="GN"/>
    <x v="61"/>
    <x v="3"/>
    <x v="1068"/>
    <n v="334810"/>
    <n v="124.534425269358"/>
  </r>
  <r>
    <n v="1107"/>
    <x v="6"/>
    <s v="GR"/>
    <x v="63"/>
    <x v="2"/>
    <x v="1069"/>
    <n v="59008009"/>
    <n v="101.223824166667"/>
  </r>
  <r>
    <n v="1108"/>
    <x v="6"/>
    <s v="GT"/>
    <x v="64"/>
    <x v="1"/>
    <x v="1070"/>
    <n v="36188145"/>
    <n v="150.92916666666699"/>
  </r>
  <r>
    <n v="1109"/>
    <x v="6"/>
    <s v="GW"/>
    <x v="65"/>
    <x v="3"/>
    <x v="18"/>
    <n v="1062"/>
    <n v="108.24497490882899"/>
  </r>
  <r>
    <n v="1110"/>
    <x v="6"/>
    <s v="GY"/>
    <x v="66"/>
    <x v="5"/>
    <x v="1071"/>
    <n v="2394399"/>
    <n v="125.823333333333"/>
  </r>
  <r>
    <n v="1111"/>
    <x v="6"/>
    <s v="HK"/>
    <x v="67"/>
    <x v="0"/>
    <x v="1072"/>
    <n v="107393881"/>
    <n v="101.433333333333"/>
  </r>
  <r>
    <n v="1112"/>
    <x v="6"/>
    <s v="HN"/>
    <x v="68"/>
    <x v="1"/>
    <x v="1073"/>
    <n v="7610223"/>
    <n v="357.91666666666703"/>
  </r>
  <r>
    <n v="1113"/>
    <x v="6"/>
    <s v="HR"/>
    <x v="69"/>
    <x v="2"/>
    <x v="1074"/>
    <n v="6535940"/>
    <n v="105.05"/>
  </r>
  <r>
    <n v="1114"/>
    <x v="6"/>
    <s v="HT"/>
    <x v="70"/>
    <x v="1"/>
    <x v="1075"/>
    <n v="1139163"/>
    <n v="176.333333333333"/>
  </r>
  <r>
    <n v="1115"/>
    <x v="6"/>
    <s v="HU"/>
    <x v="71"/>
    <x v="2"/>
    <x v="1076"/>
    <n v="152212914"/>
    <n v="160.24166666666699"/>
  </r>
  <r>
    <n v="1116"/>
    <x v="6"/>
    <s v="ID"/>
    <x v="72"/>
    <x v="0"/>
    <x v="1077"/>
    <n v="1280108824"/>
    <n v="142.43381666666701"/>
  </r>
  <r>
    <n v="1117"/>
    <x v="6"/>
    <s v="IE"/>
    <x v="73"/>
    <x v="2"/>
    <x v="1078"/>
    <n v="228444233"/>
    <n v="104.175"/>
  </r>
  <r>
    <n v="1118"/>
    <x v="6"/>
    <s v="IL"/>
    <x v="74"/>
    <x v="0"/>
    <x v="1079"/>
    <n v="149945206"/>
    <n v="95.783333333333303"/>
  </r>
  <r>
    <n v="1119"/>
    <x v="6"/>
    <s v="IN"/>
    <x v="75"/>
    <x v="0"/>
    <x v="1080"/>
    <n v="917587673"/>
    <n v="161.34166666666701"/>
  </r>
  <r>
    <n v="1120"/>
    <x v="6"/>
    <s v="IQ"/>
    <x v="76"/>
    <x v="0"/>
    <x v="1081"/>
    <n v="87613"/>
    <n v="111.45"/>
  </r>
  <r>
    <n v="1121"/>
    <x v="6"/>
    <s v="IR"/>
    <x v="77"/>
    <x v="0"/>
    <x v="1082"/>
    <n v="2347655"/>
    <n v="91.710893854748406"/>
  </r>
  <r>
    <n v="1122"/>
    <x v="6"/>
    <s v="IS"/>
    <x v="78"/>
    <x v="2"/>
    <x v="1083"/>
    <n v="4264784"/>
    <n v="178.26025833333301"/>
  </r>
  <r>
    <n v="1123"/>
    <x v="6"/>
    <s v="IT"/>
    <x v="79"/>
    <x v="2"/>
    <x v="1084"/>
    <n v="1476071627"/>
    <n v="104.658333333333"/>
  </r>
  <r>
    <n v="1124"/>
    <x v="6"/>
    <s v="JM"/>
    <x v="80"/>
    <x v="1"/>
    <x v="1085"/>
    <n v="8102048"/>
    <n v="111.39599483094101"/>
  </r>
  <r>
    <n v="1125"/>
    <x v="6"/>
    <s v="JO"/>
    <x v="81"/>
    <x v="0"/>
    <x v="1086"/>
    <n v="3625113"/>
    <n v="102.458211566269"/>
  </r>
  <r>
    <n v="1126"/>
    <x v="6"/>
    <s v="JP"/>
    <x v="82"/>
    <x v="0"/>
    <x v="1087"/>
    <n v="4256216194"/>
    <n v="99.758333333333297"/>
  </r>
  <r>
    <n v="1127"/>
    <x v="6"/>
    <s v="KE"/>
    <x v="83"/>
    <x v="3"/>
    <x v="1088"/>
    <n v="4499084"/>
    <n v="115.331"/>
  </r>
  <r>
    <n v="1128"/>
    <x v="6"/>
    <s v="KG"/>
    <x v="84"/>
    <x v="0"/>
    <x v="1089"/>
    <n v="4439"/>
    <n v="126.068519580466"/>
  </r>
  <r>
    <n v="1129"/>
    <x v="6"/>
    <s v="KH"/>
    <x v="85"/>
    <x v="0"/>
    <x v="1090"/>
    <n v="39606541"/>
    <n v="187.979833333333"/>
  </r>
  <r>
    <n v="1130"/>
    <x v="6"/>
    <s v="KI"/>
    <x v="86"/>
    <x v="4"/>
    <x v="1091"/>
    <n v="10162"/>
    <n v="131.38706081501999"/>
  </r>
  <r>
    <n v="1131"/>
    <x v="6"/>
    <s v="KN"/>
    <x v="87"/>
    <x v="1"/>
    <x v="1092"/>
    <n v="20389"/>
    <n v="105.900229533333"/>
  </r>
  <r>
    <n v="1132"/>
    <x v="6"/>
    <s v="KR"/>
    <x v="88"/>
    <x v="0"/>
    <x v="1093"/>
    <n v="3015743255"/>
    <n v="102.49833333333299"/>
  </r>
  <r>
    <n v="1133"/>
    <x v="6"/>
    <s v="KW"/>
    <x v="89"/>
    <x v="0"/>
    <x v="1094"/>
    <n v="70722245"/>
    <n v="120.583333333333"/>
  </r>
  <r>
    <n v="1134"/>
    <x v="6"/>
    <s v="KZ"/>
    <x v="91"/>
    <x v="0"/>
    <x v="1095"/>
    <n v="25906"/>
    <n v="96.486777367773698"/>
  </r>
  <r>
    <n v="1135"/>
    <x v="6"/>
    <s v="LA"/>
    <x v="92"/>
    <x v="0"/>
    <x v="1096"/>
    <n v="3138626"/>
    <n v="117.435517324579"/>
  </r>
  <r>
    <n v="1136"/>
    <x v="6"/>
    <s v="LB"/>
    <x v="93"/>
    <x v="0"/>
    <x v="1097"/>
    <n v="1164822"/>
    <n v="516.82383467494799"/>
  </r>
  <r>
    <n v="1137"/>
    <x v="6"/>
    <s v="LC"/>
    <x v="94"/>
    <x v="1"/>
    <x v="1098"/>
    <n v="8965"/>
    <n v="102.380833333333"/>
  </r>
  <r>
    <n v="1138"/>
    <x v="6"/>
    <s v="LK"/>
    <x v="95"/>
    <x v="0"/>
    <x v="1099"/>
    <n v="60732188"/>
    <n v="116.794936853002"/>
  </r>
  <r>
    <n v="1139"/>
    <x v="6"/>
    <s v="LS"/>
    <x v="97"/>
    <x v="3"/>
    <x v="18"/>
    <n v="62867"/>
    <n v="92.360180495099598"/>
  </r>
  <r>
    <n v="1140"/>
    <x v="6"/>
    <s v="LT"/>
    <x v="98"/>
    <x v="2"/>
    <x v="1100"/>
    <n v="45124554"/>
    <n v="116.5284"/>
  </r>
  <r>
    <n v="1141"/>
    <x v="6"/>
    <s v="LU"/>
    <x v="99"/>
    <x v="2"/>
    <x v="1101"/>
    <n v="11097902"/>
    <n v="108.940833333333"/>
  </r>
  <r>
    <n v="1142"/>
    <x v="6"/>
    <s v="LV"/>
    <x v="100"/>
    <x v="2"/>
    <x v="1102"/>
    <n v="18923791"/>
    <n v="112.464125"/>
  </r>
  <r>
    <n v="1143"/>
    <x v="6"/>
    <s v="LY"/>
    <x v="101"/>
    <x v="3"/>
    <x v="1103"/>
    <n v="21374"/>
    <n v="275.85000000000002"/>
  </r>
  <r>
    <n v="1144"/>
    <x v="6"/>
    <s v="MA"/>
    <x v="102"/>
    <x v="3"/>
    <x v="1104"/>
    <n v="52072290"/>
    <n v="103.9"/>
  </r>
  <r>
    <n v="1145"/>
    <x v="6"/>
    <s v="MD"/>
    <x v="103"/>
    <x v="2"/>
    <x v="1105"/>
    <n v="601492"/>
    <n v="68.179695030804695"/>
  </r>
  <r>
    <n v="1146"/>
    <x v="6"/>
    <s v="MG"/>
    <x v="104"/>
    <x v="3"/>
    <x v="1106"/>
    <n v="2886190"/>
    <n v="137.32666666666699"/>
  </r>
  <r>
    <n v="1147"/>
    <x v="6"/>
    <s v="ML"/>
    <x v="105"/>
    <x v="3"/>
    <x v="1107"/>
    <n v="398229"/>
    <n v="105.23333333333299"/>
  </r>
  <r>
    <n v="1148"/>
    <x v="6"/>
    <s v="MN"/>
    <x v="107"/>
    <x v="0"/>
    <x v="1108"/>
    <n v="171399"/>
    <n v="107.352812433802"/>
  </r>
  <r>
    <n v="1149"/>
    <x v="6"/>
    <s v="MO"/>
    <x v="108"/>
    <x v="0"/>
    <x v="1109"/>
    <n v="191272"/>
    <n v="102.630476393333"/>
  </r>
  <r>
    <n v="1150"/>
    <x v="6"/>
    <s v="MR"/>
    <x v="110"/>
    <x v="3"/>
    <x v="1110"/>
    <n v="13121"/>
    <n v="106.049096307772"/>
  </r>
  <r>
    <n v="1151"/>
    <x v="6"/>
    <s v="MS"/>
    <x v="111"/>
    <x v="1"/>
    <x v="18"/>
    <n v="6882"/>
    <n v="100.351666666667"/>
  </r>
  <r>
    <n v="1152"/>
    <x v="6"/>
    <s v="MT"/>
    <x v="112"/>
    <x v="2"/>
    <x v="1111"/>
    <n v="5690400"/>
    <n v="104.865538011469"/>
  </r>
  <r>
    <n v="1153"/>
    <x v="6"/>
    <s v="MU"/>
    <x v="113"/>
    <x v="3"/>
    <x v="1112"/>
    <n v="5564697"/>
    <n v="110.60833333333299"/>
  </r>
  <r>
    <n v="1154"/>
    <x v="6"/>
    <s v="MV"/>
    <x v="114"/>
    <x v="0"/>
    <x v="1113"/>
    <n v="2297"/>
    <n v="96.966535115031306"/>
  </r>
  <r>
    <n v="1155"/>
    <x v="6"/>
    <s v="MW"/>
    <x v="115"/>
    <x v="3"/>
    <x v="18"/>
    <n v="11537"/>
    <n v="92.429546264601996"/>
  </r>
  <r>
    <n v="1156"/>
    <x v="6"/>
    <s v="MX"/>
    <x v="116"/>
    <x v="1"/>
    <x v="1114"/>
    <n v="471271009"/>
    <n v="113.54191666666701"/>
  </r>
  <r>
    <n v="1157"/>
    <x v="6"/>
    <s v="MY"/>
    <x v="117"/>
    <x v="0"/>
    <x v="1115"/>
    <n v="1713459001"/>
    <n v="123.075"/>
  </r>
  <r>
    <n v="1158"/>
    <x v="6"/>
    <s v="MZ"/>
    <x v="118"/>
    <x v="3"/>
    <x v="1116"/>
    <n v="195662"/>
    <n v="135.40833333333299"/>
  </r>
  <r>
    <n v="1159"/>
    <x v="6"/>
    <s v="NA"/>
    <x v="119"/>
    <x v="3"/>
    <x v="1117"/>
    <n v="78687"/>
    <n v="145.711112312799"/>
  </r>
  <r>
    <n v="1160"/>
    <x v="6"/>
    <s v="NE"/>
    <x v="121"/>
    <x v="3"/>
    <x v="18"/>
    <n v="74903"/>
    <n v="108.45"/>
  </r>
  <r>
    <n v="1161"/>
    <x v="6"/>
    <s v="NG"/>
    <x v="122"/>
    <x v="3"/>
    <x v="1118"/>
    <n v="71652"/>
    <n v="385.92579218171898"/>
  </r>
  <r>
    <n v="1162"/>
    <x v="6"/>
    <s v="NI"/>
    <x v="123"/>
    <x v="1"/>
    <x v="1119"/>
    <n v="4429761"/>
    <n v="246.19734983333299"/>
  </r>
  <r>
    <n v="1163"/>
    <x v="6"/>
    <s v="NL"/>
    <x v="124"/>
    <x v="2"/>
    <x v="1120"/>
    <n v="620873836"/>
    <n v="110.386666666667"/>
  </r>
  <r>
    <n v="1164"/>
    <x v="6"/>
    <s v="NO"/>
    <x v="125"/>
    <x v="2"/>
    <x v="1121"/>
    <n v="67491065"/>
    <n v="116.091666666667"/>
  </r>
  <r>
    <n v="1165"/>
    <x v="6"/>
    <s v="NP"/>
    <x v="126"/>
    <x v="0"/>
    <x v="1122"/>
    <n v="1664878"/>
    <n v="140.50833333333301"/>
  </r>
  <r>
    <n v="1166"/>
    <x v="6"/>
    <s v="NZ"/>
    <x v="127"/>
    <x v="4"/>
    <x v="18"/>
    <n v="168524512"/>
    <n v="109.45"/>
  </r>
  <r>
    <n v="1167"/>
    <x v="6"/>
    <s v="OM"/>
    <x v="128"/>
    <x v="0"/>
    <x v="1123"/>
    <n v="11236140"/>
    <n v="106.691666666667"/>
  </r>
  <r>
    <n v="1168"/>
    <x v="6"/>
    <s v="PA"/>
    <x v="129"/>
    <x v="1"/>
    <x v="1124"/>
    <n v="835088"/>
    <n v="104.91285000000001"/>
  </r>
  <r>
    <n v="1169"/>
    <x v="6"/>
    <s v="PE"/>
    <x v="130"/>
    <x v="5"/>
    <x v="1125"/>
    <n v="33710464"/>
    <n v="96.657972920353998"/>
  </r>
  <r>
    <n v="1170"/>
    <x v="6"/>
    <s v="PG"/>
    <x v="131"/>
    <x v="4"/>
    <x v="1126"/>
    <n v="17032901"/>
    <n v="157.72733120852001"/>
  </r>
  <r>
    <n v="1171"/>
    <x v="6"/>
    <s v="PH"/>
    <x v="132"/>
    <x v="0"/>
    <x v="1127"/>
    <n v="147091015"/>
    <n v="108.941666666667"/>
  </r>
  <r>
    <n v="1172"/>
    <x v="6"/>
    <s v="PK"/>
    <x v="133"/>
    <x v="0"/>
    <x v="1128"/>
    <n v="83790228"/>
    <n v="148.122968770564"/>
  </r>
  <r>
    <n v="1173"/>
    <x v="6"/>
    <s v="PL"/>
    <x v="134"/>
    <x v="2"/>
    <x v="1129"/>
    <n v="309960846"/>
    <n v="140.80000000000001"/>
  </r>
  <r>
    <n v="1174"/>
    <x v="6"/>
    <s v="PT"/>
    <x v="135"/>
    <x v="2"/>
    <x v="1130"/>
    <n v="67316175"/>
    <n v="105.146916666667"/>
  </r>
  <r>
    <n v="1175"/>
    <x v="6"/>
    <s v="PW"/>
    <x v="136"/>
    <x v="4"/>
    <x v="1131"/>
    <n v="59333"/>
    <n v="106.05"/>
  </r>
  <r>
    <n v="1176"/>
    <x v="6"/>
    <s v="PY"/>
    <x v="137"/>
    <x v="5"/>
    <x v="1132"/>
    <n v="799022"/>
    <n v="111.616666666667"/>
  </r>
  <r>
    <n v="1177"/>
    <x v="6"/>
    <s v="QA"/>
    <x v="138"/>
    <x v="0"/>
    <x v="1133"/>
    <n v="34202874"/>
    <n v="98.776666666666699"/>
  </r>
  <r>
    <n v="1178"/>
    <x v="6"/>
    <s v="RO"/>
    <x v="139"/>
    <x v="2"/>
    <x v="1134"/>
    <n v="81051015"/>
    <n v="116.855833333333"/>
  </r>
  <r>
    <n v="1179"/>
    <x v="6"/>
    <s v="RU"/>
    <x v="140"/>
    <x v="2"/>
    <x v="1135"/>
    <n v="90403265"/>
    <n v="199.372066666667"/>
  </r>
  <r>
    <n v="1180"/>
    <x v="6"/>
    <s v="RW"/>
    <x v="141"/>
    <x v="3"/>
    <x v="1136"/>
    <n v="122231"/>
    <n v="136.58474849630301"/>
  </r>
  <r>
    <n v="1181"/>
    <x v="6"/>
    <s v="SA"/>
    <x v="142"/>
    <x v="0"/>
    <x v="1137"/>
    <n v="265585594"/>
    <n v="104.38249999999999"/>
  </r>
  <r>
    <n v="1182"/>
    <x v="6"/>
    <s v="SB"/>
    <x v="143"/>
    <x v="4"/>
    <x v="1138"/>
    <n v="11873343"/>
    <n v="108.158333333333"/>
  </r>
  <r>
    <n v="1183"/>
    <x v="6"/>
    <s v="SD"/>
    <x v="145"/>
    <x v="3"/>
    <x v="1139"/>
    <n v="808"/>
    <n v="16785.029010136899"/>
  </r>
  <r>
    <n v="1184"/>
    <x v="6"/>
    <s v="SE"/>
    <x v="146"/>
    <x v="2"/>
    <x v="1140"/>
    <n v="392291530"/>
    <n v="343.18916666666701"/>
  </r>
  <r>
    <n v="1185"/>
    <x v="6"/>
    <s v="SG"/>
    <x v="147"/>
    <x v="0"/>
    <x v="1141"/>
    <n v="1588735953"/>
    <n v="102.11875000000001"/>
  </r>
  <r>
    <n v="1186"/>
    <x v="6"/>
    <s v="SI"/>
    <x v="148"/>
    <x v="2"/>
    <x v="1142"/>
    <n v="34265835"/>
    <n v="106.769166666667"/>
  </r>
  <r>
    <n v="1187"/>
    <x v="6"/>
    <s v="SK"/>
    <x v="149"/>
    <x v="2"/>
    <x v="1143"/>
    <n v="140196564"/>
    <n v="182.308333333333"/>
  </r>
  <r>
    <n v="1188"/>
    <x v="6"/>
    <s v="SL"/>
    <x v="150"/>
    <x v="3"/>
    <x v="1144"/>
    <n v="1166618"/>
    <n v="93.464166666666699"/>
  </r>
  <r>
    <n v="1189"/>
    <x v="6"/>
    <s v="SN"/>
    <x v="152"/>
    <x v="3"/>
    <x v="1145"/>
    <n v="44613"/>
    <n v="109.741666666667"/>
  </r>
  <r>
    <n v="1190"/>
    <x v="6"/>
    <s v="SO"/>
    <x v="153"/>
    <x v="3"/>
    <x v="1146"/>
    <n v="85180"/>
    <n v="124.786231873996"/>
  </r>
  <r>
    <n v="1191"/>
    <x v="6"/>
    <s v="SR"/>
    <x v="154"/>
    <x v="5"/>
    <x v="1147"/>
    <n v="656185"/>
    <n v="301.85000000000002"/>
  </r>
  <r>
    <n v="1192"/>
    <x v="6"/>
    <s v="ST"/>
    <x v="155"/>
    <x v="3"/>
    <x v="18"/>
    <n v="1030593"/>
    <n v="151.934072067286"/>
  </r>
  <r>
    <n v="1193"/>
    <x v="6"/>
    <s v="SV"/>
    <x v="156"/>
    <x v="1"/>
    <x v="1148"/>
    <n v="2204945"/>
    <n v="115.91049612245"/>
  </r>
  <r>
    <n v="1194"/>
    <x v="6"/>
    <s v="TD"/>
    <x v="157"/>
    <x v="3"/>
    <x v="1149"/>
    <n v="7425"/>
    <n v="93.764873417721503"/>
  </r>
  <r>
    <n v="1195"/>
    <x v="6"/>
    <s v="TG"/>
    <x v="158"/>
    <x v="3"/>
    <x v="1150"/>
    <n v="19885652"/>
    <n v="110.289469416667"/>
  </r>
  <r>
    <n v="1196"/>
    <x v="6"/>
    <s v="TH"/>
    <x v="159"/>
    <x v="0"/>
    <x v="1151"/>
    <n v="3037911527"/>
    <n v="100.371666666667"/>
  </r>
  <r>
    <n v="1197"/>
    <x v="6"/>
    <s v="TN"/>
    <x v="162"/>
    <x v="3"/>
    <x v="1152"/>
    <n v="14228394"/>
    <n v="139.55000000000001"/>
  </r>
  <r>
    <n v="1198"/>
    <x v="6"/>
    <s v="TO"/>
    <x v="163"/>
    <x v="4"/>
    <x v="1153"/>
    <n v="2555225"/>
    <n v="105.35"/>
  </r>
  <r>
    <n v="1199"/>
    <x v="6"/>
    <s v="TR"/>
    <x v="164"/>
    <x v="0"/>
    <x v="1154"/>
    <n v="227675470"/>
    <n v="561.61416666666696"/>
  </r>
  <r>
    <n v="1200"/>
    <x v="6"/>
    <s v="TT"/>
    <x v="165"/>
    <x v="1"/>
    <x v="1155"/>
    <n v="1202382"/>
    <n v="111.414656653827"/>
  </r>
  <r>
    <n v="1201"/>
    <x v="6"/>
    <s v="TZ"/>
    <x v="166"/>
    <x v="3"/>
    <x v="1156"/>
    <n v="1394533"/>
    <n v="103.690833333333"/>
  </r>
  <r>
    <n v="1202"/>
    <x v="6"/>
    <s v="UA"/>
    <x v="167"/>
    <x v="2"/>
    <x v="1157"/>
    <n v="26629167"/>
    <n v="304.95"/>
  </r>
  <r>
    <n v="1203"/>
    <x v="6"/>
    <s v="UG"/>
    <x v="168"/>
    <x v="3"/>
    <x v="1158"/>
    <n v="583369"/>
    <n v="113.018181419988"/>
  </r>
  <r>
    <n v="1204"/>
    <x v="6"/>
    <s v="US"/>
    <x v="169"/>
    <x v="1"/>
    <x v="1159"/>
    <n v="5672671306"/>
    <n v="124.266413825838"/>
  </r>
  <r>
    <n v="1205"/>
    <x v="6"/>
    <s v="UY"/>
    <x v="170"/>
    <x v="5"/>
    <x v="1160"/>
    <n v="2913750"/>
    <n v="89.435720668964606"/>
  </r>
  <r>
    <n v="1206"/>
    <x v="6"/>
    <s v="UZ"/>
    <x v="171"/>
    <x v="0"/>
    <x v="1161"/>
    <n v="99941"/>
    <n v="110.849239750812"/>
  </r>
  <r>
    <n v="1207"/>
    <x v="6"/>
    <s v="VC"/>
    <x v="172"/>
    <x v="1"/>
    <x v="1162"/>
    <n v="2947"/>
    <n v="112.48333333333299"/>
  </r>
  <r>
    <n v="1208"/>
    <x v="6"/>
    <s v="VN"/>
    <x v="175"/>
    <x v="0"/>
    <x v="1163"/>
    <n v="1220579111"/>
    <n v="104.87427299701"/>
  </r>
  <r>
    <n v="1209"/>
    <x v="6"/>
    <s v="VU"/>
    <x v="176"/>
    <x v="4"/>
    <x v="1164"/>
    <n v="856448"/>
    <n v="171.42500000000001"/>
  </r>
  <r>
    <n v="1210"/>
    <x v="6"/>
    <s v="WS"/>
    <x v="177"/>
    <x v="4"/>
    <x v="1165"/>
    <n v="9284742"/>
    <n v="109.909013598165"/>
  </r>
  <r>
    <n v="1211"/>
    <x v="6"/>
    <s v="ZA"/>
    <x v="178"/>
    <x v="3"/>
    <x v="1166"/>
    <n v="130825857"/>
    <n v="97.5416666666667"/>
  </r>
  <r>
    <n v="1212"/>
    <x v="6"/>
    <s v="ZM"/>
    <x v="179"/>
    <x v="3"/>
    <x v="1167"/>
    <n v="118200"/>
    <n v="324.32916666666699"/>
  </r>
  <r>
    <n v="1213"/>
    <x v="6"/>
    <s v="ZW"/>
    <x v="180"/>
    <x v="3"/>
    <x v="1168"/>
    <n v="893215"/>
    <n v="103.275359069212"/>
  </r>
  <r>
    <n v="1214"/>
    <x v="7"/>
    <s v="AE"/>
    <x v="0"/>
    <x v="0"/>
    <x v="1169"/>
    <n v="954454084"/>
    <n v="104.827902419004"/>
  </r>
  <r>
    <n v="1215"/>
    <x v="7"/>
    <s v="AG"/>
    <x v="2"/>
    <x v="1"/>
    <x v="1170"/>
    <n v="86381"/>
    <n v="111.58499999999999"/>
  </r>
  <r>
    <n v="1216"/>
    <x v="7"/>
    <s v="AI"/>
    <x v="3"/>
    <x v="1"/>
    <x v="1171"/>
    <n v="118648"/>
    <n v="115.73"/>
  </r>
  <r>
    <n v="1217"/>
    <x v="7"/>
    <s v="AL"/>
    <x v="4"/>
    <x v="2"/>
    <x v="1172"/>
    <n v="326987"/>
    <n v="109.324941700167"/>
  </r>
  <r>
    <n v="1218"/>
    <x v="7"/>
    <s v="AM"/>
    <x v="5"/>
    <x v="0"/>
    <x v="1173"/>
    <n v="588237"/>
    <n v="151.59070072084799"/>
  </r>
  <r>
    <n v="1219"/>
    <x v="7"/>
    <s v="AR"/>
    <x v="181"/>
    <x v="5"/>
    <x v="1174"/>
    <n v="373593657"/>
    <n v="845.86745833333305"/>
  </r>
  <r>
    <n v="1220"/>
    <x v="7"/>
    <s v="AT"/>
    <x v="7"/>
    <x v="2"/>
    <x v="1175"/>
    <n v="386919367"/>
    <n v="111.55"/>
  </r>
  <r>
    <n v="1221"/>
    <x v="7"/>
    <s v="AU"/>
    <x v="8"/>
    <x v="4"/>
    <x v="1176"/>
    <n v="9024704456.9099998"/>
    <n v="127.3"/>
  </r>
  <r>
    <n v="1222"/>
    <x v="7"/>
    <s v="AZ"/>
    <x v="10"/>
    <x v="0"/>
    <x v="1177"/>
    <n v="233425"/>
    <n v="195.761197791667"/>
  </r>
  <r>
    <n v="1223"/>
    <x v="7"/>
    <s v="BA"/>
    <x v="11"/>
    <x v="2"/>
    <x v="1178"/>
    <n v="4639620"/>
    <n v="117.5925"/>
  </r>
  <r>
    <n v="1224"/>
    <x v="7"/>
    <s v="BB"/>
    <x v="12"/>
    <x v="1"/>
    <x v="1179"/>
    <n v="1294158"/>
    <n v="102.957495812395"/>
  </r>
  <r>
    <n v="1225"/>
    <x v="7"/>
    <s v="BD"/>
    <x v="13"/>
    <x v="0"/>
    <x v="1180"/>
    <n v="217460133"/>
    <n v="103.82371658298401"/>
  </r>
  <r>
    <n v="1226"/>
    <x v="7"/>
    <s v="BE"/>
    <x v="14"/>
    <x v="2"/>
    <x v="1181"/>
    <n v="524513961"/>
    <n v="123.03416666666701"/>
  </r>
  <r>
    <n v="1227"/>
    <x v="7"/>
    <s v="BF"/>
    <x v="15"/>
    <x v="3"/>
    <x v="1182"/>
    <n v="8264"/>
    <n v="123.385833333333"/>
  </r>
  <r>
    <n v="1228"/>
    <x v="7"/>
    <s v="BG"/>
    <x v="16"/>
    <x v="2"/>
    <x v="1183"/>
    <n v="23525916"/>
    <n v="8515.2157668543896"/>
  </r>
  <r>
    <n v="1229"/>
    <x v="7"/>
    <s v="BH"/>
    <x v="17"/>
    <x v="0"/>
    <x v="1184"/>
    <n v="39277691"/>
    <n v="100.508333333333"/>
  </r>
  <r>
    <n v="1230"/>
    <x v="7"/>
    <s v="BI"/>
    <x v="18"/>
    <x v="3"/>
    <x v="18"/>
    <n v="199442"/>
    <n v="153.23333333333301"/>
  </r>
  <r>
    <n v="1231"/>
    <x v="7"/>
    <s v="BJ"/>
    <x v="19"/>
    <x v="3"/>
    <x v="1185"/>
    <n v="84"/>
    <n v="107.41056629166"/>
  </r>
  <r>
    <n v="1232"/>
    <x v="7"/>
    <s v="BN"/>
    <x v="20"/>
    <x v="0"/>
    <x v="1186"/>
    <n v="156681552"/>
    <n v="106.43096180371801"/>
  </r>
  <r>
    <n v="1233"/>
    <x v="7"/>
    <s v="BO"/>
    <x v="21"/>
    <x v="5"/>
    <x v="1187"/>
    <n v="9022303"/>
    <n v="107.027900165083"/>
  </r>
  <r>
    <n v="1234"/>
    <x v="7"/>
    <s v="BR"/>
    <x v="22"/>
    <x v="5"/>
    <x v="1188"/>
    <n v="353069915"/>
    <n v="6368.6041666666697"/>
  </r>
  <r>
    <n v="1235"/>
    <x v="7"/>
    <s v="BS"/>
    <x v="23"/>
    <x v="1"/>
    <x v="1189"/>
    <n v="31639"/>
    <n v="117.5925"/>
  </r>
  <r>
    <n v="1236"/>
    <x v="7"/>
    <s v="BT"/>
    <x v="24"/>
    <x v="0"/>
    <x v="1190"/>
    <n v="5827"/>
    <n v="120.024571605847"/>
  </r>
  <r>
    <n v="1237"/>
    <x v="7"/>
    <s v="BW"/>
    <x v="25"/>
    <x v="3"/>
    <x v="1191"/>
    <n v="66520"/>
    <n v="123.713016666667"/>
  </r>
  <r>
    <n v="1238"/>
    <x v="7"/>
    <s v="BY"/>
    <x v="26"/>
    <x v="2"/>
    <x v="1192"/>
    <n v="1133277"/>
    <n v="98.315312121480702"/>
  </r>
  <r>
    <n v="1239"/>
    <x v="7"/>
    <s v="BZ"/>
    <x v="27"/>
    <x v="1"/>
    <x v="1193"/>
    <n v="100470"/>
    <n v="110.241578900864"/>
  </r>
  <r>
    <n v="1240"/>
    <x v="7"/>
    <s v="CA"/>
    <x v="28"/>
    <x v="1"/>
    <x v="1194"/>
    <n v="967986386"/>
    <n v="151.24166666666699"/>
  </r>
  <r>
    <n v="1241"/>
    <x v="7"/>
    <s v="CF"/>
    <x v="29"/>
    <x v="3"/>
    <x v="1195"/>
    <n v="4055"/>
    <n v="111.05"/>
  </r>
  <r>
    <n v="1242"/>
    <x v="7"/>
    <s v="CG"/>
    <x v="30"/>
    <x v="3"/>
    <x v="1196"/>
    <n v="1070448"/>
    <n v="106.933333333333"/>
  </r>
  <r>
    <n v="1243"/>
    <x v="7"/>
    <s v="CH"/>
    <x v="31"/>
    <x v="2"/>
    <x v="1197"/>
    <n v="510139973"/>
    <n v="103.870816666667"/>
  </r>
  <r>
    <n v="1244"/>
    <x v="7"/>
    <s v="CL"/>
    <x v="32"/>
    <x v="5"/>
    <x v="1198"/>
    <n v="142410525"/>
    <n v="122.960833333333"/>
  </r>
  <r>
    <n v="1245"/>
    <x v="7"/>
    <s v="CM"/>
    <x v="33"/>
    <x v="3"/>
    <x v="1199"/>
    <n v="247923"/>
    <n v="127.85833333333299"/>
  </r>
  <r>
    <n v="1246"/>
    <x v="7"/>
    <s v="CN"/>
    <x v="34"/>
    <x v="0"/>
    <x v="1200"/>
    <n v="18169511652"/>
    <n v="102.908333333333"/>
  </r>
  <r>
    <n v="1247"/>
    <x v="7"/>
    <s v="CO"/>
    <x v="35"/>
    <x v="5"/>
    <x v="1201"/>
    <n v="29583955"/>
    <n v="119.896525"/>
  </r>
  <r>
    <n v="1248"/>
    <x v="7"/>
    <s v="CR"/>
    <x v="36"/>
    <x v="1"/>
    <x v="1202"/>
    <n v="23448137"/>
    <n v="109.374666157376"/>
  </r>
  <r>
    <n v="1249"/>
    <x v="7"/>
    <s v="CY"/>
    <x v="38"/>
    <x v="0"/>
    <x v="1203"/>
    <n v="4448233"/>
    <n v="111.18666666666699"/>
  </r>
  <r>
    <n v="1250"/>
    <x v="7"/>
    <s v="CZ"/>
    <x v="39"/>
    <x v="2"/>
    <x v="1204"/>
    <n v="284543616"/>
    <n v="133.583333333333"/>
  </r>
  <r>
    <n v="1251"/>
    <x v="7"/>
    <s v="DE"/>
    <x v="40"/>
    <x v="2"/>
    <x v="1205"/>
    <n v="3337205909"/>
    <n v="110.15"/>
  </r>
  <r>
    <n v="1252"/>
    <x v="7"/>
    <s v="DJ"/>
    <x v="41"/>
    <x v="3"/>
    <x v="1206"/>
    <n v="872124"/>
    <n v="117.47278979821699"/>
  </r>
  <r>
    <n v="1253"/>
    <x v="7"/>
    <s v="DK"/>
    <x v="42"/>
    <x v="2"/>
    <x v="1207"/>
    <n v="336707702"/>
    <n v="113.458333333333"/>
  </r>
  <r>
    <n v="1254"/>
    <x v="7"/>
    <s v="DO"/>
    <x v="44"/>
    <x v="1"/>
    <x v="1208"/>
    <n v="22934267"/>
    <n v="118.66575"/>
  </r>
  <r>
    <n v="1255"/>
    <x v="7"/>
    <s v="DZ"/>
    <x v="45"/>
    <x v="3"/>
    <x v="1209"/>
    <n v="8503673"/>
    <n v="247.42083333333301"/>
  </r>
  <r>
    <n v="1256"/>
    <x v="7"/>
    <s v="EC"/>
    <x v="46"/>
    <x v="5"/>
    <x v="1210"/>
    <n v="60696771"/>
    <n v="108.91749829551701"/>
  </r>
  <r>
    <n v="1257"/>
    <x v="7"/>
    <s v="EE"/>
    <x v="47"/>
    <x v="2"/>
    <x v="1211"/>
    <n v="20731213"/>
    <n v="265.85018333333301"/>
  </r>
  <r>
    <n v="1258"/>
    <x v="7"/>
    <s v="EG"/>
    <x v="48"/>
    <x v="3"/>
    <x v="1212"/>
    <n v="13163687"/>
    <n v="129.458333333333"/>
  </r>
  <r>
    <n v="1259"/>
    <x v="7"/>
    <s v="ES"/>
    <x v="49"/>
    <x v="2"/>
    <x v="1213"/>
    <n v="594436378"/>
    <n v="108.390666666667"/>
  </r>
  <r>
    <n v="1260"/>
    <x v="7"/>
    <s v="ET"/>
    <x v="50"/>
    <x v="3"/>
    <x v="1214"/>
    <n v="6384957"/>
    <n v="294.03333333333302"/>
  </r>
  <r>
    <n v="1261"/>
    <x v="7"/>
    <s v="FI"/>
    <x v="51"/>
    <x v="2"/>
    <x v="1215"/>
    <n v="200628430"/>
    <n v="113.36166666666701"/>
  </r>
  <r>
    <n v="1262"/>
    <x v="7"/>
    <s v="FJ"/>
    <x v="52"/>
    <x v="4"/>
    <x v="1216"/>
    <n v="74717678"/>
    <n v="117.541666666667"/>
  </r>
  <r>
    <n v="1263"/>
    <x v="7"/>
    <s v="FM"/>
    <x v="53"/>
    <x v="4"/>
    <x v="1217"/>
    <n v="9649"/>
    <n v="114.13975000000001"/>
  </r>
  <r>
    <n v="1264"/>
    <x v="7"/>
    <s v="FR"/>
    <x v="54"/>
    <x v="2"/>
    <x v="1218"/>
    <n v="1431680501"/>
    <n v="112.008333333333"/>
  </r>
  <r>
    <n v="1265"/>
    <x v="7"/>
    <s v="GA"/>
    <x v="55"/>
    <x v="3"/>
    <x v="1219"/>
    <n v="2881529"/>
    <n v="107.59088168335001"/>
  </r>
  <r>
    <n v="1266"/>
    <x v="7"/>
    <s v="GB"/>
    <x v="56"/>
    <x v="2"/>
    <x v="1220"/>
    <n v="1844445508"/>
    <n v="120.45"/>
  </r>
  <r>
    <n v="1267"/>
    <x v="7"/>
    <s v="GD"/>
    <x v="57"/>
    <x v="1"/>
    <x v="1221"/>
    <n v="5136"/>
    <n v="115.3275"/>
  </r>
  <r>
    <n v="1268"/>
    <x v="7"/>
    <s v="GE"/>
    <x v="58"/>
    <x v="0"/>
    <x v="1222"/>
    <n v="1140803"/>
    <n v="172.335716666667"/>
  </r>
  <r>
    <n v="1269"/>
    <x v="7"/>
    <s v="GH"/>
    <x v="59"/>
    <x v="3"/>
    <x v="1223"/>
    <n v="12253340"/>
    <n v="132.99474010061601"/>
  </r>
  <r>
    <n v="1270"/>
    <x v="7"/>
    <s v="GM"/>
    <x v="60"/>
    <x v="3"/>
    <x v="1224"/>
    <n v="6003"/>
    <n v="122.644291627108"/>
  </r>
  <r>
    <n v="1271"/>
    <x v="7"/>
    <s v="GN"/>
    <x v="61"/>
    <x v="3"/>
    <x v="1225"/>
    <n v="88254"/>
    <n v="137.60187357004699"/>
  </r>
  <r>
    <n v="1272"/>
    <x v="7"/>
    <s v="GR"/>
    <x v="63"/>
    <x v="2"/>
    <x v="1226"/>
    <n v="66483940"/>
    <n v="110.98712500000001"/>
  </r>
  <r>
    <n v="1273"/>
    <x v="7"/>
    <s v="GT"/>
    <x v="64"/>
    <x v="1"/>
    <x v="1227"/>
    <n v="9463993"/>
    <n v="161.32083333333301"/>
  </r>
  <r>
    <n v="1274"/>
    <x v="7"/>
    <s v="GY"/>
    <x v="66"/>
    <x v="5"/>
    <x v="1228"/>
    <n v="2675906"/>
    <n v="133.51750000000001"/>
  </r>
  <r>
    <n v="1275"/>
    <x v="7"/>
    <s v="HK"/>
    <x v="67"/>
    <x v="0"/>
    <x v="1229"/>
    <n v="99201337"/>
    <n v="103.341666666667"/>
  </r>
  <r>
    <n v="1276"/>
    <x v="7"/>
    <s v="HN"/>
    <x v="68"/>
    <x v="1"/>
    <x v="1230"/>
    <n v="13938660"/>
    <n v="390.45"/>
  </r>
  <r>
    <n v="1277"/>
    <x v="7"/>
    <s v="HR"/>
    <x v="69"/>
    <x v="2"/>
    <x v="1231"/>
    <n v="13415519"/>
    <n v="116.375"/>
  </r>
  <r>
    <n v="1278"/>
    <x v="7"/>
    <s v="HT"/>
    <x v="70"/>
    <x v="1"/>
    <x v="1232"/>
    <n v="1691322"/>
    <n v="236.25833333333301"/>
  </r>
  <r>
    <n v="1279"/>
    <x v="7"/>
    <s v="HU"/>
    <x v="71"/>
    <x v="2"/>
    <x v="1233"/>
    <n v="194648922"/>
    <n v="183.65"/>
  </r>
  <r>
    <n v="1280"/>
    <x v="7"/>
    <s v="ID"/>
    <x v="72"/>
    <x v="0"/>
    <x v="1234"/>
    <n v="1476159978"/>
    <n v="148.42951666666701"/>
  </r>
  <r>
    <n v="1281"/>
    <x v="7"/>
    <s v="IE"/>
    <x v="73"/>
    <x v="2"/>
    <x v="1235"/>
    <n v="371346035"/>
    <n v="112.308333333333"/>
  </r>
  <r>
    <n v="1282"/>
    <x v="7"/>
    <s v="IL"/>
    <x v="74"/>
    <x v="0"/>
    <x v="1236"/>
    <n v="166673489"/>
    <n v="99.991666666666703"/>
  </r>
  <r>
    <n v="1283"/>
    <x v="7"/>
    <s v="IN"/>
    <x v="75"/>
    <x v="0"/>
    <x v="1237"/>
    <n v="1165339304"/>
    <n v="172.15"/>
  </r>
  <r>
    <n v="1284"/>
    <x v="7"/>
    <s v="IQ"/>
    <x v="76"/>
    <x v="0"/>
    <x v="1238"/>
    <n v="35297"/>
    <n v="117.01666666666701"/>
  </r>
  <r>
    <n v="1285"/>
    <x v="7"/>
    <s v="IR"/>
    <x v="77"/>
    <x v="0"/>
    <x v="1239"/>
    <n v="3565281"/>
    <n v="131.59455307262601"/>
  </r>
  <r>
    <n v="1286"/>
    <x v="7"/>
    <s v="IS"/>
    <x v="78"/>
    <x v="2"/>
    <x v="1240"/>
    <n v="5128046"/>
    <n v="193.07146666666699"/>
  </r>
  <r>
    <n v="1287"/>
    <x v="7"/>
    <s v="IT"/>
    <x v="79"/>
    <x v="2"/>
    <x v="1241"/>
    <n v="1670433867"/>
    <n v="113.241666666667"/>
  </r>
  <r>
    <n v="1288"/>
    <x v="7"/>
    <s v="JM"/>
    <x v="80"/>
    <x v="1"/>
    <x v="1242"/>
    <n v="6808413"/>
    <n v="122.925"/>
  </r>
  <r>
    <n v="1289"/>
    <x v="7"/>
    <s v="JO"/>
    <x v="81"/>
    <x v="0"/>
    <x v="1243"/>
    <n v="4187383"/>
    <n v="106.791328849542"/>
  </r>
  <r>
    <n v="1290"/>
    <x v="7"/>
    <s v="JP"/>
    <x v="82"/>
    <x v="0"/>
    <x v="1244"/>
    <n v="5038122713"/>
    <n v="102.25"/>
  </r>
  <r>
    <n v="1291"/>
    <x v="7"/>
    <s v="KE"/>
    <x v="83"/>
    <x v="3"/>
    <x v="1245"/>
    <n v="5282184"/>
    <n v="124.16175"/>
  </r>
  <r>
    <n v="1292"/>
    <x v="7"/>
    <s v="KG"/>
    <x v="84"/>
    <x v="0"/>
    <x v="1246"/>
    <n v="38547"/>
    <n v="143.62092523946501"/>
  </r>
  <r>
    <n v="1293"/>
    <x v="7"/>
    <s v="KH"/>
    <x v="85"/>
    <x v="0"/>
    <x v="1247"/>
    <n v="52358245"/>
    <n v="198.024916666667"/>
  </r>
  <r>
    <n v="1294"/>
    <x v="7"/>
    <s v="KN"/>
    <x v="87"/>
    <x v="1"/>
    <x v="18"/>
    <n v="74556"/>
    <n v="108.72499999999999"/>
  </r>
  <r>
    <n v="1295"/>
    <x v="7"/>
    <s v="KR"/>
    <x v="88"/>
    <x v="0"/>
    <x v="1248"/>
    <n v="5134868504"/>
    <n v="107.713333333333"/>
  </r>
  <r>
    <n v="1296"/>
    <x v="7"/>
    <s v="KW"/>
    <x v="89"/>
    <x v="0"/>
    <x v="1249"/>
    <n v="22397858"/>
    <n v="125.383333333333"/>
  </r>
  <r>
    <n v="1297"/>
    <x v="7"/>
    <s v="LA"/>
    <x v="92"/>
    <x v="0"/>
    <x v="1250"/>
    <n v="4491240"/>
    <n v="144.39427599114299"/>
  </r>
  <r>
    <n v="1298"/>
    <x v="7"/>
    <s v="LB"/>
    <x v="93"/>
    <x v="0"/>
    <x v="1251"/>
    <n v="1297390"/>
    <n v="1401.65462017506"/>
  </r>
  <r>
    <n v="1299"/>
    <x v="7"/>
    <s v="LC"/>
    <x v="94"/>
    <x v="1"/>
    <x v="1252"/>
    <n v="11165"/>
    <n v="108.910833333333"/>
  </r>
  <r>
    <n v="1300"/>
    <x v="7"/>
    <s v="LK"/>
    <x v="95"/>
    <x v="0"/>
    <x v="1253"/>
    <n v="64624601"/>
    <n v="174.86666666666699"/>
  </r>
  <r>
    <n v="1301"/>
    <x v="7"/>
    <s v="LS"/>
    <x v="97"/>
    <x v="3"/>
    <x v="18"/>
    <n v="572897"/>
    <n v="100.00003350681401"/>
  </r>
  <r>
    <n v="1302"/>
    <x v="7"/>
    <s v="LT"/>
    <x v="98"/>
    <x v="2"/>
    <x v="1254"/>
    <n v="46930695"/>
    <n v="139.490375"/>
  </r>
  <r>
    <n v="1303"/>
    <x v="7"/>
    <s v="LU"/>
    <x v="99"/>
    <x v="2"/>
    <x v="1255"/>
    <n v="9025844"/>
    <n v="115.84333333333301"/>
  </r>
  <r>
    <n v="1304"/>
    <x v="7"/>
    <s v="LV"/>
    <x v="100"/>
    <x v="2"/>
    <x v="1256"/>
    <n v="25293875"/>
    <n v="131.93198333333299"/>
  </r>
  <r>
    <n v="1305"/>
    <x v="7"/>
    <s v="LY"/>
    <x v="101"/>
    <x v="3"/>
    <x v="1257"/>
    <n v="447"/>
    <n v="288.29166666666703"/>
  </r>
  <r>
    <n v="1306"/>
    <x v="7"/>
    <s v="MA"/>
    <x v="102"/>
    <x v="3"/>
    <x v="1258"/>
    <n v="188224273"/>
    <n v="110.816666666667"/>
  </r>
  <r>
    <n v="1307"/>
    <x v="7"/>
    <s v="MD"/>
    <x v="103"/>
    <x v="2"/>
    <x v="1259"/>
    <n v="954377"/>
    <n v="87.772696946821199"/>
  </r>
  <r>
    <n v="1308"/>
    <x v="7"/>
    <s v="MG"/>
    <x v="104"/>
    <x v="3"/>
    <x v="1260"/>
    <n v="3930198"/>
    <n v="148.53333333333299"/>
  </r>
  <r>
    <n v="1309"/>
    <x v="7"/>
    <s v="ML"/>
    <x v="105"/>
    <x v="3"/>
    <x v="1261"/>
    <n v="313724"/>
    <n v="115.35833333333299"/>
  </r>
  <r>
    <n v="1310"/>
    <x v="7"/>
    <s v="MN"/>
    <x v="107"/>
    <x v="0"/>
    <x v="1262"/>
    <n v="188223"/>
    <n v="123.614569322357"/>
  </r>
  <r>
    <n v="1311"/>
    <x v="7"/>
    <s v="MO"/>
    <x v="108"/>
    <x v="0"/>
    <x v="1263"/>
    <n v="650644"/>
    <n v="103.7029936325"/>
  </r>
  <r>
    <n v="1312"/>
    <x v="7"/>
    <s v="MR"/>
    <x v="110"/>
    <x v="3"/>
    <x v="1264"/>
    <n v="9951"/>
    <n v="116.15055512522601"/>
  </r>
  <r>
    <n v="1313"/>
    <x v="7"/>
    <s v="MS"/>
    <x v="111"/>
    <x v="1"/>
    <x v="18"/>
    <n v="17468"/>
    <n v="103.42083333333299"/>
  </r>
  <r>
    <n v="1314"/>
    <x v="7"/>
    <s v="MT"/>
    <x v="112"/>
    <x v="2"/>
    <x v="1265"/>
    <n v="5449997"/>
    <n v="111.318707578784"/>
  </r>
  <r>
    <n v="1315"/>
    <x v="7"/>
    <s v="MU"/>
    <x v="113"/>
    <x v="3"/>
    <x v="1266"/>
    <n v="3912458"/>
    <n v="122.52500000000001"/>
  </r>
  <r>
    <n v="1316"/>
    <x v="7"/>
    <s v="MV"/>
    <x v="114"/>
    <x v="0"/>
    <x v="1267"/>
    <n v="727"/>
    <n v="99.228903406242694"/>
  </r>
  <r>
    <n v="1317"/>
    <x v="7"/>
    <s v="MW"/>
    <x v="115"/>
    <x v="3"/>
    <x v="1268"/>
    <n v="53612"/>
    <n v="111.797205410434"/>
  </r>
  <r>
    <n v="1318"/>
    <x v="7"/>
    <s v="MX"/>
    <x v="116"/>
    <x v="1"/>
    <x v="1269"/>
    <n v="588646439"/>
    <n v="122.50749999999999"/>
  </r>
  <r>
    <n v="1319"/>
    <x v="7"/>
    <s v="MY"/>
    <x v="117"/>
    <x v="0"/>
    <x v="1270"/>
    <n v="2441582568"/>
    <n v="127.23333333333299"/>
  </r>
  <r>
    <n v="1320"/>
    <x v="7"/>
    <s v="MZ"/>
    <x v="118"/>
    <x v="3"/>
    <x v="1271"/>
    <n v="459187"/>
    <n v="149.32749999999999"/>
  </r>
  <r>
    <n v="1321"/>
    <x v="7"/>
    <s v="NA"/>
    <x v="119"/>
    <x v="3"/>
    <x v="1272"/>
    <n v="1467"/>
    <n v="154.57221470639999"/>
  </r>
  <r>
    <n v="1322"/>
    <x v="7"/>
    <s v="NE"/>
    <x v="121"/>
    <x v="3"/>
    <x v="1273"/>
    <n v="309236"/>
    <n v="113.033333333333"/>
  </r>
  <r>
    <n v="1323"/>
    <x v="7"/>
    <s v="NG"/>
    <x v="122"/>
    <x v="3"/>
    <x v="1274"/>
    <n v="118624"/>
    <n v="458.66195094236099"/>
  </r>
  <r>
    <n v="1324"/>
    <x v="7"/>
    <s v="NI"/>
    <x v="123"/>
    <x v="1"/>
    <x v="1275"/>
    <n v="5485270"/>
    <n v="271.96787141666698"/>
  </r>
  <r>
    <n v="1325"/>
    <x v="7"/>
    <s v="NL"/>
    <x v="124"/>
    <x v="2"/>
    <x v="1276"/>
    <n v="693402205"/>
    <n v="121.426666666667"/>
  </r>
  <r>
    <n v="1326"/>
    <x v="7"/>
    <s v="NO"/>
    <x v="125"/>
    <x v="2"/>
    <x v="1277"/>
    <n v="89470986"/>
    <n v="122.783333333333"/>
  </r>
  <r>
    <n v="1327"/>
    <x v="7"/>
    <s v="NP"/>
    <x v="126"/>
    <x v="0"/>
    <x v="1278"/>
    <n v="1897955"/>
    <n v="151.25833333333301"/>
  </r>
  <r>
    <n v="1328"/>
    <x v="7"/>
    <s v="NZ"/>
    <x v="127"/>
    <x v="4"/>
    <x v="18"/>
    <n v="181082876"/>
    <n v="117.3"/>
  </r>
  <r>
    <n v="1329"/>
    <x v="7"/>
    <s v="OM"/>
    <x v="128"/>
    <x v="0"/>
    <x v="1279"/>
    <n v="9456134"/>
    <n v="109.691666666667"/>
  </r>
  <r>
    <n v="1330"/>
    <x v="7"/>
    <s v="PA"/>
    <x v="129"/>
    <x v="1"/>
    <x v="1280"/>
    <n v="1420279"/>
    <n v="107.910716666667"/>
  </r>
  <r>
    <n v="1331"/>
    <x v="7"/>
    <s v="PE"/>
    <x v="130"/>
    <x v="5"/>
    <x v="1281"/>
    <n v="59431422"/>
    <n v="104.7131645"/>
  </r>
  <r>
    <n v="1332"/>
    <x v="7"/>
    <s v="PG"/>
    <x v="131"/>
    <x v="4"/>
    <x v="1282"/>
    <n v="23395593"/>
    <n v="166.01312523562001"/>
  </r>
  <r>
    <n v="1333"/>
    <x v="7"/>
    <s v="PH"/>
    <x v="132"/>
    <x v="0"/>
    <x v="1283"/>
    <n v="172216293"/>
    <n v="115.283333333333"/>
  </r>
  <r>
    <n v="1334"/>
    <x v="7"/>
    <s v="PK"/>
    <x v="133"/>
    <x v="0"/>
    <x v="1284"/>
    <n v="94147757"/>
    <n v="177.560720159532"/>
  </r>
  <r>
    <n v="1335"/>
    <x v="7"/>
    <s v="PL"/>
    <x v="134"/>
    <x v="2"/>
    <x v="1285"/>
    <n v="359308053"/>
    <n v="161.11666666666699"/>
  </r>
  <r>
    <n v="1336"/>
    <x v="7"/>
    <s v="PT"/>
    <x v="135"/>
    <x v="2"/>
    <x v="1286"/>
    <n v="88016744"/>
    <n v="113.38275"/>
  </r>
  <r>
    <n v="1337"/>
    <x v="7"/>
    <s v="PW"/>
    <x v="136"/>
    <x v="4"/>
    <x v="1287"/>
    <n v="148949"/>
    <n v="119.15"/>
  </r>
  <r>
    <n v="1338"/>
    <x v="7"/>
    <s v="PY"/>
    <x v="137"/>
    <x v="5"/>
    <x v="1288"/>
    <n v="2400500"/>
    <n v="122.51666666666701"/>
  </r>
  <r>
    <n v="1339"/>
    <x v="7"/>
    <s v="QA"/>
    <x v="138"/>
    <x v="0"/>
    <x v="1289"/>
    <n v="47360441"/>
    <n v="103.710833333333"/>
  </r>
  <r>
    <n v="1340"/>
    <x v="7"/>
    <s v="RO"/>
    <x v="139"/>
    <x v="2"/>
    <x v="1290"/>
    <n v="85057132"/>
    <n v="132.976666666667"/>
  </r>
  <r>
    <n v="1341"/>
    <x v="7"/>
    <s v="RW"/>
    <x v="141"/>
    <x v="3"/>
    <x v="1291"/>
    <n v="253930"/>
    <n v="160.74551088319501"/>
  </r>
  <r>
    <n v="1342"/>
    <x v="7"/>
    <s v="SA"/>
    <x v="142"/>
    <x v="0"/>
    <x v="1292"/>
    <n v="440371251"/>
    <n v="106.965"/>
  </r>
  <r>
    <n v="1343"/>
    <x v="7"/>
    <s v="SB"/>
    <x v="143"/>
    <x v="4"/>
    <x v="1293"/>
    <n v="12407713"/>
    <n v="114.12665"/>
  </r>
  <r>
    <n v="1344"/>
    <x v="7"/>
    <s v="SD"/>
    <x v="145"/>
    <x v="3"/>
    <x v="1294"/>
    <n v="18419"/>
    <n v="15662.56025"/>
  </r>
  <r>
    <n v="1345"/>
    <x v="7"/>
    <s v="SE"/>
    <x v="146"/>
    <x v="2"/>
    <x v="1295"/>
    <n v="403361683"/>
    <n v="371.91166666666697"/>
  </r>
  <r>
    <n v="1346"/>
    <x v="7"/>
    <s v="SG"/>
    <x v="147"/>
    <x v="0"/>
    <x v="1296"/>
    <n v="4040113169"/>
    <n v="108.3695"/>
  </r>
  <r>
    <n v="1347"/>
    <x v="7"/>
    <s v="SI"/>
    <x v="148"/>
    <x v="2"/>
    <x v="1297"/>
    <n v="32965434"/>
    <n v="116.20083333333299"/>
  </r>
  <r>
    <n v="1348"/>
    <x v="7"/>
    <s v="SK"/>
    <x v="149"/>
    <x v="2"/>
    <x v="1298"/>
    <n v="179559789"/>
    <n v="205.59666666666701"/>
  </r>
  <r>
    <n v="1349"/>
    <x v="7"/>
    <s v="SL"/>
    <x v="150"/>
    <x v="3"/>
    <x v="1299"/>
    <n v="1977282"/>
    <n v="118.894166666667"/>
  </r>
  <r>
    <n v="1350"/>
    <x v="7"/>
    <s v="SN"/>
    <x v="152"/>
    <x v="3"/>
    <x v="1300"/>
    <n v="3067"/>
    <n v="120.383117440832"/>
  </r>
  <r>
    <n v="1351"/>
    <x v="7"/>
    <s v="SO"/>
    <x v="153"/>
    <x v="3"/>
    <x v="1301"/>
    <n v="118422"/>
    <n v="133.24583523410899"/>
  </r>
  <r>
    <n v="1352"/>
    <x v="7"/>
    <s v="SR"/>
    <x v="154"/>
    <x v="5"/>
    <x v="1302"/>
    <n v="588788"/>
    <n v="460.15833333333302"/>
  </r>
  <r>
    <n v="1353"/>
    <x v="7"/>
    <s v="ST"/>
    <x v="155"/>
    <x v="3"/>
    <x v="1303"/>
    <n v="8905"/>
    <n v="179.290766694957"/>
  </r>
  <r>
    <n v="1354"/>
    <x v="7"/>
    <s v="SV"/>
    <x v="156"/>
    <x v="1"/>
    <x v="1304"/>
    <n v="2069002"/>
    <n v="124.254447822934"/>
  </r>
  <r>
    <n v="1355"/>
    <x v="7"/>
    <s v="TD"/>
    <x v="157"/>
    <x v="3"/>
    <x v="18"/>
    <n v="18805"/>
    <n v="99.192009493670895"/>
  </r>
  <r>
    <n v="1356"/>
    <x v="7"/>
    <s v="TG"/>
    <x v="158"/>
    <x v="3"/>
    <x v="1305"/>
    <n v="39458276"/>
    <n v="119.07686408333301"/>
  </r>
  <r>
    <n v="1357"/>
    <x v="7"/>
    <s v="TH"/>
    <x v="159"/>
    <x v="0"/>
    <x v="1306"/>
    <n v="3187674763"/>
    <n v="106.47166666666701"/>
  </r>
  <r>
    <n v="1358"/>
    <x v="7"/>
    <s v="TN"/>
    <x v="162"/>
    <x v="3"/>
    <x v="1307"/>
    <n v="20277586"/>
    <n v="151.14166666666699"/>
  </r>
  <r>
    <n v="1359"/>
    <x v="7"/>
    <s v="TO"/>
    <x v="163"/>
    <x v="4"/>
    <x v="1308"/>
    <n v="1932192"/>
    <n v="116.908333333333"/>
  </r>
  <r>
    <n v="1360"/>
    <x v="7"/>
    <s v="TR"/>
    <x v="164"/>
    <x v="0"/>
    <x v="1309"/>
    <n v="255234814"/>
    <n v="967.71083333333399"/>
  </r>
  <r>
    <n v="1361"/>
    <x v="7"/>
    <s v="TT"/>
    <x v="165"/>
    <x v="1"/>
    <x v="1310"/>
    <n v="810586"/>
    <n v="117.908333333333"/>
  </r>
  <r>
    <n v="1362"/>
    <x v="7"/>
    <s v="TZ"/>
    <x v="166"/>
    <x v="3"/>
    <x v="1311"/>
    <n v="1748777"/>
    <n v="108.20166666666699"/>
  </r>
  <r>
    <n v="1363"/>
    <x v="7"/>
    <s v="UA"/>
    <x v="167"/>
    <x v="2"/>
    <x v="1312"/>
    <n v="16610645"/>
    <n v="366.5"/>
  </r>
  <r>
    <n v="1364"/>
    <x v="7"/>
    <s v="UG"/>
    <x v="168"/>
    <x v="3"/>
    <x v="1313"/>
    <n v="1445729"/>
    <n v="121.150731128109"/>
  </r>
  <r>
    <n v="1365"/>
    <x v="7"/>
    <s v="US"/>
    <x v="169"/>
    <x v="1"/>
    <x v="1314"/>
    <n v="7239156697"/>
    <n v="134.21120616846"/>
  </r>
  <r>
    <n v="1366"/>
    <x v="7"/>
    <s v="UY"/>
    <x v="170"/>
    <x v="5"/>
    <x v="1315"/>
    <n v="10779734"/>
    <n v="97.578288383039705"/>
  </r>
  <r>
    <n v="1367"/>
    <x v="7"/>
    <s v="UZ"/>
    <x v="171"/>
    <x v="0"/>
    <x v="1316"/>
    <n v="399757"/>
    <n v="123.53775726911699"/>
  </r>
  <r>
    <n v="1368"/>
    <x v="7"/>
    <s v="VC"/>
    <x v="172"/>
    <x v="1"/>
    <x v="1317"/>
    <n v="1330"/>
    <n v="118.85"/>
  </r>
  <r>
    <n v="1369"/>
    <x v="7"/>
    <s v="VN"/>
    <x v="175"/>
    <x v="0"/>
    <x v="1318"/>
    <n v="1463688292"/>
    <n v="108.18463728934501"/>
  </r>
  <r>
    <n v="1370"/>
    <x v="7"/>
    <s v="VU"/>
    <x v="176"/>
    <x v="4"/>
    <x v="1319"/>
    <n v="1053423"/>
    <n v="183.6"/>
  </r>
  <r>
    <n v="1371"/>
    <x v="7"/>
    <s v="WS"/>
    <x v="177"/>
    <x v="4"/>
    <x v="1320"/>
    <n v="9236201"/>
    <n v="121.957110227505"/>
  </r>
  <r>
    <n v="1372"/>
    <x v="7"/>
    <s v="ZA"/>
    <x v="178"/>
    <x v="3"/>
    <x v="1321"/>
    <n v="162024356"/>
    <n v="104.408333333333"/>
  </r>
  <r>
    <n v="1373"/>
    <x v="7"/>
    <s v="ZM"/>
    <x v="179"/>
    <x v="3"/>
    <x v="1322"/>
    <n v="188862"/>
    <n v="359.98333333333301"/>
  </r>
  <r>
    <n v="1374"/>
    <x v="7"/>
    <s v="ZW"/>
    <x v="180"/>
    <x v="3"/>
    <x v="1323"/>
    <n v="1029430"/>
    <n v="211.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5">
  <r>
    <x v="0"/>
    <s v="AE"/>
    <s v="2015AE"/>
    <x v="0"/>
    <s v="Asia"/>
    <n v="832994581"/>
    <n v="425569309"/>
    <n v="97.521627708265598"/>
    <n v="1258563890"/>
  </r>
  <r>
    <x v="0"/>
    <s v="AF"/>
    <s v="2015AF"/>
    <x v="1"/>
    <s v="Asia"/>
    <n v="403739"/>
    <n v="105120"/>
    <n v="101.29575121949701"/>
    <n v="508859"/>
  </r>
  <r>
    <x v="0"/>
    <s v="AG"/>
    <s v="2015AG"/>
    <x v="2"/>
    <s v="North America"/>
    <n v="2602815"/>
    <n v="19446"/>
    <n v="96.561271526217894"/>
    <n v="2622261"/>
  </r>
  <r>
    <x v="0"/>
    <s v="AI"/>
    <s v="2015AI"/>
    <x v="3"/>
    <s v="North America"/>
    <n v="83182"/>
    <n v="192440"/>
    <n v="106.1275"/>
    <n v="275622"/>
  </r>
  <r>
    <x v="0"/>
    <s v="AL"/>
    <s v="2015AL"/>
    <x v="4"/>
    <s v="Europe"/>
    <n v="136189"/>
    <n v="371606"/>
    <n v="92.435759461668198"/>
    <n v="507795"/>
  </r>
  <r>
    <x v="0"/>
    <s v="AM"/>
    <s v="2015AM"/>
    <x v="5"/>
    <s v="Asia"/>
    <n v="15156903"/>
    <n v="84690"/>
    <n v="124.231343774992"/>
    <n v="15241593"/>
  </r>
  <r>
    <x v="0"/>
    <s v="AO"/>
    <s v="2015AO"/>
    <x v="6"/>
    <s v="Africa"/>
    <n v="31797456"/>
    <n v="2671"/>
    <n v="31.105833333333301"/>
    <n v="31800127"/>
  </r>
  <r>
    <x v="0"/>
    <s v="AT"/>
    <s v="2015AT"/>
    <x v="7"/>
    <s v="Europe"/>
    <n v="21240817"/>
    <n v="190620522"/>
    <n v="92.479825833333393"/>
    <n v="211861339"/>
  </r>
  <r>
    <x v="0"/>
    <s v="AU"/>
    <s v="2015AU"/>
    <x v="8"/>
    <s v="Oceania"/>
    <n v="8339522914"/>
    <n v="5952382718"/>
    <n v="107.675"/>
    <n v="14291905632"/>
  </r>
  <r>
    <x v="0"/>
    <s v="AW"/>
    <s v="2015AW"/>
    <x v="9"/>
    <s v="North America"/>
    <n v="991912"/>
    <n v="16741"/>
    <n v="93.729976446022704"/>
    <n v="1008653"/>
  </r>
  <r>
    <x v="0"/>
    <s v="AZ"/>
    <s v="2015AZ"/>
    <x v="10"/>
    <s v="Asia"/>
    <n v="80062137"/>
    <n v="79274"/>
    <n v="117.73333333333299"/>
    <n v="80141411"/>
  </r>
  <r>
    <x v="0"/>
    <s v="BA"/>
    <s v="2015BA"/>
    <x v="11"/>
    <s v="Europe"/>
    <n v="272356"/>
    <n v="1761425"/>
    <n v="102.008333333333"/>
    <n v="2033781"/>
  </r>
  <r>
    <x v="0"/>
    <s v="BB"/>
    <s v="2015BB"/>
    <x v="12"/>
    <s v="North America"/>
    <n v="24050430"/>
    <n v="300157"/>
    <n v="77.531437698445501"/>
    <n v="24350587"/>
  </r>
  <r>
    <x v="0"/>
    <s v="BD"/>
    <s v="2015BD"/>
    <x v="13"/>
    <s v="Asia"/>
    <n v="213394420"/>
    <n v="87812881"/>
    <n v="69.528019388716203"/>
    <n v="301207301"/>
  </r>
  <r>
    <x v="0"/>
    <s v="BE"/>
    <s v="2015BE"/>
    <x v="14"/>
    <s v="Europe"/>
    <n v="240923826"/>
    <n v="307755283"/>
    <n v="100.9025"/>
    <n v="548679109"/>
  </r>
  <r>
    <x v="0"/>
    <s v="BF"/>
    <s v="2015BF"/>
    <x v="15"/>
    <s v="Africa"/>
    <n v="829699"/>
    <n v="2863"/>
    <n v="101.65333333333299"/>
    <n v="832562"/>
  </r>
  <r>
    <x v="0"/>
    <s v="BG"/>
    <s v="2015BG"/>
    <x v="16"/>
    <s v="Europe"/>
    <n v="8240393"/>
    <n v="41728032"/>
    <n v="6550.4066139818297"/>
    <n v="49968425"/>
  </r>
  <r>
    <x v="0"/>
    <s v="BH"/>
    <s v="2015BH"/>
    <x v="17"/>
    <s v="Asia"/>
    <n v="78089508"/>
    <n v="5976095"/>
    <n v="92.965482568416306"/>
    <n v="84065603"/>
  </r>
  <r>
    <x v="0"/>
    <s v="BI"/>
    <s v="2015BI"/>
    <x v="18"/>
    <s v="Africa"/>
    <n v="0"/>
    <n v="42386"/>
    <n v="93.766735439040204"/>
    <n v="42386"/>
  </r>
  <r>
    <x v="0"/>
    <s v="BJ"/>
    <s v="2015BJ"/>
    <x v="19"/>
    <s v="Africa"/>
    <n v="1835474"/>
    <n v="23865"/>
    <n v="100.218785923536"/>
    <n v="1859339"/>
  </r>
  <r>
    <x v="0"/>
    <s v="BN"/>
    <s v="2015BN"/>
    <x v="20"/>
    <s v="Asia"/>
    <n v="4679662"/>
    <n v="501158773"/>
    <n v="99.895369166666697"/>
    <n v="505838435"/>
  </r>
  <r>
    <x v="0"/>
    <s v="BO"/>
    <s v="2015BO"/>
    <x v="21"/>
    <s v="South America"/>
    <n v="2668491"/>
    <n v="4509886"/>
    <n v="93.218333333333305"/>
    <n v="7178377"/>
  </r>
  <r>
    <x v="0"/>
    <s v="BR"/>
    <s v="2015BR"/>
    <x v="22"/>
    <s v="South America"/>
    <n v="68981864"/>
    <n v="142605194"/>
    <n v="4310.11916666667"/>
    <n v="211587058"/>
  </r>
  <r>
    <x v="0"/>
    <s v="BS"/>
    <s v="2015BS"/>
    <x v="23"/>
    <s v="North America"/>
    <n v="2224603"/>
    <n v="16567"/>
    <n v="102.008333333333"/>
    <n v="2241170"/>
  </r>
  <r>
    <x v="0"/>
    <s v="BT"/>
    <s v="2015BT"/>
    <x v="24"/>
    <s v="Asia"/>
    <n v="310212"/>
    <n v="6631"/>
    <n v="87.649721861441805"/>
    <n v="316843"/>
  </r>
  <r>
    <x v="0"/>
    <s v="BW"/>
    <s v="2015BW"/>
    <x v="25"/>
    <s v="Africa"/>
    <n v="66126"/>
    <n v="10209"/>
    <n v="89.9689633767846"/>
    <n v="76335"/>
  </r>
  <r>
    <x v="0"/>
    <s v="BY"/>
    <s v="2015BY"/>
    <x v="26"/>
    <s v="Europe"/>
    <n v="218481"/>
    <n v="17598347"/>
    <n v="56.245494179861403"/>
    <n v="17816828"/>
  </r>
  <r>
    <x v="0"/>
    <s v="BZ"/>
    <s v="2015BZ"/>
    <x v="27"/>
    <s v="North America"/>
    <n v="312580"/>
    <n v="396135"/>
    <n v="98.115977222665506"/>
    <n v="708715"/>
  </r>
  <r>
    <x v="0"/>
    <s v="CA"/>
    <s v="2015CA"/>
    <x v="28"/>
    <s v="North America"/>
    <n v="669991991"/>
    <n v="630842446"/>
    <n v="126.566666666667"/>
    <n v="1300834437"/>
  </r>
  <r>
    <x v="0"/>
    <s v="CF"/>
    <s v="2015CF"/>
    <x v="29"/>
    <s v="Africa"/>
    <n v="192212"/>
    <n v="39616"/>
    <n v="86.943939242902104"/>
    <n v="231828"/>
  </r>
  <r>
    <x v="0"/>
    <s v="CG"/>
    <s v="2015CG"/>
    <x v="30"/>
    <s v="Africa"/>
    <n v="6420122"/>
    <n v="73697"/>
    <n v="93.525975773838894"/>
    <n v="6493819"/>
  </r>
  <r>
    <x v="0"/>
    <s v="CH"/>
    <s v="2015CH"/>
    <x v="31"/>
    <s v="Europe"/>
    <n v="117596171"/>
    <n v="334106020"/>
    <n v="99.759866666666696"/>
    <n v="451702191"/>
  </r>
  <r>
    <x v="0"/>
    <s v="CL"/>
    <s v="2015CL"/>
    <x v="32"/>
    <s v="South America"/>
    <n v="135282223"/>
    <n v="125686800"/>
    <n v="91.780833333333305"/>
    <n v="260969023"/>
  </r>
  <r>
    <x v="0"/>
    <s v="CM"/>
    <s v="2015CM"/>
    <x v="33"/>
    <s v="Africa"/>
    <n v="30794554"/>
    <n v="1930051"/>
    <n v="109.269853917178"/>
    <n v="32724605"/>
  </r>
  <r>
    <x v="0"/>
    <s v="CN"/>
    <s v="2015CN"/>
    <x v="34"/>
    <s v="Asia"/>
    <n v="8611422671"/>
    <n v="9883514852"/>
    <n v="89.649043333333395"/>
    <n v="18494937523"/>
  </r>
  <r>
    <x v="0"/>
    <s v="CO"/>
    <s v="2015CO"/>
    <x v="35"/>
    <s v="South America"/>
    <n v="22420334"/>
    <n v="19116567"/>
    <n v="85.558736666666604"/>
    <n v="41536901"/>
  </r>
  <r>
    <x v="0"/>
    <s v="CR"/>
    <s v="2015CR"/>
    <x v="36"/>
    <s v="North America"/>
    <n v="8268594"/>
    <n v="8173287"/>
    <n v="92.969499999999996"/>
    <n v="16441881"/>
  </r>
  <r>
    <x v="0"/>
    <s v="CW"/>
    <s v="2015CW"/>
    <x v="37"/>
    <s v="North America"/>
    <n v="575627"/>
    <n v="0"/>
    <n v="123.566666666667"/>
    <n v="575627"/>
  </r>
  <r>
    <x v="0"/>
    <s v="CY"/>
    <s v="2015CY"/>
    <x v="38"/>
    <s v="Asia"/>
    <n v="14271307"/>
    <n v="1694052"/>
    <n v="100"/>
    <n v="15965359"/>
  </r>
  <r>
    <x v="0"/>
    <s v="CZ"/>
    <s v="2015CZ"/>
    <x v="39"/>
    <s v="Europe"/>
    <n v="12788295"/>
    <n v="122482621"/>
    <n v="99.974999999999994"/>
    <n v="135270916"/>
  </r>
  <r>
    <x v="0"/>
    <s v="DE"/>
    <s v="2015DE"/>
    <x v="40"/>
    <s v="Europe"/>
    <n v="681046451"/>
    <n v="2335192035"/>
    <n v="94.851110833333394"/>
    <n v="3016238486"/>
  </r>
  <r>
    <x v="0"/>
    <s v="DJ"/>
    <s v="2015DJ"/>
    <x v="41"/>
    <s v="Africa"/>
    <n v="3317912"/>
    <n v="419101"/>
    <n v="101.44579579968899"/>
    <n v="3737013"/>
  </r>
  <r>
    <x v="0"/>
    <s v="DK"/>
    <s v="2015DK"/>
    <x v="42"/>
    <s v="Europe"/>
    <n v="160129898"/>
    <n v="199946050"/>
    <n v="100"/>
    <n v="360075948"/>
  </r>
  <r>
    <x v="0"/>
    <s v="DM"/>
    <s v="2015DM"/>
    <x v="43"/>
    <s v="North America"/>
    <n v="167835"/>
    <n v="135566"/>
    <n v="102.245"/>
    <n v="303401"/>
  </r>
  <r>
    <x v="0"/>
    <s v="DO"/>
    <s v="2015DO"/>
    <x v="44"/>
    <s v="North America"/>
    <n v="14902428"/>
    <n v="9892133"/>
    <n v="87.732827675086398"/>
    <n v="24794561"/>
  </r>
  <r>
    <x v="0"/>
    <s v="DZ"/>
    <s v="2015DZ"/>
    <x v="45"/>
    <s v="Africa"/>
    <n v="512300825"/>
    <n v="27715"/>
    <n v="172.65333333333299"/>
    <n v="512328540"/>
  </r>
  <r>
    <x v="0"/>
    <s v="EC"/>
    <s v="2015EC"/>
    <x v="46"/>
    <s v="South America"/>
    <n v="4993151"/>
    <n v="47398213"/>
    <n v="103.22038088155099"/>
    <n v="52391364"/>
  </r>
  <r>
    <x v="0"/>
    <s v="EE"/>
    <s v="2015EE"/>
    <x v="47"/>
    <s v="Europe"/>
    <n v="3325442"/>
    <n v="3850742"/>
    <n v="195.04333333333301"/>
    <n v="7176184"/>
  </r>
  <r>
    <x v="0"/>
    <s v="EG"/>
    <s v="2015EG"/>
    <x v="48"/>
    <s v="Africa"/>
    <n v="485363637"/>
    <n v="3375808"/>
    <n v="55.875497917283298"/>
    <n v="488739445"/>
  </r>
  <r>
    <x v="0"/>
    <s v="ES"/>
    <s v="2015ES"/>
    <x v="49"/>
    <s v="Europe"/>
    <n v="231596572"/>
    <n v="495065734"/>
    <n v="93.411583333333397"/>
    <n v="726662306"/>
  </r>
  <r>
    <x v="0"/>
    <s v="ET"/>
    <s v="2015ET"/>
    <x v="50"/>
    <s v="Africa"/>
    <n v="1691351"/>
    <n v="5998923"/>
    <n v="92.457755659183803"/>
    <n v="7690274"/>
  </r>
  <r>
    <x v="0"/>
    <s v="FI"/>
    <s v="2015FI"/>
    <x v="51"/>
    <s v="Europe"/>
    <n v="23360844"/>
    <n v="155804467"/>
    <n v="99.995000000000005"/>
    <n v="179165311"/>
  </r>
  <r>
    <x v="0"/>
    <s v="FJ"/>
    <s v="2015FJ"/>
    <x v="52"/>
    <s v="Oceania"/>
    <n v="417195392"/>
    <n v="55123823"/>
    <n v="101.383333333333"/>
    <n v="472319215"/>
  </r>
  <r>
    <x v="0"/>
    <s v="FM"/>
    <s v="2015FM"/>
    <x v="53"/>
    <s v="Oceania"/>
    <n v="12099166"/>
    <n v="1252"/>
    <n v="101.341693654761"/>
    <n v="12100418"/>
  </r>
  <r>
    <x v="0"/>
    <s v="FR"/>
    <s v="2015FR"/>
    <x v="54"/>
    <s v="Europe"/>
    <n v="383078264"/>
    <n v="1344820870"/>
    <n v="99.999166666666696"/>
    <n v="1727899134"/>
  </r>
  <r>
    <x v="0"/>
    <s v="GA"/>
    <s v="2015GA"/>
    <x v="55"/>
    <s v="Africa"/>
    <n v="2703093"/>
    <n v="1095254"/>
    <n v="89.557464323869397"/>
    <n v="3798347"/>
  </r>
  <r>
    <x v="0"/>
    <s v="GB"/>
    <s v="2015GB"/>
    <x v="56"/>
    <s v="Europe"/>
    <n v="1668955363"/>
    <n v="1280884418"/>
    <n v="99.991666666666603"/>
    <n v="2949839781"/>
  </r>
  <r>
    <x v="0"/>
    <s v="GD"/>
    <s v="2015GD"/>
    <x v="57"/>
    <s v="North America"/>
    <n v="3015912"/>
    <n v="27555"/>
    <n v="107.600833333333"/>
    <n v="3043467"/>
  </r>
  <r>
    <x v="0"/>
    <s v="GE"/>
    <s v="2015GE"/>
    <x v="58"/>
    <s v="Asia"/>
    <n v="5439618"/>
    <n v="258152"/>
    <n v="114.664725"/>
    <n v="5697770"/>
  </r>
  <r>
    <x v="0"/>
    <s v="GH"/>
    <s v="2015GH"/>
    <x v="59"/>
    <s v="Africa"/>
    <n v="25326089"/>
    <n v="15648187"/>
    <n v="54.9972820088242"/>
    <n v="40974276"/>
  </r>
  <r>
    <x v="0"/>
    <s v="GM"/>
    <s v="2015GM"/>
    <x v="60"/>
    <s v="Africa"/>
    <n v="224632"/>
    <n v="8089"/>
    <n v="73.156350807797097"/>
    <n v="232721"/>
  </r>
  <r>
    <x v="0"/>
    <s v="GN"/>
    <s v="2015GN"/>
    <x v="61"/>
    <s v="Africa"/>
    <n v="4992254"/>
    <n v="198967"/>
    <n v="70.597698674451195"/>
    <n v="5191221"/>
  </r>
  <r>
    <x v="0"/>
    <s v="GP"/>
    <s v="2015GP"/>
    <x v="62"/>
    <s v="North America"/>
    <n v="5679609"/>
    <n v="208626"/>
    <n v="100.00083333333301"/>
    <n v="5888235"/>
  </r>
  <r>
    <x v="0"/>
    <s v="GR"/>
    <s v="2015GR"/>
    <x v="63"/>
    <s v="Europe"/>
    <n v="34406035"/>
    <n v="24212042"/>
    <n v="100.093585"/>
    <n v="58618077"/>
  </r>
  <r>
    <x v="0"/>
    <s v="GT"/>
    <s v="2015GT"/>
    <x v="64"/>
    <s v="North America"/>
    <n v="31352712"/>
    <n v="19801970"/>
    <n v="119.5175"/>
    <n v="51154682"/>
  </r>
  <r>
    <x v="0"/>
    <s v="GW"/>
    <s v="2015GW"/>
    <x v="65"/>
    <s v="Africa"/>
    <n v="93280"/>
    <n v="0"/>
    <n v="100.778610108303"/>
    <n v="93280"/>
  </r>
  <r>
    <x v="0"/>
    <s v="GY"/>
    <s v="2015GY"/>
    <x v="66"/>
    <s v="South America"/>
    <n v="24272186"/>
    <n v="1960005"/>
    <n v="111.64166666666701"/>
    <n v="26232191"/>
  </r>
  <r>
    <x v="0"/>
    <s v="HK"/>
    <s v="2015HK"/>
    <x v="67"/>
    <s v="Asia"/>
    <n v="752354068"/>
    <n v="104541214"/>
    <n v="90.966666666666697"/>
    <n v="856895282"/>
  </r>
  <r>
    <x v="0"/>
    <s v="HN"/>
    <s v="2015HN"/>
    <x v="68"/>
    <s v="North America"/>
    <n v="6917017"/>
    <n v="4125079"/>
    <n v="284.75"/>
    <n v="11042096"/>
  </r>
  <r>
    <x v="0"/>
    <s v="HR"/>
    <s v="2015HR"/>
    <x v="69"/>
    <s v="Europe"/>
    <n v="2656557"/>
    <n v="2827277"/>
    <n v="100"/>
    <n v="5483834"/>
  </r>
  <r>
    <x v="0"/>
    <s v="HT"/>
    <s v="2015HT"/>
    <x v="70"/>
    <s v="North America"/>
    <n v="452648"/>
    <n v="878329"/>
    <n v="74.584894262889193"/>
    <n v="1330977"/>
  </r>
  <r>
    <x v="0"/>
    <s v="HU"/>
    <s v="2015HU"/>
    <x v="71"/>
    <s v="Europe"/>
    <n v="1644364"/>
    <n v="80144087"/>
    <n v="135.1"/>
    <n v="81788451"/>
  </r>
  <r>
    <x v="0"/>
    <s v="ID"/>
    <s v="2015ID"/>
    <x v="72"/>
    <s v="Asia"/>
    <n v="810281448"/>
    <n v="835392568"/>
    <n v="120.42166666666699"/>
    <n v="1645674016"/>
  </r>
  <r>
    <x v="0"/>
    <s v="IE"/>
    <s v="2015IE"/>
    <x v="73"/>
    <s v="Europe"/>
    <n v="59160914"/>
    <n v="204235800"/>
    <n v="100.325"/>
    <n v="263396714"/>
  </r>
  <r>
    <x v="0"/>
    <s v="IL"/>
    <s v="2015IL"/>
    <x v="74"/>
    <s v="Asia"/>
    <n v="31502175"/>
    <n v="116379645"/>
    <n v="93.674999999999997"/>
    <n v="147881820"/>
  </r>
  <r>
    <x v="0"/>
    <s v="IN"/>
    <s v="2015IN"/>
    <x v="75"/>
    <s v="Asia"/>
    <n v="637902266"/>
    <n v="576044441"/>
    <n v="123.10833333333299"/>
    <n v="1213946707"/>
  </r>
  <r>
    <x v="0"/>
    <s v="IQ"/>
    <s v="2015IQ"/>
    <x v="76"/>
    <s v="Asia"/>
    <n v="4805751"/>
    <n v="4741"/>
    <n v="103.55701637892901"/>
    <n v="4810492"/>
  </r>
  <r>
    <x v="0"/>
    <s v="IR"/>
    <s v="2015IR"/>
    <x v="77"/>
    <s v="Asia"/>
    <n v="93417528"/>
    <n v="3755813"/>
    <n v="25.599042708382001"/>
    <n v="97173341"/>
  </r>
  <r>
    <x v="0"/>
    <s v="IS"/>
    <s v="2015IS"/>
    <x v="78"/>
    <s v="Europe"/>
    <n v="2478110"/>
    <n v="2672732"/>
    <n v="151.59800000000001"/>
    <n v="5150842"/>
  </r>
  <r>
    <x v="0"/>
    <s v="IT"/>
    <s v="2015IT"/>
    <x v="79"/>
    <s v="Europe"/>
    <n v="398549307"/>
    <n v="934238885"/>
    <n v="99.968987499999997"/>
    <n v="1332788192"/>
  </r>
  <r>
    <x v="0"/>
    <s v="JM"/>
    <s v="2015JM"/>
    <x v="80"/>
    <s v="North America"/>
    <n v="41549805"/>
    <n v="6256801"/>
    <n v="86.841666666666697"/>
    <n v="47806606"/>
  </r>
  <r>
    <x v="0"/>
    <s v="JO"/>
    <s v="2015JO"/>
    <x v="81"/>
    <s v="Asia"/>
    <n v="96641814"/>
    <n v="1759287"/>
    <n v="93.375622557874806"/>
    <n v="98401101"/>
  </r>
  <r>
    <x v="0"/>
    <s v="JP"/>
    <s v="2015JP"/>
    <x v="82"/>
    <s v="Asia"/>
    <n v="2952502953.9499998"/>
    <n v="3143949189"/>
    <n v="98.224999999999994"/>
    <n v="6096452142.9499998"/>
  </r>
  <r>
    <x v="0"/>
    <s v="KE"/>
    <s v="2015KE"/>
    <x v="83"/>
    <s v="Africa"/>
    <n v="10838513"/>
    <n v="3650531"/>
    <n v="81.524650863211804"/>
    <n v="14489044"/>
  </r>
  <r>
    <x v="0"/>
    <s v="KG"/>
    <s v="2015KG"/>
    <x v="84"/>
    <s v="Asia"/>
    <n v="7378"/>
    <n v="126159"/>
    <n v="99.612667799037595"/>
    <n v="133537"/>
  </r>
  <r>
    <x v="0"/>
    <s v="KH"/>
    <s v="2015KH"/>
    <x v="85"/>
    <s v="Asia"/>
    <n v="8431860"/>
    <n v="16377995"/>
    <n v="160.22499999999999"/>
    <n v="24809855"/>
  </r>
  <r>
    <x v="0"/>
    <s v="KI"/>
    <s v="2015KI"/>
    <x v="86"/>
    <s v="Oceania"/>
    <n v="14891344"/>
    <n v="21140"/>
    <n v="124.305187670368"/>
    <n v="14912484"/>
  </r>
  <r>
    <x v="0"/>
    <s v="KN"/>
    <s v="2015KN"/>
    <x v="87"/>
    <s v="North America"/>
    <n v="144303"/>
    <n v="42242"/>
    <n v="107.345"/>
    <n v="186545"/>
  </r>
  <r>
    <x v="0"/>
    <s v="KR"/>
    <s v="2015KR"/>
    <x v="88"/>
    <s v="Asia"/>
    <n v="1565052181"/>
    <n v="1831895276"/>
    <n v="94.860916666666697"/>
    <n v="3396947457"/>
  </r>
  <r>
    <x v="0"/>
    <s v="KW"/>
    <s v="2015KW"/>
    <x v="89"/>
    <s v="Asia"/>
    <n v="82368420"/>
    <n v="154265878"/>
    <n v="106.552028432732"/>
    <n v="236634298"/>
  </r>
  <r>
    <x v="0"/>
    <s v="KY"/>
    <s v="2015KY"/>
    <x v="90"/>
    <s v="North America"/>
    <n v="1200694"/>
    <n v="175881"/>
    <n v="102.44965000000001"/>
    <n v="1376575"/>
  </r>
  <r>
    <x v="0"/>
    <s v="KZ"/>
    <s v="2015KZ"/>
    <x v="91"/>
    <s v="Asia"/>
    <n v="3882064"/>
    <n v="1439423"/>
    <n v="60.909446303765399"/>
    <n v="5321487"/>
  </r>
  <r>
    <x v="0"/>
    <s v="LA"/>
    <s v="2015LA"/>
    <x v="92"/>
    <s v="Asia"/>
    <n v="1192795"/>
    <n v="4050408"/>
    <n v="99.712639722416895"/>
    <n v="5243203"/>
  </r>
  <r>
    <x v="0"/>
    <s v="LB"/>
    <s v="2015LB"/>
    <x v="93"/>
    <s v="Asia"/>
    <n v="17730543"/>
    <n v="1334134"/>
    <n v="97.034453303205595"/>
    <n v="19064677"/>
  </r>
  <r>
    <x v="0"/>
    <s v="LC"/>
    <s v="2015LC"/>
    <x v="94"/>
    <s v="North America"/>
    <n v="4006942"/>
    <n v="621"/>
    <n v="102.33673675"/>
    <n v="4007563"/>
  </r>
  <r>
    <x v="0"/>
    <s v="LK"/>
    <s v="2015LK"/>
    <x v="95"/>
    <s v="Asia"/>
    <n v="231729856"/>
    <n v="52249682"/>
    <n v="86.8392106625259"/>
    <n v="283979538"/>
  </r>
  <r>
    <x v="0"/>
    <s v="LR"/>
    <s v="2015LR"/>
    <x v="96"/>
    <s v="Africa"/>
    <n v="1351551"/>
    <n v="5403"/>
    <n v="59.057136746271297"/>
    <n v="1356954"/>
  </r>
  <r>
    <x v="0"/>
    <s v="LS"/>
    <s v="2015LS"/>
    <x v="97"/>
    <s v="Africa"/>
    <n v="0"/>
    <n v="14712"/>
    <n v="67.626805284361495"/>
    <n v="14712"/>
  </r>
  <r>
    <x v="0"/>
    <s v="LT"/>
    <s v="2015LT"/>
    <x v="98"/>
    <s v="Europe"/>
    <n v="30758499"/>
    <n v="20580203"/>
    <n v="99.999991666666702"/>
    <n v="51338702"/>
  </r>
  <r>
    <x v="0"/>
    <s v="LU"/>
    <s v="2015LU"/>
    <x v="99"/>
    <s v="Europe"/>
    <n v="2269689"/>
    <n v="7182929"/>
    <n v="100"/>
    <n v="9452618"/>
  </r>
  <r>
    <x v="0"/>
    <s v="LV"/>
    <s v="2015LV"/>
    <x v="100"/>
    <s v="Europe"/>
    <n v="8242714"/>
    <n v="5102214"/>
    <n v="99.999999166666697"/>
    <n v="13344928"/>
  </r>
  <r>
    <x v="0"/>
    <s v="LY"/>
    <s v="2015LY"/>
    <x v="101"/>
    <s v="Africa"/>
    <n v="48120262"/>
    <n v="0"/>
    <n v="150.78333333333299"/>
    <n v="48120262"/>
  </r>
  <r>
    <x v="0"/>
    <s v="MA"/>
    <s v="2015MA"/>
    <x v="102"/>
    <s v="Africa"/>
    <n v="65418597"/>
    <n v="91683449"/>
    <n v="97.302530253025296"/>
    <n v="157102046"/>
  </r>
  <r>
    <x v="0"/>
    <s v="MD"/>
    <s v="2015MD"/>
    <x v="103"/>
    <s v="Europe"/>
    <n v="661737"/>
    <n v="315109"/>
    <n v="51.052204408540298"/>
    <n v="976846"/>
  </r>
  <r>
    <x v="0"/>
    <s v="MG"/>
    <s v="2015MG"/>
    <x v="104"/>
    <s v="Africa"/>
    <n v="2404269"/>
    <n v="1243391"/>
    <n v="94.299949379593599"/>
    <n v="3647660"/>
  </r>
  <r>
    <x v="0"/>
    <s v="ML"/>
    <s v="2015ML"/>
    <x v="105"/>
    <s v="Africa"/>
    <n v="10724140"/>
    <n v="11792"/>
    <n v="102.28359142607199"/>
    <n v="10735932"/>
  </r>
  <r>
    <x v="0"/>
    <s v="MM"/>
    <s v="2015MM"/>
    <x v="106"/>
    <s v="Asia"/>
    <n v="27534534"/>
    <n v="2884417"/>
    <n v="119.70431167153799"/>
    <n v="30418951"/>
  </r>
  <r>
    <x v="0"/>
    <s v="MN"/>
    <s v="2015MN"/>
    <x v="107"/>
    <s v="Asia"/>
    <n v="10784533"/>
    <n v="1980511"/>
    <n v="79.998549107142793"/>
    <n v="12765044"/>
  </r>
  <r>
    <x v="0"/>
    <s v="MO"/>
    <s v="2015MO"/>
    <x v="108"/>
    <s v="Asia"/>
    <n v="6961773"/>
    <n v="1405446"/>
    <n v="92.797499999999999"/>
    <n v="8367219"/>
  </r>
  <r>
    <x v="0"/>
    <s v="MQ"/>
    <s v="2015MQ"/>
    <x v="109"/>
    <s v="North America"/>
    <n v="5233963"/>
    <n v="457"/>
    <n v="100"/>
    <n v="5234420"/>
  </r>
  <r>
    <x v="0"/>
    <s v="MR"/>
    <s v="2015MR"/>
    <x v="110"/>
    <s v="Africa"/>
    <n v="0"/>
    <n v="4582"/>
    <n v="91.417712279680103"/>
    <n v="4582"/>
  </r>
  <r>
    <x v="0"/>
    <s v="MS"/>
    <s v="2015MS"/>
    <x v="111"/>
    <s v="North America"/>
    <n v="0"/>
    <n v="53379"/>
    <n v="98.530653298641795"/>
    <n v="53379"/>
  </r>
  <r>
    <x v="0"/>
    <s v="MT"/>
    <s v="2015MT"/>
    <x v="112"/>
    <s v="Europe"/>
    <n v="6422192"/>
    <n v="4653890"/>
    <n v="97.874809805804304"/>
    <n v="11076082"/>
  </r>
  <r>
    <x v="0"/>
    <s v="MU"/>
    <s v="2015MU"/>
    <x v="113"/>
    <s v="Africa"/>
    <n v="69604764"/>
    <n v="3214359"/>
    <n v="95.542806707855206"/>
    <n v="72819123"/>
  </r>
  <r>
    <x v="0"/>
    <s v="MV"/>
    <s v="2015MV"/>
    <x v="114"/>
    <s v="Asia"/>
    <n v="23130736"/>
    <n v="3200"/>
    <n v="94.545447909154305"/>
    <n v="23133936"/>
  </r>
  <r>
    <x v="0"/>
    <s v="MW"/>
    <s v="2015MW"/>
    <x v="115"/>
    <s v="Africa"/>
    <n v="129112"/>
    <n v="1270422"/>
    <n v="46.625034164546001"/>
    <n v="1399534"/>
  </r>
  <r>
    <x v="0"/>
    <s v="MX"/>
    <s v="2015MX"/>
    <x v="116"/>
    <s v="North America"/>
    <n v="365960500"/>
    <n v="262701087"/>
    <n v="87.654568333333302"/>
    <n v="628661587"/>
  </r>
  <r>
    <x v="0"/>
    <s v="MY"/>
    <s v="2015MY"/>
    <x v="117"/>
    <s v="Asia"/>
    <n v="942866302"/>
    <n v="1655400618"/>
    <n v="112.808333333333"/>
    <n v="2598266920"/>
  </r>
  <r>
    <x v="0"/>
    <s v="MZ"/>
    <s v="2015MZ"/>
    <x v="118"/>
    <s v="Africa"/>
    <n v="5181556"/>
    <n v="1314530"/>
    <n v="85.166497229478395"/>
    <n v="6496086"/>
  </r>
  <r>
    <x v="0"/>
    <s v="NA"/>
    <s v="2015NA"/>
    <x v="119"/>
    <s v="Africa"/>
    <n v="427490"/>
    <n v="114116"/>
    <n v="112.270565971908"/>
    <n v="541606"/>
  </r>
  <r>
    <x v="0"/>
    <s v="NC"/>
    <s v="2015NC"/>
    <x v="120"/>
    <s v="Oceania"/>
    <n v="151312148"/>
    <n v="2252797"/>
    <n v="105.6225"/>
    <n v="153564945"/>
  </r>
  <r>
    <x v="0"/>
    <s v="NE"/>
    <s v="2015NE"/>
    <x v="121"/>
    <s v="Africa"/>
    <n v="487210"/>
    <n v="154946"/>
    <n v="96.741666666666703"/>
    <n v="642156"/>
  </r>
  <r>
    <x v="0"/>
    <s v="NG"/>
    <s v="2015NG"/>
    <x v="122"/>
    <s v="Africa"/>
    <n v="284671136"/>
    <n v="58069"/>
    <n v="173.123643958299"/>
    <n v="284729205"/>
  </r>
  <r>
    <x v="0"/>
    <s v="NI"/>
    <s v="2015NI"/>
    <x v="123"/>
    <s v="North America"/>
    <n v="34449224"/>
    <n v="2331588"/>
    <n v="190.33860475"/>
    <n v="36780812"/>
  </r>
  <r>
    <x v="0"/>
    <s v="NL"/>
    <s v="2015NL"/>
    <x v="124"/>
    <s v="Europe"/>
    <n v="809655775"/>
    <n v="533358683"/>
    <n v="100"/>
    <n v="1343014458"/>
  </r>
  <r>
    <x v="0"/>
    <s v="NO"/>
    <s v="2015NO"/>
    <x v="125"/>
    <s v="Europe"/>
    <n v="40276595"/>
    <n v="69670714"/>
    <n v="100"/>
    <n v="109947309"/>
  </r>
  <r>
    <x v="0"/>
    <s v="NP"/>
    <s v="2015NP"/>
    <x v="126"/>
    <s v="Asia"/>
    <n v="11497565"/>
    <n v="1057883"/>
    <n v="103.693333333333"/>
    <n v="12555448"/>
  </r>
  <r>
    <x v="0"/>
    <s v="NZ"/>
    <s v="2015NZ"/>
    <x v="127"/>
    <s v="Oceania"/>
    <n v="0"/>
    <n v="235654490"/>
    <n v="97.818105000000003"/>
    <n v="235654490"/>
  </r>
  <r>
    <x v="0"/>
    <s v="OM"/>
    <s v="2015OM"/>
    <x v="128"/>
    <s v="Asia"/>
    <n v="89153544"/>
    <n v="2725119"/>
    <n v="102.175"/>
    <n v="91878663"/>
  </r>
  <r>
    <x v="0"/>
    <s v="PA"/>
    <s v="2015PA"/>
    <x v="129"/>
    <s v="North America"/>
    <n v="51553408"/>
    <n v="440783"/>
    <n v="102.76666666666701"/>
    <n v="51994191"/>
  </r>
  <r>
    <x v="0"/>
    <s v="PE"/>
    <s v="2015PE"/>
    <x v="130"/>
    <s v="South America"/>
    <n v="128447010"/>
    <n v="58547623"/>
    <n v="82.089474569321496"/>
    <n v="186994633"/>
  </r>
  <r>
    <x v="0"/>
    <s v="PG"/>
    <s v="2015PG"/>
    <x v="131"/>
    <s v="Oceania"/>
    <n v="203718779"/>
    <n v="10946217"/>
    <n v="118"/>
    <n v="214664996"/>
  </r>
  <r>
    <x v="0"/>
    <s v="PH"/>
    <s v="2015PH"/>
    <x v="132"/>
    <s v="Asia"/>
    <n v="643351617"/>
    <n v="122943494"/>
    <n v="91.165819456617001"/>
    <n v="766295111"/>
  </r>
  <r>
    <x v="0"/>
    <s v="PK"/>
    <s v="2015PK"/>
    <x v="133"/>
    <s v="Asia"/>
    <n v="69836277"/>
    <n v="66101986"/>
    <n v="98.227956338181698"/>
    <n v="135938263"/>
  </r>
  <r>
    <x v="0"/>
    <s v="PL"/>
    <s v="2015PL"/>
    <x v="134"/>
    <s v="Europe"/>
    <n v="37289867"/>
    <n v="110409720"/>
    <n v="122.85"/>
    <n v="147699587"/>
  </r>
  <r>
    <x v="0"/>
    <s v="PT"/>
    <s v="2015PT"/>
    <x v="135"/>
    <s v="Europe"/>
    <n v="33760635"/>
    <n v="35170363"/>
    <n v="100.483416666667"/>
    <n v="68930998"/>
  </r>
  <r>
    <x v="0"/>
    <s v="PW"/>
    <s v="2015PW"/>
    <x v="136"/>
    <s v="Oceania"/>
    <n v="417967"/>
    <n v="1015"/>
    <n v="100.36278759244"/>
    <n v="418982"/>
  </r>
  <r>
    <x v="0"/>
    <s v="PY"/>
    <s v="2015PY"/>
    <x v="137"/>
    <s v="South America"/>
    <n v="2053357"/>
    <n v="399919"/>
    <n v="90.844616376531306"/>
    <n v="2453276"/>
  </r>
  <r>
    <x v="0"/>
    <s v="QA"/>
    <s v="2015QA"/>
    <x v="138"/>
    <s v="Asia"/>
    <n v="36645630"/>
    <n v="615236633"/>
    <n v="96.504390664449801"/>
    <n v="651882263"/>
  </r>
  <r>
    <x v="0"/>
    <s v="RO"/>
    <s v="2015RO"/>
    <x v="139"/>
    <s v="Europe"/>
    <n v="8967347"/>
    <n v="21432830"/>
    <n v="99.999793477790803"/>
    <n v="30400177"/>
  </r>
  <r>
    <x v="0"/>
    <s v="RU"/>
    <s v="2015RU"/>
    <x v="140"/>
    <s v="Europe"/>
    <n v="125012676"/>
    <n v="495012091"/>
    <n v="151.52946666666699"/>
    <n v="620024767"/>
  </r>
  <r>
    <x v="0"/>
    <s v="RW"/>
    <s v="2015RW"/>
    <x v="141"/>
    <s v="Africa"/>
    <n v="191341"/>
    <n v="143396"/>
    <n v="104.404303277498"/>
    <n v="334737"/>
  </r>
  <r>
    <x v="0"/>
    <s v="SA"/>
    <s v="2015SA"/>
    <x v="142"/>
    <s v="Asia"/>
    <n v="610708321"/>
    <n v="467562020"/>
    <n v="96.430833333333396"/>
    <n v="1078270341"/>
  </r>
  <r>
    <x v="0"/>
    <s v="SB"/>
    <s v="2015SB"/>
    <x v="143"/>
    <s v="Oceania"/>
    <n v="29660578"/>
    <n v="5151565"/>
    <n v="99.019239474258299"/>
    <n v="34812143"/>
  </r>
  <r>
    <x v="0"/>
    <s v="SC"/>
    <s v="2015SC"/>
    <x v="144"/>
    <s v="Africa"/>
    <n v="2144480"/>
    <n v="19693"/>
    <n v="100.985498214236"/>
    <n v="2164173"/>
  </r>
  <r>
    <x v="0"/>
    <s v="SD"/>
    <s v="2015SD"/>
    <x v="145"/>
    <s v="Africa"/>
    <n v="57201756"/>
    <n v="98939"/>
    <n v="246.70843750338199"/>
    <n v="57300695"/>
  </r>
  <r>
    <x v="0"/>
    <s v="SE"/>
    <s v="2015SE"/>
    <x v="146"/>
    <s v="Europe"/>
    <n v="65878701"/>
    <n v="287208928"/>
    <n v="313.34583333333302"/>
    <n v="353087629"/>
  </r>
  <r>
    <x v="0"/>
    <s v="SG"/>
    <s v="2015SG"/>
    <x v="147"/>
    <s v="Asia"/>
    <n v="1080238094"/>
    <n v="1735966871"/>
    <n v="98.963166666666694"/>
    <n v="2816204965"/>
  </r>
  <r>
    <x v="0"/>
    <s v="SI"/>
    <s v="2015SI"/>
    <x v="148"/>
    <s v="Europe"/>
    <n v="3399133"/>
    <n v="14031255"/>
    <n v="100.00083333333301"/>
    <n v="17430388"/>
  </r>
  <r>
    <x v="0"/>
    <s v="SK"/>
    <s v="2015SK"/>
    <x v="149"/>
    <s v="Europe"/>
    <n v="633500"/>
    <n v="79946343"/>
    <n v="163.458333333333"/>
    <n v="80579843"/>
  </r>
  <r>
    <x v="0"/>
    <s v="SL"/>
    <s v="2015SL"/>
    <x v="150"/>
    <s v="Africa"/>
    <n v="4054774"/>
    <n v="366305"/>
    <n v="42.171666666666702"/>
    <n v="4421079"/>
  </r>
  <r>
    <x v="0"/>
    <s v="SM"/>
    <s v="2015SM"/>
    <x v="151"/>
    <s v="Europe"/>
    <n v="17344"/>
    <n v="27633"/>
    <n v="107.73333333333299"/>
    <n v="44977"/>
  </r>
  <r>
    <x v="0"/>
    <s v="SN"/>
    <s v="2015SN"/>
    <x v="152"/>
    <s v="Africa"/>
    <n v="26696859"/>
    <n v="1249706"/>
    <n v="100.27997635156299"/>
    <n v="27946565"/>
  </r>
  <r>
    <x v="0"/>
    <s v="SO"/>
    <s v="2015SO"/>
    <x v="153"/>
    <s v="Africa"/>
    <n v="410437"/>
    <n v="1968"/>
    <n v="100.91261498263199"/>
    <n v="412405"/>
  </r>
  <r>
    <x v="0"/>
    <s v="SR"/>
    <s v="2015SR"/>
    <x v="154"/>
    <s v="South America"/>
    <n v="152968"/>
    <n v="362880"/>
    <n v="66.443084425663699"/>
    <n v="515848"/>
  </r>
  <r>
    <x v="0"/>
    <s v="ST"/>
    <s v="2015ST"/>
    <x v="155"/>
    <s v="Africa"/>
    <n v="10013"/>
    <n v="1757"/>
    <n v="98.810969938094601"/>
    <n v="11770"/>
  </r>
  <r>
    <x v="0"/>
    <s v="SV"/>
    <s v="2015SV"/>
    <x v="156"/>
    <s v="North America"/>
    <n v="20857195"/>
    <n v="27382855"/>
    <n v="109.37333333333299"/>
    <n v="48240050"/>
  </r>
  <r>
    <x v="0"/>
    <s v="TD"/>
    <s v="2015TD"/>
    <x v="157"/>
    <s v="Africa"/>
    <n v="1526878"/>
    <n v="114023"/>
    <n v="89.678449005231997"/>
    <n v="1640901"/>
  </r>
  <r>
    <x v="0"/>
    <s v="TG"/>
    <s v="2015TG"/>
    <x v="158"/>
    <s v="Africa"/>
    <n v="2532089"/>
    <n v="18246"/>
    <n v="102.14413725"/>
    <n v="2550335"/>
  </r>
  <r>
    <x v="0"/>
    <s v="TH"/>
    <s v="2015TH"/>
    <x v="159"/>
    <s v="Asia"/>
    <n v="774626198"/>
    <n v="2083334215"/>
    <n v="97.417633855643004"/>
    <n v="2857960413"/>
  </r>
  <r>
    <x v="0"/>
    <s v="TJ"/>
    <s v="2015TJ"/>
    <x v="160"/>
    <s v="Asia"/>
    <n v="0"/>
    <n v="7262"/>
    <n v="494.38477514161798"/>
    <n v="7262"/>
  </r>
  <r>
    <x v="0"/>
    <s v="TL"/>
    <s v="2015TL"/>
    <x v="161"/>
    <s v="Asia"/>
    <n v="2155062"/>
    <n v="732083"/>
    <n v="98.65"/>
    <n v="2887145"/>
  </r>
  <r>
    <x v="0"/>
    <s v="TN"/>
    <s v="2015TN"/>
    <x v="162"/>
    <s v="Africa"/>
    <n v="6490210"/>
    <n v="4844823"/>
    <n v="100"/>
    <n v="11335033"/>
  </r>
  <r>
    <x v="0"/>
    <s v="TO"/>
    <s v="2015TO"/>
    <x v="163"/>
    <s v="Oceania"/>
    <n v="65461186"/>
    <n v="2302863"/>
    <n v="85.384408041179796"/>
    <n v="67764049"/>
  </r>
  <r>
    <x v="0"/>
    <s v="TR"/>
    <s v="2015TR"/>
    <x v="164"/>
    <s v="Asia"/>
    <n v="109780039"/>
    <n v="170619480"/>
    <n v="260.58499999999998"/>
    <n v="280399519"/>
  </r>
  <r>
    <x v="0"/>
    <s v="TT"/>
    <s v="2015TT"/>
    <x v="165"/>
    <s v="North America"/>
    <n v="53578916"/>
    <n v="1084361"/>
    <n v="101.28516967730501"/>
    <n v="54663277"/>
  </r>
  <r>
    <x v="0"/>
    <s v="TZ"/>
    <s v="2015TZ"/>
    <x v="166"/>
    <s v="Africa"/>
    <n v="4655009"/>
    <n v="3940414"/>
    <n v="81.623551794718793"/>
    <n v="8595423"/>
  </r>
  <r>
    <x v="0"/>
    <s v="UA"/>
    <s v="2015UA"/>
    <x v="167"/>
    <s v="Europe"/>
    <n v="8098256"/>
    <n v="12884187"/>
    <n v="173.941666666667"/>
    <n v="20982443"/>
  </r>
  <r>
    <x v="0"/>
    <s v="UG"/>
    <s v="2015UG"/>
    <x v="168"/>
    <s v="Africa"/>
    <n v="959064"/>
    <n v="582186"/>
    <n v="91.173985356424595"/>
    <n v="1541250"/>
  </r>
  <r>
    <x v="0"/>
    <s v="US"/>
    <s v="2015US"/>
    <x v="169"/>
    <s v="North America"/>
    <n v="5757781145"/>
    <n v="5891415804"/>
    <n v="108.695721960694"/>
    <n v="11649196949"/>
  </r>
  <r>
    <x v="0"/>
    <s v="UY"/>
    <s v="2015UY"/>
    <x v="170"/>
    <s v="South America"/>
    <n v="21420625"/>
    <n v="5227438"/>
    <n v="55.9396144516788"/>
    <n v="26648063"/>
  </r>
  <r>
    <x v="0"/>
    <s v="UZ"/>
    <s v="2015UZ"/>
    <x v="171"/>
    <s v="Asia"/>
    <n v="3545051"/>
    <n v="40886"/>
    <n v="53.4587629167683"/>
    <n v="3585937"/>
  </r>
  <r>
    <x v="0"/>
    <s v="VC"/>
    <s v="2015VC"/>
    <x v="172"/>
    <s v="North America"/>
    <n v="1712838"/>
    <n v="224"/>
    <n v="105.808333333333"/>
    <n v="1713062"/>
  </r>
  <r>
    <x v="0"/>
    <s v="VE"/>
    <s v="2015VE"/>
    <x v="173"/>
    <s v="South America"/>
    <n v="309629569"/>
    <n v="198177"/>
    <n v="1460.5333333333299"/>
    <n v="309827746"/>
  </r>
  <r>
    <x v="0"/>
    <s v="VG"/>
    <s v="2015VG"/>
    <x v="174"/>
    <s v="North America"/>
    <n v="529151"/>
    <n v="55080"/>
    <n v="104.94079174532"/>
    <n v="584231"/>
  </r>
  <r>
    <x v="0"/>
    <s v="VN"/>
    <s v="2015VN"/>
    <x v="175"/>
    <s v="Asia"/>
    <n v="519497341"/>
    <n v="590604823"/>
    <n v="88.198613609438794"/>
    <n v="1110102164"/>
  </r>
  <r>
    <x v="0"/>
    <s v="VU"/>
    <s v="2015VU"/>
    <x v="176"/>
    <s v="Oceania"/>
    <n v="53067351"/>
    <n v="812218"/>
    <n v="145.47499999999999"/>
    <n v="53879569"/>
  </r>
  <r>
    <x v="0"/>
    <s v="WS"/>
    <s v="2015WS"/>
    <x v="177"/>
    <s v="Oceania"/>
    <n v="111122415"/>
    <n v="4829978"/>
    <n v="99.824320195539201"/>
    <n v="115952393"/>
  </r>
  <r>
    <x v="0"/>
    <s v="ZA"/>
    <s v="2015ZA"/>
    <x v="178"/>
    <s v="Africa"/>
    <n v="206777169"/>
    <n v="157691500"/>
    <n v="74.058333333333294"/>
    <n v="364468669"/>
  </r>
  <r>
    <x v="0"/>
    <s v="ZM"/>
    <s v="2015ZM"/>
    <x v="179"/>
    <s v="Africa"/>
    <n v="1332120"/>
    <n v="878986"/>
    <n v="155.8175"/>
    <n v="2211106"/>
  </r>
  <r>
    <x v="0"/>
    <s v="ZW"/>
    <s v="2015ZW"/>
    <x v="180"/>
    <s v="Africa"/>
    <n v="8474748"/>
    <n v="3123346"/>
    <n v="2.02720306284805"/>
    <n v="11598094"/>
  </r>
  <r>
    <x v="1"/>
    <s v="AE"/>
    <s v="2016AE"/>
    <x v="0"/>
    <s v="Asia"/>
    <n v="621352915"/>
    <n v="1034523514"/>
    <n v="99.099028420686594"/>
    <n v="1655876429"/>
  </r>
  <r>
    <x v="1"/>
    <s v="AF"/>
    <s v="2016AF"/>
    <x v="1"/>
    <s v="Asia"/>
    <n v="792954"/>
    <n v="98583"/>
    <n v="105.736447508106"/>
    <n v="891537"/>
  </r>
  <r>
    <x v="1"/>
    <s v="AG"/>
    <s v="2016AG"/>
    <x v="2"/>
    <s v="North America"/>
    <n v="1433897"/>
    <n v="50516"/>
    <n v="96.088664166847806"/>
    <n v="1484413"/>
  </r>
  <r>
    <x v="1"/>
    <s v="AI"/>
    <s v="2016AI"/>
    <x v="3"/>
    <s v="North America"/>
    <n v="52937"/>
    <n v="183005"/>
    <n v="105.57368700000001"/>
    <n v="235942"/>
  </r>
  <r>
    <x v="1"/>
    <s v="AL"/>
    <s v="2016AL"/>
    <x v="4"/>
    <s v="Europe"/>
    <n v="560677"/>
    <n v="571209"/>
    <n v="93.614714424887197"/>
    <n v="1131886"/>
  </r>
  <r>
    <x v="1"/>
    <s v="AM"/>
    <s v="2016AM"/>
    <x v="5"/>
    <s v="Asia"/>
    <n v="15422565"/>
    <n v="69555"/>
    <n v="122.487623243108"/>
    <n v="15492120"/>
  </r>
  <r>
    <x v="1"/>
    <s v="AO"/>
    <s v="2016AO"/>
    <x v="6"/>
    <s v="Africa"/>
    <n v="11390228"/>
    <n v="3872"/>
    <n v="40.655000000000001"/>
    <n v="11394100"/>
  </r>
  <r>
    <x v="1"/>
    <s v="AT"/>
    <s v="2016AT"/>
    <x v="7"/>
    <s v="Europe"/>
    <n v="24265560"/>
    <n v="198189962"/>
    <n v="93.304368333333301"/>
    <n v="222455522"/>
  </r>
  <r>
    <x v="1"/>
    <s v="AU"/>
    <s v="2016AU"/>
    <x v="8"/>
    <s v="Oceania"/>
    <n v="8277020160"/>
    <n v="6220759029"/>
    <n v="109.05"/>
    <n v="14497779189"/>
  </r>
  <r>
    <x v="1"/>
    <s v="AW"/>
    <s v="2016AW"/>
    <x v="9"/>
    <s v="North America"/>
    <n v="902408"/>
    <n v="93500"/>
    <n v="92.8571666666667"/>
    <n v="995908"/>
  </r>
  <r>
    <x v="1"/>
    <s v="AZ"/>
    <s v="2016AZ"/>
    <x v="10"/>
    <s v="Asia"/>
    <n v="52413561"/>
    <n v="971072"/>
    <n v="132.38333333333301"/>
    <n v="53384633"/>
  </r>
  <r>
    <x v="1"/>
    <s v="BA"/>
    <s v="2016BA"/>
    <x v="11"/>
    <s v="Europe"/>
    <n v="214969"/>
    <n v="3069171"/>
    <n v="101.67166666666699"/>
    <n v="3284140"/>
  </r>
  <r>
    <x v="1"/>
    <s v="BB"/>
    <s v="2016BB"/>
    <x v="12"/>
    <s v="North America"/>
    <n v="24705391"/>
    <n v="1080353"/>
    <n v="78.525335008375194"/>
    <n v="25785744"/>
  </r>
  <r>
    <x v="1"/>
    <s v="BD"/>
    <s v="2016BD"/>
    <x v="13"/>
    <s v="Asia"/>
    <n v="218107000"/>
    <n v="106911599"/>
    <n v="73.361464625137899"/>
    <n v="325018599"/>
  </r>
  <r>
    <x v="1"/>
    <s v="BE"/>
    <s v="2016BE"/>
    <x v="14"/>
    <s v="Europe"/>
    <n v="198932754"/>
    <n v="328887049"/>
    <n v="102.894166666667"/>
    <n v="527819803"/>
  </r>
  <r>
    <x v="1"/>
    <s v="BF"/>
    <s v="2016BF"/>
    <x v="15"/>
    <s v="Africa"/>
    <n v="2489048"/>
    <n v="9238"/>
    <n v="102.101666666667"/>
    <n v="2498286"/>
  </r>
  <r>
    <x v="1"/>
    <s v="BG"/>
    <s v="2016BG"/>
    <x v="16"/>
    <s v="Europe"/>
    <n v="12591779"/>
    <n v="25537073"/>
    <n v="6498.0917989970103"/>
    <n v="38128852"/>
  </r>
  <r>
    <x v="1"/>
    <s v="BH"/>
    <s v="2016BH"/>
    <x v="17"/>
    <s v="Asia"/>
    <n v="63355561"/>
    <n v="8711575"/>
    <n v="95.556238571583805"/>
    <n v="72067136"/>
  </r>
  <r>
    <x v="1"/>
    <s v="BI"/>
    <s v="2016BI"/>
    <x v="18"/>
    <s v="Africa"/>
    <n v="0"/>
    <n v="49287"/>
    <n v="98.977999555931703"/>
    <n v="49287"/>
  </r>
  <r>
    <x v="1"/>
    <s v="BJ"/>
    <s v="2016BJ"/>
    <x v="19"/>
    <s v="Africa"/>
    <n v="4072157"/>
    <n v="0"/>
    <n v="99.422998479623203"/>
    <n v="4072157"/>
  </r>
  <r>
    <x v="1"/>
    <s v="BN"/>
    <s v="2016BN"/>
    <x v="20"/>
    <s v="Asia"/>
    <n v="5032104"/>
    <n v="206513472"/>
    <n v="99.616967500000001"/>
    <n v="211545576"/>
  </r>
  <r>
    <x v="1"/>
    <s v="BO"/>
    <s v="2016BO"/>
    <x v="21"/>
    <s v="South America"/>
    <n v="2507928"/>
    <n v="6393545"/>
    <n v="96.595833333333303"/>
    <n v="8901473"/>
  </r>
  <r>
    <x v="1"/>
    <s v="BR"/>
    <s v="2016BR"/>
    <x v="22"/>
    <s v="South America"/>
    <n v="77740893"/>
    <n v="193903208"/>
    <n v="4686.7866666666696"/>
    <n v="271644101"/>
  </r>
  <r>
    <x v="1"/>
    <s v="BS"/>
    <s v="2016BS"/>
    <x v="23"/>
    <s v="North America"/>
    <n v="1418856"/>
    <n v="19790"/>
    <n v="101.655"/>
    <n v="1438646"/>
  </r>
  <r>
    <x v="1"/>
    <s v="BT"/>
    <s v="2016BT"/>
    <x v="24"/>
    <s v="Asia"/>
    <n v="927870"/>
    <n v="1095"/>
    <n v="90.471943768248295"/>
    <n v="928965"/>
  </r>
  <r>
    <x v="1"/>
    <s v="BW"/>
    <s v="2016BW"/>
    <x v="25"/>
    <s v="Africa"/>
    <n v="142783"/>
    <n v="24951"/>
    <n v="92.501551831160796"/>
    <n v="167734"/>
  </r>
  <r>
    <x v="1"/>
    <s v="BY"/>
    <s v="2016BY"/>
    <x v="26"/>
    <s v="Europe"/>
    <n v="550188"/>
    <n v="3383697"/>
    <n v="62.903037525330703"/>
    <n v="3933885"/>
  </r>
  <r>
    <x v="1"/>
    <s v="BZ"/>
    <s v="2016BZ"/>
    <x v="27"/>
    <s v="North America"/>
    <n v="418070"/>
    <n v="359528"/>
    <n v="98.766905271628403"/>
    <n v="777598"/>
  </r>
  <r>
    <x v="1"/>
    <s v="CA"/>
    <s v="2016CA"/>
    <x v="28"/>
    <s v="North America"/>
    <n v="597544920"/>
    <n v="641677408"/>
    <n v="128.375"/>
    <n v="1239222328"/>
  </r>
  <r>
    <x v="1"/>
    <s v="CF"/>
    <s v="2016CF"/>
    <x v="29"/>
    <s v="Africa"/>
    <n v="0"/>
    <n v="4682"/>
    <n v="91.243693297981196"/>
    <n v="4682"/>
  </r>
  <r>
    <x v="1"/>
    <s v="CG"/>
    <s v="2016CG"/>
    <x v="30"/>
    <s v="Africa"/>
    <n v="5483021"/>
    <n v="12203"/>
    <n v="96.509979827372803"/>
    <n v="5495224"/>
  </r>
  <r>
    <x v="1"/>
    <s v="CH"/>
    <s v="2016CH"/>
    <x v="31"/>
    <s v="Europe"/>
    <n v="86103592"/>
    <n v="351997805"/>
    <n v="99.326291666666705"/>
    <n v="438101397"/>
  </r>
  <r>
    <x v="1"/>
    <s v="CL"/>
    <s v="2016CL"/>
    <x v="32"/>
    <s v="South America"/>
    <n v="128388671"/>
    <n v="100894367"/>
    <n v="95.255833333333399"/>
    <n v="229283038"/>
  </r>
  <r>
    <x v="1"/>
    <s v="CM"/>
    <s v="2016CM"/>
    <x v="33"/>
    <s v="Africa"/>
    <n v="19582858"/>
    <n v="1139459"/>
    <n v="110.22508047195601"/>
    <n v="20722317"/>
  </r>
  <r>
    <x v="1"/>
    <s v="CN"/>
    <s v="2016CN"/>
    <x v="34"/>
    <s v="Asia"/>
    <n v="9432047605"/>
    <n v="9957539148"/>
    <n v="91.442025833333304"/>
    <n v="19389586753"/>
  </r>
  <r>
    <x v="1"/>
    <s v="CO"/>
    <s v="2016CO"/>
    <x v="35"/>
    <s v="South America"/>
    <n v="12418539"/>
    <n v="21228385"/>
    <n v="91.987158333333298"/>
    <n v="33646924"/>
  </r>
  <r>
    <x v="1"/>
    <s v="CR"/>
    <s v="2016CR"/>
    <x v="36"/>
    <s v="North America"/>
    <n v="12147067"/>
    <n v="35674166"/>
    <n v="92.953249999999997"/>
    <n v="47821233"/>
  </r>
  <r>
    <x v="1"/>
    <s v="CW"/>
    <s v="2016CW"/>
    <x v="37"/>
    <s v="North America"/>
    <n v="651216"/>
    <n v="30000"/>
    <n v="123.508333333333"/>
    <n v="681216"/>
  </r>
  <r>
    <x v="1"/>
    <s v="CY"/>
    <s v="2016CY"/>
    <x v="38"/>
    <s v="Asia"/>
    <n v="15485262"/>
    <n v="1931041"/>
    <n v="98.570833333333297"/>
    <n v="17416303"/>
  </r>
  <r>
    <x v="1"/>
    <s v="CZ"/>
    <s v="2016CZ"/>
    <x v="39"/>
    <s v="Europe"/>
    <n v="10280603"/>
    <n v="145519209"/>
    <n v="100.658333333333"/>
    <n v="155799812"/>
  </r>
  <r>
    <x v="1"/>
    <s v="DE"/>
    <s v="2016DE"/>
    <x v="40"/>
    <s v="Europe"/>
    <n v="680150811"/>
    <n v="2387658513"/>
    <n v="95.317538333333303"/>
    <n v="3067809324"/>
  </r>
  <r>
    <x v="1"/>
    <s v="DJ"/>
    <s v="2016DJ"/>
    <x v="41"/>
    <s v="Africa"/>
    <n v="3582837"/>
    <n v="905459"/>
    <n v="104.22379973401399"/>
    <n v="4488296"/>
  </r>
  <r>
    <x v="1"/>
    <s v="DK"/>
    <s v="2016DK"/>
    <x v="42"/>
    <s v="Europe"/>
    <n v="148658406"/>
    <n v="191363122"/>
    <n v="100.25"/>
    <n v="340021528"/>
  </r>
  <r>
    <x v="1"/>
    <s v="DM"/>
    <s v="2016DM"/>
    <x v="43"/>
    <s v="North America"/>
    <n v="0"/>
    <n v="384882"/>
    <n v="102.39"/>
    <n v="384882"/>
  </r>
  <r>
    <x v="1"/>
    <s v="DO"/>
    <s v="2016DO"/>
    <x v="44"/>
    <s v="North America"/>
    <n v="15806951"/>
    <n v="16877758"/>
    <n v="89.148981213820605"/>
    <n v="32684709"/>
  </r>
  <r>
    <x v="1"/>
    <s v="DZ"/>
    <s v="2016DZ"/>
    <x v="45"/>
    <s v="Africa"/>
    <n v="695835779"/>
    <n v="184113"/>
    <n v="183.699166666667"/>
    <n v="696019892"/>
  </r>
  <r>
    <x v="1"/>
    <s v="EC"/>
    <s v="2016EC"/>
    <x v="46"/>
    <s v="South America"/>
    <n v="8630799"/>
    <n v="59523280"/>
    <n v="105.004302218628"/>
    <n v="68154079"/>
  </r>
  <r>
    <x v="1"/>
    <s v="EE"/>
    <s v="2016EE"/>
    <x v="47"/>
    <s v="Europe"/>
    <n v="3715415"/>
    <n v="8507963"/>
    <n v="195.333333333333"/>
    <n v="12223378"/>
  </r>
  <r>
    <x v="1"/>
    <s v="EG"/>
    <s v="2016EG"/>
    <x v="48"/>
    <s v="Africa"/>
    <n v="426037272"/>
    <n v="9212845"/>
    <n v="63.5939191701518"/>
    <n v="435250117"/>
  </r>
  <r>
    <x v="1"/>
    <s v="ES"/>
    <s v="2016ES"/>
    <x v="49"/>
    <s v="Europe"/>
    <n v="270569631"/>
    <n v="368947835"/>
    <n v="93.222333333333296"/>
    <n v="639517466"/>
  </r>
  <r>
    <x v="1"/>
    <s v="ET"/>
    <s v="2016ET"/>
    <x v="50"/>
    <s v="Africa"/>
    <n v="3827127"/>
    <n v="5780824"/>
    <n v="98.585979017318294"/>
    <n v="9607951"/>
  </r>
  <r>
    <x v="1"/>
    <s v="FI"/>
    <s v="2016FI"/>
    <x v="51"/>
    <s v="Europe"/>
    <n v="21220566"/>
    <n v="156953444"/>
    <n v="100.351666666667"/>
    <n v="178174010"/>
  </r>
  <r>
    <x v="1"/>
    <s v="FJ"/>
    <s v="2016FJ"/>
    <x v="52"/>
    <s v="Oceania"/>
    <n v="472250384"/>
    <n v="60427835"/>
    <n v="105.3"/>
    <n v="532678219"/>
  </r>
  <r>
    <x v="1"/>
    <s v="FM"/>
    <s v="2016FM"/>
    <x v="53"/>
    <s v="Oceania"/>
    <n v="5204298"/>
    <n v="1855"/>
    <n v="100.290305947522"/>
    <n v="5206153"/>
  </r>
  <r>
    <x v="1"/>
    <s v="FR"/>
    <s v="2016FR"/>
    <x v="54"/>
    <s v="Europe"/>
    <n v="350763782"/>
    <n v="1119980181"/>
    <n v="100.1825"/>
    <n v="1470743963"/>
  </r>
  <r>
    <x v="1"/>
    <s v="GA"/>
    <s v="2016GA"/>
    <x v="55"/>
    <s v="Africa"/>
    <n v="1988677"/>
    <n v="373495"/>
    <n v="91.444177808293603"/>
    <n v="2362172"/>
  </r>
  <r>
    <x v="1"/>
    <s v="GB"/>
    <s v="2016GB"/>
    <x v="56"/>
    <s v="Europe"/>
    <n v="1462827064"/>
    <n v="1384932002"/>
    <n v="101"/>
    <n v="2847759066"/>
  </r>
  <r>
    <x v="1"/>
    <s v="GD"/>
    <s v="2016GD"/>
    <x v="57"/>
    <s v="North America"/>
    <n v="2102622"/>
    <n v="3469"/>
    <n v="109.37666666666701"/>
    <n v="2106091"/>
  </r>
  <r>
    <x v="1"/>
    <s v="GE"/>
    <s v="2016GE"/>
    <x v="58"/>
    <s v="Asia"/>
    <n v="3265118"/>
    <n v="208508"/>
    <n v="117.112733333333"/>
    <n v="3473626"/>
  </r>
  <r>
    <x v="1"/>
    <s v="GH"/>
    <s v="2016GH"/>
    <x v="59"/>
    <s v="Africa"/>
    <n v="32349567"/>
    <n v="9912626"/>
    <n v="64.596856682290806"/>
    <n v="42262193"/>
  </r>
  <r>
    <x v="1"/>
    <s v="GM"/>
    <s v="2016GM"/>
    <x v="60"/>
    <s v="Africa"/>
    <n v="960167"/>
    <n v="6790"/>
    <n v="78.444671769632507"/>
    <n v="966957"/>
  </r>
  <r>
    <x v="1"/>
    <s v="GN"/>
    <s v="2016GN"/>
    <x v="61"/>
    <s v="Africa"/>
    <n v="2993482"/>
    <n v="1359345"/>
    <n v="76.367423467114904"/>
    <n v="4352827"/>
  </r>
  <r>
    <x v="1"/>
    <s v="GP"/>
    <s v="2016GP"/>
    <x v="62"/>
    <s v="North America"/>
    <n v="5812169"/>
    <n v="57911"/>
    <n v="99.906666666666695"/>
    <n v="5870080"/>
  </r>
  <r>
    <x v="1"/>
    <s v="GR"/>
    <s v="2016GR"/>
    <x v="63"/>
    <s v="Europe"/>
    <n v="47138854"/>
    <n v="27305375"/>
    <n v="99.267158333333398"/>
    <n v="74444229"/>
  </r>
  <r>
    <x v="1"/>
    <s v="GT"/>
    <s v="2016GT"/>
    <x v="64"/>
    <s v="North America"/>
    <n v="25021493"/>
    <n v="5461108"/>
    <n v="124.834166666667"/>
    <n v="30482601"/>
  </r>
  <r>
    <x v="1"/>
    <s v="GW"/>
    <s v="2016GW"/>
    <x v="65"/>
    <s v="Africa"/>
    <n v="126518"/>
    <n v="3022"/>
    <n v="102.293434115523"/>
    <n v="129540"/>
  </r>
  <r>
    <x v="1"/>
    <s v="GY"/>
    <s v="2016GY"/>
    <x v="66"/>
    <s v="South America"/>
    <n v="19199490"/>
    <n v="2522924"/>
    <n v="112.575"/>
    <n v="21722414"/>
  </r>
  <r>
    <x v="1"/>
    <s v="HK"/>
    <s v="2016HK"/>
    <x v="67"/>
    <s v="Asia"/>
    <n v="795426551"/>
    <n v="98653295"/>
    <n v="93.158333333333303"/>
    <n v="894079846"/>
  </r>
  <r>
    <x v="1"/>
    <s v="HN"/>
    <s v="2016HN"/>
    <x v="68"/>
    <s v="North America"/>
    <n v="529729"/>
    <n v="3385537"/>
    <n v="292.50833333333298"/>
    <n v="3915266"/>
  </r>
  <r>
    <x v="1"/>
    <s v="HR"/>
    <s v="2016HR"/>
    <x v="69"/>
    <s v="Europe"/>
    <n v="5634458"/>
    <n v="4231799"/>
    <n v="98.875"/>
    <n v="9866257"/>
  </r>
  <r>
    <x v="1"/>
    <s v="HT"/>
    <s v="2016HT"/>
    <x v="70"/>
    <s v="North America"/>
    <n v="274843"/>
    <n v="901736"/>
    <n v="83.164325580061103"/>
    <n v="1176579"/>
  </r>
  <r>
    <x v="1"/>
    <s v="HU"/>
    <s v="2016HU"/>
    <x v="71"/>
    <s v="Europe"/>
    <n v="3003979"/>
    <n v="63176658"/>
    <n v="135.63333333333301"/>
    <n v="66180637"/>
  </r>
  <r>
    <x v="1"/>
    <s v="ID"/>
    <s v="2016ID"/>
    <x v="72"/>
    <s v="Asia"/>
    <n v="868341751"/>
    <n v="629925254"/>
    <n v="124.6675"/>
    <n v="1498267005"/>
  </r>
  <r>
    <x v="1"/>
    <s v="IE"/>
    <s v="2016IE"/>
    <x v="73"/>
    <s v="Europe"/>
    <n v="53739966"/>
    <n v="259613568"/>
    <n v="100.333333333333"/>
    <n v="313353534"/>
  </r>
  <r>
    <x v="1"/>
    <s v="IL"/>
    <s v="2016IL"/>
    <x v="74"/>
    <s v="Asia"/>
    <n v="21184581"/>
    <n v="107238547"/>
    <n v="93.158333333333303"/>
    <n v="128423128"/>
  </r>
  <r>
    <x v="1"/>
    <s v="IN"/>
    <s v="2016IN"/>
    <x v="75"/>
    <s v="Asia"/>
    <n v="638516109"/>
    <n v="566602135"/>
    <n v="129.19999999999999"/>
    <n v="1205118244"/>
  </r>
  <r>
    <x v="1"/>
    <s v="IQ"/>
    <s v="2016IQ"/>
    <x v="76"/>
    <s v="Asia"/>
    <n v="5574678"/>
    <n v="2091"/>
    <n v="104.133333333333"/>
    <n v="5576769"/>
  </r>
  <r>
    <x v="1"/>
    <s v="IR"/>
    <s v="2016IR"/>
    <x v="77"/>
    <s v="Asia"/>
    <n v="151163211"/>
    <n v="4621556"/>
    <n v="27.453802273850702"/>
    <n v="155784767"/>
  </r>
  <r>
    <x v="1"/>
    <s v="IS"/>
    <s v="2016IS"/>
    <x v="78"/>
    <s v="Europe"/>
    <n v="11959241"/>
    <n v="6132089"/>
    <n v="154.170508333333"/>
    <n v="18091330"/>
  </r>
  <r>
    <x v="1"/>
    <s v="IT"/>
    <s v="2016IT"/>
    <x v="79"/>
    <s v="Europe"/>
    <n v="376301513"/>
    <n v="1008513745"/>
    <n v="99.875"/>
    <n v="1384815258"/>
  </r>
  <r>
    <x v="1"/>
    <s v="JM"/>
    <s v="2016JM"/>
    <x v="80"/>
    <s v="North America"/>
    <n v="32788804"/>
    <n v="7678743"/>
    <n v="88.883333333333297"/>
    <n v="40467547"/>
  </r>
  <r>
    <x v="1"/>
    <s v="JO"/>
    <s v="2016JO"/>
    <x v="81"/>
    <s v="Asia"/>
    <n v="72974731"/>
    <n v="2161448"/>
    <n v="92.648758266817893"/>
    <n v="75136179"/>
  </r>
  <r>
    <x v="1"/>
    <s v="JP"/>
    <s v="2016JP"/>
    <x v="82"/>
    <s v="Asia"/>
    <n v="2974982654"/>
    <n v="3382375232"/>
    <n v="98.1"/>
    <n v="6357357886"/>
  </r>
  <r>
    <x v="1"/>
    <s v="KE"/>
    <s v="2016KE"/>
    <x v="83"/>
    <s v="Africa"/>
    <n v="8086241"/>
    <n v="3565262"/>
    <n v="86.658386549417997"/>
    <n v="11651503"/>
  </r>
  <r>
    <x v="1"/>
    <s v="KG"/>
    <s v="2016KG"/>
    <x v="84"/>
    <s v="Asia"/>
    <n v="23200"/>
    <n v="4411"/>
    <n v="99.999999999999901"/>
    <n v="27611"/>
  </r>
  <r>
    <x v="1"/>
    <s v="KH"/>
    <s v="2016KH"/>
    <x v="85"/>
    <s v="Asia"/>
    <n v="8244985"/>
    <n v="23081370"/>
    <n v="165.06241666666699"/>
    <n v="31326355"/>
  </r>
  <r>
    <x v="1"/>
    <s v="KI"/>
    <s v="2016KI"/>
    <x v="86"/>
    <s v="Oceania"/>
    <n v="12750963"/>
    <n v="1906"/>
    <n v="126.688504585739"/>
    <n v="12752869"/>
  </r>
  <r>
    <x v="1"/>
    <s v="KN"/>
    <s v="2016KN"/>
    <x v="87"/>
    <s v="North America"/>
    <n v="133103"/>
    <n v="12406"/>
    <n v="106.6075"/>
    <n v="145509"/>
  </r>
  <r>
    <x v="1"/>
    <s v="KR"/>
    <s v="2016KR"/>
    <x v="88"/>
    <s v="Asia"/>
    <n v="1493611761"/>
    <n v="2092716868"/>
    <n v="95.782666666666699"/>
    <n v="3586328629"/>
  </r>
  <r>
    <x v="1"/>
    <s v="KW"/>
    <s v="2016KW"/>
    <x v="89"/>
    <s v="Asia"/>
    <n v="66321184"/>
    <n v="3573093"/>
    <n v="109.959986130375"/>
    <n v="69894277"/>
  </r>
  <r>
    <x v="1"/>
    <s v="KY"/>
    <s v="2016KY"/>
    <x v="90"/>
    <s v="North America"/>
    <n v="1148023"/>
    <n v="94991"/>
    <n v="101.80907500000001"/>
    <n v="1243014"/>
  </r>
  <r>
    <x v="1"/>
    <s v="KZ"/>
    <s v="2016KZ"/>
    <x v="91"/>
    <s v="Asia"/>
    <n v="2798672"/>
    <n v="1003851"/>
    <n v="69.769348856279294"/>
    <n v="3802523"/>
  </r>
  <r>
    <x v="1"/>
    <s v="LA"/>
    <s v="2016LA"/>
    <x v="92"/>
    <s v="Asia"/>
    <n v="973340"/>
    <n v="8890378"/>
    <n v="101.3049631067"/>
    <n v="9863718"/>
  </r>
  <r>
    <x v="1"/>
    <s v="LB"/>
    <s v="2016LB"/>
    <x v="93"/>
    <s v="Asia"/>
    <n v="14168581"/>
    <n v="1460926"/>
    <n v="96.274324574308295"/>
    <n v="15629507"/>
  </r>
  <r>
    <x v="1"/>
    <s v="LC"/>
    <s v="2016LC"/>
    <x v="94"/>
    <s v="North America"/>
    <n v="3517823"/>
    <n v="2447"/>
    <n v="99.186589249999997"/>
    <n v="3520270"/>
  </r>
  <r>
    <x v="1"/>
    <s v="LK"/>
    <s v="2016LK"/>
    <x v="95"/>
    <s v="Asia"/>
    <n v="243407527"/>
    <n v="51850410"/>
    <n v="90.277078157349905"/>
    <n v="295257937"/>
  </r>
  <r>
    <x v="1"/>
    <s v="LR"/>
    <s v="2016LR"/>
    <x v="96"/>
    <s v="Africa"/>
    <n v="1715541"/>
    <n v="786"/>
    <n v="64.274391071711804"/>
    <n v="1716327"/>
  </r>
  <r>
    <x v="1"/>
    <s v="LS"/>
    <s v="2016LS"/>
    <x v="97"/>
    <s v="Africa"/>
    <n v="0"/>
    <n v="598575"/>
    <n v="72.087810813368407"/>
    <n v="598575"/>
  </r>
  <r>
    <x v="1"/>
    <s v="LT"/>
    <s v="2016LT"/>
    <x v="98"/>
    <s v="Europe"/>
    <n v="20274032"/>
    <n v="33418784"/>
    <n v="100.905516666667"/>
    <n v="53692816"/>
  </r>
  <r>
    <x v="1"/>
    <s v="LU"/>
    <s v="2016LU"/>
    <x v="99"/>
    <s v="Europe"/>
    <n v="1857685"/>
    <n v="6816079"/>
    <n v="100.290833333333"/>
    <n v="8673764"/>
  </r>
  <r>
    <x v="1"/>
    <s v="LV"/>
    <s v="2016LV"/>
    <x v="100"/>
    <s v="Europe"/>
    <n v="10396542"/>
    <n v="7215102"/>
    <n v="100.1406325"/>
    <n v="17611644"/>
  </r>
  <r>
    <x v="1"/>
    <s v="LY"/>
    <s v="2016LY"/>
    <x v="101"/>
    <s v="Africa"/>
    <n v="62260286"/>
    <n v="130"/>
    <n v="189.76666666666699"/>
    <n v="62260416"/>
  </r>
  <r>
    <x v="1"/>
    <s v="MA"/>
    <s v="2016MA"/>
    <x v="102"/>
    <s v="Africa"/>
    <n v="71459320"/>
    <n v="79956119"/>
    <n v="98.893729372937301"/>
    <n v="151415439"/>
  </r>
  <r>
    <x v="1"/>
    <s v="MD"/>
    <s v="2016MD"/>
    <x v="103"/>
    <s v="Europe"/>
    <n v="291883"/>
    <n v="213713"/>
    <n v="54.298771828174303"/>
    <n v="505596"/>
  </r>
  <r>
    <x v="1"/>
    <s v="MG"/>
    <s v="2016MG"/>
    <x v="104"/>
    <s v="Africa"/>
    <n v="2332413"/>
    <n v="1390020"/>
    <n v="99.991666666666703"/>
    <n v="3722433"/>
  </r>
  <r>
    <x v="1"/>
    <s v="ML"/>
    <s v="2016ML"/>
    <x v="105"/>
    <s v="Africa"/>
    <n v="7674334"/>
    <n v="4280"/>
    <n v="100.442847769029"/>
    <n v="7678614"/>
  </r>
  <r>
    <x v="1"/>
    <s v="MM"/>
    <s v="2016MM"/>
    <x v="106"/>
    <s v="Asia"/>
    <n v="40226090"/>
    <n v="3480709"/>
    <n v="127.99841425374299"/>
    <n v="43706799"/>
  </r>
  <r>
    <x v="1"/>
    <s v="MN"/>
    <s v="2016MN"/>
    <x v="107"/>
    <s v="Asia"/>
    <n v="10557972"/>
    <n v="622245"/>
    <n v="80.585156249999997"/>
    <n v="11180217"/>
  </r>
  <r>
    <x v="1"/>
    <s v="MO"/>
    <s v="2016MO"/>
    <x v="108"/>
    <s v="Asia"/>
    <n v="8246896"/>
    <n v="731347"/>
    <n v="94.995833333333394"/>
    <n v="8978243"/>
  </r>
  <r>
    <x v="1"/>
    <s v="MQ"/>
    <s v="2016MQ"/>
    <x v="109"/>
    <s v="North America"/>
    <n v="3660214"/>
    <n v="877"/>
    <n v="99.754999999999995"/>
    <n v="3661091"/>
  </r>
  <r>
    <x v="1"/>
    <s v="MR"/>
    <s v="2016MR"/>
    <x v="110"/>
    <s v="Africa"/>
    <n v="2152536"/>
    <n v="50581"/>
    <n v="92.763116310393201"/>
    <n v="2203117"/>
  </r>
  <r>
    <x v="1"/>
    <s v="MS"/>
    <s v="2016MS"/>
    <x v="111"/>
    <s v="North America"/>
    <n v="0"/>
    <n v="2276"/>
    <n v="98.288333333333298"/>
    <n v="2276"/>
  </r>
  <r>
    <x v="1"/>
    <s v="MT"/>
    <s v="2016MT"/>
    <x v="112"/>
    <s v="Europe"/>
    <n v="5384238"/>
    <n v="4033355"/>
    <n v="98.503853921053306"/>
    <n v="9417593"/>
  </r>
  <r>
    <x v="1"/>
    <s v="MU"/>
    <s v="2016MU"/>
    <x v="113"/>
    <s v="Africa"/>
    <n v="71310800"/>
    <n v="2279465"/>
    <n v="96.476904972050605"/>
    <n v="73590265"/>
  </r>
  <r>
    <x v="1"/>
    <s v="MV"/>
    <s v="2016MV"/>
    <x v="114"/>
    <s v="Asia"/>
    <n v="18114882"/>
    <n v="10266"/>
    <n v="95.020547685039105"/>
    <n v="18125148"/>
  </r>
  <r>
    <x v="1"/>
    <s v="MW"/>
    <s v="2016MW"/>
    <x v="115"/>
    <s v="Africa"/>
    <n v="243676"/>
    <n v="288201"/>
    <n v="56.747848117913499"/>
    <n v="531877"/>
  </r>
  <r>
    <x v="1"/>
    <s v="MX"/>
    <s v="2016MX"/>
    <x v="116"/>
    <s v="North America"/>
    <n v="467068848"/>
    <n v="269338610"/>
    <n v="90.127924166666702"/>
    <n v="736407458"/>
  </r>
  <r>
    <x v="1"/>
    <s v="MY"/>
    <s v="2016MY"/>
    <x v="117"/>
    <s v="Asia"/>
    <n v="796620907"/>
    <n v="1283539490"/>
    <n v="115.166666666667"/>
    <n v="2080160397"/>
  </r>
  <r>
    <x v="1"/>
    <s v="MZ"/>
    <s v="2016MZ"/>
    <x v="118"/>
    <s v="Africa"/>
    <n v="6024666"/>
    <n v="930046"/>
    <n v="100.00083333333301"/>
    <n v="6954712"/>
  </r>
  <r>
    <x v="1"/>
    <s v="NA"/>
    <s v="2016NA"/>
    <x v="119"/>
    <s v="Africa"/>
    <n v="382457"/>
    <n v="749206"/>
    <n v="119.824783453573"/>
    <n v="1131663"/>
  </r>
  <r>
    <x v="1"/>
    <s v="NC"/>
    <s v="2016NC"/>
    <x v="120"/>
    <s v="Oceania"/>
    <n v="154138813"/>
    <n v="2334840"/>
    <n v="106.23333333333299"/>
    <n v="156473653"/>
  </r>
  <r>
    <x v="1"/>
    <s v="NE"/>
    <s v="2016NE"/>
    <x v="121"/>
    <s v="Africa"/>
    <n v="55171"/>
    <n v="96681"/>
    <n v="98.341666666666697"/>
    <n v="151852"/>
  </r>
  <r>
    <x v="1"/>
    <s v="NG"/>
    <s v="2016NG"/>
    <x v="122"/>
    <s v="Africa"/>
    <n v="178830834"/>
    <n v="10512"/>
    <n v="200.298537983892"/>
    <n v="178841346"/>
  </r>
  <r>
    <x v="1"/>
    <s v="NI"/>
    <s v="2016NI"/>
    <x v="123"/>
    <s v="North America"/>
    <n v="24782945"/>
    <n v="1665399"/>
    <n v="197.04456341666699"/>
    <n v="26448344"/>
  </r>
  <r>
    <x v="1"/>
    <s v="NL"/>
    <s v="2016NL"/>
    <x v="124"/>
    <s v="Europe"/>
    <n v="808281754"/>
    <n v="527666694"/>
    <n v="100.316666666667"/>
    <n v="1335948448"/>
  </r>
  <r>
    <x v="1"/>
    <s v="NO"/>
    <s v="2016NO"/>
    <x v="125"/>
    <s v="Europe"/>
    <n v="48229545"/>
    <n v="76552995"/>
    <n v="103.55"/>
    <n v="124782540"/>
  </r>
  <r>
    <x v="1"/>
    <s v="NP"/>
    <s v="2016NP"/>
    <x v="126"/>
    <s v="Asia"/>
    <n v="11939254"/>
    <n v="1233161"/>
    <n v="112.808333333333"/>
    <n v="13172415"/>
  </r>
  <r>
    <x v="1"/>
    <s v="NZ"/>
    <s v="2016NZ"/>
    <x v="127"/>
    <s v="Oceania"/>
    <n v="0"/>
    <n v="200570152"/>
    <n v="98.450244999999995"/>
    <n v="200570152"/>
  </r>
  <r>
    <x v="1"/>
    <s v="OM"/>
    <s v="2016OM"/>
    <x v="128"/>
    <s v="Asia"/>
    <n v="86723386"/>
    <n v="46481703"/>
    <n v="103.308333333333"/>
    <n v="133205089"/>
  </r>
  <r>
    <x v="1"/>
    <s v="PA"/>
    <s v="2016PA"/>
    <x v="129"/>
    <s v="North America"/>
    <n v="46898994"/>
    <n v="1147567"/>
    <n v="103.526866666667"/>
    <n v="48046561"/>
  </r>
  <r>
    <x v="1"/>
    <s v="PE"/>
    <s v="2016PE"/>
    <x v="130"/>
    <s v="South America"/>
    <n v="71823760"/>
    <n v="43337763"/>
    <n v="85.009542178957702"/>
    <n v="115161523"/>
  </r>
  <r>
    <x v="1"/>
    <s v="PG"/>
    <s v="2016PG"/>
    <x v="131"/>
    <s v="Oceania"/>
    <n v="178437454"/>
    <n v="9414103"/>
    <n v="125.875"/>
    <n v="187851557"/>
  </r>
  <r>
    <x v="1"/>
    <s v="PH"/>
    <s v="2016PH"/>
    <x v="132"/>
    <s v="Asia"/>
    <n v="633592461"/>
    <n v="110986258"/>
    <n v="92.308764241893101"/>
    <n v="744578719"/>
  </r>
  <r>
    <x v="1"/>
    <s v="PK"/>
    <s v="2016PK"/>
    <x v="133"/>
    <s v="Asia"/>
    <n v="85129147"/>
    <n v="69396009"/>
    <n v="101.92635594625"/>
    <n v="154525156"/>
  </r>
  <r>
    <x v="1"/>
    <s v="PL"/>
    <s v="2016PL"/>
    <x v="134"/>
    <s v="Europe"/>
    <n v="63948344"/>
    <n v="130514067"/>
    <n v="122.033333333333"/>
    <n v="194462411"/>
  </r>
  <r>
    <x v="1"/>
    <s v="PT"/>
    <s v="2016PT"/>
    <x v="135"/>
    <s v="Europe"/>
    <n v="33281400"/>
    <n v="37027728"/>
    <n v="101.09375"/>
    <n v="70309128"/>
  </r>
  <r>
    <x v="1"/>
    <s v="PW"/>
    <s v="2016PW"/>
    <x v="136"/>
    <s v="Oceania"/>
    <n v="925298"/>
    <n v="1121"/>
    <n v="99.316700903861999"/>
    <n v="926419"/>
  </r>
  <r>
    <x v="1"/>
    <s v="PY"/>
    <s v="2016PY"/>
    <x v="137"/>
    <s v="South America"/>
    <n v="912779"/>
    <n v="328651"/>
    <n v="94.557274876423804"/>
    <n v="1241430"/>
  </r>
  <r>
    <x v="1"/>
    <s v="QA"/>
    <s v="2016QA"/>
    <x v="138"/>
    <s v="Asia"/>
    <n v="29431454"/>
    <n v="208531568"/>
    <n v="99.087419176057693"/>
    <n v="237963022"/>
  </r>
  <r>
    <x v="1"/>
    <s v="RO"/>
    <s v="2016RO"/>
    <x v="139"/>
    <s v="Europe"/>
    <n v="4817453"/>
    <n v="16907818"/>
    <n v="98.454999999999998"/>
    <n v="21725271"/>
  </r>
  <r>
    <x v="1"/>
    <s v="RU"/>
    <s v="2016RU"/>
    <x v="140"/>
    <s v="Europe"/>
    <n v="220964757"/>
    <n v="136675000"/>
    <n v="162.20085"/>
    <n v="357639757"/>
  </r>
  <r>
    <x v="1"/>
    <s v="RW"/>
    <s v="2016RW"/>
    <x v="141"/>
    <s v="Africa"/>
    <n v="564380"/>
    <n v="457313"/>
    <n v="111.894626122079"/>
    <n v="1021693"/>
  </r>
  <r>
    <x v="1"/>
    <s v="SA"/>
    <s v="2016SA"/>
    <x v="142"/>
    <s v="Asia"/>
    <n v="511878530"/>
    <n v="651123977"/>
    <n v="98.425833333333301"/>
    <n v="1163002507"/>
  </r>
  <r>
    <x v="1"/>
    <s v="SB"/>
    <s v="2016SB"/>
    <x v="143"/>
    <s v="Oceania"/>
    <n v="29141932"/>
    <n v="5680111"/>
    <n v="99.526698843804496"/>
    <n v="34822043"/>
  </r>
  <r>
    <x v="1"/>
    <s v="SC"/>
    <s v="2016SC"/>
    <x v="144"/>
    <s v="Africa"/>
    <n v="5374638"/>
    <n v="589434"/>
    <n v="99.960008741101902"/>
    <n v="5964072"/>
  </r>
  <r>
    <x v="1"/>
    <s v="SD"/>
    <s v="2016SD"/>
    <x v="145"/>
    <s v="Africa"/>
    <n v="61601505"/>
    <n v="46523"/>
    <n v="1184.1994777157399"/>
    <n v="61648028"/>
  </r>
  <r>
    <x v="1"/>
    <s v="SE"/>
    <s v="2016SE"/>
    <x v="146"/>
    <s v="Europe"/>
    <n v="62926369"/>
    <n v="295482512"/>
    <n v="316.43"/>
    <n v="358408881"/>
  </r>
  <r>
    <x v="1"/>
    <s v="SG"/>
    <s v="2016SG"/>
    <x v="147"/>
    <s v="Asia"/>
    <n v="1125830496"/>
    <n v="1375928937"/>
    <n v="98.436416666666702"/>
    <n v="2501759433"/>
  </r>
  <r>
    <x v="1"/>
    <s v="SI"/>
    <s v="2016SI"/>
    <x v="148"/>
    <s v="Europe"/>
    <n v="3476612"/>
    <n v="16877803"/>
    <n v="99.945833333333297"/>
    <n v="20354415"/>
  </r>
  <r>
    <x v="1"/>
    <s v="SK"/>
    <s v="2016SK"/>
    <x v="149"/>
    <s v="Europe"/>
    <n v="944142"/>
    <n v="69977342"/>
    <n v="162.60833333333301"/>
    <n v="70921484"/>
  </r>
  <r>
    <x v="1"/>
    <s v="SL"/>
    <s v="2016SL"/>
    <x v="150"/>
    <s v="Africa"/>
    <n v="3493737"/>
    <n v="634283"/>
    <n v="46.762500000000003"/>
    <n v="4128020"/>
  </r>
  <r>
    <x v="1"/>
    <s v="SM"/>
    <s v="2016SM"/>
    <x v="151"/>
    <s v="Europe"/>
    <n v="5928"/>
    <n v="56973"/>
    <n v="108.351666666667"/>
    <n v="62901"/>
  </r>
  <r>
    <x v="1"/>
    <s v="SN"/>
    <s v="2016SN"/>
    <x v="152"/>
    <s v="Africa"/>
    <n v="18509527"/>
    <n v="1687186"/>
    <n v="101.11960549395501"/>
    <n v="20196713"/>
  </r>
  <r>
    <x v="1"/>
    <s v="SO"/>
    <s v="2016SO"/>
    <x v="153"/>
    <s v="Africa"/>
    <n v="3275178"/>
    <n v="992"/>
    <n v="100.93676712562301"/>
    <n v="3276170"/>
  </r>
  <r>
    <x v="1"/>
    <s v="SR"/>
    <s v="2016SR"/>
    <x v="154"/>
    <s v="South America"/>
    <n v="94550"/>
    <n v="537188"/>
    <n v="103.260784151046"/>
    <n v="631738"/>
  </r>
  <r>
    <x v="1"/>
    <s v="ST"/>
    <s v="2016ST"/>
    <x v="155"/>
    <s v="Africa"/>
    <n v="0"/>
    <n v="5103"/>
    <n v="104.17691908799701"/>
    <n v="5103"/>
  </r>
  <r>
    <x v="1"/>
    <s v="SV"/>
    <s v="2016SV"/>
    <x v="156"/>
    <s v="North America"/>
    <n v="10568644"/>
    <n v="1853913"/>
    <n v="110.03400195475101"/>
    <n v="12422557"/>
  </r>
  <r>
    <x v="1"/>
    <s v="TD"/>
    <s v="2016TD"/>
    <x v="157"/>
    <s v="Africa"/>
    <n v="408701"/>
    <n v="484"/>
    <n v="88.967800632911406"/>
    <n v="409185"/>
  </r>
  <r>
    <x v="1"/>
    <s v="TG"/>
    <s v="2016TG"/>
    <x v="158"/>
    <s v="Africa"/>
    <n v="656861"/>
    <n v="40246"/>
    <n v="103.4571475"/>
    <n v="697107"/>
  </r>
  <r>
    <x v="1"/>
    <s v="TH"/>
    <s v="2016TH"/>
    <x v="159"/>
    <s v="Asia"/>
    <n v="825320501"/>
    <n v="2233818501"/>
    <n v="97.600924845822803"/>
    <n v="3059139002"/>
  </r>
  <r>
    <x v="1"/>
    <s v="TJ"/>
    <s v="2016TJ"/>
    <x v="160"/>
    <s v="Asia"/>
    <n v="0"/>
    <n v="12375"/>
    <n v="524.07050854269801"/>
    <n v="12375"/>
  </r>
  <r>
    <x v="1"/>
    <s v="TL"/>
    <s v="2016TL"/>
    <x v="161"/>
    <s v="Asia"/>
    <n v="2728725"/>
    <n v="279539"/>
    <n v="97.2"/>
    <n v="3008264"/>
  </r>
  <r>
    <x v="1"/>
    <s v="TN"/>
    <s v="2016TN"/>
    <x v="162"/>
    <s v="Africa"/>
    <n v="4014832"/>
    <n v="5244848"/>
    <n v="103.629399373844"/>
    <n v="9259680"/>
  </r>
  <r>
    <x v="1"/>
    <s v="TO"/>
    <s v="2016TO"/>
    <x v="163"/>
    <s v="Oceania"/>
    <n v="78326173"/>
    <n v="2115794"/>
    <n v="87.585750556483006"/>
    <n v="80441967"/>
  </r>
  <r>
    <x v="1"/>
    <s v="TR"/>
    <s v="2016TR"/>
    <x v="164"/>
    <s v="Asia"/>
    <n v="101852669"/>
    <n v="167874260"/>
    <n v="280.84583333333302"/>
    <n v="269726929"/>
  </r>
  <r>
    <x v="1"/>
    <s v="TT"/>
    <s v="2016TT"/>
    <x v="165"/>
    <s v="North America"/>
    <n v="48761918"/>
    <n v="1202767"/>
    <n v="104.395300388577"/>
    <n v="49964685"/>
  </r>
  <r>
    <x v="1"/>
    <s v="TZ"/>
    <s v="2016TZ"/>
    <x v="166"/>
    <s v="Africa"/>
    <n v="5018565"/>
    <n v="9125949"/>
    <n v="85.847379840153494"/>
    <n v="14144514"/>
  </r>
  <r>
    <x v="1"/>
    <s v="UA"/>
    <s v="2016UA"/>
    <x v="167"/>
    <s v="Europe"/>
    <n v="9958196"/>
    <n v="6444542"/>
    <n v="198.14166666666699"/>
    <n v="16402738"/>
  </r>
  <r>
    <x v="1"/>
    <s v="UG"/>
    <s v="2016UG"/>
    <x v="168"/>
    <s v="Africa"/>
    <n v="885517"/>
    <n v="1207788"/>
    <n v="96.376714905395104"/>
    <n v="2093305"/>
  </r>
  <r>
    <x v="1"/>
    <s v="US"/>
    <s v="2016US"/>
    <x v="169"/>
    <s v="North America"/>
    <n v="5298580470"/>
    <n v="5573594119"/>
    <n v="110.06700893427001"/>
    <n v="10872174589"/>
  </r>
  <r>
    <x v="1"/>
    <s v="UY"/>
    <s v="2016UY"/>
    <x v="170"/>
    <s v="South America"/>
    <n v="22909657"/>
    <n v="7508771"/>
    <n v="61.331865185752598"/>
    <n v="30418428"/>
  </r>
  <r>
    <x v="1"/>
    <s v="UZ"/>
    <s v="2016UZ"/>
    <x v="171"/>
    <s v="Asia"/>
    <n v="3254093"/>
    <n v="37659"/>
    <n v="57.805434358205602"/>
    <n v="3291752"/>
  </r>
  <r>
    <x v="1"/>
    <s v="VC"/>
    <s v="2016VC"/>
    <x v="172"/>
    <s v="North America"/>
    <n v="1320193"/>
    <n v="52288"/>
    <n v="105.65"/>
    <n v="1372481"/>
  </r>
  <r>
    <x v="1"/>
    <s v="VE"/>
    <s v="2016VE"/>
    <x v="173"/>
    <s v="South America"/>
    <n v="75738949"/>
    <n v="113290"/>
    <n v="5184.1416666666701"/>
    <n v="75852239"/>
  </r>
  <r>
    <x v="1"/>
    <s v="VG"/>
    <s v="2016VG"/>
    <x v="174"/>
    <s v="North America"/>
    <n v="303403"/>
    <n v="23768"/>
    <n v="106.04925900781799"/>
    <n v="327171"/>
  </r>
  <r>
    <x v="1"/>
    <s v="VN"/>
    <s v="2016VN"/>
    <x v="175"/>
    <s v="Asia"/>
    <n v="515640996"/>
    <n v="634891358"/>
    <n v="90.551971502765298"/>
    <n v="1150532354"/>
  </r>
  <r>
    <x v="1"/>
    <s v="VU"/>
    <s v="2016VU"/>
    <x v="176"/>
    <s v="Oceania"/>
    <n v="51363687"/>
    <n v="675089"/>
    <n v="146.69999999999999"/>
    <n v="52038776"/>
  </r>
  <r>
    <x v="1"/>
    <s v="WS"/>
    <s v="2016WS"/>
    <x v="177"/>
    <s v="Oceania"/>
    <n v="109378960"/>
    <n v="4967614"/>
    <n v="101.126746761322"/>
    <n v="114346574"/>
  </r>
  <r>
    <x v="1"/>
    <s v="ZA"/>
    <s v="2016ZA"/>
    <x v="178"/>
    <s v="Africa"/>
    <n v="179710612"/>
    <n v="150866490"/>
    <n v="78.924999999999997"/>
    <n v="330577102"/>
  </r>
  <r>
    <x v="1"/>
    <s v="ZM"/>
    <s v="2016ZM"/>
    <x v="179"/>
    <s v="Africa"/>
    <n v="1969877"/>
    <n v="91432"/>
    <n v="183.661666666667"/>
    <n v="2061309"/>
  </r>
  <r>
    <x v="1"/>
    <s v="ZW"/>
    <s v="2016ZW"/>
    <x v="180"/>
    <s v="Africa"/>
    <n v="1219446"/>
    <n v="2212526"/>
    <n v="1.9959097454256201"/>
    <n v="3431972"/>
  </r>
  <r>
    <x v="2"/>
    <s v="AE"/>
    <s v="2017AE"/>
    <x v="0"/>
    <s v="Asia"/>
    <n v="874506980"/>
    <n v="1911169692"/>
    <n v="101.048133459401"/>
    <n v="2785676672"/>
  </r>
  <r>
    <x v="2"/>
    <s v="AF"/>
    <s v="2017AF"/>
    <x v="1"/>
    <s v="Asia"/>
    <n v="380071"/>
    <n v="96472"/>
    <n v="110.99784185978901"/>
    <n v="476543"/>
  </r>
  <r>
    <x v="2"/>
    <s v="AG"/>
    <s v="2017AG"/>
    <x v="2"/>
    <s v="North America"/>
    <n v="1454127"/>
    <n v="62755"/>
    <n v="98.4260092867666"/>
    <n v="1516882"/>
  </r>
  <r>
    <x v="2"/>
    <s v="AI"/>
    <s v="2017AI"/>
    <x v="3"/>
    <s v="North America"/>
    <n v="3150"/>
    <n v="143425"/>
    <n v="106.94"/>
    <n v="146575"/>
  </r>
  <r>
    <x v="2"/>
    <s v="AL"/>
    <s v="2017AL"/>
    <x v="4"/>
    <s v="Europe"/>
    <n v="211543"/>
    <n v="454020"/>
    <n v="95.474521757158996"/>
    <n v="665563"/>
  </r>
  <r>
    <x v="2"/>
    <s v="AM"/>
    <s v="2017AM"/>
    <x v="5"/>
    <s v="Asia"/>
    <n v="16745107"/>
    <n v="102205"/>
    <n v="123.675205998157"/>
    <n v="16847312"/>
  </r>
  <r>
    <x v="2"/>
    <s v="AO"/>
    <s v="2017AO"/>
    <x v="6"/>
    <s v="Africa"/>
    <n v="29083159"/>
    <n v="0"/>
    <n v="52.787500000000001"/>
    <n v="29083159"/>
  </r>
  <r>
    <x v="2"/>
    <s v="AR"/>
    <s v="2017AR"/>
    <x v="181"/>
    <s v="South America"/>
    <n v="23002801"/>
    <n v="212092058"/>
    <n v="112.887108333333"/>
    <n v="235094859"/>
  </r>
  <r>
    <x v="2"/>
    <s v="AT"/>
    <s v="2017AT"/>
    <x v="7"/>
    <s v="Europe"/>
    <n v="29116951"/>
    <n v="232247622"/>
    <n v="95.246283333333295"/>
    <n v="261364573"/>
  </r>
  <r>
    <x v="2"/>
    <s v="AU"/>
    <s v="2017AU"/>
    <x v="8"/>
    <s v="Oceania"/>
    <n v="8807782041"/>
    <n v="6641390475"/>
    <n v="111.175"/>
    <n v="15449172516"/>
  </r>
  <r>
    <x v="2"/>
    <s v="AW"/>
    <s v="2017AW"/>
    <x v="9"/>
    <s v="North America"/>
    <n v="1158153"/>
    <n v="93819"/>
    <n v="91.902333333333303"/>
    <n v="1251972"/>
  </r>
  <r>
    <x v="2"/>
    <s v="AZ"/>
    <s v="2017AZ"/>
    <x v="10"/>
    <s v="Asia"/>
    <n v="66520726"/>
    <n v="153364"/>
    <n v="149.50833333333301"/>
    <n v="66674090"/>
  </r>
  <r>
    <x v="2"/>
    <s v="BA"/>
    <s v="2017BA"/>
    <x v="11"/>
    <s v="Europe"/>
    <n v="175927"/>
    <n v="2675575"/>
    <n v="103.196666666667"/>
    <n v="2851502"/>
  </r>
  <r>
    <x v="2"/>
    <s v="BB"/>
    <s v="2017BB"/>
    <x v="12"/>
    <s v="North America"/>
    <n v="26192362"/>
    <n v="1392011"/>
    <n v="82.184760608598495"/>
    <n v="27584373"/>
  </r>
  <r>
    <x v="2"/>
    <s v="BD"/>
    <s v="2017BD"/>
    <x v="13"/>
    <s v="Asia"/>
    <n v="309334369"/>
    <n v="105355235"/>
    <n v="77.544586806392502"/>
    <n v="414689604"/>
  </r>
  <r>
    <x v="2"/>
    <s v="BE"/>
    <s v="2017BE"/>
    <x v="14"/>
    <s v="Europe"/>
    <n v="247549568"/>
    <n v="385423807"/>
    <n v="105.081666666667"/>
    <n v="632973375"/>
  </r>
  <r>
    <x v="2"/>
    <s v="BF"/>
    <s v="2017BF"/>
    <x v="15"/>
    <s v="Africa"/>
    <n v="1216374"/>
    <n v="127"/>
    <n v="103.615833333333"/>
    <n v="1216501"/>
  </r>
  <r>
    <x v="2"/>
    <s v="BG"/>
    <s v="2017BG"/>
    <x v="16"/>
    <s v="Europe"/>
    <n v="12276754"/>
    <n v="29828260"/>
    <n v="6632.0562122357896"/>
    <n v="42105014"/>
  </r>
  <r>
    <x v="2"/>
    <s v="BH"/>
    <s v="2017BH"/>
    <x v="17"/>
    <s v="Asia"/>
    <n v="37966319"/>
    <n v="5199358"/>
    <n v="96.881334424155497"/>
    <n v="43165677"/>
  </r>
  <r>
    <x v="2"/>
    <s v="BI"/>
    <s v="2017BI"/>
    <x v="18"/>
    <s v="Africa"/>
    <n v="0"/>
    <n v="16680"/>
    <n v="114.86647787689"/>
    <n v="16680"/>
  </r>
  <r>
    <x v="2"/>
    <s v="BJ"/>
    <s v="2017BJ"/>
    <x v="19"/>
    <s v="Africa"/>
    <n v="1183938"/>
    <n v="1042"/>
    <n v="101.182201416667"/>
    <n v="1184980"/>
  </r>
  <r>
    <x v="2"/>
    <s v="BN"/>
    <s v="2017BN"/>
    <x v="20"/>
    <s v="Asia"/>
    <n v="5414519"/>
    <n v="16410"/>
    <n v="98.361289999999997"/>
    <n v="5430929"/>
  </r>
  <r>
    <x v="2"/>
    <s v="BO"/>
    <s v="2017BO"/>
    <x v="21"/>
    <s v="South America"/>
    <n v="2425834"/>
    <n v="6304402"/>
    <n v="99.322500000000005"/>
    <n v="8730236"/>
  </r>
  <r>
    <x v="2"/>
    <s v="BR"/>
    <s v="2017BR"/>
    <x v="22"/>
    <s v="South America"/>
    <n v="79559179"/>
    <n v="167043009"/>
    <n v="4848.3108333333303"/>
    <n v="246602188"/>
  </r>
  <r>
    <x v="2"/>
    <s v="BS"/>
    <s v="2017BS"/>
    <x v="23"/>
    <s v="North America"/>
    <n v="2348232"/>
    <n v="40127"/>
    <n v="103.198333333333"/>
    <n v="2388359"/>
  </r>
  <r>
    <x v="2"/>
    <s v="BT"/>
    <s v="2017BT"/>
    <x v="24"/>
    <s v="Asia"/>
    <n v="1385609"/>
    <n v="15"/>
    <n v="94.954904279705801"/>
    <n v="1385624"/>
  </r>
  <r>
    <x v="2"/>
    <s v="BW"/>
    <s v="2017BW"/>
    <x v="25"/>
    <s v="Africa"/>
    <n v="43059"/>
    <n v="2392"/>
    <n v="95.5617628801986"/>
    <n v="45451"/>
  </r>
  <r>
    <x v="2"/>
    <s v="BY"/>
    <s v="2017BY"/>
    <x v="26"/>
    <s v="Europe"/>
    <n v="1173254"/>
    <n v="2321659"/>
    <n v="66.697246375283399"/>
    <n v="3494913"/>
  </r>
  <r>
    <x v="2"/>
    <s v="BZ"/>
    <s v="2017BZ"/>
    <x v="27"/>
    <s v="North America"/>
    <n v="829413"/>
    <n v="612354"/>
    <n v="99.900407011196805"/>
    <n v="1441767"/>
  </r>
  <r>
    <x v="2"/>
    <s v="CA"/>
    <s v="2017CA"/>
    <x v="28"/>
    <s v="North America"/>
    <n v="677006386"/>
    <n v="608016467"/>
    <n v="130.42500000000001"/>
    <n v="1285022853"/>
  </r>
  <r>
    <x v="2"/>
    <s v="CF"/>
    <s v="2017CF"/>
    <x v="29"/>
    <s v="Africa"/>
    <n v="0"/>
    <n v="272874"/>
    <n v="95.058339660544604"/>
    <n v="272874"/>
  </r>
  <r>
    <x v="2"/>
    <s v="CG"/>
    <s v="2017CG"/>
    <x v="30"/>
    <s v="Africa"/>
    <n v="3993705"/>
    <n v="18046"/>
    <n v="96.944336332435995"/>
    <n v="4011751"/>
  </r>
  <r>
    <x v="2"/>
    <s v="CH"/>
    <s v="2017CH"/>
    <x v="31"/>
    <s v="Europe"/>
    <n v="97657047"/>
    <n v="371183896"/>
    <n v="99.856483333333301"/>
    <n v="468840943"/>
  </r>
  <r>
    <x v="2"/>
    <s v="CL"/>
    <s v="2017CL"/>
    <x v="32"/>
    <s v="South America"/>
    <n v="179719448"/>
    <n v="107582418"/>
    <n v="97.334999999999994"/>
    <n v="287301866"/>
  </r>
  <r>
    <x v="2"/>
    <s v="CM"/>
    <s v="2017CM"/>
    <x v="33"/>
    <s v="Africa"/>
    <n v="16823826"/>
    <n v="857333"/>
    <n v="110.930971972763"/>
    <n v="17681159"/>
  </r>
  <r>
    <x v="2"/>
    <s v="CN"/>
    <s v="2017CN"/>
    <x v="34"/>
    <s v="Asia"/>
    <n v="12094098593"/>
    <n v="10536296290"/>
    <n v="92.898821666666706"/>
    <n v="22630394883"/>
  </r>
  <r>
    <x v="2"/>
    <s v="CO"/>
    <s v="2017CO"/>
    <x v="35"/>
    <s v="South America"/>
    <n v="20599588"/>
    <n v="24078125"/>
    <n v="95.955772499999995"/>
    <n v="44677713"/>
  </r>
  <r>
    <x v="2"/>
    <s v="CR"/>
    <s v="2017CR"/>
    <x v="36"/>
    <s v="North America"/>
    <n v="11306996"/>
    <n v="27560117"/>
    <n v="94.464583333333394"/>
    <n v="38867113"/>
  </r>
  <r>
    <x v="2"/>
    <s v="CW"/>
    <s v="2017CW"/>
    <x v="37"/>
    <s v="North America"/>
    <n v="749473"/>
    <n v="6883"/>
    <n v="125.466666666667"/>
    <n v="756356"/>
  </r>
  <r>
    <x v="2"/>
    <s v="CY"/>
    <s v="2017CY"/>
    <x v="38"/>
    <s v="Asia"/>
    <n v="15349599"/>
    <n v="1917429"/>
    <n v="99.094999999999999"/>
    <n v="17267028"/>
  </r>
  <r>
    <x v="2"/>
    <s v="CZ"/>
    <s v="2017CZ"/>
    <x v="39"/>
    <s v="Europe"/>
    <n v="13151138"/>
    <n v="157070797"/>
    <n v="103.125"/>
    <n v="170221935"/>
  </r>
  <r>
    <x v="2"/>
    <s v="DE"/>
    <s v="2017DE"/>
    <x v="40"/>
    <s v="Europe"/>
    <n v="713821743"/>
    <n v="2882524622"/>
    <n v="96.756351666666603"/>
    <n v="3596346365"/>
  </r>
  <r>
    <x v="2"/>
    <s v="DJ"/>
    <s v="2017DJ"/>
    <x v="41"/>
    <s v="Africa"/>
    <n v="1970792"/>
    <n v="2559666"/>
    <n v="104.815907769189"/>
    <n v="4530458"/>
  </r>
  <r>
    <x v="2"/>
    <s v="DK"/>
    <s v="2017DK"/>
    <x v="42"/>
    <s v="Europe"/>
    <n v="153868197"/>
    <n v="226096990"/>
    <n v="101.4"/>
    <n v="379965187"/>
  </r>
  <r>
    <x v="2"/>
    <s v="DM"/>
    <s v="2017DM"/>
    <x v="43"/>
    <s v="North America"/>
    <n v="8871"/>
    <n v="6666"/>
    <n v="102.693333333333"/>
    <n v="15537"/>
  </r>
  <r>
    <x v="2"/>
    <s v="DO"/>
    <s v="2017DO"/>
    <x v="44"/>
    <s v="North America"/>
    <n v="22787505"/>
    <n v="14719131"/>
    <n v="92.072672820206904"/>
    <n v="37506636"/>
  </r>
  <r>
    <x v="2"/>
    <s v="DZ"/>
    <s v="2017DZ"/>
    <x v="45"/>
    <s v="Africa"/>
    <n v="534396431"/>
    <n v="77692"/>
    <n v="193.97"/>
    <n v="534474123"/>
  </r>
  <r>
    <x v="2"/>
    <s v="EC"/>
    <s v="2017EC"/>
    <x v="46"/>
    <s v="South America"/>
    <n v="5157389"/>
    <n v="59736295"/>
    <n v="105.442522541418"/>
    <n v="64893684"/>
  </r>
  <r>
    <x v="2"/>
    <s v="EE"/>
    <s v="2017EE"/>
    <x v="47"/>
    <s v="Europe"/>
    <n v="4769870"/>
    <n v="10264410"/>
    <n v="202.00833333333301"/>
    <n v="15034280"/>
  </r>
  <r>
    <x v="2"/>
    <s v="EG"/>
    <s v="2017EG"/>
    <x v="48"/>
    <s v="Africa"/>
    <n v="282632925"/>
    <n v="6120482"/>
    <n v="82.358327862087805"/>
    <n v="288753407"/>
  </r>
  <r>
    <x v="2"/>
    <s v="ES"/>
    <s v="2017ES"/>
    <x v="49"/>
    <s v="Europe"/>
    <n v="210807283"/>
    <n v="425285929"/>
    <n v="95.045833333333306"/>
    <n v="636093212"/>
  </r>
  <r>
    <x v="2"/>
    <s v="ET"/>
    <s v="2017ET"/>
    <x v="50"/>
    <s v="Africa"/>
    <n v="3447103"/>
    <n v="5087933"/>
    <n v="109.121975996797"/>
    <n v="8535036"/>
  </r>
  <r>
    <x v="2"/>
    <s v="FI"/>
    <s v="2017FI"/>
    <x v="51"/>
    <s v="Europe"/>
    <n v="16428203"/>
    <n v="153918850"/>
    <n v="101.10833333333299"/>
    <n v="170347053"/>
  </r>
  <r>
    <x v="2"/>
    <s v="FJ"/>
    <s v="2017FJ"/>
    <x v="52"/>
    <s v="Oceania"/>
    <n v="493244552"/>
    <n v="59978193"/>
    <n v="108.825"/>
    <n v="553222745"/>
  </r>
  <r>
    <x v="2"/>
    <s v="FM"/>
    <s v="2017FM"/>
    <x v="53"/>
    <s v="Oceania"/>
    <n v="4656242"/>
    <n v="0"/>
    <n v="100.87425"/>
    <n v="4656242"/>
  </r>
  <r>
    <x v="2"/>
    <s v="FR"/>
    <s v="2017FR"/>
    <x v="54"/>
    <s v="Europe"/>
    <n v="320813324"/>
    <n v="952429934"/>
    <n v="101.216666666667"/>
    <n v="1273243258"/>
  </r>
  <r>
    <x v="2"/>
    <s v="GA"/>
    <s v="2017GA"/>
    <x v="55"/>
    <s v="Africa"/>
    <n v="1859074"/>
    <n v="311972"/>
    <n v="93.869209580938701"/>
    <n v="2171046"/>
  </r>
  <r>
    <x v="2"/>
    <s v="GB"/>
    <s v="2017GB"/>
    <x v="56"/>
    <s v="Europe"/>
    <n v="1448115924"/>
    <n v="1655414446"/>
    <n v="103.583333333333"/>
    <n v="3103530370"/>
  </r>
  <r>
    <x v="2"/>
    <s v="GD"/>
    <s v="2017GD"/>
    <x v="57"/>
    <s v="North America"/>
    <n v="3732686"/>
    <n v="14983"/>
    <n v="110.370308025"/>
    <n v="3747669"/>
  </r>
  <r>
    <x v="2"/>
    <s v="GE"/>
    <s v="2017GE"/>
    <x v="58"/>
    <s v="Asia"/>
    <n v="5229104"/>
    <n v="362620"/>
    <n v="124.18085833333301"/>
    <n v="5591724"/>
  </r>
  <r>
    <x v="2"/>
    <s v="GH"/>
    <s v="2017GH"/>
    <x v="59"/>
    <s v="Africa"/>
    <n v="40418544"/>
    <n v="8161786"/>
    <n v="72.588729115245002"/>
    <n v="48580330"/>
  </r>
  <r>
    <x v="2"/>
    <s v="GM"/>
    <s v="2017GM"/>
    <x v="60"/>
    <s v="Africa"/>
    <n v="356648"/>
    <n v="171814"/>
    <n v="84.747065544807398"/>
    <n v="528462"/>
  </r>
  <r>
    <x v="2"/>
    <s v="GN"/>
    <s v="2017GN"/>
    <x v="61"/>
    <s v="Africa"/>
    <n v="2000354"/>
    <n v="481455"/>
    <n v="83.175090119923695"/>
    <n v="2481809"/>
  </r>
  <r>
    <x v="2"/>
    <s v="GR"/>
    <s v="2017GR"/>
    <x v="63"/>
    <s v="Europe"/>
    <n v="45252708"/>
    <n v="32783825"/>
    <n v="100.380195833333"/>
    <n v="78036533"/>
  </r>
  <r>
    <x v="2"/>
    <s v="GT"/>
    <s v="2017GT"/>
    <x v="64"/>
    <s v="North America"/>
    <n v="36070463"/>
    <n v="25977875"/>
    <n v="130.35749999999999"/>
    <n v="62048338"/>
  </r>
  <r>
    <x v="2"/>
    <s v="GY"/>
    <s v="2017GY"/>
    <x v="66"/>
    <s v="South America"/>
    <n v="24384457"/>
    <n v="2559007"/>
    <n v="114.71916666666699"/>
    <n v="26943464"/>
  </r>
  <r>
    <x v="2"/>
    <s v="HK"/>
    <s v="2017HK"/>
    <x v="67"/>
    <s v="Asia"/>
    <n v="1100507974"/>
    <n v="84777515"/>
    <n v="94.55"/>
    <n v="1185285489"/>
  </r>
  <r>
    <x v="2"/>
    <s v="HN"/>
    <s v="2017HN"/>
    <x v="68"/>
    <s v="North America"/>
    <n v="1251284"/>
    <n v="4529509"/>
    <n v="304.01666666666699"/>
    <n v="5780793"/>
  </r>
  <r>
    <x v="2"/>
    <s v="HR"/>
    <s v="2017HR"/>
    <x v="69"/>
    <s v="Europe"/>
    <n v="2106772"/>
    <n v="4350751"/>
    <n v="99.991666666666703"/>
    <n v="6457523"/>
  </r>
  <r>
    <x v="2"/>
    <s v="HT"/>
    <s v="2017HT"/>
    <x v="70"/>
    <s v="North America"/>
    <n v="659196"/>
    <n v="641557"/>
    <n v="92.046349338942704"/>
    <n v="1300753"/>
  </r>
  <r>
    <x v="2"/>
    <s v="HU"/>
    <s v="2017HU"/>
    <x v="71"/>
    <s v="Europe"/>
    <n v="4602879"/>
    <n v="81603925"/>
    <n v="138.81833333333299"/>
    <n v="86206804"/>
  </r>
  <r>
    <x v="2"/>
    <s v="ID"/>
    <s v="2017ID"/>
    <x v="72"/>
    <s v="Asia"/>
    <n v="963527732"/>
    <n v="791050580"/>
    <n v="129.41583333333301"/>
    <n v="1754578312"/>
  </r>
  <r>
    <x v="2"/>
    <s v="IE"/>
    <s v="2017IE"/>
    <x v="73"/>
    <s v="Europe"/>
    <n v="57701458"/>
    <n v="227094491"/>
    <n v="100.675"/>
    <n v="284795949"/>
  </r>
  <r>
    <x v="2"/>
    <s v="IL"/>
    <s v="2017IL"/>
    <x v="74"/>
    <s v="Asia"/>
    <n v="27999900"/>
    <n v="164508437"/>
    <n v="93.4"/>
    <n v="192508337"/>
  </r>
  <r>
    <x v="2"/>
    <s v="IN"/>
    <s v="2017IN"/>
    <x v="75"/>
    <s v="Asia"/>
    <n v="679265480"/>
    <n v="593108657"/>
    <n v="133.5"/>
    <n v="1272374137"/>
  </r>
  <r>
    <x v="2"/>
    <s v="IQ"/>
    <s v="2017IQ"/>
    <x v="76"/>
    <s v="Asia"/>
    <n v="7146936"/>
    <n v="218"/>
    <n v="104.325"/>
    <n v="7147154"/>
  </r>
  <r>
    <x v="2"/>
    <s v="IR"/>
    <s v="2017IR"/>
    <x v="77"/>
    <s v="Asia"/>
    <n v="121263145"/>
    <n v="6480409"/>
    <n v="29.662439905284"/>
    <n v="127743554"/>
  </r>
  <r>
    <x v="2"/>
    <s v="IS"/>
    <s v="2017IS"/>
    <x v="78"/>
    <s v="Europe"/>
    <n v="2739595"/>
    <n v="2366786"/>
    <n v="156.88454999999999"/>
    <n v="5106381"/>
  </r>
  <r>
    <x v="2"/>
    <s v="IT"/>
    <s v="2017IT"/>
    <x v="79"/>
    <s v="Europe"/>
    <n v="357894274"/>
    <n v="1104853535"/>
    <n v="101.1"/>
    <n v="1462747809"/>
  </r>
  <r>
    <x v="2"/>
    <s v="JM"/>
    <s v="2017JM"/>
    <x v="80"/>
    <s v="North America"/>
    <n v="33606836"/>
    <n v="7188271"/>
    <n v="92.775000000000006"/>
    <n v="40795107"/>
  </r>
  <r>
    <x v="2"/>
    <s v="JO"/>
    <s v="2017JO"/>
    <x v="81"/>
    <s v="Asia"/>
    <n v="95835911"/>
    <n v="3030110"/>
    <n v="95.7283052247098"/>
    <n v="98866021"/>
  </r>
  <r>
    <x v="2"/>
    <s v="JP"/>
    <s v="2017JP"/>
    <x v="82"/>
    <s v="Asia"/>
    <n v="3205408475"/>
    <n v="3864148154"/>
    <n v="98.575000000000003"/>
    <n v="7069556629"/>
  </r>
  <r>
    <x v="2"/>
    <s v="KE"/>
    <s v="2017KE"/>
    <x v="83"/>
    <s v="Africa"/>
    <n v="10835976"/>
    <n v="4103590"/>
    <n v="93.596016752018102"/>
    <n v="14939566"/>
  </r>
  <r>
    <x v="2"/>
    <s v="KG"/>
    <s v="2017KG"/>
    <x v="84"/>
    <s v="Asia"/>
    <n v="40981"/>
    <n v="160317"/>
    <n v="103.175309863799"/>
    <n v="201298"/>
  </r>
  <r>
    <x v="2"/>
    <s v="KH"/>
    <s v="2017KH"/>
    <x v="85"/>
    <s v="Asia"/>
    <n v="8626049"/>
    <n v="27935084"/>
    <n v="169.87008333333301"/>
    <n v="36561133"/>
  </r>
  <r>
    <x v="2"/>
    <s v="KI"/>
    <s v="2017KI"/>
    <x v="86"/>
    <s v="Oceania"/>
    <n v="16290180"/>
    <n v="5649"/>
    <n v="127.138908682929"/>
    <n v="16295829"/>
  </r>
  <r>
    <x v="2"/>
    <s v="KN"/>
    <s v="2017KN"/>
    <x v="87"/>
    <s v="North America"/>
    <n v="70494"/>
    <n v="825"/>
    <n v="107.348333333333"/>
    <n v="71319"/>
  </r>
  <r>
    <x v="2"/>
    <s v="KR"/>
    <s v="2017KR"/>
    <x v="88"/>
    <s v="Asia"/>
    <n v="1492612284"/>
    <n v="1906700039"/>
    <n v="97.644999999999996"/>
    <n v="3399312323"/>
  </r>
  <r>
    <x v="2"/>
    <s v="KW"/>
    <s v="2017KW"/>
    <x v="89"/>
    <s v="Asia"/>
    <n v="122508130"/>
    <n v="31594600"/>
    <n v="112.348133379565"/>
    <n v="154102730"/>
  </r>
  <r>
    <x v="2"/>
    <s v="KZ"/>
    <s v="2017KZ"/>
    <x v="91"/>
    <s v="Asia"/>
    <n v="2424193"/>
    <n v="1247900"/>
    <n v="74.960191462379697"/>
    <n v="3672093"/>
  </r>
  <r>
    <x v="2"/>
    <s v="LA"/>
    <s v="2017LA"/>
    <x v="92"/>
    <s v="Asia"/>
    <n v="1541591"/>
    <n v="2673971"/>
    <n v="102.141213905551"/>
    <n v="4215562"/>
  </r>
  <r>
    <x v="2"/>
    <s v="LB"/>
    <s v="2017LB"/>
    <x v="93"/>
    <s v="Asia"/>
    <n v="14783693"/>
    <n v="1628442"/>
    <n v="100.434677200999"/>
    <n v="16412135"/>
  </r>
  <r>
    <x v="2"/>
    <s v="LC"/>
    <s v="2017LC"/>
    <x v="94"/>
    <s v="North America"/>
    <n v="4615987"/>
    <n v="8878"/>
    <n v="99.290003249999998"/>
    <n v="4624865"/>
  </r>
  <r>
    <x v="2"/>
    <s v="LK"/>
    <s v="2017LK"/>
    <x v="95"/>
    <s v="Asia"/>
    <n v="401928722"/>
    <n v="60940528"/>
    <n v="97.232148550724602"/>
    <n v="462869250"/>
  </r>
  <r>
    <x v="2"/>
    <s v="LR"/>
    <s v="2017LR"/>
    <x v="96"/>
    <s v="Africa"/>
    <n v="823249"/>
    <n v="9864808"/>
    <n v="72.257034164188099"/>
    <n v="10688057"/>
  </r>
  <r>
    <x v="2"/>
    <s v="LS"/>
    <s v="2017LS"/>
    <x v="97"/>
    <s v="Africa"/>
    <n v="0"/>
    <n v="858121"/>
    <n v="75.294059923473995"/>
    <n v="858121"/>
  </r>
  <r>
    <x v="2"/>
    <s v="LT"/>
    <s v="2017LT"/>
    <x v="98"/>
    <s v="Europe"/>
    <n v="17670769"/>
    <n v="56702036"/>
    <n v="104.662116666667"/>
    <n v="74372805"/>
  </r>
  <r>
    <x v="2"/>
    <s v="LU"/>
    <s v="2017LU"/>
    <x v="99"/>
    <s v="Europe"/>
    <n v="2205928"/>
    <n v="7392845"/>
    <n v="102.026666666667"/>
    <n v="9598773"/>
  </r>
  <r>
    <x v="2"/>
    <s v="LV"/>
    <s v="2017LV"/>
    <x v="100"/>
    <s v="Europe"/>
    <n v="14101929"/>
    <n v="10260090"/>
    <n v="103.075116666667"/>
    <n v="24362019"/>
  </r>
  <r>
    <x v="2"/>
    <s v="LY"/>
    <s v="2017LY"/>
    <x v="101"/>
    <s v="Africa"/>
    <n v="42681903"/>
    <n v="83"/>
    <n v="238.73333333333301"/>
    <n v="42681986"/>
  </r>
  <r>
    <x v="2"/>
    <s v="MA"/>
    <s v="2017MA"/>
    <x v="102"/>
    <s v="Africa"/>
    <n v="79355781"/>
    <n v="58621393"/>
    <n v="99.640044004400394"/>
    <n v="137977174"/>
  </r>
  <r>
    <x v="2"/>
    <s v="MD"/>
    <s v="2017MD"/>
    <x v="103"/>
    <s v="Europe"/>
    <n v="127709"/>
    <n v="322507"/>
    <n v="57.866326010644698"/>
    <n v="450216"/>
  </r>
  <r>
    <x v="2"/>
    <s v="MG"/>
    <s v="2017MG"/>
    <x v="104"/>
    <s v="Africa"/>
    <n v="3269474"/>
    <n v="1808701"/>
    <n v="108.6"/>
    <n v="5078175"/>
  </r>
  <r>
    <x v="2"/>
    <s v="ML"/>
    <s v="2017ML"/>
    <x v="105"/>
    <s v="Africa"/>
    <n v="10902321"/>
    <n v="60476"/>
    <n v="102.210498687664"/>
    <n v="10962797"/>
  </r>
  <r>
    <x v="2"/>
    <s v="MM"/>
    <s v="2017MM"/>
    <x v="106"/>
    <s v="Asia"/>
    <n v="40803202"/>
    <n v="5098766"/>
    <n v="133.85118853297999"/>
    <n v="45901968"/>
  </r>
  <r>
    <x v="2"/>
    <s v="MN"/>
    <s v="2017MN"/>
    <x v="107"/>
    <s v="Asia"/>
    <n v="8600860"/>
    <n v="49365"/>
    <n v="84.051471185064997"/>
    <n v="8650225"/>
  </r>
  <r>
    <x v="2"/>
    <s v="MO"/>
    <s v="2017MO"/>
    <x v="108"/>
    <s v="Asia"/>
    <n v="26585748"/>
    <n v="543480"/>
    <n v="96.162499999999994"/>
    <n v="27129228"/>
  </r>
  <r>
    <x v="2"/>
    <s v="MQ"/>
    <s v="2017MQ"/>
    <x v="109"/>
    <s v="North America"/>
    <n v="5241623"/>
    <n v="0"/>
    <n v="100.316666666667"/>
    <n v="5241623"/>
  </r>
  <r>
    <x v="2"/>
    <s v="MR"/>
    <s v="2017MR"/>
    <x v="110"/>
    <s v="Africa"/>
    <n v="843624"/>
    <n v="28714"/>
    <n v="94.854253459993998"/>
    <n v="872338"/>
  </r>
  <r>
    <x v="2"/>
    <s v="MS"/>
    <s v="2017MS"/>
    <x v="111"/>
    <s v="North America"/>
    <n v="0"/>
    <n v="25706"/>
    <n v="99.460833333333298"/>
    <n v="25706"/>
  </r>
  <r>
    <x v="2"/>
    <s v="MT"/>
    <s v="2017MT"/>
    <x v="112"/>
    <s v="Europe"/>
    <n v="5483015"/>
    <n v="2852357"/>
    <n v="99.847795666482398"/>
    <n v="8335372"/>
  </r>
  <r>
    <x v="2"/>
    <s v="MU"/>
    <s v="2017MU"/>
    <x v="113"/>
    <s v="Africa"/>
    <n v="75101676"/>
    <n v="6512881"/>
    <n v="100.01471020888501"/>
    <n v="81614557"/>
  </r>
  <r>
    <x v="2"/>
    <s v="MV"/>
    <s v="2017MV"/>
    <x v="114"/>
    <s v="Asia"/>
    <n v="30598272"/>
    <n v="3591"/>
    <n v="97.697726323823602"/>
    <n v="30601863"/>
  </r>
  <r>
    <x v="2"/>
    <s v="MW"/>
    <s v="2017MW"/>
    <x v="115"/>
    <s v="Africa"/>
    <n v="30199"/>
    <n v="272374"/>
    <n v="63.298475766650398"/>
    <n v="302573"/>
  </r>
  <r>
    <x v="2"/>
    <s v="MX"/>
    <s v="2017MX"/>
    <x v="116"/>
    <s v="North America"/>
    <n v="360051122"/>
    <n v="321248657"/>
    <n v="95.572964166666694"/>
    <n v="681299779"/>
  </r>
  <r>
    <x v="2"/>
    <s v="MY"/>
    <s v="2017MY"/>
    <x v="117"/>
    <s v="Asia"/>
    <n v="1016839496"/>
    <n v="1693963734"/>
    <n v="119.625"/>
    <n v="2710803230"/>
  </r>
  <r>
    <x v="2"/>
    <s v="MZ"/>
    <s v="2017MZ"/>
    <x v="118"/>
    <s v="Africa"/>
    <n v="7583110"/>
    <n v="790192"/>
    <n v="115.114166666667"/>
    <n v="8373302"/>
  </r>
  <r>
    <x v="2"/>
    <s v="NA"/>
    <s v="2017NA"/>
    <x v="119"/>
    <s v="Africa"/>
    <n v="1750545"/>
    <n v="11968350"/>
    <n v="127.18897476872699"/>
    <n v="13718895"/>
  </r>
  <r>
    <x v="2"/>
    <s v="NE"/>
    <s v="2017NE"/>
    <x v="121"/>
    <s v="Africa"/>
    <n v="15233"/>
    <n v="248848"/>
    <n v="101.091666666667"/>
    <n v="264081"/>
  </r>
  <r>
    <x v="2"/>
    <s v="NG"/>
    <s v="2017NG"/>
    <x v="122"/>
    <s v="Africa"/>
    <n v="242559858"/>
    <n v="3222088"/>
    <n v="233.35233594467201"/>
    <n v="245781946"/>
  </r>
  <r>
    <x v="2"/>
    <s v="NI"/>
    <s v="2017NI"/>
    <x v="123"/>
    <s v="North America"/>
    <n v="30105056"/>
    <n v="2183542"/>
    <n v="204.63210258333299"/>
    <n v="32288598"/>
  </r>
  <r>
    <x v="2"/>
    <s v="NL"/>
    <s v="2017NL"/>
    <x v="124"/>
    <s v="Europe"/>
    <n v="873796304"/>
    <n v="571537817"/>
    <n v="101.7025"/>
    <n v="1445334121"/>
  </r>
  <r>
    <x v="2"/>
    <s v="NO"/>
    <s v="2017NO"/>
    <x v="125"/>
    <s v="Europe"/>
    <n v="41430664"/>
    <n v="51448393"/>
    <n v="105.491666666667"/>
    <n v="92879057"/>
  </r>
  <r>
    <x v="2"/>
    <s v="NP"/>
    <s v="2017NP"/>
    <x v="126"/>
    <s v="Asia"/>
    <n v="7910100"/>
    <n v="1048570"/>
    <n v="116.9"/>
    <n v="8958670"/>
  </r>
  <r>
    <x v="2"/>
    <s v="NZ"/>
    <s v="2017NZ"/>
    <x v="127"/>
    <s v="Oceania"/>
    <n v="0"/>
    <n v="186750460"/>
    <n v="100.27235"/>
    <n v="186750460"/>
  </r>
  <r>
    <x v="2"/>
    <s v="OM"/>
    <s v="2017OM"/>
    <x v="128"/>
    <s v="Asia"/>
    <n v="83795797"/>
    <n v="29889097"/>
    <n v="104.958333333333"/>
    <n v="113684894"/>
  </r>
  <r>
    <x v="2"/>
    <s v="PA"/>
    <s v="2017PA"/>
    <x v="129"/>
    <s v="North America"/>
    <n v="45743586"/>
    <n v="1863693"/>
    <n v="104.433333333333"/>
    <n v="47607279"/>
  </r>
  <r>
    <x v="2"/>
    <s v="PE"/>
    <s v="2017PE"/>
    <x v="130"/>
    <s v="South America"/>
    <n v="117872508"/>
    <n v="40511214"/>
    <n v="87.555493347099301"/>
    <n v="158383722"/>
  </r>
  <r>
    <x v="2"/>
    <s v="PG"/>
    <s v="2017PG"/>
    <x v="131"/>
    <s v="Oceania"/>
    <n v="187725473"/>
    <n v="8787382"/>
    <n v="132.69999999999999"/>
    <n v="196512855"/>
  </r>
  <r>
    <x v="2"/>
    <s v="PH"/>
    <s v="2017PH"/>
    <x v="132"/>
    <s v="Asia"/>
    <n v="704196788"/>
    <n v="114959370"/>
    <n v="94.942506573181404"/>
    <n v="819156158"/>
  </r>
  <r>
    <x v="2"/>
    <s v="PK"/>
    <s v="2017PK"/>
    <x v="133"/>
    <s v="Asia"/>
    <n v="131774890"/>
    <n v="68245326"/>
    <n v="106.090428465393"/>
    <n v="200020216"/>
  </r>
  <r>
    <x v="2"/>
    <s v="PL"/>
    <s v="2017PL"/>
    <x v="134"/>
    <s v="Europe"/>
    <n v="56595753"/>
    <n v="158525634"/>
    <n v="124.566666666667"/>
    <n v="215121387"/>
  </r>
  <r>
    <x v="2"/>
    <s v="PT"/>
    <s v="2017PT"/>
    <x v="135"/>
    <s v="Europe"/>
    <n v="45105939"/>
    <n v="39990576"/>
    <n v="102.47733333333299"/>
    <n v="85096515"/>
  </r>
  <r>
    <x v="2"/>
    <s v="PW"/>
    <s v="2017PW"/>
    <x v="136"/>
    <s v="Oceania"/>
    <n v="1080343"/>
    <n v="7455"/>
    <n v="100.72499999999999"/>
    <n v="1087798"/>
  </r>
  <r>
    <x v="2"/>
    <s v="PY"/>
    <s v="2017PY"/>
    <x v="137"/>
    <s v="South America"/>
    <n v="1078360"/>
    <n v="410504"/>
    <n v="97.963679346658097"/>
    <n v="1488864"/>
  </r>
  <r>
    <x v="2"/>
    <s v="QA"/>
    <s v="2017QA"/>
    <x v="138"/>
    <s v="Asia"/>
    <n v="37937413"/>
    <n v="137590233"/>
    <n v="99.4786945008929"/>
    <n v="175527646"/>
  </r>
  <r>
    <x v="2"/>
    <s v="RO"/>
    <s v="2017RO"/>
    <x v="139"/>
    <s v="Europe"/>
    <n v="5361812"/>
    <n v="36701880"/>
    <n v="99.773333333333397"/>
    <n v="42063692"/>
  </r>
  <r>
    <x v="2"/>
    <s v="RU"/>
    <s v="2017RU"/>
    <x v="140"/>
    <s v="Europe"/>
    <n v="218122234"/>
    <n v="299892057"/>
    <n v="168.17524166666701"/>
    <n v="518014291"/>
  </r>
  <r>
    <x v="2"/>
    <s v="RW"/>
    <s v="2017RW"/>
    <x v="141"/>
    <s v="Africa"/>
    <n v="318521"/>
    <n v="587921"/>
    <n v="121.158982782482"/>
    <n v="906442"/>
  </r>
  <r>
    <x v="2"/>
    <s v="SA"/>
    <s v="2017SA"/>
    <x v="142"/>
    <s v="Asia"/>
    <n v="575018283"/>
    <n v="329610913"/>
    <n v="97.600833333333298"/>
    <n v="904629196"/>
  </r>
  <r>
    <x v="2"/>
    <s v="SB"/>
    <s v="2017SB"/>
    <x v="143"/>
    <s v="Oceania"/>
    <n v="39634502"/>
    <n v="7540579"/>
    <n v="100.013072643979"/>
    <n v="47175081"/>
  </r>
  <r>
    <x v="2"/>
    <s v="SC"/>
    <s v="2017SC"/>
    <x v="144"/>
    <s v="Africa"/>
    <n v="6478063"/>
    <n v="10918"/>
    <n v="102.81566202819999"/>
    <n v="6488981"/>
  </r>
  <r>
    <x v="2"/>
    <s v="SD"/>
    <s v="2017SD"/>
    <x v="145"/>
    <s v="Africa"/>
    <n v="61260484"/>
    <n v="3041"/>
    <n v="3408.7375023653999"/>
    <n v="61263525"/>
  </r>
  <r>
    <x v="2"/>
    <s v="SE"/>
    <s v="2017SE"/>
    <x v="146"/>
    <s v="Europe"/>
    <n v="71540089"/>
    <n v="353362504"/>
    <n v="322.10833333333301"/>
    <n v="424902593"/>
  </r>
  <r>
    <x v="2"/>
    <s v="SG"/>
    <s v="2017SG"/>
    <x v="147"/>
    <s v="Asia"/>
    <n v="1140965182"/>
    <n v="1860910264"/>
    <n v="99.003666666666604"/>
    <n v="3001875446"/>
  </r>
  <r>
    <x v="2"/>
    <s v="SI"/>
    <s v="2017SI"/>
    <x v="148"/>
    <s v="Europe"/>
    <n v="3486039"/>
    <n v="23567990"/>
    <n v="101.37416666666699"/>
    <n v="27054029"/>
  </r>
  <r>
    <x v="2"/>
    <s v="SK"/>
    <s v="2017SK"/>
    <x v="149"/>
    <s v="Europe"/>
    <n v="7573376"/>
    <n v="70236501"/>
    <n v="164.74166666666699"/>
    <n v="77809877"/>
  </r>
  <r>
    <x v="2"/>
    <s v="SL"/>
    <s v="2017SL"/>
    <x v="150"/>
    <s v="Africa"/>
    <n v="5071847"/>
    <n v="660634"/>
    <n v="55.283333333333402"/>
    <n v="5732481"/>
  </r>
  <r>
    <x v="2"/>
    <s v="SM"/>
    <s v="2017SM"/>
    <x v="151"/>
    <s v="Europe"/>
    <n v="11109"/>
    <n v="8595"/>
    <n v="109.485"/>
    <n v="19704"/>
  </r>
  <r>
    <x v="2"/>
    <s v="SN"/>
    <s v="2017SN"/>
    <x v="152"/>
    <s v="Africa"/>
    <n v="12951909"/>
    <n v="53516"/>
    <n v="102.452516757502"/>
    <n v="13005425"/>
  </r>
  <r>
    <x v="2"/>
    <s v="SO"/>
    <s v="2017SO"/>
    <x v="153"/>
    <s v="Africa"/>
    <n v="4571623"/>
    <n v="36973"/>
    <n v="104.93042455392499"/>
    <n v="4608596"/>
  </r>
  <r>
    <x v="2"/>
    <s v="SR"/>
    <s v="2017SR"/>
    <x v="154"/>
    <s v="South America"/>
    <n v="189380"/>
    <n v="990257"/>
    <n v="125.97499999999999"/>
    <n v="1179637"/>
  </r>
  <r>
    <x v="2"/>
    <s v="ST"/>
    <s v="2017ST"/>
    <x v="155"/>
    <s v="Africa"/>
    <n v="0"/>
    <n v="1019"/>
    <n v="110.104894355399"/>
    <n v="1019"/>
  </r>
  <r>
    <x v="2"/>
    <s v="SV"/>
    <s v="2017SV"/>
    <x v="156"/>
    <s v="North America"/>
    <n v="8830221"/>
    <n v="2296625"/>
    <n v="111.14793561138301"/>
    <n v="11126846"/>
  </r>
  <r>
    <x v="2"/>
    <s v="TD"/>
    <s v="2017TD"/>
    <x v="157"/>
    <s v="Africa"/>
    <n v="222596"/>
    <n v="2235"/>
    <n v="87.600276898734194"/>
    <n v="224831"/>
  </r>
  <r>
    <x v="2"/>
    <s v="TG"/>
    <s v="2017TG"/>
    <x v="158"/>
    <s v="Africa"/>
    <n v="979401"/>
    <n v="230330"/>
    <n v="102.44131225"/>
    <n v="1209731"/>
  </r>
  <r>
    <x v="2"/>
    <s v="TH"/>
    <s v="2017TH"/>
    <x v="159"/>
    <s v="Asia"/>
    <n v="881282133"/>
    <n v="2559486521"/>
    <n v="98.250587729591402"/>
    <n v="3440768654"/>
  </r>
  <r>
    <x v="2"/>
    <s v="TL"/>
    <s v="2017TL"/>
    <x v="161"/>
    <s v="Asia"/>
    <n v="5773868"/>
    <n v="352830"/>
    <n v="97.7083333333333"/>
    <n v="6126698"/>
  </r>
  <r>
    <x v="2"/>
    <s v="TN"/>
    <s v="2017TN"/>
    <x v="162"/>
    <s v="Africa"/>
    <n v="5772505"/>
    <n v="6588688"/>
    <n v="109.130927079933"/>
    <n v="12361193"/>
  </r>
  <r>
    <x v="2"/>
    <s v="TO"/>
    <s v="2017TO"/>
    <x v="163"/>
    <s v="Oceania"/>
    <n v="69463875"/>
    <n v="3586415"/>
    <n v="94.169626460767901"/>
    <n v="73050290"/>
  </r>
  <r>
    <x v="2"/>
    <s v="TR"/>
    <s v="2017TR"/>
    <x v="164"/>
    <s v="Asia"/>
    <n v="93530587"/>
    <n v="193809552"/>
    <n v="312.14416666666699"/>
    <n v="287340139"/>
  </r>
  <r>
    <x v="2"/>
    <s v="TT"/>
    <s v="2017TT"/>
    <x v="165"/>
    <s v="North America"/>
    <n v="65126821"/>
    <n v="1465981"/>
    <n v="106.35833333333299"/>
    <n v="66592802"/>
  </r>
  <r>
    <x v="2"/>
    <s v="TZ"/>
    <s v="2017TZ"/>
    <x v="166"/>
    <s v="Africa"/>
    <n v="4878846"/>
    <n v="5380229"/>
    <n v="90.413358212181507"/>
    <n v="10259075"/>
  </r>
  <r>
    <x v="2"/>
    <s v="UA"/>
    <s v="2017UA"/>
    <x v="167"/>
    <s v="Europe"/>
    <n v="12365122"/>
    <n v="9407218"/>
    <n v="226.75"/>
    <n v="21772340"/>
  </r>
  <r>
    <x v="2"/>
    <s v="UG"/>
    <s v="2017UG"/>
    <x v="168"/>
    <s v="Africa"/>
    <n v="928177"/>
    <n v="553282"/>
    <n v="101.39766906286199"/>
    <n v="1481459"/>
  </r>
  <r>
    <x v="2"/>
    <s v="US"/>
    <s v="2017US"/>
    <x v="169"/>
    <s v="North America"/>
    <n v="5324927943"/>
    <n v="5760941131"/>
    <n v="112.411557302308"/>
    <n v="11085869074"/>
  </r>
  <r>
    <x v="2"/>
    <s v="UY"/>
    <s v="2017UY"/>
    <x v="170"/>
    <s v="South America"/>
    <n v="14929112"/>
    <n v="5562904"/>
    <n v="65.145538108004601"/>
    <n v="20492016"/>
  </r>
  <r>
    <x v="2"/>
    <s v="UZ"/>
    <s v="2017UZ"/>
    <x v="171"/>
    <s v="Asia"/>
    <n v="4453362"/>
    <n v="73954"/>
    <n v="65.826367606285601"/>
    <n v="4527316"/>
  </r>
  <r>
    <x v="2"/>
    <s v="VC"/>
    <s v="2017VC"/>
    <x v="172"/>
    <s v="North America"/>
    <n v="787297"/>
    <n v="1063"/>
    <n v="107.925"/>
    <n v="788360"/>
  </r>
  <r>
    <x v="2"/>
    <s v="VN"/>
    <s v="2017VN"/>
    <x v="175"/>
    <s v="Asia"/>
    <n v="723262305"/>
    <n v="809510045"/>
    <n v="93.739633516916399"/>
    <n v="1532772350"/>
  </r>
  <r>
    <x v="2"/>
    <s v="VU"/>
    <s v="2017VU"/>
    <x v="176"/>
    <s v="Oceania"/>
    <n v="46451976"/>
    <n v="654550"/>
    <n v="151.22499999999999"/>
    <n v="47106526"/>
  </r>
  <r>
    <x v="2"/>
    <s v="WS"/>
    <s v="2017WS"/>
    <x v="177"/>
    <s v="Oceania"/>
    <n v="109618000"/>
    <n v="6768686"/>
    <n v="102.896360441407"/>
    <n v="116386686"/>
  </r>
  <r>
    <x v="2"/>
    <s v="ZA"/>
    <s v="2017ZA"/>
    <x v="178"/>
    <s v="Africa"/>
    <n v="223496495"/>
    <n v="139616097"/>
    <n v="83.016666666666694"/>
    <n v="363112592"/>
  </r>
  <r>
    <x v="2"/>
    <s v="ZM"/>
    <s v="2017ZM"/>
    <x v="179"/>
    <s v="Africa"/>
    <n v="1149360"/>
    <n v="123532"/>
    <n v="195.74166666666699"/>
    <n v="1272892"/>
  </r>
  <r>
    <x v="2"/>
    <s v="ZW"/>
    <s v="2017ZW"/>
    <x v="180"/>
    <s v="Africa"/>
    <n v="3051074"/>
    <n v="1137540"/>
    <n v="2.0137524264120898"/>
    <n v="4188614"/>
  </r>
  <r>
    <x v="3"/>
    <s v="AE"/>
    <s v="2018AE"/>
    <x v="0"/>
    <s v="Asia"/>
    <n v="819688445"/>
    <n v="2841348197"/>
    <n v="104.14893062944699"/>
    <n v="3661036642"/>
  </r>
  <r>
    <x v="3"/>
    <s v="AF"/>
    <s v="2018AF"/>
    <x v="1"/>
    <s v="Asia"/>
    <n v="1609077"/>
    <n v="158665"/>
    <n v="111.69285390219"/>
    <n v="1767742"/>
  </r>
  <r>
    <x v="3"/>
    <s v="AG"/>
    <s v="2018AG"/>
    <x v="2"/>
    <s v="North America"/>
    <n v="2376899"/>
    <n v="66826"/>
    <n v="99.614166666666705"/>
    <n v="2443725"/>
  </r>
  <r>
    <x v="3"/>
    <s v="AI"/>
    <s v="2018AI"/>
    <x v="3"/>
    <s v="North America"/>
    <n v="11044"/>
    <n v="21621"/>
    <n v="107.3425"/>
    <n v="32665"/>
  </r>
  <r>
    <x v="3"/>
    <s v="AL"/>
    <s v="2018AL"/>
    <x v="4"/>
    <s v="Europe"/>
    <n v="150761"/>
    <n v="774566"/>
    <n v="97.410801990530601"/>
    <n v="925327"/>
  </r>
  <r>
    <x v="3"/>
    <s v="AM"/>
    <s v="2018AM"/>
    <x v="5"/>
    <s v="Asia"/>
    <n v="4468113"/>
    <n v="245965"/>
    <n v="126.792110366697"/>
    <n v="4714078"/>
  </r>
  <r>
    <x v="3"/>
    <s v="AO"/>
    <s v="2018AO"/>
    <x v="6"/>
    <s v="Africa"/>
    <n v="7375244"/>
    <n v="320"/>
    <n v="63.15"/>
    <n v="7375564"/>
  </r>
  <r>
    <x v="3"/>
    <s v="AR"/>
    <s v="2018AR"/>
    <x v="181"/>
    <s v="South America"/>
    <n v="18462932"/>
    <n v="236671451"/>
    <n v="151.58167499999999"/>
    <n v="255134383"/>
  </r>
  <r>
    <x v="3"/>
    <s v="AT"/>
    <s v="2018AT"/>
    <x v="7"/>
    <s v="Europe"/>
    <n v="46142005"/>
    <n v="286088772"/>
    <n v="97.149665833333302"/>
    <n v="332230777"/>
  </r>
  <r>
    <x v="3"/>
    <s v="AU"/>
    <s v="2018AU"/>
    <x v="8"/>
    <s v="Oceania"/>
    <n v="9063086110"/>
    <n v="7006301533"/>
    <n v="113.3"/>
    <n v="16069387643"/>
  </r>
  <r>
    <x v="3"/>
    <s v="AW"/>
    <s v="2018AW"/>
    <x v="9"/>
    <s v="North America"/>
    <n v="1359517"/>
    <n v="2852"/>
    <n v="95.234750000000005"/>
    <n v="1362369"/>
  </r>
  <r>
    <x v="3"/>
    <s v="AZ"/>
    <s v="2018AZ"/>
    <x v="10"/>
    <s v="Asia"/>
    <n v="35708184"/>
    <n v="132867"/>
    <n v="152.9"/>
    <n v="35841051"/>
  </r>
  <r>
    <x v="3"/>
    <s v="BA"/>
    <s v="2018BA"/>
    <x v="11"/>
    <s v="Europe"/>
    <n v="219643"/>
    <n v="2659217"/>
    <n v="105.536666666667"/>
    <n v="2878860"/>
  </r>
  <r>
    <x v="3"/>
    <s v="BB"/>
    <s v="2018BB"/>
    <x v="12"/>
    <s v="North America"/>
    <n v="28335543"/>
    <n v="1306100"/>
    <n v="85.2040759352317"/>
    <n v="29641643"/>
  </r>
  <r>
    <x v="3"/>
    <s v="BD"/>
    <s v="2018BD"/>
    <x v="13"/>
    <s v="Asia"/>
    <n v="320355955"/>
    <n v="137967122"/>
    <n v="81.843365111151101"/>
    <n v="458323077"/>
  </r>
  <r>
    <x v="3"/>
    <s v="BE"/>
    <s v="2018BE"/>
    <x v="14"/>
    <s v="Europe"/>
    <n v="289317971"/>
    <n v="419119030"/>
    <n v="107.239166666667"/>
    <n v="708437001"/>
  </r>
  <r>
    <x v="3"/>
    <s v="BF"/>
    <s v="2018BF"/>
    <x v="15"/>
    <s v="Africa"/>
    <n v="1149755"/>
    <n v="3640"/>
    <n v="105.6425"/>
    <n v="1153395"/>
  </r>
  <r>
    <x v="3"/>
    <s v="BG"/>
    <s v="2018BG"/>
    <x v="16"/>
    <s v="Europe"/>
    <n v="13466194"/>
    <n v="20214908"/>
    <n v="6818.71840139494"/>
    <n v="33681102"/>
  </r>
  <r>
    <x v="3"/>
    <s v="BH"/>
    <s v="2018BH"/>
    <x v="17"/>
    <s v="Asia"/>
    <n v="60429983"/>
    <n v="11660735"/>
    <n v="98.903896378319104"/>
    <n v="72090718"/>
  </r>
  <r>
    <x v="3"/>
    <s v="BI"/>
    <s v="2018BI"/>
    <x v="18"/>
    <s v="Africa"/>
    <n v="6809"/>
    <n v="1216064"/>
    <n v="111.633333333333"/>
    <n v="1222873"/>
  </r>
  <r>
    <x v="3"/>
    <s v="BJ"/>
    <s v="2018BJ"/>
    <x v="19"/>
    <s v="Africa"/>
    <n v="1137221"/>
    <n v="1053"/>
    <n v="101.834627916667"/>
    <n v="1138274"/>
  </r>
  <r>
    <x v="3"/>
    <s v="BN"/>
    <s v="2018BN"/>
    <x v="20"/>
    <s v="Asia"/>
    <n v="5927718"/>
    <n v="42169"/>
    <n v="99.369544166666699"/>
    <n v="5969887"/>
  </r>
  <r>
    <x v="3"/>
    <s v="BO"/>
    <s v="2018BO"/>
    <x v="21"/>
    <s v="South America"/>
    <n v="1976662"/>
    <n v="8976777"/>
    <n v="101.57916666666701"/>
    <n v="10953439"/>
  </r>
  <r>
    <x v="3"/>
    <s v="BR"/>
    <s v="2018BR"/>
    <x v="22"/>
    <s v="South America"/>
    <n v="91668833"/>
    <n v="173960586"/>
    <n v="5025.99416666667"/>
    <n v="265629419"/>
  </r>
  <r>
    <x v="3"/>
    <s v="BS"/>
    <s v="2018BS"/>
    <x v="23"/>
    <s v="North America"/>
    <n v="2898085"/>
    <n v="30756"/>
    <n v="105.536666666667"/>
    <n v="2928841"/>
  </r>
  <r>
    <x v="3"/>
    <s v="BT"/>
    <s v="2018BT"/>
    <x v="24"/>
    <s v="Asia"/>
    <n v="892348"/>
    <n v="4089"/>
    <n v="97.541441557327104"/>
    <n v="896437"/>
  </r>
  <r>
    <x v="3"/>
    <s v="BW"/>
    <s v="2018BW"/>
    <x v="25"/>
    <s v="Africa"/>
    <n v="52206"/>
    <n v="5802"/>
    <n v="98.656067659838598"/>
    <n v="58008"/>
  </r>
  <r>
    <x v="3"/>
    <s v="BY"/>
    <s v="2018BY"/>
    <x v="26"/>
    <s v="Europe"/>
    <n v="851383"/>
    <n v="21690450"/>
    <n v="69.946937781438706"/>
    <n v="22541833"/>
  </r>
  <r>
    <x v="3"/>
    <s v="BZ"/>
    <s v="2018BZ"/>
    <x v="27"/>
    <s v="North America"/>
    <n v="443977"/>
    <n v="1132640"/>
    <n v="100.17012075008"/>
    <n v="1576617"/>
  </r>
  <r>
    <x v="3"/>
    <s v="CA"/>
    <s v="2018CA"/>
    <x v="28"/>
    <s v="North America"/>
    <n v="721359153"/>
    <n v="674690413"/>
    <n v="133.38333333333301"/>
    <n v="1396049566"/>
  </r>
  <r>
    <x v="3"/>
    <s v="CF"/>
    <s v="2018CF"/>
    <x v="29"/>
    <s v="Africa"/>
    <n v="67702"/>
    <n v="23358"/>
    <n v="96.590829213809698"/>
    <n v="91060"/>
  </r>
  <r>
    <x v="3"/>
    <s v="CG"/>
    <s v="2018CG"/>
    <x v="30"/>
    <s v="Africa"/>
    <n v="4688409"/>
    <n v="27678"/>
    <n v="98.061890248228394"/>
    <n v="4716087"/>
  </r>
  <r>
    <x v="3"/>
    <s v="CH"/>
    <s v="2018CH"/>
    <x v="31"/>
    <s v="Europe"/>
    <n v="138762826"/>
    <n v="389644104"/>
    <n v="100.79147500000001"/>
    <n v="528406930"/>
  </r>
  <r>
    <x v="3"/>
    <s v="CL"/>
    <s v="2018CL"/>
    <x v="32"/>
    <s v="South America"/>
    <n v="183024547"/>
    <n v="118603445"/>
    <n v="99.704999999999998"/>
    <n v="301627992"/>
  </r>
  <r>
    <x v="3"/>
    <s v="CM"/>
    <s v="2018CM"/>
    <x v="33"/>
    <s v="Africa"/>
    <n v="26581272"/>
    <n v="798956"/>
    <n v="112.116666666667"/>
    <n v="27380228"/>
  </r>
  <r>
    <x v="3"/>
    <s v="CN"/>
    <s v="2018CN"/>
    <x v="34"/>
    <s v="Asia"/>
    <n v="13847432010"/>
    <n v="12076149262"/>
    <n v="94.826277500000003"/>
    <n v="25923581272"/>
  </r>
  <r>
    <x v="3"/>
    <s v="CO"/>
    <s v="2018CO"/>
    <x v="35"/>
    <s v="South America"/>
    <n v="16108545"/>
    <n v="25294669"/>
    <n v="99.065285833333306"/>
    <n v="41403214"/>
  </r>
  <r>
    <x v="3"/>
    <s v="CR"/>
    <s v="2018CR"/>
    <x v="36"/>
    <s v="North America"/>
    <n v="16574593"/>
    <n v="12961334"/>
    <n v="96.562749999999994"/>
    <n v="29535927"/>
  </r>
  <r>
    <x v="3"/>
    <s v="CW"/>
    <s v="2018CW"/>
    <x v="37"/>
    <s v="North America"/>
    <n v="975504"/>
    <n v="0"/>
    <n v="128.708333333333"/>
    <n v="975504"/>
  </r>
  <r>
    <x v="3"/>
    <s v="CY"/>
    <s v="2018CY"/>
    <x v="38"/>
    <s v="Asia"/>
    <n v="17642801"/>
    <n v="3211853"/>
    <n v="100.5175"/>
    <n v="20854654"/>
  </r>
  <r>
    <x v="3"/>
    <s v="CZ"/>
    <s v="2018CZ"/>
    <x v="39"/>
    <s v="Europe"/>
    <n v="40080825"/>
    <n v="193174823"/>
    <n v="105.341666666667"/>
    <n v="233255648"/>
  </r>
  <r>
    <x v="3"/>
    <s v="DE"/>
    <s v="2018DE"/>
    <x v="40"/>
    <s v="Europe"/>
    <n v="859984559"/>
    <n v="3065491013"/>
    <n v="98.432334999999995"/>
    <n v="3925475572"/>
  </r>
  <r>
    <x v="3"/>
    <s v="DJ"/>
    <s v="2018DJ"/>
    <x v="41"/>
    <s v="Africa"/>
    <n v="758214"/>
    <n v="1158692"/>
    <n v="104.97100475872099"/>
    <n v="1916906"/>
  </r>
  <r>
    <x v="3"/>
    <s v="DK"/>
    <s v="2018DK"/>
    <x v="42"/>
    <s v="Europe"/>
    <n v="156126265"/>
    <n v="233032946"/>
    <n v="102.22499999999999"/>
    <n v="389159211"/>
  </r>
  <r>
    <x v="3"/>
    <s v="DM"/>
    <s v="2018DM"/>
    <x v="43"/>
    <s v="North America"/>
    <n v="66075"/>
    <n v="84938"/>
    <n v="103.709166666667"/>
    <n v="151013"/>
  </r>
  <r>
    <x v="3"/>
    <s v="DO"/>
    <s v="2018DO"/>
    <x v="44"/>
    <s v="North America"/>
    <n v="24386463"/>
    <n v="16381468"/>
    <n v="95.354542714432498"/>
    <n v="40767931"/>
  </r>
  <r>
    <x v="3"/>
    <s v="DZ"/>
    <s v="2018DZ"/>
    <x v="45"/>
    <s v="Africa"/>
    <n v="493638346"/>
    <n v="1593708"/>
    <n v="202.2525"/>
    <n v="495232054"/>
  </r>
  <r>
    <x v="3"/>
    <s v="EC"/>
    <s v="2018EC"/>
    <x v="46"/>
    <s v="South America"/>
    <n v="6806680"/>
    <n v="59059336"/>
    <n v="105.206222425733"/>
    <n v="65866016"/>
  </r>
  <r>
    <x v="3"/>
    <s v="EE"/>
    <s v="2018EE"/>
    <x v="47"/>
    <s v="Europe"/>
    <n v="5238474"/>
    <n v="8458667"/>
    <n v="208.95"/>
    <n v="13697141"/>
  </r>
  <r>
    <x v="3"/>
    <s v="EG"/>
    <s v="2018EG"/>
    <x v="48"/>
    <s v="Africa"/>
    <n v="345018497"/>
    <n v="7829790"/>
    <n v="94.219134266737797"/>
    <n v="352848287"/>
  </r>
  <r>
    <x v="3"/>
    <s v="ES"/>
    <s v="2018ES"/>
    <x v="49"/>
    <s v="Europe"/>
    <n v="150079103"/>
    <n v="476022615"/>
    <n v="96.637833333333305"/>
    <n v="626101718"/>
  </r>
  <r>
    <x v="3"/>
    <s v="ET"/>
    <s v="2018ET"/>
    <x v="50"/>
    <s v="Africa"/>
    <n v="1473207"/>
    <n v="5670148"/>
    <n v="124.216857847875"/>
    <n v="7143355"/>
  </r>
  <r>
    <x v="3"/>
    <s v="FI"/>
    <s v="2018FI"/>
    <x v="51"/>
    <s v="Europe"/>
    <n v="25985778"/>
    <n v="168434223"/>
    <n v="102.20416666666701"/>
    <n v="194420001"/>
  </r>
  <r>
    <x v="3"/>
    <s v="FJ"/>
    <s v="2018FJ"/>
    <x v="52"/>
    <s v="Oceania"/>
    <n v="491000432"/>
    <n v="57301353"/>
    <n v="113.26666666666701"/>
    <n v="548301785"/>
  </r>
  <r>
    <x v="3"/>
    <s v="FM"/>
    <s v="2018FM"/>
    <x v="53"/>
    <s v="Oceania"/>
    <n v="3921500"/>
    <n v="1098"/>
    <n v="102.38575"/>
    <n v="3922598"/>
  </r>
  <r>
    <x v="3"/>
    <s v="FR"/>
    <s v="2018FR"/>
    <x v="54"/>
    <s v="Europe"/>
    <n v="334838186"/>
    <n v="1110969323"/>
    <n v="103.09"/>
    <n v="1445807509"/>
  </r>
  <r>
    <x v="3"/>
    <s v="GA"/>
    <s v="2018GA"/>
    <x v="55"/>
    <s v="Africa"/>
    <n v="2419968"/>
    <n v="592458"/>
    <n v="98.3271207865169"/>
    <n v="3012426"/>
  </r>
  <r>
    <x v="3"/>
    <s v="GB"/>
    <s v="2018GB"/>
    <x v="56"/>
    <s v="Europe"/>
    <n v="1548225514"/>
    <n v="1701605471"/>
    <n v="105.958333333333"/>
    <n v="3249830985"/>
  </r>
  <r>
    <x v="3"/>
    <s v="GD"/>
    <s v="2018GD"/>
    <x v="57"/>
    <s v="North America"/>
    <n v="3409306"/>
    <n v="3735"/>
    <n v="111.257798225"/>
    <n v="3413041"/>
  </r>
  <r>
    <x v="3"/>
    <s v="GE"/>
    <s v="2018GE"/>
    <x v="58"/>
    <s v="Asia"/>
    <n v="30502361"/>
    <n v="1098172"/>
    <n v="127.428491666667"/>
    <n v="31600533"/>
  </r>
  <r>
    <x v="3"/>
    <s v="GH"/>
    <s v="2018GH"/>
    <x v="59"/>
    <s v="Africa"/>
    <n v="29711095"/>
    <n v="10532202"/>
    <n v="78.257012508916105"/>
    <n v="40243297"/>
  </r>
  <r>
    <x v="3"/>
    <s v="GM"/>
    <s v="2018GM"/>
    <x v="60"/>
    <s v="Africa"/>
    <n v="595139"/>
    <n v="77860"/>
    <n v="90.273394772863497"/>
    <n v="672999"/>
  </r>
  <r>
    <x v="3"/>
    <s v="GN"/>
    <s v="2018GN"/>
    <x v="61"/>
    <s v="Africa"/>
    <n v="1193594"/>
    <n v="50592"/>
    <n v="91.349219426787997"/>
    <n v="1244186"/>
  </r>
  <r>
    <x v="3"/>
    <s v="GR"/>
    <s v="2018GR"/>
    <x v="63"/>
    <s v="Europe"/>
    <n v="71493357"/>
    <n v="38629703"/>
    <n v="101.008195833333"/>
    <n v="110123060"/>
  </r>
  <r>
    <x v="3"/>
    <s v="GT"/>
    <s v="2018GT"/>
    <x v="64"/>
    <s v="North America"/>
    <n v="41973527"/>
    <n v="54261214"/>
    <n v="135.24833333333299"/>
    <n v="96234741"/>
  </r>
  <r>
    <x v="3"/>
    <s v="GY"/>
    <s v="2018GY"/>
    <x v="66"/>
    <s v="South America"/>
    <n v="27240171"/>
    <n v="1481074"/>
    <n v="116.190833333333"/>
    <n v="28721245"/>
  </r>
  <r>
    <x v="3"/>
    <s v="HK"/>
    <s v="2018HK"/>
    <x v="67"/>
    <s v="Asia"/>
    <n v="1142196745"/>
    <n v="89707524"/>
    <n v="96.825000000000003"/>
    <n v="1231904269"/>
  </r>
  <r>
    <x v="3"/>
    <s v="HN"/>
    <s v="2018HN"/>
    <x v="68"/>
    <s v="North America"/>
    <n v="2102297"/>
    <n v="5426330"/>
    <n v="317.23333333333301"/>
    <n v="7528627"/>
  </r>
  <r>
    <x v="3"/>
    <s v="HR"/>
    <s v="2018HR"/>
    <x v="69"/>
    <s v="Europe"/>
    <n v="3016970"/>
    <n v="4299307"/>
    <n v="101.491666666667"/>
    <n v="7316277"/>
  </r>
  <r>
    <x v="3"/>
    <s v="HT"/>
    <s v="2018HT"/>
    <x v="70"/>
    <s v="North America"/>
    <n v="250860"/>
    <n v="922849"/>
    <n v="103.535032618166"/>
    <n v="1173709"/>
  </r>
  <r>
    <x v="3"/>
    <s v="HU"/>
    <s v="2018HU"/>
    <x v="71"/>
    <s v="Europe"/>
    <n v="7134863"/>
    <n v="82468289"/>
    <n v="142.77500000000001"/>
    <n v="89603152"/>
  </r>
  <r>
    <x v="3"/>
    <s v="ID"/>
    <s v="2018ID"/>
    <x v="72"/>
    <s v="Asia"/>
    <n v="979186266"/>
    <n v="857678114"/>
    <n v="133.55500000000001"/>
    <n v="1836864380"/>
  </r>
  <r>
    <x v="3"/>
    <s v="IE"/>
    <s v="2018IE"/>
    <x v="73"/>
    <s v="Europe"/>
    <n v="62429836"/>
    <n v="240535732"/>
    <n v="101.166666666667"/>
    <n v="302965568"/>
  </r>
  <r>
    <x v="3"/>
    <s v="IL"/>
    <s v="2018IL"/>
    <x v="74"/>
    <s v="Asia"/>
    <n v="37970770"/>
    <n v="135667475"/>
    <n v="94.141666666666694"/>
    <n v="173638245"/>
  </r>
  <r>
    <x v="3"/>
    <s v="IN"/>
    <s v="2018IN"/>
    <x v="75"/>
    <s v="Asia"/>
    <n v="704913531"/>
    <n v="708697163"/>
    <n v="138.75833333333301"/>
    <n v="1413610694"/>
  </r>
  <r>
    <x v="3"/>
    <s v="IQ"/>
    <s v="2018IQ"/>
    <x v="76"/>
    <s v="Asia"/>
    <n v="4861068"/>
    <n v="343"/>
    <n v="104.708333333333"/>
    <n v="4861411"/>
  </r>
  <r>
    <x v="3"/>
    <s v="IR"/>
    <s v="2018IR"/>
    <x v="77"/>
    <s v="Asia"/>
    <n v="141323413"/>
    <n v="5826141"/>
    <n v="35.005866931519002"/>
    <n v="147149554"/>
  </r>
  <r>
    <x v="3"/>
    <s v="IS"/>
    <s v="2018IS"/>
    <x v="78"/>
    <s v="Europe"/>
    <n v="2332073"/>
    <n v="1603616"/>
    <n v="161.093633333333"/>
    <n v="3935689"/>
  </r>
  <r>
    <x v="3"/>
    <s v="IT"/>
    <s v="2018IT"/>
    <x v="79"/>
    <s v="Europe"/>
    <n v="320034431"/>
    <n v="1244748094"/>
    <n v="102.25"/>
    <n v="1564782525"/>
  </r>
  <r>
    <x v="3"/>
    <s v="JM"/>
    <s v="2018JM"/>
    <x v="80"/>
    <s v="North America"/>
    <n v="40020008"/>
    <n v="7956286"/>
    <n v="96.241666666666703"/>
    <n v="47976294"/>
  </r>
  <r>
    <x v="3"/>
    <s v="JO"/>
    <s v="2018JO"/>
    <x v="81"/>
    <s v="Asia"/>
    <n v="91922956"/>
    <n v="2937456"/>
    <n v="99.999999999999901"/>
    <n v="94860412"/>
  </r>
  <r>
    <x v="3"/>
    <s v="JP"/>
    <s v="2018JP"/>
    <x v="82"/>
    <s v="Asia"/>
    <n v="3493899416"/>
    <n v="4112662957"/>
    <n v="99.55"/>
    <n v="7606562373"/>
  </r>
  <r>
    <x v="3"/>
    <s v="KE"/>
    <s v="2018KE"/>
    <x v="83"/>
    <s v="Africa"/>
    <n v="11120715"/>
    <n v="5756489"/>
    <n v="97.985501241442606"/>
    <n v="16877204"/>
  </r>
  <r>
    <x v="3"/>
    <s v="KG"/>
    <s v="2018KG"/>
    <x v="84"/>
    <s v="Asia"/>
    <n v="121697"/>
    <n v="43817"/>
    <n v="104.766955597446"/>
    <n v="165514"/>
  </r>
  <r>
    <x v="3"/>
    <s v="KH"/>
    <s v="2018KH"/>
    <x v="85"/>
    <s v="Asia"/>
    <n v="12243005"/>
    <n v="27199526"/>
    <n v="174.047333333333"/>
    <n v="39442531"/>
  </r>
  <r>
    <x v="3"/>
    <s v="KI"/>
    <s v="2018KI"/>
    <x v="86"/>
    <s v="Oceania"/>
    <n v="12135263"/>
    <n v="4617"/>
    <n v="127.856010894452"/>
    <n v="12139880"/>
  </r>
  <r>
    <x v="3"/>
    <s v="KN"/>
    <s v="2018KN"/>
    <x v="87"/>
    <s v="North America"/>
    <n v="6113"/>
    <n v="1506"/>
    <n v="106.235"/>
    <n v="7619"/>
  </r>
  <r>
    <x v="3"/>
    <s v="KR"/>
    <s v="2018KR"/>
    <x v="88"/>
    <s v="Asia"/>
    <n v="1744697069"/>
    <n v="2760652048"/>
    <n v="99.086083333333306"/>
    <n v="4505349117"/>
  </r>
  <r>
    <x v="3"/>
    <s v="KW"/>
    <s v="2018KW"/>
    <x v="89"/>
    <s v="Asia"/>
    <n v="85531072"/>
    <n v="12658153"/>
    <n v="112.958333333333"/>
    <n v="98189225"/>
  </r>
  <r>
    <x v="3"/>
    <s v="KZ"/>
    <s v="2018KZ"/>
    <x v="91"/>
    <s v="Asia"/>
    <n v="982200"/>
    <n v="1412177"/>
    <n v="79.472143558644902"/>
    <n v="2394377"/>
  </r>
  <r>
    <x v="3"/>
    <s v="LA"/>
    <s v="2018LA"/>
    <x v="92"/>
    <s v="Asia"/>
    <n v="850025"/>
    <n v="3244351"/>
    <n v="104.22529574600701"/>
    <n v="4094376"/>
  </r>
  <r>
    <x v="3"/>
    <s v="LB"/>
    <s v="2018LB"/>
    <x v="93"/>
    <s v="Asia"/>
    <n v="17946653"/>
    <n v="1949415"/>
    <n v="106.53808156592901"/>
    <n v="19896068"/>
  </r>
  <r>
    <x v="3"/>
    <s v="LC"/>
    <s v="2018LC"/>
    <x v="94"/>
    <s v="North America"/>
    <n v="5306757"/>
    <n v="25695"/>
    <n v="101.21187935"/>
    <n v="5332452"/>
  </r>
  <r>
    <x v="3"/>
    <s v="LK"/>
    <s v="2018LK"/>
    <x v="95"/>
    <s v="Asia"/>
    <n v="411136860"/>
    <n v="59648679"/>
    <n v="99.3080916149068"/>
    <n v="470785539"/>
  </r>
  <r>
    <x v="3"/>
    <s v="LR"/>
    <s v="2018LR"/>
    <x v="96"/>
    <s v="Africa"/>
    <n v="421161"/>
    <n v="155955"/>
    <n v="89.283331172422194"/>
    <n v="577116"/>
  </r>
  <r>
    <x v="3"/>
    <s v="LS"/>
    <s v="2018LS"/>
    <x v="97"/>
    <s v="Africa"/>
    <n v="4500"/>
    <n v="157653"/>
    <n v="78.871885333972799"/>
    <n v="162153"/>
  </r>
  <r>
    <x v="3"/>
    <s v="LT"/>
    <s v="2018LT"/>
    <x v="98"/>
    <s v="Europe"/>
    <n v="15440988"/>
    <n v="32338591"/>
    <n v="107.48582500000001"/>
    <n v="47779579"/>
  </r>
  <r>
    <x v="3"/>
    <s v="LU"/>
    <s v="2018LU"/>
    <x v="99"/>
    <s v="Europe"/>
    <n v="771096"/>
    <n v="7551041"/>
    <n v="103.585833333333"/>
    <n v="8322137"/>
  </r>
  <r>
    <x v="3"/>
    <s v="LV"/>
    <s v="2018LV"/>
    <x v="100"/>
    <s v="Europe"/>
    <n v="14337283"/>
    <n v="13524939"/>
    <n v="105.687508333333"/>
    <n v="27862222"/>
  </r>
  <r>
    <x v="3"/>
    <s v="LY"/>
    <s v="2018LY"/>
    <x v="101"/>
    <s v="Africa"/>
    <n v="28052887"/>
    <n v="1097"/>
    <n v="270.17500000000001"/>
    <n v="28053984"/>
  </r>
  <r>
    <x v="3"/>
    <s v="MA"/>
    <s v="2018MA"/>
    <x v="102"/>
    <s v="Africa"/>
    <n v="66782402"/>
    <n v="81413603"/>
    <n v="101.43746740946099"/>
    <n v="148196005"/>
  </r>
  <r>
    <x v="3"/>
    <s v="MD"/>
    <s v="2018MD"/>
    <x v="103"/>
    <s v="Europe"/>
    <n v="325818"/>
    <n v="504109"/>
    <n v="59.628386870075602"/>
    <n v="829927"/>
  </r>
  <r>
    <x v="3"/>
    <s v="MG"/>
    <s v="2018MG"/>
    <x v="104"/>
    <s v="Africa"/>
    <n v="3077365"/>
    <n v="1938417"/>
    <n v="117.933333333333"/>
    <n v="5015782"/>
  </r>
  <r>
    <x v="3"/>
    <s v="ML"/>
    <s v="2018ML"/>
    <x v="105"/>
    <s v="Africa"/>
    <n v="6555810"/>
    <n v="172783"/>
    <n v="102.51666666666701"/>
    <n v="6728593"/>
  </r>
  <r>
    <x v="3"/>
    <s v="MM"/>
    <s v="2018MM"/>
    <x v="106"/>
    <s v="Asia"/>
    <n v="46606607"/>
    <n v="6017841"/>
    <n v="143.04988211977101"/>
    <n v="52624448"/>
  </r>
  <r>
    <x v="3"/>
    <s v="MN"/>
    <s v="2018MN"/>
    <x v="107"/>
    <s v="Asia"/>
    <n v="8912685"/>
    <n v="72505"/>
    <n v="89.787351943554"/>
    <n v="8985190"/>
  </r>
  <r>
    <x v="3"/>
    <s v="MO"/>
    <s v="2018MO"/>
    <x v="108"/>
    <s v="Asia"/>
    <n v="4666810"/>
    <n v="474993"/>
    <n v="99.051666666666705"/>
    <n v="5141803"/>
  </r>
  <r>
    <x v="3"/>
    <s v="MR"/>
    <s v="2018MR"/>
    <x v="110"/>
    <s v="Africa"/>
    <n v="289513"/>
    <n v="68751"/>
    <n v="97.763774851536297"/>
    <n v="358264"/>
  </r>
  <r>
    <x v="3"/>
    <s v="MS"/>
    <s v="2018MS"/>
    <x v="111"/>
    <s v="North America"/>
    <n v="0"/>
    <n v="2821"/>
    <n v="100.7675"/>
    <n v="2821"/>
  </r>
  <r>
    <x v="3"/>
    <s v="MT"/>
    <s v="2018MT"/>
    <x v="112"/>
    <s v="Europe"/>
    <n v="5002386"/>
    <n v="3925860"/>
    <n v="101.003857033266"/>
    <n v="8928246"/>
  </r>
  <r>
    <x v="3"/>
    <s v="MU"/>
    <s v="2018MU"/>
    <x v="113"/>
    <s v="Africa"/>
    <n v="92377136"/>
    <n v="10196343"/>
    <n v="103.231237128567"/>
    <n v="102573479"/>
  </r>
  <r>
    <x v="3"/>
    <s v="MV"/>
    <s v="2018MV"/>
    <x v="114"/>
    <s v="Asia"/>
    <n v="27348131"/>
    <n v="9902"/>
    <n v="97.567423558065599"/>
    <n v="27358033"/>
  </r>
  <r>
    <x v="3"/>
    <s v="MW"/>
    <s v="2018MW"/>
    <x v="115"/>
    <s v="Africa"/>
    <n v="963922"/>
    <n v="548101"/>
    <n v="71.160259197100501"/>
    <n v="1512023"/>
  </r>
  <r>
    <x v="3"/>
    <s v="MX"/>
    <s v="2018MX"/>
    <x v="116"/>
    <s v="North America"/>
    <n v="335192527"/>
    <n v="437121371"/>
    <n v="100.255418333333"/>
    <n v="772313898"/>
  </r>
  <r>
    <x v="3"/>
    <s v="MY"/>
    <s v="2018MY"/>
    <x v="117"/>
    <s v="Asia"/>
    <n v="1025548122"/>
    <n v="2016439038"/>
    <n v="120.683333333333"/>
    <n v="3041987160"/>
  </r>
  <r>
    <x v="3"/>
    <s v="MZ"/>
    <s v="2018MZ"/>
    <x v="118"/>
    <s v="Africa"/>
    <n v="8237425"/>
    <n v="14691651"/>
    <n v="119.616666666667"/>
    <n v="22929076"/>
  </r>
  <r>
    <x v="3"/>
    <s v="NA"/>
    <s v="2018NA"/>
    <x v="119"/>
    <s v="Africa"/>
    <n v="1731257"/>
    <n v="253751"/>
    <n v="132.64740543078599"/>
    <n v="1985008"/>
  </r>
  <r>
    <x v="3"/>
    <s v="NE"/>
    <s v="2018NE"/>
    <x v="121"/>
    <s v="Africa"/>
    <n v="22804"/>
    <n v="141326"/>
    <n v="104.091666666667"/>
    <n v="164130"/>
  </r>
  <r>
    <x v="3"/>
    <s v="NG"/>
    <s v="2018NG"/>
    <x v="122"/>
    <s v="Africa"/>
    <n v="155983470"/>
    <n v="19604"/>
    <n v="261.57654953788898"/>
    <n v="156003074"/>
  </r>
  <r>
    <x v="3"/>
    <s v="NI"/>
    <s v="2018NI"/>
    <x v="123"/>
    <s v="North America"/>
    <n v="26340545"/>
    <n v="6890246"/>
    <n v="214.75573825000001"/>
    <n v="33230791"/>
  </r>
  <r>
    <x v="3"/>
    <s v="NL"/>
    <s v="2018NL"/>
    <x v="124"/>
    <s v="Europe"/>
    <n v="856200321"/>
    <n v="637591345"/>
    <n v="103.435"/>
    <n v="1493791666"/>
  </r>
  <r>
    <x v="3"/>
    <s v="NO"/>
    <s v="2018NO"/>
    <x v="125"/>
    <s v="Europe"/>
    <n v="45127233"/>
    <n v="144010362"/>
    <n v="108.408333333333"/>
    <n v="189137595"/>
  </r>
  <r>
    <x v="3"/>
    <s v="NP"/>
    <s v="2018NP"/>
    <x v="126"/>
    <s v="Asia"/>
    <n v="9439317"/>
    <n v="1278703"/>
    <n v="121.64749999999999"/>
    <n v="10718020"/>
  </r>
  <r>
    <x v="3"/>
    <s v="NZ"/>
    <s v="2018NZ"/>
    <x v="127"/>
    <s v="Oceania"/>
    <n v="0"/>
    <n v="188845567"/>
    <n v="101.875"/>
    <n v="188845567"/>
  </r>
  <r>
    <x v="3"/>
    <s v="OM"/>
    <s v="2018OM"/>
    <x v="128"/>
    <s v="Asia"/>
    <n v="101821936"/>
    <n v="22839518"/>
    <n v="105.883333333333"/>
    <n v="124661454"/>
  </r>
  <r>
    <x v="3"/>
    <s v="PA"/>
    <s v="2018PA"/>
    <x v="129"/>
    <s v="North America"/>
    <n v="55599215"/>
    <n v="2613325"/>
    <n v="105.228675"/>
    <n v="58212540"/>
  </r>
  <r>
    <x v="3"/>
    <s v="PE"/>
    <s v="2018PE"/>
    <x v="130"/>
    <s v="South America"/>
    <n v="172567944"/>
    <n v="52778767"/>
    <n v="88.876840778760993"/>
    <n v="225346711"/>
  </r>
  <r>
    <x v="3"/>
    <s v="PG"/>
    <s v="2018PG"/>
    <x v="131"/>
    <s v="Oceania"/>
    <n v="168381661"/>
    <n v="29329064"/>
    <n v="138.504947187684"/>
    <n v="197710725"/>
  </r>
  <r>
    <x v="3"/>
    <s v="PH"/>
    <s v="2018PH"/>
    <x v="132"/>
    <s v="Asia"/>
    <n v="764913551"/>
    <n v="133301200"/>
    <n v="99.983333333333306"/>
    <n v="898214751"/>
  </r>
  <r>
    <x v="3"/>
    <s v="PK"/>
    <s v="2018PK"/>
    <x v="133"/>
    <s v="Asia"/>
    <n v="81073741"/>
    <n v="66356284"/>
    <n v="111.477761168854"/>
    <n v="147430025"/>
  </r>
  <r>
    <x v="3"/>
    <s v="PL"/>
    <s v="2018PL"/>
    <x v="134"/>
    <s v="Europe"/>
    <n v="70006214"/>
    <n v="187971337"/>
    <n v="126.825"/>
    <n v="257977551"/>
  </r>
  <r>
    <x v="3"/>
    <s v="PT"/>
    <s v="2018PT"/>
    <x v="135"/>
    <s v="Europe"/>
    <n v="43852720"/>
    <n v="54827782"/>
    <n v="103.49566666666701"/>
    <n v="98680502"/>
  </r>
  <r>
    <x v="3"/>
    <s v="PW"/>
    <s v="2018PW"/>
    <x v="136"/>
    <s v="Oceania"/>
    <n v="2246004"/>
    <n v="15796"/>
    <n v="102.85"/>
    <n v="2261800"/>
  </r>
  <r>
    <x v="3"/>
    <s v="PY"/>
    <s v="2018PY"/>
    <x v="137"/>
    <s v="South America"/>
    <n v="4259657"/>
    <n v="376202"/>
    <n v="101.85833333333299"/>
    <n v="4635859"/>
  </r>
  <r>
    <x v="3"/>
    <s v="QA"/>
    <s v="2018QA"/>
    <x v="138"/>
    <s v="Asia"/>
    <n v="37955148"/>
    <n v="76522614"/>
    <n v="99.733176303959596"/>
    <n v="114477762"/>
  </r>
  <r>
    <x v="3"/>
    <s v="RO"/>
    <s v="2018RO"/>
    <x v="139"/>
    <s v="Europe"/>
    <n v="9237318"/>
    <n v="50091971"/>
    <n v="104.38833333333299"/>
    <n v="59329289"/>
  </r>
  <r>
    <x v="3"/>
    <s v="RU"/>
    <s v="2018RU"/>
    <x v="140"/>
    <s v="Europe"/>
    <n v="163822299"/>
    <n v="235538314"/>
    <n v="173.01582500000001"/>
    <n v="399360613"/>
  </r>
  <r>
    <x v="3"/>
    <s v="RW"/>
    <s v="2018RW"/>
    <x v="141"/>
    <s v="Africa"/>
    <n v="329396"/>
    <n v="814170"/>
    <n v="120.781923717837"/>
    <n v="1143566"/>
  </r>
  <r>
    <x v="3"/>
    <s v="SA"/>
    <s v="2018SA"/>
    <x v="142"/>
    <s v="Asia"/>
    <n v="594877152"/>
    <n v="533130197"/>
    <n v="100"/>
    <n v="1128007349"/>
  </r>
  <r>
    <x v="3"/>
    <s v="SB"/>
    <s v="2018SB"/>
    <x v="143"/>
    <s v="Oceania"/>
    <n v="30408524"/>
    <n v="8546971"/>
    <n v="103.47499999999999"/>
    <n v="38955495"/>
  </r>
  <r>
    <x v="3"/>
    <s v="SC"/>
    <s v="2018SC"/>
    <x v="144"/>
    <s v="Africa"/>
    <n v="3178653"/>
    <n v="59383"/>
    <n v="106.622842086389"/>
    <n v="3238036"/>
  </r>
  <r>
    <x v="3"/>
    <s v="SD"/>
    <s v="2018SD"/>
    <x v="145"/>
    <s v="Africa"/>
    <n v="47163153"/>
    <n v="2581"/>
    <n v="6255.0854532147296"/>
    <n v="47165734"/>
  </r>
  <r>
    <x v="3"/>
    <s v="SE"/>
    <s v="2018SE"/>
    <x v="146"/>
    <s v="Europe"/>
    <n v="85638541"/>
    <n v="362751089"/>
    <n v="328.40083333333303"/>
    <n v="448389630"/>
  </r>
  <r>
    <x v="3"/>
    <s v="SG"/>
    <s v="2018SG"/>
    <x v="147"/>
    <s v="Asia"/>
    <n v="1258244922"/>
    <n v="2061911476"/>
    <n v="99.437916666666695"/>
    <n v="3320156398"/>
  </r>
  <r>
    <x v="3"/>
    <s v="SI"/>
    <s v="2018SI"/>
    <x v="148"/>
    <s v="Europe"/>
    <n v="2749444"/>
    <n v="35620637"/>
    <n v="103.136666666667"/>
    <n v="38370081"/>
  </r>
  <r>
    <x v="3"/>
    <s v="SK"/>
    <s v="2018SK"/>
    <x v="149"/>
    <s v="Europe"/>
    <n v="8818573"/>
    <n v="69576500"/>
    <n v="168.88333333333301"/>
    <n v="78395073"/>
  </r>
  <r>
    <x v="3"/>
    <s v="SL"/>
    <s v="2018SL"/>
    <x v="150"/>
    <s v="Africa"/>
    <n v="5887318"/>
    <n v="301092"/>
    <n v="64.144999999999996"/>
    <n v="6188410"/>
  </r>
  <r>
    <x v="3"/>
    <s v="SN"/>
    <s v="2018SN"/>
    <x v="152"/>
    <s v="Africa"/>
    <n v="15621425"/>
    <n v="105723"/>
    <n v="102.92480815009699"/>
    <n v="15727148"/>
  </r>
  <r>
    <x v="3"/>
    <s v="SO"/>
    <s v="2018SO"/>
    <x v="153"/>
    <s v="Africa"/>
    <n v="7678329"/>
    <n v="70928"/>
    <n v="109.406704846526"/>
    <n v="7749257"/>
  </r>
  <r>
    <x v="3"/>
    <s v="ST"/>
    <s v="2018ST"/>
    <x v="155"/>
    <s v="Africa"/>
    <n v="0"/>
    <n v="803549"/>
    <n v="118.76860398636801"/>
    <n v="803549"/>
  </r>
  <r>
    <x v="3"/>
    <s v="SV"/>
    <s v="2018SV"/>
    <x v="156"/>
    <s v="North America"/>
    <n v="12323932"/>
    <n v="4142295"/>
    <n v="112.359814904202"/>
    <n v="16466227"/>
  </r>
  <r>
    <x v="3"/>
    <s v="TD"/>
    <s v="2018TD"/>
    <x v="157"/>
    <s v="Africa"/>
    <n v="0"/>
    <n v="5123"/>
    <n v="91.344857594936698"/>
    <n v="5123"/>
  </r>
  <r>
    <x v="3"/>
    <s v="TG"/>
    <s v="2018TG"/>
    <x v="158"/>
    <s v="Africa"/>
    <n v="2515621"/>
    <n v="100008"/>
    <n v="103.39171708333301"/>
    <n v="2615629"/>
  </r>
  <r>
    <x v="3"/>
    <s v="TH"/>
    <s v="2018TH"/>
    <x v="159"/>
    <s v="Asia"/>
    <n v="924476698"/>
    <n v="2676076815"/>
    <n v="99.295873317280297"/>
    <n v="3600553513"/>
  </r>
  <r>
    <x v="3"/>
    <s v="TL"/>
    <s v="2018TL"/>
    <x v="161"/>
    <s v="Asia"/>
    <n v="4801258"/>
    <n v="730285"/>
    <n v="99.95"/>
    <n v="5531543"/>
  </r>
  <r>
    <x v="3"/>
    <s v="TN"/>
    <s v="2018TN"/>
    <x v="162"/>
    <s v="Africa"/>
    <n v="5213235"/>
    <n v="11141376"/>
    <n v="117.105769715183"/>
    <n v="16354611"/>
  </r>
  <r>
    <x v="3"/>
    <s v="TO"/>
    <s v="2018TO"/>
    <x v="163"/>
    <s v="Oceania"/>
    <n v="77547261"/>
    <n v="2139901"/>
    <n v="98.908333333333303"/>
    <n v="79687162"/>
  </r>
  <r>
    <x v="3"/>
    <s v="TR"/>
    <s v="2018TR"/>
    <x v="164"/>
    <s v="Asia"/>
    <n v="50513226"/>
    <n v="190386550"/>
    <n v="363.125"/>
    <n v="240899776"/>
  </r>
  <r>
    <x v="3"/>
    <s v="TT"/>
    <s v="2018TT"/>
    <x v="165"/>
    <s v="North America"/>
    <n v="66037330"/>
    <n v="1402410"/>
    <n v="107.441666666667"/>
    <n v="67439740"/>
  </r>
  <r>
    <x v="3"/>
    <s v="TZ"/>
    <s v="2018TZ"/>
    <x v="166"/>
    <s v="Africa"/>
    <n v="8778888"/>
    <n v="5736491"/>
    <n v="93.572815483020904"/>
    <n v="14515379"/>
  </r>
  <r>
    <x v="3"/>
    <s v="UA"/>
    <s v="2018UA"/>
    <x v="167"/>
    <s v="Europe"/>
    <n v="14362699"/>
    <n v="13827591"/>
    <n v="251.583333333333"/>
    <n v="28190290"/>
  </r>
  <r>
    <x v="3"/>
    <s v="UG"/>
    <s v="2018UG"/>
    <x v="168"/>
    <s v="Africa"/>
    <n v="451594"/>
    <n v="462050"/>
    <n v="104.050244161525"/>
    <n v="913644"/>
  </r>
  <r>
    <x v="3"/>
    <s v="US"/>
    <s v="2018US"/>
    <x v="169"/>
    <s v="North America"/>
    <n v="5501167262"/>
    <n v="6107054996"/>
    <n v="115.15730322479099"/>
    <n v="11608222258"/>
  </r>
  <r>
    <x v="3"/>
    <s v="UY"/>
    <s v="2018UY"/>
    <x v="170"/>
    <s v="South America"/>
    <n v="16650927"/>
    <n v="7224134"/>
    <n v="70.100855355547097"/>
    <n v="23875061"/>
  </r>
  <r>
    <x v="3"/>
    <s v="UZ"/>
    <s v="2018UZ"/>
    <x v="171"/>
    <s v="Asia"/>
    <n v="821727"/>
    <n v="7969"/>
    <n v="77.361898523605802"/>
    <n v="829696"/>
  </r>
  <r>
    <x v="3"/>
    <s v="VC"/>
    <s v="2018VC"/>
    <x v="172"/>
    <s v="North America"/>
    <n v="1323747"/>
    <n v="6317"/>
    <n v="110.433333333333"/>
    <n v="1330064"/>
  </r>
  <r>
    <x v="3"/>
    <s v="VN"/>
    <s v="2018VN"/>
    <x v="175"/>
    <s v="Asia"/>
    <n v="695908957"/>
    <n v="898425389"/>
    <n v="97.057667887684602"/>
    <n v="1594334346"/>
  </r>
  <r>
    <x v="3"/>
    <s v="VU"/>
    <s v="2018VU"/>
    <x v="176"/>
    <s v="Oceania"/>
    <n v="47969555"/>
    <n v="873285"/>
    <n v="154.75"/>
    <n v="48842840"/>
  </r>
  <r>
    <x v="3"/>
    <s v="WS"/>
    <s v="2018WS"/>
    <x v="177"/>
    <s v="Oceania"/>
    <n v="110928750"/>
    <n v="7379995"/>
    <n v="107.215392866781"/>
    <n v="118308745"/>
  </r>
  <r>
    <x v="3"/>
    <s v="ZA"/>
    <s v="2018ZA"/>
    <x v="178"/>
    <s v="Africa"/>
    <n v="199064387"/>
    <n v="148062097"/>
    <n v="86.766666666666694"/>
    <n v="347126484"/>
  </r>
  <r>
    <x v="3"/>
    <s v="ZM"/>
    <s v="2018ZM"/>
    <x v="179"/>
    <s v="Africa"/>
    <n v="3096226"/>
    <n v="298510"/>
    <n v="210.411666666667"/>
    <n v="3394736"/>
  </r>
  <r>
    <x v="3"/>
    <s v="ZW"/>
    <s v="2018ZW"/>
    <x v="180"/>
    <s v="Africa"/>
    <n v="699045"/>
    <n v="2883862"/>
    <n v="2.22759009546539"/>
    <n v="3582907"/>
  </r>
  <r>
    <x v="4"/>
    <s v="AE"/>
    <s v="2019AE"/>
    <x v="0"/>
    <s v="Asia"/>
    <n v="806433958"/>
    <n v="2558672064"/>
    <n v="102.137730264404"/>
    <n v="3365106022"/>
  </r>
  <r>
    <x v="4"/>
    <s v="AF"/>
    <s v="2019AF"/>
    <x v="1"/>
    <s v="Asia"/>
    <n v="1028825"/>
    <n v="94707"/>
    <n v="114.264439471841"/>
    <n v="1123532"/>
  </r>
  <r>
    <x v="4"/>
    <s v="AG"/>
    <s v="2019AG"/>
    <x v="2"/>
    <s v="North America"/>
    <n v="3822117"/>
    <n v="166455"/>
    <n v="101.04"/>
    <n v="3988572"/>
  </r>
  <r>
    <x v="4"/>
    <s v="AI"/>
    <s v="2019AI"/>
    <x v="3"/>
    <s v="North America"/>
    <n v="73436"/>
    <n v="65257"/>
    <n v="108.2175"/>
    <n v="138693"/>
  </r>
  <r>
    <x v="4"/>
    <s v="AL"/>
    <s v="2019AL"/>
    <x v="4"/>
    <s v="Europe"/>
    <n v="22184"/>
    <n v="660703"/>
    <n v="98.7853568454384"/>
    <n v="682887"/>
  </r>
  <r>
    <x v="4"/>
    <s v="AM"/>
    <s v="2019AM"/>
    <x v="5"/>
    <s v="Asia"/>
    <n v="397392"/>
    <n v="325906"/>
    <n v="128.62228678262599"/>
    <n v="723298"/>
  </r>
  <r>
    <x v="4"/>
    <s v="AO"/>
    <s v="2019AO"/>
    <x v="6"/>
    <s v="Africa"/>
    <n v="11404906"/>
    <n v="3134"/>
    <n v="73.935833333333306"/>
    <n v="11408040"/>
  </r>
  <r>
    <x v="4"/>
    <s v="AR"/>
    <s v="2019AR"/>
    <x v="181"/>
    <s v="South America"/>
    <n v="17220749"/>
    <n v="239697994"/>
    <n v="232.75109166666701"/>
    <n v="256918743"/>
  </r>
  <r>
    <x v="4"/>
    <s v="AT"/>
    <s v="2019AT"/>
    <x v="7"/>
    <s v="Europe"/>
    <n v="27781012"/>
    <n v="334484241"/>
    <n v="98.636925833333294"/>
    <n v="362265253"/>
  </r>
  <r>
    <x v="4"/>
    <s v="AU"/>
    <s v="2019AU"/>
    <x v="8"/>
    <s v="Oceania"/>
    <n v="8702846445"/>
    <n v="7133924171"/>
    <n v="115.125"/>
    <n v="15836770616"/>
  </r>
  <r>
    <x v="4"/>
    <s v="AW"/>
    <s v="2019AW"/>
    <x v="9"/>
    <s v="North America"/>
    <n v="1215800"/>
    <n v="1312"/>
    <n v="99.289333333333303"/>
    <n v="1217112"/>
  </r>
  <r>
    <x v="4"/>
    <s v="AZ"/>
    <s v="2019AZ"/>
    <x v="10"/>
    <s v="Asia"/>
    <n v="19276372"/>
    <n v="170185"/>
    <n v="156.89156432499999"/>
    <n v="19446557"/>
  </r>
  <r>
    <x v="4"/>
    <s v="BA"/>
    <s v="2019BA"/>
    <x v="11"/>
    <s v="Europe"/>
    <n v="121310"/>
    <n v="3235319"/>
    <n v="108.165833333333"/>
    <n v="3356629"/>
  </r>
  <r>
    <x v="4"/>
    <s v="BB"/>
    <s v="2019BB"/>
    <x v="12"/>
    <s v="North America"/>
    <n v="28705994"/>
    <n v="1490093"/>
    <n v="88.697689838079299"/>
    <n v="30196087"/>
  </r>
  <r>
    <x v="4"/>
    <s v="BD"/>
    <s v="2019BD"/>
    <x v="13"/>
    <s v="Asia"/>
    <n v="392742838"/>
    <n v="165269633"/>
    <n v="86.420043141237798"/>
    <n v="558012471"/>
  </r>
  <r>
    <x v="4"/>
    <s v="BE"/>
    <s v="2019BE"/>
    <x v="14"/>
    <s v="Europe"/>
    <n v="241038317"/>
    <n v="396352166"/>
    <n v="108.78"/>
    <n v="637390483"/>
  </r>
  <r>
    <x v="4"/>
    <s v="BF"/>
    <s v="2019BF"/>
    <x v="15"/>
    <s v="Africa"/>
    <n v="734696"/>
    <n v="582"/>
    <n v="102.226666666667"/>
    <n v="735278"/>
  </r>
  <r>
    <x v="4"/>
    <s v="BG"/>
    <s v="2019BG"/>
    <x v="16"/>
    <s v="Europe"/>
    <n v="20137890"/>
    <n v="21938973"/>
    <n v="7030.3529723930296"/>
    <n v="42076863"/>
  </r>
  <r>
    <x v="4"/>
    <s v="BH"/>
    <s v="2019BH"/>
    <x v="17"/>
    <s v="Asia"/>
    <n v="47727479"/>
    <n v="8418830"/>
    <n v="99.8986915953775"/>
    <n v="56146309"/>
  </r>
  <r>
    <x v="4"/>
    <s v="BI"/>
    <s v="2019BI"/>
    <x v="18"/>
    <s v="Africa"/>
    <n v="67627"/>
    <n v="278447"/>
    <n v="110.866666666667"/>
    <n v="346074"/>
  </r>
  <r>
    <x v="4"/>
    <s v="BJ"/>
    <s v="2019BJ"/>
    <x v="19"/>
    <s v="Africa"/>
    <n v="1228530"/>
    <n v="1429"/>
    <n v="101.116666666667"/>
    <n v="1229959"/>
  </r>
  <r>
    <x v="4"/>
    <s v="BN"/>
    <s v="2019BN"/>
    <x v="20"/>
    <s v="Asia"/>
    <n v="6196952"/>
    <n v="27416"/>
    <n v="98.981484166666604"/>
    <n v="6224368"/>
  </r>
  <r>
    <x v="4"/>
    <s v="BO"/>
    <s v="2019BO"/>
    <x v="21"/>
    <s v="South America"/>
    <n v="754657"/>
    <n v="10044007"/>
    <n v="103.44776119860001"/>
    <n v="10798664"/>
  </r>
  <r>
    <x v="4"/>
    <s v="BR"/>
    <s v="2019BR"/>
    <x v="22"/>
    <s v="South America"/>
    <n v="90450476"/>
    <n v="181698019"/>
    <n v="5213.61333333333"/>
    <n v="272148495"/>
  </r>
  <r>
    <x v="4"/>
    <s v="BS"/>
    <s v="2019BS"/>
    <x v="23"/>
    <s v="North America"/>
    <n v="2218265"/>
    <n v="14380"/>
    <n v="108.165833333333"/>
    <n v="2232645"/>
  </r>
  <r>
    <x v="4"/>
    <s v="BT"/>
    <s v="2019BT"/>
    <x v="24"/>
    <s v="Asia"/>
    <n v="154157"/>
    <n v="6815"/>
    <n v="100.200841047075"/>
    <n v="160972"/>
  </r>
  <r>
    <x v="4"/>
    <s v="BW"/>
    <s v="2019BW"/>
    <x v="25"/>
    <s v="Africa"/>
    <n v="64427"/>
    <n v="2872"/>
    <n v="101.39166666666701"/>
    <n v="67299"/>
  </r>
  <r>
    <x v="4"/>
    <s v="BY"/>
    <s v="2019BY"/>
    <x v="26"/>
    <s v="Europe"/>
    <n v="2678052"/>
    <n v="29800626"/>
    <n v="73.862676440971896"/>
    <n v="32478678"/>
  </r>
  <r>
    <x v="4"/>
    <s v="BZ"/>
    <s v="2019BZ"/>
    <x v="27"/>
    <s v="North America"/>
    <n v="787462"/>
    <n v="290778"/>
    <n v="100.357508379103"/>
    <n v="1078240"/>
  </r>
  <r>
    <x v="4"/>
    <s v="CA"/>
    <s v="2019CA"/>
    <x v="28"/>
    <s v="North America"/>
    <n v="727916805"/>
    <n v="711434746"/>
    <n v="135.98333333333301"/>
    <n v="1439351551"/>
  </r>
  <r>
    <x v="4"/>
    <s v="CF"/>
    <s v="2019CF"/>
    <x v="29"/>
    <s v="Africa"/>
    <n v="156658"/>
    <n v="52582"/>
    <n v="99.184653795819898"/>
    <n v="209240"/>
  </r>
  <r>
    <x v="4"/>
    <s v="CG"/>
    <s v="2019CG"/>
    <x v="30"/>
    <s v="Africa"/>
    <n v="1317238"/>
    <n v="3185"/>
    <n v="100.225207188979"/>
    <n v="1320423"/>
  </r>
  <r>
    <x v="4"/>
    <s v="CH"/>
    <s v="2019CH"/>
    <x v="31"/>
    <s v="Europe"/>
    <n v="161260275"/>
    <n v="428732469"/>
    <n v="101.157233333333"/>
    <n v="589992744"/>
  </r>
  <r>
    <x v="4"/>
    <s v="CL"/>
    <s v="2019CL"/>
    <x v="32"/>
    <s v="South America"/>
    <n v="148195136"/>
    <n v="122763977"/>
    <n v="102.255"/>
    <n v="270959113"/>
  </r>
  <r>
    <x v="4"/>
    <s v="CM"/>
    <s v="2019CM"/>
    <x v="33"/>
    <s v="Africa"/>
    <n v="19105137"/>
    <n v="378727"/>
    <n v="114.866666666667"/>
    <n v="19483864"/>
  </r>
  <r>
    <x v="4"/>
    <s v="CN"/>
    <s v="2019CN"/>
    <x v="34"/>
    <s v="Asia"/>
    <n v="16727221110"/>
    <n v="12514381572"/>
    <n v="97.575513333333305"/>
    <n v="29241602682"/>
  </r>
  <r>
    <x v="4"/>
    <s v="CO"/>
    <s v="2019CO"/>
    <x v="35"/>
    <s v="South America"/>
    <n v="14617581"/>
    <n v="26617432"/>
    <n v="102.555375"/>
    <n v="41235013"/>
  </r>
  <r>
    <x v="4"/>
    <s v="CR"/>
    <s v="2019CR"/>
    <x v="36"/>
    <s v="North America"/>
    <n v="11769910"/>
    <n v="17655160"/>
    <n v="98.586749999999995"/>
    <n v="29425070"/>
  </r>
  <r>
    <x v="4"/>
    <s v="CW"/>
    <s v="2019CW"/>
    <x v="37"/>
    <s v="North America"/>
    <n v="995805"/>
    <n v="0"/>
    <n v="132.083333333333"/>
    <n v="995805"/>
  </r>
  <r>
    <x v="4"/>
    <s v="CY"/>
    <s v="2019CY"/>
    <x v="38"/>
    <s v="Asia"/>
    <n v="14197211"/>
    <n v="4470166"/>
    <n v="100.769166666667"/>
    <n v="18667377"/>
  </r>
  <r>
    <x v="4"/>
    <s v="CZ"/>
    <s v="2019CZ"/>
    <x v="39"/>
    <s v="Europe"/>
    <n v="42351663"/>
    <n v="234051595"/>
    <n v="108.341666666667"/>
    <n v="276403258"/>
  </r>
  <r>
    <x v="4"/>
    <s v="DE"/>
    <s v="2019DE"/>
    <x v="40"/>
    <s v="Europe"/>
    <n v="848778540"/>
    <n v="3473776521"/>
    <n v="99.8553316666667"/>
    <n v="4322555061"/>
  </r>
  <r>
    <x v="4"/>
    <s v="DJ"/>
    <s v="2019DJ"/>
    <x v="41"/>
    <s v="Africa"/>
    <n v="887457"/>
    <n v="185140"/>
    <n v="108.455258746485"/>
    <n v="1072597"/>
  </r>
  <r>
    <x v="4"/>
    <s v="DK"/>
    <s v="2019DK"/>
    <x v="42"/>
    <s v="Europe"/>
    <n v="121144836"/>
    <n v="238099206"/>
    <n v="103"/>
    <n v="359244042"/>
  </r>
  <r>
    <x v="4"/>
    <s v="DM"/>
    <s v="2019DM"/>
    <x v="43"/>
    <s v="North America"/>
    <n v="7779"/>
    <n v="21774"/>
    <n v="105.2695992"/>
    <n v="29553"/>
  </r>
  <r>
    <x v="4"/>
    <s v="DO"/>
    <s v="2019DO"/>
    <x v="44"/>
    <s v="North America"/>
    <n v="25872117"/>
    <n v="17206751"/>
    <n v="97.081035660095907"/>
    <n v="43078868"/>
  </r>
  <r>
    <x v="4"/>
    <s v="DZ"/>
    <s v="2019DZ"/>
    <x v="45"/>
    <s v="Africa"/>
    <n v="451587627"/>
    <n v="46162862"/>
    <n v="206.2"/>
    <n v="497750489"/>
  </r>
  <r>
    <x v="4"/>
    <s v="EC"/>
    <s v="2019EC"/>
    <x v="46"/>
    <s v="South America"/>
    <n v="8862962"/>
    <n v="66769613"/>
    <n v="105.486084144434"/>
    <n v="75632575"/>
  </r>
  <r>
    <x v="4"/>
    <s v="EE"/>
    <s v="2019EE"/>
    <x v="47"/>
    <s v="Europe"/>
    <n v="4882626"/>
    <n v="13927460"/>
    <n v="213.708333333333"/>
    <n v="18810086"/>
  </r>
  <r>
    <x v="4"/>
    <s v="EG"/>
    <s v="2019EG"/>
    <x v="48"/>
    <s v="Africa"/>
    <n v="298407804"/>
    <n v="7882397"/>
    <n v="102.842822804666"/>
    <n v="306290201"/>
  </r>
  <r>
    <x v="4"/>
    <s v="ES"/>
    <s v="2019ES"/>
    <x v="49"/>
    <s v="Europe"/>
    <n v="136546028"/>
    <n v="437905536"/>
    <n v="97.313833333333307"/>
    <n v="574451564"/>
  </r>
  <r>
    <x v="4"/>
    <s v="ET"/>
    <s v="2019ET"/>
    <x v="50"/>
    <s v="Africa"/>
    <n v="888319"/>
    <n v="6945214"/>
    <n v="143.85508616915899"/>
    <n v="7833533"/>
  </r>
  <r>
    <x v="4"/>
    <s v="FI"/>
    <s v="2019FI"/>
    <x v="51"/>
    <s v="Europe"/>
    <n v="15771218"/>
    <n v="179820697"/>
    <n v="103.25083333333301"/>
    <n v="195591915"/>
  </r>
  <r>
    <x v="4"/>
    <s v="FJ"/>
    <s v="2019FJ"/>
    <x v="52"/>
    <s v="Oceania"/>
    <n v="437492809"/>
    <n v="57966852"/>
    <n v="115.27500000000001"/>
    <n v="495459661"/>
  </r>
  <r>
    <x v="4"/>
    <s v="FM"/>
    <s v="2019FM"/>
    <x v="53"/>
    <s v="Oceania"/>
    <n v="5276408"/>
    <n v="1618"/>
    <n v="104.35550000000001"/>
    <n v="5278026"/>
  </r>
  <r>
    <x v="4"/>
    <s v="FR"/>
    <s v="2019FR"/>
    <x v="54"/>
    <s v="Europe"/>
    <n v="352815685"/>
    <n v="1162387490"/>
    <n v="104.2325"/>
    <n v="1515203175"/>
  </r>
  <r>
    <x v="4"/>
    <s v="GA"/>
    <s v="2019GA"/>
    <x v="55"/>
    <s v="Africa"/>
    <n v="1527305"/>
    <n v="1551712"/>
    <n v="100.75045910959"/>
    <n v="3079017"/>
  </r>
  <r>
    <x v="4"/>
    <s v="GB"/>
    <s v="2019GB"/>
    <x v="56"/>
    <s v="Europe"/>
    <n v="1484272644"/>
    <n v="1708205877"/>
    <n v="107.8"/>
    <n v="3192478521"/>
  </r>
  <r>
    <x v="4"/>
    <s v="GD"/>
    <s v="2019GD"/>
    <x v="57"/>
    <s v="North America"/>
    <n v="4379715"/>
    <n v="751"/>
    <n v="111.923286483333"/>
    <n v="4380466"/>
  </r>
  <r>
    <x v="4"/>
    <s v="GE"/>
    <s v="2019GE"/>
    <x v="58"/>
    <s v="Asia"/>
    <n v="53985961"/>
    <n v="738044"/>
    <n v="133.61246666666699"/>
    <n v="54724005"/>
  </r>
  <r>
    <x v="4"/>
    <s v="GH"/>
    <s v="2019GH"/>
    <x v="59"/>
    <s v="Africa"/>
    <n v="42592440"/>
    <n v="14060695"/>
    <n v="83.847411783374298"/>
    <n v="56653135"/>
  </r>
  <r>
    <x v="4"/>
    <s v="GM"/>
    <s v="2019GM"/>
    <x v="60"/>
    <s v="Africa"/>
    <n v="1243123"/>
    <n v="4776"/>
    <n v="96.696957290482899"/>
    <n v="1247899"/>
  </r>
  <r>
    <x v="4"/>
    <s v="GN"/>
    <s v="2019GN"/>
    <x v="61"/>
    <s v="Africa"/>
    <n v="500194"/>
    <n v="239975"/>
    <n v="99.999999999999901"/>
    <n v="740169"/>
  </r>
  <r>
    <x v="4"/>
    <s v="GR"/>
    <s v="2019GR"/>
    <x v="63"/>
    <s v="Europe"/>
    <n v="59814173"/>
    <n v="46654118"/>
    <n v="101.263754166667"/>
    <n v="106468291"/>
  </r>
  <r>
    <x v="4"/>
    <s v="GT"/>
    <s v="2019GT"/>
    <x v="64"/>
    <s v="North America"/>
    <n v="34236290"/>
    <n v="37714196"/>
    <n v="140.2525"/>
    <n v="71950486"/>
  </r>
  <r>
    <x v="4"/>
    <s v="GW"/>
    <s v="2019GW"/>
    <x v="65"/>
    <s v="Africa"/>
    <n v="0"/>
    <n v="3013"/>
    <n v="104.67749999999999"/>
    <n v="3013"/>
  </r>
  <r>
    <x v="4"/>
    <s v="GY"/>
    <s v="2019GY"/>
    <x v="66"/>
    <s v="South America"/>
    <n v="27387520"/>
    <n v="2578178"/>
    <n v="118.61600429989799"/>
    <n v="29965698"/>
  </r>
  <r>
    <x v="4"/>
    <s v="HK"/>
    <s v="2019HK"/>
    <x v="67"/>
    <s v="Asia"/>
    <n v="1268284300"/>
    <n v="92993509"/>
    <n v="99.616666666666703"/>
    <n v="1361277809"/>
  </r>
  <r>
    <x v="4"/>
    <s v="HN"/>
    <s v="2019HN"/>
    <x v="68"/>
    <s v="North America"/>
    <n v="467262"/>
    <n v="12940871"/>
    <n v="331.08333333333297"/>
    <n v="13408133"/>
  </r>
  <r>
    <x v="4"/>
    <s v="HR"/>
    <s v="2019HR"/>
    <x v="69"/>
    <s v="Europe"/>
    <n v="1475343"/>
    <n v="5908813"/>
    <n v="102.27500000000001"/>
    <n v="7384156"/>
  </r>
  <r>
    <x v="4"/>
    <s v="HT"/>
    <s v="2019HT"/>
    <x v="70"/>
    <s v="North America"/>
    <n v="113145"/>
    <n v="856389"/>
    <n v="122.9"/>
    <n v="969534"/>
  </r>
  <r>
    <x v="4"/>
    <s v="HU"/>
    <s v="2019HU"/>
    <x v="71"/>
    <s v="Europe"/>
    <n v="8388731"/>
    <n v="181690121"/>
    <n v="147.541666666667"/>
    <n v="190078852"/>
  </r>
  <r>
    <x v="4"/>
    <s v="ID"/>
    <s v="2019ID"/>
    <x v="72"/>
    <s v="Asia"/>
    <n v="1054682923"/>
    <n v="944309369"/>
    <n v="137.60249999999999"/>
    <n v="1998992292"/>
  </r>
  <r>
    <x v="4"/>
    <s v="IE"/>
    <s v="2019IE"/>
    <x v="73"/>
    <s v="Europe"/>
    <n v="70425859"/>
    <n v="246393749"/>
    <n v="102.116666666667"/>
    <n v="316819608"/>
  </r>
  <r>
    <x v="4"/>
    <s v="IL"/>
    <s v="2019IL"/>
    <x v="74"/>
    <s v="Asia"/>
    <n v="38428748"/>
    <n v="198291759"/>
    <n v="94.941666666666706"/>
    <n v="236720507"/>
  </r>
  <r>
    <x v="4"/>
    <s v="IN"/>
    <s v="2019IN"/>
    <x v="75"/>
    <s v="Asia"/>
    <n v="698666766"/>
    <n v="756302965"/>
    <n v="143.933333333333"/>
    <n v="1454969731"/>
  </r>
  <r>
    <x v="4"/>
    <s v="IQ"/>
    <s v="2019IQ"/>
    <x v="76"/>
    <s v="Asia"/>
    <n v="3694634"/>
    <n v="626"/>
    <n v="104.5"/>
    <n v="3695260"/>
  </r>
  <r>
    <x v="4"/>
    <s v="IR"/>
    <s v="2019IR"/>
    <x v="77"/>
    <s v="Asia"/>
    <n v="65863366"/>
    <n v="6837143"/>
    <n v="48.975779217577099"/>
    <n v="72700509"/>
  </r>
  <r>
    <x v="4"/>
    <s v="IS"/>
    <s v="2019IS"/>
    <x v="78"/>
    <s v="Europe"/>
    <n v="2400100"/>
    <n v="6142912"/>
    <n v="165.94895"/>
    <n v="8543012"/>
  </r>
  <r>
    <x v="4"/>
    <s v="IT"/>
    <s v="2019IT"/>
    <x v="79"/>
    <s v="Europe"/>
    <n v="286004835"/>
    <n v="1299526717"/>
    <n v="102.875"/>
    <n v="1585531552"/>
  </r>
  <r>
    <x v="4"/>
    <s v="JM"/>
    <s v="2019JM"/>
    <x v="80"/>
    <s v="North America"/>
    <n v="38581910"/>
    <n v="7560538"/>
    <n v="100"/>
    <n v="46142448"/>
  </r>
  <r>
    <x v="4"/>
    <s v="JO"/>
    <s v="2019JO"/>
    <x v="81"/>
    <s v="Asia"/>
    <n v="80613418"/>
    <n v="2783485"/>
    <n v="100.761514047266"/>
    <n v="83396903"/>
  </r>
  <r>
    <x v="4"/>
    <s v="JP"/>
    <s v="2019JP"/>
    <x v="82"/>
    <s v="Asia"/>
    <n v="3502426074"/>
    <n v="3947398757"/>
    <n v="100.01666666666701"/>
    <n v="7449824831"/>
  </r>
  <r>
    <x v="4"/>
    <s v="KE"/>
    <s v="2019KE"/>
    <x v="83"/>
    <s v="Africa"/>
    <n v="8327816"/>
    <n v="3988766"/>
    <n v="103.11588490111301"/>
    <n v="12316582"/>
  </r>
  <r>
    <x v="4"/>
    <s v="KG"/>
    <s v="2019KG"/>
    <x v="84"/>
    <s v="Asia"/>
    <n v="178358"/>
    <n v="58993"/>
    <n v="105.95461745953099"/>
    <n v="237351"/>
  </r>
  <r>
    <x v="4"/>
    <s v="KH"/>
    <s v="2019KH"/>
    <x v="85"/>
    <s v="Asia"/>
    <n v="15322602"/>
    <n v="36819867"/>
    <n v="177.428333333333"/>
    <n v="52142469"/>
  </r>
  <r>
    <x v="4"/>
    <s v="KI"/>
    <s v="2019KI"/>
    <x v="86"/>
    <s v="Oceania"/>
    <n v="10951256"/>
    <n v="7390"/>
    <n v="125.537879192182"/>
    <n v="10958646"/>
  </r>
  <r>
    <x v="4"/>
    <s v="KN"/>
    <s v="2019KN"/>
    <x v="87"/>
    <s v="North America"/>
    <n v="19115"/>
    <n v="68744"/>
    <n v="105.884889741667"/>
    <n v="87859"/>
  </r>
  <r>
    <x v="4"/>
    <s v="KR"/>
    <s v="2019KR"/>
    <x v="88"/>
    <s v="Asia"/>
    <n v="1685464789"/>
    <n v="2414779629"/>
    <n v="99.465583333333399"/>
    <n v="4100244418"/>
  </r>
  <r>
    <x v="4"/>
    <s v="KW"/>
    <s v="2019KW"/>
    <x v="89"/>
    <s v="Asia"/>
    <n v="82939110"/>
    <n v="5317852"/>
    <n v="114.191666666667"/>
    <n v="88256962"/>
  </r>
  <r>
    <x v="4"/>
    <s v="KZ"/>
    <s v="2019KZ"/>
    <x v="91"/>
    <s v="Asia"/>
    <n v="1651742"/>
    <n v="267821"/>
    <n v="83.640836408364095"/>
    <n v="1919563"/>
  </r>
  <r>
    <x v="4"/>
    <s v="LA"/>
    <s v="2019LA"/>
    <x v="92"/>
    <s v="Asia"/>
    <n v="911083"/>
    <n v="3333942"/>
    <n v="107.68824249474299"/>
    <n v="4245025"/>
  </r>
  <r>
    <x v="4"/>
    <s v="LB"/>
    <s v="2019LB"/>
    <x v="93"/>
    <s v="Asia"/>
    <n v="15482206"/>
    <n v="1591418"/>
    <n v="109.739965876318"/>
    <n v="17073624"/>
  </r>
  <r>
    <x v="4"/>
    <s v="LC"/>
    <s v="2019LC"/>
    <x v="94"/>
    <s v="North America"/>
    <n v="4496144"/>
    <n v="3505"/>
    <n v="101.75749999999999"/>
    <n v="4499649"/>
  </r>
  <r>
    <x v="4"/>
    <s v="LK"/>
    <s v="2019LK"/>
    <x v="95"/>
    <s v="Asia"/>
    <n v="413553267"/>
    <n v="62622682"/>
    <n v="102.81207194616999"/>
    <n v="476175949"/>
  </r>
  <r>
    <x v="4"/>
    <s v="LS"/>
    <s v="2019LS"/>
    <x v="97"/>
    <s v="Africa"/>
    <n v="1828"/>
    <n v="394248"/>
    <n v="82.963035956816398"/>
    <n v="396076"/>
  </r>
  <r>
    <x v="4"/>
    <s v="LT"/>
    <s v="2019LT"/>
    <x v="98"/>
    <s v="Europe"/>
    <n v="15435449"/>
    <n v="42750267"/>
    <n v="109.99509166666699"/>
    <n v="58185716"/>
  </r>
  <r>
    <x v="4"/>
    <s v="LU"/>
    <s v="2019LU"/>
    <x v="99"/>
    <s v="Europe"/>
    <n v="1061796"/>
    <n v="6626124"/>
    <n v="105.39166666666701"/>
    <n v="7687920"/>
  </r>
  <r>
    <x v="4"/>
    <s v="LV"/>
    <s v="2019LV"/>
    <x v="100"/>
    <s v="Europe"/>
    <n v="17371209"/>
    <n v="16111132"/>
    <n v="108.65881666666699"/>
    <n v="33482341"/>
  </r>
  <r>
    <x v="4"/>
    <s v="LY"/>
    <s v="2019LY"/>
    <x v="101"/>
    <s v="Africa"/>
    <n v="65435706"/>
    <n v="481"/>
    <n v="264.33333333333297"/>
    <n v="65436187"/>
  </r>
  <r>
    <x v="4"/>
    <s v="MA"/>
    <s v="2019MA"/>
    <x v="102"/>
    <s v="Africa"/>
    <n v="54029831"/>
    <n v="52218329"/>
    <n v="101.745214521452"/>
    <n v="106248160"/>
  </r>
  <r>
    <x v="4"/>
    <s v="MD"/>
    <s v="2019MD"/>
    <x v="103"/>
    <s v="Europe"/>
    <n v="267480"/>
    <n v="642494"/>
    <n v="62.513079139911397"/>
    <n v="909974"/>
  </r>
  <r>
    <x v="4"/>
    <s v="MG"/>
    <s v="2019MG"/>
    <x v="104"/>
    <s v="Africa"/>
    <n v="3773013"/>
    <n v="2265576"/>
    <n v="124.55"/>
    <n v="6038589"/>
  </r>
  <r>
    <x v="4"/>
    <s v="ML"/>
    <s v="2019ML"/>
    <x v="105"/>
    <s v="Africa"/>
    <n v="282567"/>
    <n v="50909"/>
    <n v="100.816666666667"/>
    <n v="333476"/>
  </r>
  <r>
    <x v="4"/>
    <s v="MM"/>
    <s v="2019MM"/>
    <x v="106"/>
    <s v="Asia"/>
    <n v="49763047"/>
    <n v="7647565"/>
    <n v="155.674130014551"/>
    <n v="57410612"/>
  </r>
  <r>
    <x v="4"/>
    <s v="MN"/>
    <s v="2019MN"/>
    <x v="107"/>
    <s v="Asia"/>
    <n v="15597828"/>
    <n v="131336"/>
    <n v="96.342788943043402"/>
    <n v="15729164"/>
  </r>
  <r>
    <x v="4"/>
    <s v="MO"/>
    <s v="2019MO"/>
    <x v="108"/>
    <s v="Asia"/>
    <n v="8019834"/>
    <n v="540517"/>
    <n v="101.7775"/>
    <n v="8560351"/>
  </r>
  <r>
    <x v="4"/>
    <s v="MR"/>
    <s v="2019MR"/>
    <x v="110"/>
    <s v="Africa"/>
    <n v="661063"/>
    <n v="8605"/>
    <n v="100.012432223083"/>
    <n v="669668"/>
  </r>
  <r>
    <x v="4"/>
    <s v="MS"/>
    <s v="2019MS"/>
    <x v="111"/>
    <s v="North America"/>
    <n v="0"/>
    <n v="35001"/>
    <n v="99.688333333333304"/>
    <n v="35001"/>
  </r>
  <r>
    <x v="4"/>
    <s v="MT"/>
    <s v="2019MT"/>
    <x v="112"/>
    <s v="Europe"/>
    <n v="4216185"/>
    <n v="4865922"/>
    <n v="102.662400985934"/>
    <n v="9082107"/>
  </r>
  <r>
    <x v="4"/>
    <s v="MU"/>
    <s v="2019MU"/>
    <x v="113"/>
    <s v="Africa"/>
    <n v="79760090"/>
    <n v="10114998"/>
    <n v="103.65"/>
    <n v="89875088"/>
  </r>
  <r>
    <x v="4"/>
    <s v="MV"/>
    <s v="2019MV"/>
    <x v="114"/>
    <s v="Asia"/>
    <n v="34383569"/>
    <n v="1969"/>
    <n v="97.782100897727801"/>
    <n v="34385538"/>
  </r>
  <r>
    <x v="4"/>
    <s v="MW"/>
    <s v="2019MW"/>
    <x v="115"/>
    <s v="Africa"/>
    <n v="1261"/>
    <n v="539007"/>
    <n v="77.828570423525804"/>
    <n v="540268"/>
  </r>
  <r>
    <x v="4"/>
    <s v="MX"/>
    <s v="2019MX"/>
    <x v="116"/>
    <s v="North America"/>
    <n v="350638568"/>
    <n v="437743261"/>
    <n v="103.90066666666699"/>
    <n v="788381829"/>
  </r>
  <r>
    <x v="4"/>
    <s v="MY"/>
    <s v="2019MY"/>
    <x v="117"/>
    <s v="Asia"/>
    <n v="1060881358"/>
    <n v="1937628701"/>
    <n v="121.48333333333299"/>
    <n v="2998510059"/>
  </r>
  <r>
    <x v="4"/>
    <s v="MZ"/>
    <s v="2019MZ"/>
    <x v="118"/>
    <s v="Africa"/>
    <n v="2941477"/>
    <n v="1461018"/>
    <n v="122.96916666666699"/>
    <n v="4402495"/>
  </r>
  <r>
    <x v="4"/>
    <s v="NA"/>
    <s v="2019NA"/>
    <x v="119"/>
    <s v="Africa"/>
    <n v="698503"/>
    <n v="1134289"/>
    <n v="137.58506468301101"/>
    <n v="1832792"/>
  </r>
  <r>
    <x v="4"/>
    <s v="NE"/>
    <s v="2019NE"/>
    <x v="121"/>
    <s v="Africa"/>
    <n v="25428"/>
    <n v="94162"/>
    <n v="101.5"/>
    <n v="119590"/>
  </r>
  <r>
    <x v="4"/>
    <s v="NG"/>
    <s v="2019NG"/>
    <x v="122"/>
    <s v="Africa"/>
    <n v="176241881"/>
    <n v="155704"/>
    <n v="291.38691785990102"/>
    <n v="176397585"/>
  </r>
  <r>
    <x v="4"/>
    <s v="NI"/>
    <s v="2019NI"/>
    <x v="123"/>
    <s v="North America"/>
    <n v="24265708"/>
    <n v="16361631"/>
    <n v="226.30162933333301"/>
    <n v="40627339"/>
  </r>
  <r>
    <x v="4"/>
    <s v="NL"/>
    <s v="2019NL"/>
    <x v="124"/>
    <s v="Europe"/>
    <n v="758785648"/>
    <n v="597994527"/>
    <n v="106.15916666666701"/>
    <n v="1356780175"/>
  </r>
  <r>
    <x v="4"/>
    <s v="NO"/>
    <s v="2019NO"/>
    <x v="125"/>
    <s v="Europe"/>
    <n v="54945597"/>
    <n v="140855790"/>
    <n v="110.758333333333"/>
    <n v="195801387"/>
  </r>
  <r>
    <x v="4"/>
    <s v="NP"/>
    <s v="2019NP"/>
    <x v="126"/>
    <s v="Asia"/>
    <n v="13025521"/>
    <n v="1420002"/>
    <n v="128.42166666666699"/>
    <n v="14445523"/>
  </r>
  <r>
    <x v="4"/>
    <s v="NZ"/>
    <s v="2019NZ"/>
    <x v="127"/>
    <s v="Oceania"/>
    <n v="0"/>
    <n v="179946790"/>
    <n v="103.52500000000001"/>
    <n v="179946790"/>
  </r>
  <r>
    <x v="4"/>
    <s v="OM"/>
    <s v="2019OM"/>
    <x v="128"/>
    <s v="Asia"/>
    <n v="107443688"/>
    <n v="4225240"/>
    <n v="106.02500000000001"/>
    <n v="111668928"/>
  </r>
  <r>
    <x v="4"/>
    <s v="PA"/>
    <s v="2019PA"/>
    <x v="129"/>
    <s v="North America"/>
    <n v="43583428"/>
    <n v="481779"/>
    <n v="104.855025"/>
    <n v="44065207"/>
  </r>
  <r>
    <x v="4"/>
    <s v="PE"/>
    <s v="2019PE"/>
    <x v="130"/>
    <s v="South America"/>
    <n v="120321535"/>
    <n v="45736783"/>
    <n v="90.878455586037305"/>
    <n v="166058318"/>
  </r>
  <r>
    <x v="4"/>
    <s v="PG"/>
    <s v="2019PG"/>
    <x v="131"/>
    <s v="Oceania"/>
    <n v="197057930"/>
    <n v="23321088"/>
    <n v="143.94635352601901"/>
    <n v="220379018"/>
  </r>
  <r>
    <x v="4"/>
    <s v="PH"/>
    <s v="2019PH"/>
    <x v="132"/>
    <s v="Asia"/>
    <n v="874273699"/>
    <n v="132785152"/>
    <n v="102.375"/>
    <n v="1007058851"/>
  </r>
  <r>
    <x v="4"/>
    <s v="PK"/>
    <s v="2019PK"/>
    <x v="133"/>
    <s v="Asia"/>
    <n v="69499095"/>
    <n v="74052180"/>
    <n v="123.270282072344"/>
    <n v="143551275"/>
  </r>
  <r>
    <x v="4"/>
    <s v="PL"/>
    <s v="2019PL"/>
    <x v="134"/>
    <s v="Europe"/>
    <n v="80806824"/>
    <n v="223638726"/>
    <n v="129.65"/>
    <n v="304445550"/>
  </r>
  <r>
    <x v="4"/>
    <s v="PT"/>
    <s v="2019PT"/>
    <x v="135"/>
    <s v="Europe"/>
    <n v="31168235"/>
    <n v="53640246"/>
    <n v="103.845666666667"/>
    <n v="84808481"/>
  </r>
  <r>
    <x v="4"/>
    <s v="PW"/>
    <s v="2019PW"/>
    <x v="136"/>
    <s v="Oceania"/>
    <n v="2065815"/>
    <n v="89713"/>
    <n v="103.125"/>
    <n v="2155528"/>
  </r>
  <r>
    <x v="4"/>
    <s v="PY"/>
    <s v="2019PY"/>
    <x v="137"/>
    <s v="South America"/>
    <n v="798373"/>
    <n v="761227"/>
    <n v="104.666666666667"/>
    <n v="1559600"/>
  </r>
  <r>
    <x v="4"/>
    <s v="QA"/>
    <s v="2019QA"/>
    <x v="138"/>
    <s v="Asia"/>
    <n v="51275420"/>
    <n v="91411400"/>
    <n v="99.068313935587199"/>
    <n v="142686820"/>
  </r>
  <r>
    <x v="4"/>
    <s v="RO"/>
    <s v="2019RO"/>
    <x v="139"/>
    <s v="Europe"/>
    <n v="11001611"/>
    <n v="81805752"/>
    <n v="108.384166666667"/>
    <n v="92807363"/>
  </r>
  <r>
    <x v="4"/>
    <s v="RU"/>
    <s v="2019RU"/>
    <x v="140"/>
    <s v="Europe"/>
    <n v="293186166"/>
    <n v="606025178"/>
    <n v="180.75026666666699"/>
    <n v="899211344"/>
  </r>
  <r>
    <x v="4"/>
    <s v="RW"/>
    <s v="2019RW"/>
    <x v="141"/>
    <s v="Africa"/>
    <n v="35477"/>
    <n v="736957"/>
    <n v="124.825553419079"/>
    <n v="772434"/>
  </r>
  <r>
    <x v="4"/>
    <s v="SA"/>
    <s v="2019SA"/>
    <x v="142"/>
    <s v="Asia"/>
    <n v="665963292"/>
    <n v="397571969"/>
    <n v="97.906666666666695"/>
    <n v="1063535261"/>
  </r>
  <r>
    <x v="4"/>
    <s v="SB"/>
    <s v="2019SB"/>
    <x v="143"/>
    <s v="Oceania"/>
    <n v="26644845"/>
    <n v="8883451"/>
    <n v="105.166666666667"/>
    <n v="35528296"/>
  </r>
  <r>
    <x v="4"/>
    <s v="SC"/>
    <s v="2019SC"/>
    <x v="144"/>
    <s v="Africa"/>
    <n v="1499114"/>
    <n v="21954"/>
    <n v="108.835014818788"/>
    <n v="1521068"/>
  </r>
  <r>
    <x v="4"/>
    <s v="SD"/>
    <s v="2019SD"/>
    <x v="145"/>
    <s v="Africa"/>
    <n v="39571145"/>
    <n v="7781"/>
    <n v="11712.107331347701"/>
    <n v="39578926"/>
  </r>
  <r>
    <x v="4"/>
    <s v="SE"/>
    <s v="2019SE"/>
    <x v="146"/>
    <s v="Europe"/>
    <n v="82492241"/>
    <n v="384999266"/>
    <n v="334.26"/>
    <n v="467491507"/>
  </r>
  <r>
    <x v="4"/>
    <s v="SG"/>
    <s v="2019SG"/>
    <x v="147"/>
    <s v="Asia"/>
    <n v="1123505906"/>
    <n v="1772806790"/>
    <n v="100"/>
    <n v="2896312696"/>
  </r>
  <r>
    <x v="4"/>
    <s v="SI"/>
    <s v="2019SI"/>
    <x v="148"/>
    <s v="Europe"/>
    <n v="2470045"/>
    <n v="31268687"/>
    <n v="104.818333333333"/>
    <n v="33738732"/>
  </r>
  <r>
    <x v="4"/>
    <s v="SK"/>
    <s v="2019SK"/>
    <x v="149"/>
    <s v="Europe"/>
    <n v="9331285"/>
    <n v="116240835"/>
    <n v="173.38333333333301"/>
    <n v="125572120"/>
  </r>
  <r>
    <x v="4"/>
    <s v="SL"/>
    <s v="2019SL"/>
    <x v="150"/>
    <s v="Africa"/>
    <n v="4479148"/>
    <n v="495454"/>
    <n v="73.641666666666694"/>
    <n v="4974602"/>
  </r>
  <r>
    <x v="4"/>
    <s v="SN"/>
    <s v="2019SN"/>
    <x v="152"/>
    <s v="Africa"/>
    <n v="11243623"/>
    <n v="5419"/>
    <n v="104.73639954697801"/>
    <n v="11249042"/>
  </r>
  <r>
    <x v="4"/>
    <s v="SO"/>
    <s v="2019SO"/>
    <x v="153"/>
    <s v="Africa"/>
    <n v="6137177"/>
    <n v="11392"/>
    <n v="114.55818145656499"/>
    <n v="6148569"/>
  </r>
  <r>
    <x v="4"/>
    <s v="SR"/>
    <s v="2019SR"/>
    <x v="154"/>
    <s v="South America"/>
    <n v="174817"/>
    <n v="731555"/>
    <n v="140.63333333333301"/>
    <n v="906372"/>
  </r>
  <r>
    <x v="4"/>
    <s v="ST"/>
    <s v="2019ST"/>
    <x v="155"/>
    <s v="Africa"/>
    <n v="0"/>
    <n v="1077435"/>
    <n v="127.937831496649"/>
    <n v="1077435"/>
  </r>
  <r>
    <x v="4"/>
    <s v="SV"/>
    <s v="2019SV"/>
    <x v="156"/>
    <s v="North America"/>
    <n v="32324191"/>
    <n v="7148815"/>
    <n v="112.444448962869"/>
    <n v="39473006"/>
  </r>
  <r>
    <x v="4"/>
    <s v="TD"/>
    <s v="2019TD"/>
    <x v="157"/>
    <s v="Africa"/>
    <n v="1653"/>
    <n v="4198"/>
    <n v="90.457041139240502"/>
    <n v="5851"/>
  </r>
  <r>
    <x v="4"/>
    <s v="TG"/>
    <s v="2019TG"/>
    <x v="158"/>
    <s v="Africa"/>
    <n v="3076656"/>
    <n v="96273"/>
    <n v="104.08925216666699"/>
    <n v="3172929"/>
  </r>
  <r>
    <x v="4"/>
    <s v="TH"/>
    <s v="2019TH"/>
    <x v="159"/>
    <s v="Asia"/>
    <n v="995473841"/>
    <n v="2576402348"/>
    <n v="99.9976256539383"/>
    <n v="3571876189"/>
  </r>
  <r>
    <x v="4"/>
    <s v="TL"/>
    <s v="2019TL"/>
    <x v="161"/>
    <s v="Asia"/>
    <n v="4358401"/>
    <n v="335783"/>
    <n v="100.908333333333"/>
    <n v="4694184"/>
  </r>
  <r>
    <x v="4"/>
    <s v="TN"/>
    <s v="2019TN"/>
    <x v="162"/>
    <s v="Africa"/>
    <n v="6504301"/>
    <n v="13182347"/>
    <n v="124.97536565422401"/>
    <n v="19686648"/>
  </r>
  <r>
    <x v="4"/>
    <s v="TO"/>
    <s v="2019TO"/>
    <x v="163"/>
    <s v="Oceania"/>
    <n v="72188386"/>
    <n v="2599454"/>
    <n v="100.075"/>
    <n v="74787840"/>
  </r>
  <r>
    <x v="4"/>
    <s v="TR"/>
    <s v="2019TR"/>
    <x v="164"/>
    <s v="Asia"/>
    <n v="127300658"/>
    <n v="222745769"/>
    <n v="418.23583333333301"/>
    <n v="350046427"/>
  </r>
  <r>
    <x v="4"/>
    <s v="TT"/>
    <s v="2019TT"/>
    <x v="165"/>
    <s v="North America"/>
    <n v="73329811"/>
    <n v="1050037"/>
    <n v="108.51666666666701"/>
    <n v="74379848"/>
  </r>
  <r>
    <x v="4"/>
    <s v="TZ"/>
    <s v="2019TZ"/>
    <x v="166"/>
    <s v="Africa"/>
    <n v="4739975"/>
    <n v="1059253"/>
    <n v="96.814440357949294"/>
    <n v="5799228"/>
  </r>
  <r>
    <x v="4"/>
    <s v="UA"/>
    <s v="2019UA"/>
    <x v="167"/>
    <s v="Europe"/>
    <n v="19711299"/>
    <n v="24954255"/>
    <n v="271.42500000000001"/>
    <n v="44665554"/>
  </r>
  <r>
    <x v="4"/>
    <s v="UG"/>
    <s v="2019UG"/>
    <x v="168"/>
    <s v="Africa"/>
    <n v="731052"/>
    <n v="694209"/>
    <n v="107.033976512937"/>
    <n v="1425261"/>
  </r>
  <r>
    <x v="4"/>
    <s v="US"/>
    <s v="2019US"/>
    <x v="169"/>
    <s v="North America"/>
    <n v="5622027525"/>
    <n v="6128030910"/>
    <n v="117.244195476228"/>
    <n v="11750058435"/>
  </r>
  <r>
    <x v="4"/>
    <s v="UY"/>
    <s v="2019UY"/>
    <x v="170"/>
    <s v="South America"/>
    <n v="14700984"/>
    <n v="7220322"/>
    <n v="75.626196859440796"/>
    <n v="21921306"/>
  </r>
  <r>
    <x v="4"/>
    <s v="UZ"/>
    <s v="2019UZ"/>
    <x v="171"/>
    <s v="Asia"/>
    <n v="62062"/>
    <n v="118820"/>
    <n v="88.599283633746495"/>
    <n v="180882"/>
  </r>
  <r>
    <x v="4"/>
    <s v="VC"/>
    <s v="2019VC"/>
    <x v="172"/>
    <s v="North America"/>
    <n v="9075657"/>
    <n v="589"/>
    <n v="111.441666666667"/>
    <n v="9076246"/>
  </r>
  <r>
    <x v="4"/>
    <s v="VN"/>
    <s v="2019VN"/>
    <x v="175"/>
    <s v="Asia"/>
    <n v="795165241"/>
    <n v="1026111647"/>
    <n v="99.771229144427906"/>
    <n v="1821276888"/>
  </r>
  <r>
    <x v="4"/>
    <s v="VU"/>
    <s v="2019VU"/>
    <x v="176"/>
    <s v="Oceania"/>
    <n v="44870777"/>
    <n v="529664"/>
    <n v="159.02500000000001"/>
    <n v="45400441"/>
  </r>
  <r>
    <x v="4"/>
    <s v="WS"/>
    <s v="2019WS"/>
    <x v="177"/>
    <s v="Oceania"/>
    <n v="123960172"/>
    <n v="7848003"/>
    <n v="108.26859815792101"/>
    <n v="131808175"/>
  </r>
  <r>
    <x v="4"/>
    <s v="ZA"/>
    <s v="2019ZA"/>
    <x v="178"/>
    <s v="Africa"/>
    <n v="160545776"/>
    <n v="158492581"/>
    <n v="90.341666666666697"/>
    <n v="319038357"/>
  </r>
  <r>
    <x v="4"/>
    <s v="ZM"/>
    <s v="2019ZM"/>
    <x v="179"/>
    <s v="Africa"/>
    <n v="281152"/>
    <n v="203224"/>
    <n v="229.66499999999999"/>
    <n v="484376"/>
  </r>
  <r>
    <x v="4"/>
    <s v="ZW"/>
    <s v="2019ZW"/>
    <x v="180"/>
    <s v="Africa"/>
    <n v="355305"/>
    <n v="3276524"/>
    <n v="7.9147387828162303"/>
    <n v="3631829"/>
  </r>
  <r>
    <x v="5"/>
    <s v="AE"/>
    <s v="2020AE"/>
    <x v="0"/>
    <s v="Asia"/>
    <n v="813049077"/>
    <n v="1407979072"/>
    <n v="100.013875053909"/>
    <n v="2221028149"/>
  </r>
  <r>
    <x v="5"/>
    <s v="AG"/>
    <s v="2020AG"/>
    <x v="2"/>
    <s v="North America"/>
    <n v="1764878"/>
    <n v="111039"/>
    <n v="101.6725"/>
    <n v="1875917"/>
  </r>
  <r>
    <x v="5"/>
    <s v="AI"/>
    <s v="2020AI"/>
    <x v="3"/>
    <s v="North America"/>
    <n v="0"/>
    <n v="99458"/>
    <n v="107.705"/>
    <n v="99458"/>
  </r>
  <r>
    <x v="5"/>
    <s v="AL"/>
    <s v="2020AL"/>
    <x v="4"/>
    <s v="Europe"/>
    <n v="263503"/>
    <n v="452662"/>
    <n v="100.38655547427"/>
    <n v="716165"/>
  </r>
  <r>
    <x v="5"/>
    <s v="AM"/>
    <s v="2020AM"/>
    <x v="5"/>
    <s v="Asia"/>
    <n v="188055"/>
    <n v="81157"/>
    <n v="130.18046318368701"/>
    <n v="269212"/>
  </r>
  <r>
    <x v="5"/>
    <s v="AO"/>
    <s v="2020AO"/>
    <x v="6"/>
    <s v="Africa"/>
    <n v="2976545"/>
    <n v="19422"/>
    <n v="90.402500000000003"/>
    <n v="2995967"/>
  </r>
  <r>
    <x v="5"/>
    <s v="AR"/>
    <s v="2020AR"/>
    <x v="181"/>
    <s v="South America"/>
    <n v="21926672"/>
    <n v="281590818"/>
    <n v="330.54168333333303"/>
    <n v="303517490"/>
  </r>
  <r>
    <x v="5"/>
    <s v="AT"/>
    <s v="2020AT"/>
    <x v="7"/>
    <s v="Europe"/>
    <n v="23383899"/>
    <n v="263539096"/>
    <n v="100"/>
    <n v="286922995"/>
  </r>
  <r>
    <x v="5"/>
    <s v="AU"/>
    <s v="2020AU"/>
    <x v="8"/>
    <s v="Oceania"/>
    <n v="8098991501"/>
    <n v="6646448563"/>
    <n v="116.1"/>
    <n v="14745440064"/>
  </r>
  <r>
    <x v="5"/>
    <s v="AZ"/>
    <s v="2020AZ"/>
    <x v="10"/>
    <s v="Asia"/>
    <n v="23966453"/>
    <n v="89990"/>
    <n v="161.22147257500001"/>
    <n v="24056443"/>
  </r>
  <r>
    <x v="5"/>
    <s v="BA"/>
    <s v="2020BA"/>
    <x v="11"/>
    <s v="Europe"/>
    <n v="36323"/>
    <n v="2972981"/>
    <n v="108.2075"/>
    <n v="3009304"/>
  </r>
  <r>
    <x v="5"/>
    <s v="BD"/>
    <s v="2020BD"/>
    <x v="13"/>
    <s v="Asia"/>
    <n v="371423308"/>
    <n v="153518938"/>
    <n v="91.3382723931946"/>
    <n v="524942246"/>
  </r>
  <r>
    <x v="5"/>
    <s v="BE"/>
    <s v="2020BE"/>
    <x v="14"/>
    <s v="Europe"/>
    <n v="170868154"/>
    <n v="402931544"/>
    <n v="109.585833333333"/>
    <n v="573799698"/>
  </r>
  <r>
    <x v="5"/>
    <s v="BF"/>
    <s v="2020BF"/>
    <x v="15"/>
    <s v="Africa"/>
    <n v="4014391"/>
    <n v="314125"/>
    <n v="104.153066800435"/>
    <n v="4328516"/>
  </r>
  <r>
    <x v="5"/>
    <s v="BG"/>
    <s v="2020BG"/>
    <x v="16"/>
    <s v="Europe"/>
    <n v="18692286"/>
    <n v="18059134"/>
    <n v="7147.9314757375396"/>
    <n v="36751420"/>
  </r>
  <r>
    <x v="5"/>
    <s v="BH"/>
    <s v="2020BH"/>
    <x v="17"/>
    <s v="Asia"/>
    <n v="36339384"/>
    <n v="9551935"/>
    <n v="97.5833333333333"/>
    <n v="45891319"/>
  </r>
  <r>
    <x v="5"/>
    <s v="BI"/>
    <s v="2020BI"/>
    <x v="18"/>
    <s v="Africa"/>
    <n v="0"/>
    <n v="38702"/>
    <n v="118.98333333333299"/>
    <n v="38702"/>
  </r>
  <r>
    <x v="5"/>
    <s v="BJ"/>
    <s v="2020BJ"/>
    <x v="19"/>
    <s v="Africa"/>
    <n v="1110602"/>
    <n v="13546"/>
    <n v="104.17314158333301"/>
    <n v="1124148"/>
  </r>
  <r>
    <x v="5"/>
    <s v="BN"/>
    <s v="2020BN"/>
    <x v="20"/>
    <s v="Asia"/>
    <n v="5401271"/>
    <n v="55351349"/>
    <n v="100.902041666667"/>
    <n v="60752620"/>
  </r>
  <r>
    <x v="5"/>
    <s v="BO"/>
    <s v="2020BO"/>
    <x v="21"/>
    <s v="South America"/>
    <n v="295119"/>
    <n v="4297636"/>
    <n v="104.420937894925"/>
    <n v="4592755"/>
  </r>
  <r>
    <x v="5"/>
    <s v="BR"/>
    <s v="2020BR"/>
    <x v="22"/>
    <s v="South America"/>
    <n v="82670184"/>
    <n v="203216057"/>
    <n v="5381.0625"/>
    <n v="285886241"/>
  </r>
  <r>
    <x v="5"/>
    <s v="BS"/>
    <s v="2020BS"/>
    <x v="23"/>
    <s v="North America"/>
    <n v="1982930"/>
    <n v="146734"/>
    <n v="108.2075"/>
    <n v="2129664"/>
  </r>
  <r>
    <x v="5"/>
    <s v="BT"/>
    <s v="2020BT"/>
    <x v="24"/>
    <s v="Asia"/>
    <n v="322915"/>
    <n v="404"/>
    <n v="105.841512349464"/>
    <n v="323319"/>
  </r>
  <r>
    <x v="5"/>
    <s v="BW"/>
    <s v="2020BW"/>
    <x v="25"/>
    <s v="Africa"/>
    <n v="104119"/>
    <n v="32410"/>
    <n v="103.308333333333"/>
    <n v="136529"/>
  </r>
  <r>
    <x v="5"/>
    <s v="BY"/>
    <s v="2020BY"/>
    <x v="26"/>
    <s v="Europe"/>
    <n v="2523394"/>
    <n v="16564838"/>
    <n v="77.960683777933497"/>
    <n v="19088232"/>
  </r>
  <r>
    <x v="5"/>
    <s v="BZ"/>
    <s v="2020BZ"/>
    <x v="27"/>
    <s v="North America"/>
    <n v="412716"/>
    <n v="108592"/>
    <n v="100.479377162747"/>
    <n v="521308"/>
  </r>
  <r>
    <x v="5"/>
    <s v="CA"/>
    <s v="2020CA"/>
    <x v="28"/>
    <s v="North America"/>
    <n v="791171720"/>
    <n v="588535639"/>
    <n v="136.958333333333"/>
    <n v="1379707359"/>
  </r>
  <r>
    <x v="5"/>
    <s v="CF"/>
    <s v="2020CF"/>
    <x v="29"/>
    <s v="Africa"/>
    <n v="239420"/>
    <n v="118767"/>
    <n v="100.880866694167"/>
    <n v="358187"/>
  </r>
  <r>
    <x v="5"/>
    <s v="CG"/>
    <s v="2020CG"/>
    <x v="30"/>
    <s v="Africa"/>
    <n v="4945828"/>
    <n v="191565"/>
    <n v="102.024621965431"/>
    <n v="5137393"/>
  </r>
  <r>
    <x v="5"/>
    <s v="CH"/>
    <s v="2020CH"/>
    <x v="31"/>
    <s v="Europe"/>
    <n v="123591227"/>
    <n v="412366768"/>
    <n v="100.422958333333"/>
    <n v="535957995"/>
  </r>
  <r>
    <x v="5"/>
    <s v="CL"/>
    <s v="2020CL"/>
    <x v="32"/>
    <s v="South America"/>
    <n v="173678395"/>
    <n v="101555678"/>
    <n v="105.369166666667"/>
    <n v="275234073"/>
  </r>
  <r>
    <x v="5"/>
    <s v="CM"/>
    <s v="2020CM"/>
    <x v="33"/>
    <s v="Africa"/>
    <n v="29959398"/>
    <n v="324104"/>
    <n v="117.666666666667"/>
    <n v="30283502"/>
  </r>
  <r>
    <x v="5"/>
    <s v="CN"/>
    <s v="2020CN"/>
    <x v="34"/>
    <s v="Asia"/>
    <n v="16419131404"/>
    <n v="12298293272"/>
    <n v="99.9362766666667"/>
    <n v="28717424676"/>
  </r>
  <r>
    <x v="5"/>
    <s v="CO"/>
    <s v="2020CO"/>
    <x v="35"/>
    <s v="South America"/>
    <n v="24365446"/>
    <n v="29077873"/>
    <n v="105.146575"/>
    <n v="53443319"/>
  </r>
  <r>
    <x v="5"/>
    <s v="CR"/>
    <s v="2020CR"/>
    <x v="36"/>
    <s v="North America"/>
    <n v="13785483"/>
    <n v="18603208"/>
    <n v="99.301416666666697"/>
    <n v="32388691"/>
  </r>
  <r>
    <x v="5"/>
    <s v="CY"/>
    <s v="2020CY"/>
    <x v="38"/>
    <s v="Asia"/>
    <n v="9208417"/>
    <n v="5683774"/>
    <n v="100.12583333333301"/>
    <n v="14892191"/>
  </r>
  <r>
    <x v="5"/>
    <s v="CZ"/>
    <s v="2020CZ"/>
    <x v="39"/>
    <s v="Europe"/>
    <n v="41536395"/>
    <n v="171521791"/>
    <n v="111.76666666666701"/>
    <n v="213058186"/>
  </r>
  <r>
    <x v="5"/>
    <s v="DE"/>
    <s v="2020DE"/>
    <x v="40"/>
    <s v="Europe"/>
    <n v="936669036"/>
    <n v="2574102114"/>
    <n v="100"/>
    <n v="3510771150"/>
  </r>
  <r>
    <x v="5"/>
    <s v="DJ"/>
    <s v="2020DJ"/>
    <x v="41"/>
    <s v="Africa"/>
    <n v="2934033"/>
    <n v="687051"/>
    <n v="110.382951016235"/>
    <n v="3621084"/>
  </r>
  <r>
    <x v="5"/>
    <s v="DK"/>
    <s v="2020DK"/>
    <x v="42"/>
    <s v="Europe"/>
    <n v="104924611"/>
    <n v="274189389"/>
    <n v="103.433333333333"/>
    <n v="379114000"/>
  </r>
  <r>
    <x v="5"/>
    <s v="DM"/>
    <s v="2020DM"/>
    <x v="43"/>
    <s v="North America"/>
    <n v="0"/>
    <n v="15105"/>
    <n v="104.504166666667"/>
    <n v="15105"/>
  </r>
  <r>
    <x v="5"/>
    <s v="DO"/>
    <s v="2020DO"/>
    <x v="44"/>
    <s v="North America"/>
    <n v="20103636"/>
    <n v="17160880"/>
    <n v="100.751700489353"/>
    <n v="37264516"/>
  </r>
  <r>
    <x v="5"/>
    <s v="DZ"/>
    <s v="2020DZ"/>
    <x v="45"/>
    <s v="Africa"/>
    <n v="399163159"/>
    <n v="226582"/>
    <n v="211.18"/>
    <n v="399389741"/>
  </r>
  <r>
    <x v="5"/>
    <s v="EC"/>
    <s v="2020EC"/>
    <x v="46"/>
    <s v="South America"/>
    <n v="5713636"/>
    <n v="64032585"/>
    <n v="105.128620927274"/>
    <n v="69746221"/>
  </r>
  <r>
    <x v="5"/>
    <s v="EE"/>
    <s v="2020EE"/>
    <x v="47"/>
    <s v="Europe"/>
    <n v="5690487"/>
    <n v="13174627"/>
    <n v="212.75833333333301"/>
    <n v="18865114"/>
  </r>
  <r>
    <x v="5"/>
    <s v="EG"/>
    <s v="2020EG"/>
    <x v="48"/>
    <s v="Africa"/>
    <n v="233935870"/>
    <n v="11560287"/>
    <n v="108.03117419711199"/>
    <n v="245496157"/>
  </r>
  <r>
    <x v="5"/>
    <s v="ES"/>
    <s v="2020ES"/>
    <x v="49"/>
    <s v="Europe"/>
    <n v="134847922"/>
    <n v="520736171"/>
    <n v="96.999750000000006"/>
    <n v="655584093"/>
  </r>
  <r>
    <x v="5"/>
    <s v="ET"/>
    <s v="2020ET"/>
    <x v="50"/>
    <s v="Africa"/>
    <n v="1774904"/>
    <n v="5505185"/>
    <n v="173.138726479615"/>
    <n v="7280089"/>
  </r>
  <r>
    <x v="5"/>
    <s v="FI"/>
    <s v="2020FI"/>
    <x v="51"/>
    <s v="Europe"/>
    <n v="21312054"/>
    <n v="148301611"/>
    <n v="103.550833333333"/>
    <n v="169613665"/>
  </r>
  <r>
    <x v="5"/>
    <s v="FJ"/>
    <s v="2020FJ"/>
    <x v="52"/>
    <s v="Oceania"/>
    <n v="374584543"/>
    <n v="59708819"/>
    <n v="112.283333333333"/>
    <n v="434293362"/>
  </r>
  <r>
    <x v="5"/>
    <s v="FM"/>
    <s v="2020FM"/>
    <x v="53"/>
    <s v="Oceania"/>
    <n v="3205526"/>
    <n v="1939"/>
    <n v="104.93425000000001"/>
    <n v="3207465"/>
  </r>
  <r>
    <x v="5"/>
    <s v="FR"/>
    <s v="2020FR"/>
    <x v="54"/>
    <s v="Europe"/>
    <n v="446447771"/>
    <n v="896274277"/>
    <n v="104.729166666667"/>
    <n v="1342722048"/>
  </r>
  <r>
    <x v="5"/>
    <s v="GA"/>
    <s v="2020GA"/>
    <x v="55"/>
    <s v="Africa"/>
    <n v="912512"/>
    <n v="1329707"/>
    <n v="102.1133721353"/>
    <n v="2242219"/>
  </r>
  <r>
    <x v="5"/>
    <s v="GB"/>
    <s v="2020GB"/>
    <x v="56"/>
    <s v="Europe"/>
    <n v="1512542912"/>
    <n v="1346979830"/>
    <n v="108.866666666667"/>
    <n v="2859522742"/>
  </r>
  <r>
    <x v="5"/>
    <s v="GD"/>
    <s v="2020GD"/>
    <x v="57"/>
    <s v="North America"/>
    <n v="4247875"/>
    <n v="166"/>
    <n v="111.094234216667"/>
    <n v="4248041"/>
  </r>
  <r>
    <x v="5"/>
    <s v="GE"/>
    <s v="2020GE"/>
    <x v="58"/>
    <s v="Asia"/>
    <n v="56512636"/>
    <n v="288483"/>
    <n v="140.56360833333301"/>
    <n v="56801119"/>
  </r>
  <r>
    <x v="5"/>
    <s v="GH"/>
    <s v="2020GH"/>
    <x v="59"/>
    <s v="Africa"/>
    <n v="45726050"/>
    <n v="16197277"/>
    <n v="92.1376481772255"/>
    <n v="61923327"/>
  </r>
  <r>
    <x v="5"/>
    <s v="GM"/>
    <s v="2020GM"/>
    <x v="60"/>
    <s v="Africa"/>
    <n v="1782624"/>
    <n v="3679"/>
    <n v="102.432321064531"/>
    <n v="1786303"/>
  </r>
  <r>
    <x v="5"/>
    <s v="GN"/>
    <s v="2020GN"/>
    <x v="61"/>
    <s v="Africa"/>
    <n v="733065"/>
    <n v="452226"/>
    <n v="110.601620338717"/>
    <n v="1185291"/>
  </r>
  <r>
    <x v="5"/>
    <s v="GR"/>
    <s v="2020GR"/>
    <x v="63"/>
    <s v="Europe"/>
    <n v="49152678"/>
    <n v="46412420"/>
    <n v="99.999999166666697"/>
    <n v="95565098"/>
  </r>
  <r>
    <x v="5"/>
    <s v="GT"/>
    <s v="2020GT"/>
    <x v="64"/>
    <s v="North America"/>
    <n v="30729924"/>
    <n v="38750540"/>
    <n v="144.76083333333301"/>
    <n v="69480464"/>
  </r>
  <r>
    <x v="5"/>
    <s v="GY"/>
    <s v="2020GY"/>
    <x v="66"/>
    <s v="South America"/>
    <n v="26348821"/>
    <n v="1958788"/>
    <n v="119.79426098562"/>
    <n v="28307609"/>
  </r>
  <r>
    <x v="5"/>
    <s v="HK"/>
    <s v="2020HK"/>
    <x v="67"/>
    <s v="Asia"/>
    <n v="1087250088"/>
    <n v="97921786"/>
    <n v="99.866666666666703"/>
    <n v="1185171874"/>
  </r>
  <r>
    <x v="5"/>
    <s v="HN"/>
    <s v="2020HN"/>
    <x v="68"/>
    <s v="North America"/>
    <n v="2714177"/>
    <n v="6162646"/>
    <n v="342.566666666667"/>
    <n v="8876823"/>
  </r>
  <r>
    <x v="5"/>
    <s v="HR"/>
    <s v="2020HR"/>
    <x v="69"/>
    <s v="Europe"/>
    <n v="3521389"/>
    <n v="6350036"/>
    <n v="102.433333333333"/>
    <n v="9871425"/>
  </r>
  <r>
    <x v="5"/>
    <s v="HT"/>
    <s v="2020HT"/>
    <x v="70"/>
    <s v="North America"/>
    <n v="952759"/>
    <n v="803242"/>
    <n v="150.916666666667"/>
    <n v="1756001"/>
  </r>
  <r>
    <x v="5"/>
    <s v="HU"/>
    <s v="2020HU"/>
    <x v="71"/>
    <s v="Europe"/>
    <n v="4125179"/>
    <n v="114262361"/>
    <n v="152.44999999999999"/>
    <n v="118387540"/>
  </r>
  <r>
    <x v="5"/>
    <s v="ID"/>
    <s v="2020ID"/>
    <x v="72"/>
    <s v="Asia"/>
    <n v="1073053751"/>
    <n v="916306767"/>
    <n v="140.2458"/>
    <n v="1989360518"/>
  </r>
  <r>
    <x v="5"/>
    <s v="IE"/>
    <s v="2020IE"/>
    <x v="73"/>
    <s v="Europe"/>
    <n v="86436351"/>
    <n v="259324099"/>
    <n v="101.77500000000001"/>
    <n v="345760450"/>
  </r>
  <r>
    <x v="5"/>
    <s v="IL"/>
    <s v="2020IL"/>
    <x v="74"/>
    <s v="Asia"/>
    <n v="22599695"/>
    <n v="153303585"/>
    <n v="94.358333333333306"/>
    <n v="175903280"/>
  </r>
  <r>
    <x v="5"/>
    <s v="IN"/>
    <s v="2020IN"/>
    <x v="75"/>
    <s v="Asia"/>
    <n v="451261766"/>
    <n v="709623945"/>
    <n v="153.46666666666701"/>
    <n v="1160885711"/>
  </r>
  <r>
    <x v="5"/>
    <s v="IQ"/>
    <s v="2020IQ"/>
    <x v="76"/>
    <s v="Asia"/>
    <n v="6109077"/>
    <n v="90661"/>
    <n v="105.1"/>
    <n v="6199738"/>
  </r>
  <r>
    <x v="5"/>
    <s v="IR"/>
    <s v="2020IR"/>
    <x v="77"/>
    <s v="Asia"/>
    <n v="4426484"/>
    <n v="2971020"/>
    <n v="63.959497206703801"/>
    <n v="7397504"/>
  </r>
  <r>
    <x v="5"/>
    <s v="IS"/>
    <s v="2020IS"/>
    <x v="78"/>
    <s v="Europe"/>
    <n v="1762489"/>
    <n v="4712683"/>
    <n v="170.67505"/>
    <n v="6475172"/>
  </r>
  <r>
    <x v="5"/>
    <s v="IT"/>
    <s v="2020IT"/>
    <x v="79"/>
    <s v="Europe"/>
    <n v="226444088"/>
    <n v="1210266740"/>
    <n v="102.73333333333299"/>
    <n v="1436710828"/>
  </r>
  <r>
    <x v="5"/>
    <s v="JM"/>
    <s v="2020JM"/>
    <x v="80"/>
    <s v="North America"/>
    <n v="37467952"/>
    <n v="8391624"/>
    <n v="105.226777792935"/>
    <n v="45859576"/>
  </r>
  <r>
    <x v="5"/>
    <s v="JO"/>
    <s v="2020JO"/>
    <x v="81"/>
    <s v="Asia"/>
    <n v="99613718"/>
    <n v="2267307"/>
    <n v="101.097346481193"/>
    <n v="101881025"/>
  </r>
  <r>
    <x v="5"/>
    <s v="JP"/>
    <s v="2020JP"/>
    <x v="82"/>
    <s v="Asia"/>
    <n v="3529392658"/>
    <n v="3016151458"/>
    <n v="99.991666666666703"/>
    <n v="6545544116"/>
  </r>
  <r>
    <x v="5"/>
    <s v="KE"/>
    <s v="2020KE"/>
    <x v="83"/>
    <s v="Africa"/>
    <n v="6203916"/>
    <n v="4543767"/>
    <n v="108.68910737725101"/>
    <n v="10747683"/>
  </r>
  <r>
    <x v="5"/>
    <s v="KG"/>
    <s v="2020KG"/>
    <x v="84"/>
    <s v="Asia"/>
    <n v="57961"/>
    <n v="8304"/>
    <n v="112.65669516307899"/>
    <n v="66265"/>
  </r>
  <r>
    <x v="5"/>
    <s v="KH"/>
    <s v="2020KH"/>
    <x v="85"/>
    <s v="Asia"/>
    <n v="15243820"/>
    <n v="35693289"/>
    <n v="182.64525"/>
    <n v="50937109"/>
  </r>
  <r>
    <x v="5"/>
    <s v="KI"/>
    <s v="2020KI"/>
    <x v="86"/>
    <s v="Oceania"/>
    <n v="8365352"/>
    <n v="5229"/>
    <n v="128.74316949887199"/>
    <n v="8370581"/>
  </r>
  <r>
    <x v="5"/>
    <s v="KN"/>
    <s v="2020KN"/>
    <x v="87"/>
    <s v="North America"/>
    <n v="0"/>
    <n v="29450"/>
    <n v="104.64895364166701"/>
    <n v="29450"/>
  </r>
  <r>
    <x v="5"/>
    <s v="KR"/>
    <s v="2020KR"/>
    <x v="88"/>
    <s v="Asia"/>
    <n v="1711335854"/>
    <n v="2628525685"/>
    <n v="100"/>
    <n v="4339861539"/>
  </r>
  <r>
    <x v="5"/>
    <s v="KW"/>
    <s v="2020KW"/>
    <x v="89"/>
    <s v="Asia"/>
    <n v="117838744"/>
    <n v="7573906"/>
    <n v="116.591666666667"/>
    <n v="125412650"/>
  </r>
  <r>
    <x v="5"/>
    <s v="KZ"/>
    <s v="2020KZ"/>
    <x v="91"/>
    <s v="Asia"/>
    <n v="1475509"/>
    <n v="99"/>
    <n v="89.304613976372295"/>
    <n v="1475608"/>
  </r>
  <r>
    <x v="5"/>
    <s v="LA"/>
    <s v="2020LA"/>
    <x v="92"/>
    <s v="Asia"/>
    <n v="1313958"/>
    <n v="4063966"/>
    <n v="113.184728605213"/>
    <n v="5377924"/>
  </r>
  <r>
    <x v="5"/>
    <s v="LB"/>
    <s v="2020LB"/>
    <x v="93"/>
    <s v="Asia"/>
    <n v="3819394"/>
    <n v="1733805"/>
    <n v="202.870056003484"/>
    <n v="5553199"/>
  </r>
  <r>
    <x v="5"/>
    <s v="LC"/>
    <s v="2020LC"/>
    <x v="94"/>
    <s v="North America"/>
    <n v="3409472"/>
    <n v="1487"/>
    <n v="99.970833333333303"/>
    <n v="3410959"/>
  </r>
  <r>
    <x v="5"/>
    <s v="LK"/>
    <s v="2020LK"/>
    <x v="95"/>
    <s v="Asia"/>
    <n v="429046660"/>
    <n v="60481237"/>
    <n v="109.13907039337499"/>
    <n v="489527897"/>
  </r>
  <r>
    <x v="5"/>
    <s v="LS"/>
    <s v="2020LS"/>
    <x v="97"/>
    <s v="Africa"/>
    <n v="0"/>
    <n v="604296"/>
    <n v="87.0930161638736"/>
    <n v="604296"/>
  </r>
  <r>
    <x v="5"/>
    <s v="LT"/>
    <s v="2020LT"/>
    <x v="98"/>
    <s v="Europe"/>
    <n v="14225615"/>
    <n v="26918907"/>
    <n v="111.314916666667"/>
    <n v="41144522"/>
  </r>
  <r>
    <x v="5"/>
    <s v="LU"/>
    <s v="2020LU"/>
    <x v="99"/>
    <s v="Europe"/>
    <n v="1483042"/>
    <n v="6512919"/>
    <n v="106.255833333333"/>
    <n v="7995961"/>
  </r>
  <r>
    <x v="5"/>
    <s v="LV"/>
    <s v="2020LV"/>
    <x v="100"/>
    <s v="Europe"/>
    <n v="14749893"/>
    <n v="14738930"/>
    <n v="108.89685"/>
    <n v="29488823"/>
  </r>
  <r>
    <x v="5"/>
    <s v="LY"/>
    <s v="2020LY"/>
    <x v="101"/>
    <s v="Africa"/>
    <n v="93632506"/>
    <n v="66472"/>
    <n v="268.15833333333302"/>
    <n v="93698978"/>
  </r>
  <r>
    <x v="5"/>
    <s v="MA"/>
    <s v="2020MA"/>
    <x v="102"/>
    <s v="Africa"/>
    <n v="36655839"/>
    <n v="36182868"/>
    <n v="102.463503850385"/>
    <n v="72838707"/>
  </r>
  <r>
    <x v="5"/>
    <s v="MD"/>
    <s v="2020MD"/>
    <x v="103"/>
    <s v="Europe"/>
    <n v="128703"/>
    <n v="555861"/>
    <n v="64.867303710590093"/>
    <n v="684564"/>
  </r>
  <r>
    <x v="5"/>
    <s v="MG"/>
    <s v="2020MG"/>
    <x v="104"/>
    <s v="Africa"/>
    <n v="5592768"/>
    <n v="2264771"/>
    <n v="129.78333333333299"/>
    <n v="7857539"/>
  </r>
  <r>
    <x v="5"/>
    <s v="ML"/>
    <s v="2020ML"/>
    <x v="105"/>
    <s v="Africa"/>
    <n v="355709"/>
    <n v="113528"/>
    <n v="101.258333333333"/>
    <n v="469237"/>
  </r>
  <r>
    <x v="5"/>
    <s v="MN"/>
    <s v="2020MN"/>
    <x v="107"/>
    <s v="Asia"/>
    <n v="18046754"/>
    <n v="110790"/>
    <n v="100"/>
    <n v="18157544"/>
  </r>
  <r>
    <x v="5"/>
    <s v="MO"/>
    <s v="2020MO"/>
    <x v="108"/>
    <s v="Asia"/>
    <n v="6566474"/>
    <n v="321505"/>
    <n v="102.603333333333"/>
    <n v="6887979"/>
  </r>
  <r>
    <x v="5"/>
    <s v="MR"/>
    <s v="2020MR"/>
    <x v="110"/>
    <s v="Africa"/>
    <n v="1134286"/>
    <n v="32809"/>
    <n v="102.398423702556"/>
    <n v="1167095"/>
  </r>
  <r>
    <x v="5"/>
    <s v="MS"/>
    <s v="2020MS"/>
    <x v="111"/>
    <s v="North America"/>
    <n v="0"/>
    <n v="4797"/>
    <n v="97.800291102767204"/>
    <n v="4797"/>
  </r>
  <r>
    <x v="5"/>
    <s v="MT"/>
    <s v="2020MT"/>
    <x v="112"/>
    <s v="Europe"/>
    <n v="3872515"/>
    <n v="5591381"/>
    <n v="103.317946569936"/>
    <n v="9463896"/>
  </r>
  <r>
    <x v="5"/>
    <s v="MU"/>
    <s v="2020MU"/>
    <x v="113"/>
    <s v="Africa"/>
    <n v="86443291"/>
    <n v="6975913"/>
    <n v="106.325"/>
    <n v="93419204"/>
  </r>
  <r>
    <x v="5"/>
    <s v="MV"/>
    <s v="2020MV"/>
    <x v="114"/>
    <s v="Asia"/>
    <n v="21850414"/>
    <n v="6064"/>
    <n v="96.442706852949996"/>
    <n v="21856478"/>
  </r>
  <r>
    <x v="5"/>
    <s v="MW"/>
    <s v="2020MW"/>
    <x v="115"/>
    <s v="Africa"/>
    <n v="107137"/>
    <n v="15226"/>
    <n v="84.541685203487205"/>
    <n v="122363"/>
  </r>
  <r>
    <x v="5"/>
    <s v="MX"/>
    <s v="2020MX"/>
    <x v="116"/>
    <s v="North America"/>
    <n v="316957221"/>
    <n v="411279005"/>
    <n v="107.43"/>
    <n v="728236226"/>
  </r>
  <r>
    <x v="5"/>
    <s v="MY"/>
    <s v="2020MY"/>
    <x v="117"/>
    <s v="Asia"/>
    <n v="1046124381"/>
    <n v="1561493254"/>
    <n v="120.1"/>
    <n v="2607617635"/>
  </r>
  <r>
    <x v="5"/>
    <s v="MZ"/>
    <s v="2020MZ"/>
    <x v="118"/>
    <s v="Africa"/>
    <n v="2851964"/>
    <n v="475269"/>
    <n v="127.253333333333"/>
    <n v="3327233"/>
  </r>
  <r>
    <x v="5"/>
    <s v="NA"/>
    <s v="2020NA"/>
    <x v="119"/>
    <s v="Africa"/>
    <n v="669979"/>
    <n v="554713"/>
    <n v="140.62484484495499"/>
    <n v="1224692"/>
  </r>
  <r>
    <x v="5"/>
    <s v="NE"/>
    <s v="2020NE"/>
    <x v="121"/>
    <s v="Africa"/>
    <n v="117853"/>
    <n v="527245"/>
    <n v="104.441666666667"/>
    <n v="645098"/>
  </r>
  <r>
    <x v="5"/>
    <s v="NG"/>
    <s v="2020NG"/>
    <x v="122"/>
    <s v="Africa"/>
    <n v="189749828"/>
    <n v="112441"/>
    <n v="329.98409726475899"/>
    <n v="189862269"/>
  </r>
  <r>
    <x v="5"/>
    <s v="NI"/>
    <s v="2020NI"/>
    <x v="123"/>
    <s v="North America"/>
    <n v="12414618"/>
    <n v="3031109"/>
    <n v="234.633633083333"/>
    <n v="15445727"/>
  </r>
  <r>
    <x v="5"/>
    <s v="NL"/>
    <s v="2020NL"/>
    <x v="124"/>
    <s v="Europe"/>
    <n v="693910476"/>
    <n v="525105480"/>
    <n v="107.51"/>
    <n v="1219015956"/>
  </r>
  <r>
    <x v="5"/>
    <s v="NO"/>
    <s v="2020NO"/>
    <x v="125"/>
    <s v="Europe"/>
    <n v="38007569"/>
    <n v="75832320"/>
    <n v="112.183333333333"/>
    <n v="113839889"/>
  </r>
  <r>
    <x v="5"/>
    <s v="NP"/>
    <s v="2020NP"/>
    <x v="126"/>
    <s v="Asia"/>
    <n v="11119318"/>
    <n v="1070026"/>
    <n v="134.91"/>
    <n v="12189344"/>
  </r>
  <r>
    <x v="5"/>
    <s v="NZ"/>
    <s v="2020NZ"/>
    <x v="127"/>
    <s v="Oceania"/>
    <n v="0"/>
    <n v="205894011"/>
    <n v="105.3"/>
    <n v="205894011"/>
  </r>
  <r>
    <x v="5"/>
    <s v="OM"/>
    <s v="2020OM"/>
    <x v="128"/>
    <s v="Asia"/>
    <n v="150241633"/>
    <n v="4527008"/>
    <n v="105.066666666667"/>
    <n v="154768641"/>
  </r>
  <r>
    <x v="5"/>
    <s v="PA"/>
    <s v="2020PA"/>
    <x v="129"/>
    <s v="North America"/>
    <n v="57002270"/>
    <n v="538931"/>
    <n v="103.22948333333299"/>
    <n v="57541201"/>
  </r>
  <r>
    <x v="5"/>
    <s v="PE"/>
    <s v="2020PE"/>
    <x v="130"/>
    <s v="South America"/>
    <n v="101902093"/>
    <n v="33105456"/>
    <n v="92.698216738446405"/>
    <n v="135007549"/>
  </r>
  <r>
    <x v="5"/>
    <s v="PG"/>
    <s v="2020PG"/>
    <x v="131"/>
    <s v="Oceania"/>
    <n v="172895493"/>
    <n v="16032475"/>
    <n v="150.95895058404599"/>
    <n v="188927968"/>
  </r>
  <r>
    <x v="5"/>
    <s v="PH"/>
    <s v="2020PH"/>
    <x v="132"/>
    <s v="Asia"/>
    <n v="716090653"/>
    <n v="117109087"/>
    <n v="104.825"/>
    <n v="833199740"/>
  </r>
  <r>
    <x v="5"/>
    <s v="PK"/>
    <s v="2020PK"/>
    <x v="133"/>
    <s v="Asia"/>
    <n v="55195152"/>
    <n v="70936800"/>
    <n v="135.27679908859301"/>
    <n v="126131952"/>
  </r>
  <r>
    <x v="5"/>
    <s v="PL"/>
    <s v="2020PL"/>
    <x v="134"/>
    <s v="Europe"/>
    <n v="58280640"/>
    <n v="248252024"/>
    <n v="134.02500000000001"/>
    <n v="306532664"/>
  </r>
  <r>
    <x v="5"/>
    <s v="PT"/>
    <s v="2020PT"/>
    <x v="135"/>
    <s v="Europe"/>
    <n v="30551440"/>
    <n v="45273307"/>
    <n v="103.83275"/>
    <n v="75824747"/>
  </r>
  <r>
    <x v="5"/>
    <s v="PW"/>
    <s v="2020PW"/>
    <x v="136"/>
    <s v="Oceania"/>
    <n v="1226839"/>
    <n v="20064"/>
    <n v="103.35"/>
    <n v="1246903"/>
  </r>
  <r>
    <x v="5"/>
    <s v="PY"/>
    <s v="2020PY"/>
    <x v="137"/>
    <s v="South America"/>
    <n v="6705364"/>
    <n v="447730"/>
    <n v="106.51666666666701"/>
    <n v="7153094"/>
  </r>
  <r>
    <x v="5"/>
    <s v="QA"/>
    <s v="2020QA"/>
    <x v="138"/>
    <s v="Asia"/>
    <n v="60852848"/>
    <n v="73908911"/>
    <n v="96.551666666666605"/>
    <n v="134761759"/>
  </r>
  <r>
    <x v="5"/>
    <s v="RO"/>
    <s v="2020RO"/>
    <x v="139"/>
    <s v="Europe"/>
    <n v="6951029"/>
    <n v="71895750"/>
    <n v="111.23583333333301"/>
    <n v="78846779"/>
  </r>
  <r>
    <x v="5"/>
    <s v="RU"/>
    <s v="2020RU"/>
    <x v="140"/>
    <s v="Europe"/>
    <n v="323062348"/>
    <n v="368078025"/>
    <n v="186.86262500000001"/>
    <n v="691140373"/>
  </r>
  <r>
    <x v="5"/>
    <s v="RW"/>
    <s v="2020RW"/>
    <x v="141"/>
    <s v="Africa"/>
    <n v="295245"/>
    <n v="240863"/>
    <n v="137.121368513205"/>
    <n v="536108"/>
  </r>
  <r>
    <x v="5"/>
    <s v="SA"/>
    <s v="2020SA"/>
    <x v="142"/>
    <s v="Asia"/>
    <n v="788825915"/>
    <n v="313112051"/>
    <n v="101.28"/>
    <n v="1101937966"/>
  </r>
  <r>
    <x v="5"/>
    <s v="SB"/>
    <s v="2020SB"/>
    <x v="143"/>
    <s v="Oceania"/>
    <n v="25130584"/>
    <n v="8246641"/>
    <n v="108.283333333333"/>
    <n v="33377225"/>
  </r>
  <r>
    <x v="5"/>
    <s v="SC"/>
    <s v="2020SC"/>
    <x v="144"/>
    <s v="Africa"/>
    <n v="1567142"/>
    <n v="14642"/>
    <n v="117.843134574095"/>
    <n v="1581784"/>
  </r>
  <r>
    <x v="5"/>
    <s v="SD"/>
    <s v="2020SD"/>
    <x v="145"/>
    <s v="Africa"/>
    <n v="101570406"/>
    <n v="3517"/>
    <n v="15187.773979858201"/>
    <n v="101573923"/>
  </r>
  <r>
    <x v="5"/>
    <s v="SE"/>
    <s v="2020SE"/>
    <x v="146"/>
    <s v="Europe"/>
    <n v="82061217"/>
    <n v="297649339"/>
    <n v="335.92250000000001"/>
    <n v="379710556"/>
  </r>
  <r>
    <x v="5"/>
    <s v="SG"/>
    <s v="2020SG"/>
    <x v="147"/>
    <s v="Asia"/>
    <n v="1076182053"/>
    <n v="1464665087"/>
    <n v="99.818083333333306"/>
    <n v="2540847140"/>
  </r>
  <r>
    <x v="5"/>
    <s v="SI"/>
    <s v="2020SI"/>
    <x v="148"/>
    <s v="Europe"/>
    <n v="7548121"/>
    <n v="29114460"/>
    <n v="104.760833333333"/>
    <n v="36662581"/>
  </r>
  <r>
    <x v="5"/>
    <s v="SK"/>
    <s v="2020SK"/>
    <x v="149"/>
    <s v="Europe"/>
    <n v="2798960"/>
    <n v="124123375"/>
    <n v="176.74166666666699"/>
    <n v="126922335"/>
  </r>
  <r>
    <x v="5"/>
    <s v="SL"/>
    <s v="2020SL"/>
    <x v="150"/>
    <s v="Africa"/>
    <n v="3640749"/>
    <n v="320230"/>
    <n v="83.544166666666698"/>
    <n v="3960979"/>
  </r>
  <r>
    <x v="5"/>
    <s v="SN"/>
    <s v="2020SN"/>
    <x v="152"/>
    <s v="Africa"/>
    <n v="9346539"/>
    <n v="210489"/>
    <n v="107.4"/>
    <n v="9557028"/>
  </r>
  <r>
    <x v="5"/>
    <s v="SO"/>
    <s v="2020SO"/>
    <x v="153"/>
    <s v="Africa"/>
    <n v="11055766"/>
    <n v="15976"/>
    <n v="119.27010817751299"/>
    <n v="11071742"/>
  </r>
  <r>
    <x v="5"/>
    <s v="SR"/>
    <s v="2020SR"/>
    <x v="154"/>
    <s v="South America"/>
    <n v="1254148"/>
    <n v="491688"/>
    <n v="189.7"/>
    <n v="1745836"/>
  </r>
  <r>
    <x v="5"/>
    <s v="ST"/>
    <s v="2020ST"/>
    <x v="155"/>
    <s v="Africa"/>
    <n v="0"/>
    <n v="1394345"/>
    <n v="140.50046669915901"/>
    <n v="1394345"/>
  </r>
  <r>
    <x v="5"/>
    <s v="SV"/>
    <s v="2020SV"/>
    <x v="156"/>
    <s v="North America"/>
    <n v="37849173"/>
    <n v="1378310"/>
    <n v="112.026616396221"/>
    <n v="39227483"/>
  </r>
  <r>
    <x v="5"/>
    <s v="TD"/>
    <s v="2020TD"/>
    <x v="157"/>
    <s v="Africa"/>
    <n v="0"/>
    <n v="67473"/>
    <n v="94.495174050632897"/>
    <n v="67473"/>
  </r>
  <r>
    <x v="5"/>
    <s v="TG"/>
    <s v="2020TG"/>
    <x v="158"/>
    <s v="Africa"/>
    <n v="691743"/>
    <n v="9000128"/>
    <n v="105.858024833333"/>
    <n v="9691871"/>
  </r>
  <r>
    <x v="5"/>
    <s v="TH"/>
    <s v="2020TH"/>
    <x v="159"/>
    <s v="Asia"/>
    <n v="950896234"/>
    <n v="2188918422"/>
    <n v="99.151708592056593"/>
    <n v="3139814656"/>
  </r>
  <r>
    <x v="5"/>
    <s v="TN"/>
    <s v="2020TN"/>
    <x v="162"/>
    <s v="Africa"/>
    <n v="3127596"/>
    <n v="13121096"/>
    <n v="132.01666666666699"/>
    <n v="16248692"/>
  </r>
  <r>
    <x v="5"/>
    <s v="TO"/>
    <s v="2020TO"/>
    <x v="163"/>
    <s v="Oceania"/>
    <n v="79453456"/>
    <n v="2660223"/>
    <n v="99.724999999999994"/>
    <n v="82113679"/>
  </r>
  <r>
    <x v="5"/>
    <s v="TR"/>
    <s v="2020TR"/>
    <x v="164"/>
    <s v="Asia"/>
    <n v="47639983"/>
    <n v="191366888"/>
    <n v="469.59083333333302"/>
    <n v="239006871"/>
  </r>
  <r>
    <x v="5"/>
    <s v="TT"/>
    <s v="2020TT"/>
    <x v="165"/>
    <s v="North America"/>
    <n v="66561569"/>
    <n v="1649949"/>
    <n v="109.166666666667"/>
    <n v="68211518"/>
  </r>
  <r>
    <x v="5"/>
    <s v="TZ"/>
    <s v="2020TZ"/>
    <x v="166"/>
    <s v="Africa"/>
    <n v="3737508"/>
    <n v="1415522"/>
    <n v="99.999916815581301"/>
    <n v="5153030"/>
  </r>
  <r>
    <x v="5"/>
    <s v="UA"/>
    <s v="2020UA"/>
    <x v="167"/>
    <s v="Europe"/>
    <n v="15223406"/>
    <n v="24184333"/>
    <n v="278.84166666666698"/>
    <n v="39407739"/>
  </r>
  <r>
    <x v="5"/>
    <s v="UG"/>
    <s v="2020UG"/>
    <x v="168"/>
    <s v="Africa"/>
    <n v="1327184"/>
    <n v="563022"/>
    <n v="110.58035776264499"/>
    <n v="1890206"/>
  </r>
  <r>
    <x v="5"/>
    <s v="US"/>
    <s v="2020US"/>
    <x v="169"/>
    <s v="North America"/>
    <n v="6627974364"/>
    <n v="5222264166"/>
    <n v="118.69050157719801"/>
    <n v="11850238530"/>
  </r>
  <r>
    <x v="5"/>
    <s v="UY"/>
    <s v="2020UY"/>
    <x v="170"/>
    <s v="South America"/>
    <n v="19089441"/>
    <n v="3401715"/>
    <n v="83.004595940252798"/>
    <n v="22491156"/>
  </r>
  <r>
    <x v="5"/>
    <s v="UZ"/>
    <s v="2020UZ"/>
    <x v="171"/>
    <s v="Asia"/>
    <n v="215304"/>
    <n v="3292"/>
    <n v="100"/>
    <n v="218596"/>
  </r>
  <r>
    <x v="5"/>
    <s v="VC"/>
    <s v="2020VC"/>
    <x v="172"/>
    <s v="North America"/>
    <n v="1615039"/>
    <n v="964"/>
    <n v="110.741666666667"/>
    <n v="1616003"/>
  </r>
  <r>
    <x v="5"/>
    <s v="VN"/>
    <s v="2020VN"/>
    <x v="175"/>
    <s v="Asia"/>
    <n v="820947982"/>
    <n v="941836382"/>
    <n v="102.984794951845"/>
    <n v="1762784364"/>
  </r>
  <r>
    <x v="5"/>
    <s v="VU"/>
    <s v="2020VU"/>
    <x v="176"/>
    <s v="Oceania"/>
    <n v="44748453"/>
    <n v="820376"/>
    <n v="167.5"/>
    <n v="45568829"/>
  </r>
  <r>
    <x v="5"/>
    <s v="WS"/>
    <s v="2020WS"/>
    <x v="177"/>
    <s v="Oceania"/>
    <n v="108486926"/>
    <n v="8424139"/>
    <n v="106.569958612306"/>
    <n v="116911065"/>
  </r>
  <r>
    <x v="5"/>
    <s v="ZA"/>
    <s v="2020ZA"/>
    <x v="178"/>
    <s v="Africa"/>
    <n v="177267178"/>
    <n v="115830710"/>
    <n v="93.241666666666603"/>
    <n v="293097888"/>
  </r>
  <r>
    <x v="5"/>
    <s v="ZM"/>
    <s v="2020ZM"/>
    <x v="179"/>
    <s v="Africa"/>
    <n v="549452"/>
    <n v="43293"/>
    <n v="265.79833333333301"/>
    <n v="592745"/>
  </r>
  <r>
    <x v="5"/>
    <s v="ZW"/>
    <s v="2020ZW"/>
    <x v="180"/>
    <s v="Africa"/>
    <n v="312266"/>
    <n v="295808"/>
    <n v="52.015807120127299"/>
    <n v="608074"/>
  </r>
  <r>
    <x v="6"/>
    <s v="AE"/>
    <s v="2021AE"/>
    <x v="0"/>
    <s v="Asia"/>
    <n v="865777358"/>
    <n v="2463539525"/>
    <n v="100.00001318643299"/>
    <n v="3329316883"/>
  </r>
  <r>
    <x v="6"/>
    <s v="AG"/>
    <s v="2021AG"/>
    <x v="2"/>
    <s v="North America"/>
    <n v="2099928"/>
    <n v="1976757"/>
    <n v="103.77"/>
    <n v="4076685"/>
  </r>
  <r>
    <x v="6"/>
    <s v="AI"/>
    <s v="2021AI"/>
    <x v="3"/>
    <s v="North America"/>
    <n v="3502154"/>
    <n v="88825"/>
    <n v="109.64"/>
    <n v="3590979"/>
  </r>
  <r>
    <x v="6"/>
    <s v="AL"/>
    <s v="2021AL"/>
    <x v="4"/>
    <s v="Europe"/>
    <n v="834579"/>
    <n v="344678"/>
    <n v="102.435918526012"/>
    <n v="1179257"/>
  </r>
  <r>
    <x v="6"/>
    <s v="AM"/>
    <s v="2021AM"/>
    <x v="5"/>
    <s v="Asia"/>
    <n v="135926"/>
    <n v="367955"/>
    <n v="139.53371635076999"/>
    <n v="503881"/>
  </r>
  <r>
    <x v="6"/>
    <s v="AO"/>
    <s v="2021AO"/>
    <x v="6"/>
    <s v="Africa"/>
    <n v="4057449"/>
    <n v="16180"/>
    <n v="113.685"/>
    <n v="4073629"/>
  </r>
  <r>
    <x v="6"/>
    <s v="AR"/>
    <s v="2021AR"/>
    <x v="181"/>
    <s v="South America"/>
    <n v="28903531"/>
    <n v="265651286"/>
    <n v="490.55485833333398"/>
    <n v="294554817"/>
  </r>
  <r>
    <x v="6"/>
    <s v="AT"/>
    <s v="2021AT"/>
    <x v="7"/>
    <s v="Europe"/>
    <n v="34286932"/>
    <n v="364820825"/>
    <n v="102.76666666666701"/>
    <n v="399107757"/>
  </r>
  <r>
    <x v="6"/>
    <s v="AU"/>
    <s v="2021AU"/>
    <x v="8"/>
    <s v="Oceania"/>
    <n v="7914447909"/>
    <n v="7619835464"/>
    <n v="119.425"/>
    <n v="15534283373"/>
  </r>
  <r>
    <x v="6"/>
    <s v="AZ"/>
    <s v="2021AZ"/>
    <x v="10"/>
    <s v="Asia"/>
    <n v="14519528"/>
    <n v="336793"/>
    <n v="171.94318275833299"/>
    <n v="14856321"/>
  </r>
  <r>
    <x v="6"/>
    <s v="BA"/>
    <s v="2021BA"/>
    <x v="11"/>
    <s v="Europe"/>
    <n v="211415"/>
    <n v="3169879"/>
    <n v="111.350833333333"/>
    <n v="3381294"/>
  </r>
  <r>
    <x v="6"/>
    <s v="BD"/>
    <s v="2021BD"/>
    <x v="13"/>
    <s v="Asia"/>
    <n v="429113360"/>
    <n v="183309988"/>
    <n v="96.403577230778296"/>
    <n v="612423348"/>
  </r>
  <r>
    <x v="6"/>
    <s v="BE"/>
    <s v="2021BE"/>
    <x v="14"/>
    <s v="Europe"/>
    <n v="191022469"/>
    <n v="765079382"/>
    <n v="112.26"/>
    <n v="956101851"/>
  </r>
  <r>
    <x v="6"/>
    <s v="BF"/>
    <s v="2021BF"/>
    <x v="15"/>
    <s v="Africa"/>
    <n v="657097"/>
    <n v="5464"/>
    <n v="107.958333333333"/>
    <n v="662561"/>
  </r>
  <r>
    <x v="6"/>
    <s v="BG"/>
    <s v="2021BG"/>
    <x v="16"/>
    <s v="Europe"/>
    <n v="17033580"/>
    <n v="20219672"/>
    <n v="7383.6519823346398"/>
    <n v="37253252"/>
  </r>
  <r>
    <x v="6"/>
    <s v="BH"/>
    <s v="2021BH"/>
    <x v="17"/>
    <s v="Asia"/>
    <n v="66661939"/>
    <n v="15590051"/>
    <n v="96.991666666666703"/>
    <n v="82251990"/>
  </r>
  <r>
    <x v="6"/>
    <s v="BI"/>
    <s v="2021BI"/>
    <x v="18"/>
    <s v="Africa"/>
    <n v="0"/>
    <n v="41381"/>
    <n v="128.98333333333301"/>
    <n v="41381"/>
  </r>
  <r>
    <x v="6"/>
    <s v="BJ"/>
    <s v="2021BJ"/>
    <x v="19"/>
    <s v="Africa"/>
    <n v="4689499"/>
    <n v="26"/>
    <n v="105.97902427330899"/>
    <n v="4689525"/>
  </r>
  <r>
    <x v="6"/>
    <s v="BN"/>
    <s v="2021BN"/>
    <x v="20"/>
    <s v="Asia"/>
    <n v="5659493"/>
    <n v="105854146"/>
    <n v="102.651091666667"/>
    <n v="111513639"/>
  </r>
  <r>
    <x v="6"/>
    <s v="BO"/>
    <s v="2021BO"/>
    <x v="21"/>
    <s v="South America"/>
    <n v="1366575"/>
    <n v="6217225"/>
    <n v="105.19092089275"/>
    <n v="7583800"/>
  </r>
  <r>
    <x v="6"/>
    <s v="BR"/>
    <s v="2021BR"/>
    <x v="22"/>
    <s v="South America"/>
    <n v="97998191"/>
    <n v="204312290"/>
    <n v="5827.78"/>
    <n v="302310481"/>
  </r>
  <r>
    <x v="6"/>
    <s v="BS"/>
    <s v="2021BS"/>
    <x v="23"/>
    <s v="North America"/>
    <n v="1881916"/>
    <n v="13718"/>
    <n v="111.350833333333"/>
    <n v="1895634"/>
  </r>
  <r>
    <x v="6"/>
    <s v="BT"/>
    <s v="2021BT"/>
    <x v="24"/>
    <s v="Asia"/>
    <n v="269925"/>
    <n v="130"/>
    <n v="113.61749182557899"/>
    <n v="270055"/>
  </r>
  <r>
    <x v="6"/>
    <s v="BW"/>
    <s v="2021BW"/>
    <x v="25"/>
    <s v="Africa"/>
    <n v="800430"/>
    <n v="8824"/>
    <n v="110.788866666667"/>
    <n v="809254"/>
  </r>
  <r>
    <x v="6"/>
    <s v="BY"/>
    <s v="2021BY"/>
    <x v="26"/>
    <s v="Europe"/>
    <n v="1179865"/>
    <n v="14549254"/>
    <n v="85.335985790768902"/>
    <n v="15729119"/>
  </r>
  <r>
    <x v="6"/>
    <s v="BZ"/>
    <s v="2021BZ"/>
    <x v="27"/>
    <s v="North America"/>
    <n v="1105991"/>
    <n v="490158"/>
    <n v="103.73052465801101"/>
    <n v="1596149"/>
  </r>
  <r>
    <x v="6"/>
    <s v="CA"/>
    <s v="2021CA"/>
    <x v="28"/>
    <s v="North America"/>
    <n v="721988312"/>
    <n v="666087639"/>
    <n v="141.60833333333301"/>
    <n v="1388075951"/>
  </r>
  <r>
    <x v="6"/>
    <s v="CF"/>
    <s v="2021CF"/>
    <x v="29"/>
    <s v="Africa"/>
    <n v="40003"/>
    <n v="4230"/>
    <n v="105.17775019"/>
    <n v="44233"/>
  </r>
  <r>
    <x v="6"/>
    <s v="CG"/>
    <s v="2021CG"/>
    <x v="30"/>
    <s v="Africa"/>
    <n v="3966550"/>
    <n v="481588"/>
    <n v="103.77500000000001"/>
    <n v="4448138"/>
  </r>
  <r>
    <x v="6"/>
    <s v="CH"/>
    <s v="2021CH"/>
    <x v="31"/>
    <s v="Europe"/>
    <n v="128821458"/>
    <n v="471077130"/>
    <n v="101.00723333333301"/>
    <n v="599898588"/>
  </r>
  <r>
    <x v="6"/>
    <s v="CL"/>
    <s v="2021CL"/>
    <x v="32"/>
    <s v="South America"/>
    <n v="201013924"/>
    <n v="96572075"/>
    <n v="110.136666666667"/>
    <n v="297585999"/>
  </r>
  <r>
    <x v="6"/>
    <s v="CM"/>
    <s v="2021CM"/>
    <x v="33"/>
    <s v="Africa"/>
    <n v="29773603"/>
    <n v="143020"/>
    <n v="120.33988580545901"/>
    <n v="29916623"/>
  </r>
  <r>
    <x v="6"/>
    <s v="CN"/>
    <s v="2021CN"/>
    <x v="34"/>
    <s v="Asia"/>
    <n v="20039868067"/>
    <n v="15445927625"/>
    <n v="100.916666666667"/>
    <n v="35485795692"/>
  </r>
  <r>
    <x v="6"/>
    <s v="CO"/>
    <s v="2021CO"/>
    <x v="35"/>
    <s v="South America"/>
    <n v="23253677"/>
    <n v="21432275"/>
    <n v="108.821508333333"/>
    <n v="44685952"/>
  </r>
  <r>
    <x v="6"/>
    <s v="CR"/>
    <s v="2021CR"/>
    <x v="36"/>
    <s v="North America"/>
    <n v="7088057"/>
    <n v="27879272"/>
    <n v="101.01583333333301"/>
    <n v="34967329"/>
  </r>
  <r>
    <x v="6"/>
    <s v="CY"/>
    <s v="2021CY"/>
    <x v="38"/>
    <s v="Asia"/>
    <n v="20965874"/>
    <n v="5898192"/>
    <n v="102.575"/>
    <n v="26864066"/>
  </r>
  <r>
    <x v="6"/>
    <s v="CZ"/>
    <s v="2021CZ"/>
    <x v="39"/>
    <s v="Europe"/>
    <n v="30358137"/>
    <n v="232121965"/>
    <n v="116.058333333333"/>
    <n v="262480102"/>
  </r>
  <r>
    <x v="6"/>
    <s v="DE"/>
    <s v="2021DE"/>
    <x v="40"/>
    <s v="Europe"/>
    <n v="815953284"/>
    <n v="3232676548"/>
    <n v="103.066666666667"/>
    <n v="4048629832"/>
  </r>
  <r>
    <x v="6"/>
    <s v="DJ"/>
    <s v="2021DJ"/>
    <x v="41"/>
    <s v="Africa"/>
    <n v="4934362"/>
    <n v="714186"/>
    <n v="111.68758671102"/>
    <n v="5648548"/>
  </r>
  <r>
    <x v="6"/>
    <s v="DK"/>
    <s v="2021DK"/>
    <x v="42"/>
    <s v="Europe"/>
    <n v="116813896"/>
    <n v="257361841"/>
    <n v="105.35"/>
    <n v="374175737"/>
  </r>
  <r>
    <x v="6"/>
    <s v="DO"/>
    <s v="2021DO"/>
    <x v="44"/>
    <s v="North America"/>
    <n v="11658080"/>
    <n v="15127793"/>
    <n v="109.056666666667"/>
    <n v="26785873"/>
  </r>
  <r>
    <x v="6"/>
    <s v="DZ"/>
    <s v="2021DZ"/>
    <x v="45"/>
    <s v="Africa"/>
    <n v="276253813"/>
    <n v="43373139"/>
    <n v="226.44"/>
    <n v="319626952"/>
  </r>
  <r>
    <x v="6"/>
    <s v="EC"/>
    <s v="2021EC"/>
    <x v="46"/>
    <s v="South America"/>
    <n v="8466120"/>
    <n v="62871725"/>
    <n v="105.268706271843"/>
    <n v="71337845"/>
  </r>
  <r>
    <x v="6"/>
    <s v="EE"/>
    <s v="2021EE"/>
    <x v="47"/>
    <s v="Europe"/>
    <n v="6402619"/>
    <n v="17647201"/>
    <n v="222.65833333333299"/>
    <n v="24049820"/>
  </r>
  <r>
    <x v="6"/>
    <s v="EG"/>
    <s v="2021EG"/>
    <x v="48"/>
    <s v="Africa"/>
    <n v="315904936"/>
    <n v="15172448"/>
    <n v="113.663972992691"/>
    <n v="331077384"/>
  </r>
  <r>
    <x v="6"/>
    <s v="ES"/>
    <s v="2021ES"/>
    <x v="49"/>
    <s v="Europe"/>
    <n v="144645226"/>
    <n v="456623299"/>
    <n v="100.000083333333"/>
    <n v="601268525"/>
  </r>
  <r>
    <x v="6"/>
    <s v="ET"/>
    <s v="2021ET"/>
    <x v="50"/>
    <s v="Africa"/>
    <n v="892342"/>
    <n v="6714288"/>
    <n v="219.60833333333301"/>
    <n v="7606630"/>
  </r>
  <r>
    <x v="6"/>
    <s v="FI"/>
    <s v="2021FI"/>
    <x v="51"/>
    <s v="Europe"/>
    <n v="14266055"/>
    <n v="184001725"/>
    <n v="105.823333333333"/>
    <n v="198267780"/>
  </r>
  <r>
    <x v="6"/>
    <s v="FJ"/>
    <s v="2021FJ"/>
    <x v="52"/>
    <s v="Oceania"/>
    <n v="385536193"/>
    <n v="71912631"/>
    <n v="112.458333333333"/>
    <n v="457448824"/>
  </r>
  <r>
    <x v="6"/>
    <s v="FM"/>
    <s v="2021FM"/>
    <x v="53"/>
    <s v="Oceania"/>
    <n v="2924590"/>
    <n v="7769"/>
    <n v="108.283"/>
    <n v="2932359"/>
  </r>
  <r>
    <x v="6"/>
    <s v="FR"/>
    <s v="2021FR"/>
    <x v="54"/>
    <s v="Europe"/>
    <n v="422302545"/>
    <n v="1261905081"/>
    <n v="106.449166666667"/>
    <n v="1684207626"/>
  </r>
  <r>
    <x v="6"/>
    <s v="GA"/>
    <s v="2021GA"/>
    <x v="55"/>
    <s v="Africa"/>
    <n v="259852"/>
    <n v="1635319"/>
    <n v="103.22324999999999"/>
    <n v="1895171"/>
  </r>
  <r>
    <x v="6"/>
    <s v="GB"/>
    <s v="2021GB"/>
    <x v="56"/>
    <s v="Europe"/>
    <n v="1404948672"/>
    <n v="1537635216"/>
    <n v="111.60833333333299"/>
    <n v="2942583888"/>
  </r>
  <r>
    <x v="6"/>
    <s v="GD"/>
    <s v="2021GD"/>
    <x v="57"/>
    <s v="North America"/>
    <n v="4447696"/>
    <n v="1970"/>
    <n v="112.449041666667"/>
    <n v="4449666"/>
  </r>
  <r>
    <x v="6"/>
    <s v="GE"/>
    <s v="2021GE"/>
    <x v="58"/>
    <s v="Asia"/>
    <n v="57547625"/>
    <n v="1058486"/>
    <n v="154.011208333333"/>
    <n v="58606111"/>
  </r>
  <r>
    <x v="6"/>
    <s v="GH"/>
    <s v="2021GH"/>
    <x v="59"/>
    <s v="Africa"/>
    <n v="31673580"/>
    <n v="13477758"/>
    <n v="101.32477478007701"/>
    <n v="45151338"/>
  </r>
  <r>
    <x v="6"/>
    <s v="GM"/>
    <s v="2021GM"/>
    <x v="60"/>
    <s v="Africa"/>
    <n v="725515"/>
    <n v="26708"/>
    <n v="109.981939170228"/>
    <n v="752223"/>
  </r>
  <r>
    <x v="6"/>
    <s v="GN"/>
    <s v="2021GN"/>
    <x v="61"/>
    <s v="Africa"/>
    <n v="1074992"/>
    <n v="334810"/>
    <n v="124.534425269358"/>
    <n v="1409802"/>
  </r>
  <r>
    <x v="6"/>
    <s v="GR"/>
    <s v="2021GR"/>
    <x v="63"/>
    <s v="Europe"/>
    <n v="51381175"/>
    <n v="59008009"/>
    <n v="101.223824166667"/>
    <n v="110389184"/>
  </r>
  <r>
    <x v="6"/>
    <s v="GT"/>
    <s v="2021GT"/>
    <x v="64"/>
    <s v="North America"/>
    <n v="39783940"/>
    <n v="36188145"/>
    <n v="150.92916666666699"/>
    <n v="75972085"/>
  </r>
  <r>
    <x v="6"/>
    <s v="GW"/>
    <s v="2021GW"/>
    <x v="65"/>
    <s v="Africa"/>
    <n v="0"/>
    <n v="1062"/>
    <n v="108.24497490882899"/>
    <n v="1062"/>
  </r>
  <r>
    <x v="6"/>
    <s v="GY"/>
    <s v="2021GY"/>
    <x v="66"/>
    <s v="South America"/>
    <n v="28457968"/>
    <n v="2394399"/>
    <n v="125.823333333333"/>
    <n v="30852367"/>
  </r>
  <r>
    <x v="6"/>
    <s v="HK"/>
    <s v="2021HK"/>
    <x v="67"/>
    <s v="Asia"/>
    <n v="1195061980"/>
    <n v="107393881"/>
    <n v="101.433333333333"/>
    <n v="1302455861"/>
  </r>
  <r>
    <x v="6"/>
    <s v="HN"/>
    <s v="2021HN"/>
    <x v="68"/>
    <s v="North America"/>
    <n v="1878426"/>
    <n v="7610223"/>
    <n v="357.91666666666703"/>
    <n v="9488649"/>
  </r>
  <r>
    <x v="6"/>
    <s v="HR"/>
    <s v="2021HR"/>
    <x v="69"/>
    <s v="Europe"/>
    <n v="1441573"/>
    <n v="6535940"/>
    <n v="105.05"/>
    <n v="7977513"/>
  </r>
  <r>
    <x v="6"/>
    <s v="HT"/>
    <s v="2021HT"/>
    <x v="70"/>
    <s v="North America"/>
    <n v="232593"/>
    <n v="1139163"/>
    <n v="176.333333333333"/>
    <n v="1371756"/>
  </r>
  <r>
    <x v="6"/>
    <s v="HU"/>
    <s v="2021HU"/>
    <x v="71"/>
    <s v="Europe"/>
    <n v="4361818"/>
    <n v="152212914"/>
    <n v="160.24166666666699"/>
    <n v="156574732"/>
  </r>
  <r>
    <x v="6"/>
    <s v="ID"/>
    <s v="2021ID"/>
    <x v="72"/>
    <s v="Asia"/>
    <n v="1298376747"/>
    <n v="1280108824"/>
    <n v="142.43381666666701"/>
    <n v="2578485571"/>
  </r>
  <r>
    <x v="6"/>
    <s v="IE"/>
    <s v="2021IE"/>
    <x v="73"/>
    <s v="Europe"/>
    <n v="84884041"/>
    <n v="228444233"/>
    <n v="104.175"/>
    <n v="313328274"/>
  </r>
  <r>
    <x v="6"/>
    <s v="IL"/>
    <s v="2021IL"/>
    <x v="74"/>
    <s v="Asia"/>
    <n v="24306827"/>
    <n v="149945206"/>
    <n v="95.783333333333303"/>
    <n v="174252033"/>
  </r>
  <r>
    <x v="6"/>
    <s v="IN"/>
    <s v="2021IN"/>
    <x v="75"/>
    <s v="Asia"/>
    <n v="454754750"/>
    <n v="917587673"/>
    <n v="161.34166666666701"/>
    <n v="1372342423"/>
  </r>
  <r>
    <x v="6"/>
    <s v="IQ"/>
    <s v="2021IQ"/>
    <x v="76"/>
    <s v="Asia"/>
    <n v="16213441"/>
    <n v="87613"/>
    <n v="111.45"/>
    <n v="16301054"/>
  </r>
  <r>
    <x v="6"/>
    <s v="IR"/>
    <s v="2021IR"/>
    <x v="77"/>
    <s v="Asia"/>
    <n v="2444670"/>
    <n v="2347655"/>
    <n v="91.710893854748406"/>
    <n v="4792325"/>
  </r>
  <r>
    <x v="6"/>
    <s v="IS"/>
    <s v="2021IS"/>
    <x v="78"/>
    <s v="Europe"/>
    <n v="2155793"/>
    <n v="4264784"/>
    <n v="178.26025833333301"/>
    <n v="6420577"/>
  </r>
  <r>
    <x v="6"/>
    <s v="IT"/>
    <s v="2021IT"/>
    <x v="79"/>
    <s v="Europe"/>
    <n v="242342460"/>
    <n v="1476071627"/>
    <n v="104.658333333333"/>
    <n v="1718414087"/>
  </r>
  <r>
    <x v="6"/>
    <s v="JM"/>
    <s v="2021JM"/>
    <x v="80"/>
    <s v="North America"/>
    <n v="33397963"/>
    <n v="8102048"/>
    <n v="111.39599483094101"/>
    <n v="41500011"/>
  </r>
  <r>
    <x v="6"/>
    <s v="JO"/>
    <s v="2021JO"/>
    <x v="81"/>
    <s v="Asia"/>
    <n v="67563386"/>
    <n v="3625113"/>
    <n v="102.458211566269"/>
    <n v="71188499"/>
  </r>
  <r>
    <x v="6"/>
    <s v="JP"/>
    <s v="2021JP"/>
    <x v="82"/>
    <s v="Asia"/>
    <n v="3608785136"/>
    <n v="4256216194"/>
    <n v="99.758333333333297"/>
    <n v="7865001330"/>
  </r>
  <r>
    <x v="6"/>
    <s v="KE"/>
    <s v="2021KE"/>
    <x v="83"/>
    <s v="Africa"/>
    <n v="6570564"/>
    <n v="4499084"/>
    <n v="115.331"/>
    <n v="11069648"/>
  </r>
  <r>
    <x v="6"/>
    <s v="KG"/>
    <s v="2021KG"/>
    <x v="84"/>
    <s v="Asia"/>
    <n v="71781"/>
    <n v="4439"/>
    <n v="126.068519580466"/>
    <n v="76220"/>
  </r>
  <r>
    <x v="6"/>
    <s v="KH"/>
    <s v="2021KH"/>
    <x v="85"/>
    <s v="Asia"/>
    <n v="14794537"/>
    <n v="39606541"/>
    <n v="187.979833333333"/>
    <n v="54401078"/>
  </r>
  <r>
    <x v="6"/>
    <s v="KI"/>
    <s v="2021KI"/>
    <x v="86"/>
    <s v="Oceania"/>
    <n v="10114711"/>
    <n v="10162"/>
    <n v="131.38706081501999"/>
    <n v="10124873"/>
  </r>
  <r>
    <x v="6"/>
    <s v="KN"/>
    <s v="2021KN"/>
    <x v="87"/>
    <s v="North America"/>
    <n v="457269"/>
    <n v="20389"/>
    <n v="105.900229533333"/>
    <n v="477658"/>
  </r>
  <r>
    <x v="6"/>
    <s v="KR"/>
    <s v="2021KR"/>
    <x v="88"/>
    <s v="Asia"/>
    <n v="2019901932"/>
    <n v="3015743255"/>
    <n v="102.49833333333299"/>
    <n v="5035645187"/>
  </r>
  <r>
    <x v="6"/>
    <s v="KW"/>
    <s v="2021KW"/>
    <x v="89"/>
    <s v="Asia"/>
    <n v="71286843"/>
    <n v="70722245"/>
    <n v="120.583333333333"/>
    <n v="142009088"/>
  </r>
  <r>
    <x v="6"/>
    <s v="KZ"/>
    <s v="2021KZ"/>
    <x v="91"/>
    <s v="Asia"/>
    <n v="2097280"/>
    <n v="25906"/>
    <n v="96.486777367773698"/>
    <n v="2123186"/>
  </r>
  <r>
    <x v="6"/>
    <s v="LA"/>
    <s v="2021LA"/>
    <x v="92"/>
    <s v="Asia"/>
    <n v="975790"/>
    <n v="3138626"/>
    <n v="117.435517324579"/>
    <n v="4114416"/>
  </r>
  <r>
    <x v="6"/>
    <s v="LB"/>
    <s v="2021LB"/>
    <x v="93"/>
    <s v="Asia"/>
    <n v="4529376"/>
    <n v="1164822"/>
    <n v="516.82383467494799"/>
    <n v="5694198"/>
  </r>
  <r>
    <x v="6"/>
    <s v="LC"/>
    <s v="2021LC"/>
    <x v="94"/>
    <s v="North America"/>
    <n v="3139342"/>
    <n v="8965"/>
    <n v="102.380833333333"/>
    <n v="3148307"/>
  </r>
  <r>
    <x v="6"/>
    <s v="LK"/>
    <s v="2021LK"/>
    <x v="95"/>
    <s v="Asia"/>
    <n v="364056718"/>
    <n v="60732188"/>
    <n v="116.794936853002"/>
    <n v="424788906"/>
  </r>
  <r>
    <x v="6"/>
    <s v="LS"/>
    <s v="2021LS"/>
    <x v="97"/>
    <s v="Africa"/>
    <n v="0"/>
    <n v="62867"/>
    <n v="92.360180495099598"/>
    <n v="62867"/>
  </r>
  <r>
    <x v="6"/>
    <s v="LT"/>
    <s v="2021LT"/>
    <x v="98"/>
    <s v="Europe"/>
    <n v="17965505"/>
    <n v="45124554"/>
    <n v="116.5284"/>
    <n v="63090059"/>
  </r>
  <r>
    <x v="6"/>
    <s v="LU"/>
    <s v="2021LU"/>
    <x v="99"/>
    <s v="Europe"/>
    <n v="350674"/>
    <n v="11097902"/>
    <n v="108.940833333333"/>
    <n v="11448576"/>
  </r>
  <r>
    <x v="6"/>
    <s v="LV"/>
    <s v="2021LV"/>
    <x v="100"/>
    <s v="Europe"/>
    <n v="11236925"/>
    <n v="18923791"/>
    <n v="112.464125"/>
    <n v="30160716"/>
  </r>
  <r>
    <x v="6"/>
    <s v="LY"/>
    <s v="2021LY"/>
    <x v="101"/>
    <s v="Africa"/>
    <n v="90850726"/>
    <n v="21374"/>
    <n v="275.85000000000002"/>
    <n v="90872100"/>
  </r>
  <r>
    <x v="6"/>
    <s v="MA"/>
    <s v="2021MA"/>
    <x v="102"/>
    <s v="Africa"/>
    <n v="35315392"/>
    <n v="52072290"/>
    <n v="103.9"/>
    <n v="87387682"/>
  </r>
  <r>
    <x v="6"/>
    <s v="MD"/>
    <s v="2021MD"/>
    <x v="103"/>
    <s v="Europe"/>
    <n v="136802"/>
    <n v="601492"/>
    <n v="68.179695030804695"/>
    <n v="738294"/>
  </r>
  <r>
    <x v="6"/>
    <s v="MG"/>
    <s v="2021MG"/>
    <x v="104"/>
    <s v="Africa"/>
    <n v="4585149"/>
    <n v="2886190"/>
    <n v="137.32666666666699"/>
    <n v="7471339"/>
  </r>
  <r>
    <x v="6"/>
    <s v="ML"/>
    <s v="2021ML"/>
    <x v="105"/>
    <s v="Africa"/>
    <n v="551451"/>
    <n v="398229"/>
    <n v="105.23333333333299"/>
    <n v="949680"/>
  </r>
  <r>
    <x v="6"/>
    <s v="MN"/>
    <s v="2021MN"/>
    <x v="107"/>
    <s v="Asia"/>
    <n v="17272649"/>
    <n v="171399"/>
    <n v="107.352812433802"/>
    <n v="17444048"/>
  </r>
  <r>
    <x v="6"/>
    <s v="MO"/>
    <s v="2021MO"/>
    <x v="108"/>
    <s v="Asia"/>
    <n v="8474652"/>
    <n v="191272"/>
    <n v="102.630476393333"/>
    <n v="8665924"/>
  </r>
  <r>
    <x v="6"/>
    <s v="MR"/>
    <s v="2021MR"/>
    <x v="110"/>
    <s v="Africa"/>
    <n v="706625"/>
    <n v="13121"/>
    <n v="106.049096307772"/>
    <n v="719746"/>
  </r>
  <r>
    <x v="6"/>
    <s v="MS"/>
    <s v="2021MS"/>
    <x v="111"/>
    <s v="North America"/>
    <n v="0"/>
    <n v="6882"/>
    <n v="100.351666666667"/>
    <n v="6882"/>
  </r>
  <r>
    <x v="6"/>
    <s v="MT"/>
    <s v="2021MT"/>
    <x v="112"/>
    <s v="Europe"/>
    <n v="7393570"/>
    <n v="5690400"/>
    <n v="104.865538011469"/>
    <n v="13083970"/>
  </r>
  <r>
    <x v="6"/>
    <s v="MU"/>
    <s v="2021MU"/>
    <x v="113"/>
    <s v="Africa"/>
    <n v="81694896"/>
    <n v="5564697"/>
    <n v="110.60833333333299"/>
    <n v="87259593"/>
  </r>
  <r>
    <x v="6"/>
    <s v="MV"/>
    <s v="2021MV"/>
    <x v="114"/>
    <s v="Asia"/>
    <n v="11923633"/>
    <n v="2297"/>
    <n v="96.966535115031306"/>
    <n v="11925930"/>
  </r>
  <r>
    <x v="6"/>
    <s v="MW"/>
    <s v="2021MW"/>
    <x v="115"/>
    <s v="Africa"/>
    <n v="0"/>
    <n v="11537"/>
    <n v="92.429546264601996"/>
    <n v="11537"/>
  </r>
  <r>
    <x v="6"/>
    <s v="MX"/>
    <s v="2021MX"/>
    <x v="116"/>
    <s v="North America"/>
    <n v="379679894"/>
    <n v="471271009"/>
    <n v="113.54191666666701"/>
    <n v="850950903"/>
  </r>
  <r>
    <x v="6"/>
    <s v="MY"/>
    <s v="2021MY"/>
    <x v="117"/>
    <s v="Asia"/>
    <n v="1025372383"/>
    <n v="1713459001"/>
    <n v="123.075"/>
    <n v="2738831384"/>
  </r>
  <r>
    <x v="6"/>
    <s v="MZ"/>
    <s v="2021MZ"/>
    <x v="118"/>
    <s v="Africa"/>
    <n v="4887632"/>
    <n v="195662"/>
    <n v="135.40833333333299"/>
    <n v="5083294"/>
  </r>
  <r>
    <x v="6"/>
    <s v="NA"/>
    <s v="2021NA"/>
    <x v="119"/>
    <s v="Africa"/>
    <n v="1105674"/>
    <n v="78687"/>
    <n v="145.711112312799"/>
    <n v="1184361"/>
  </r>
  <r>
    <x v="6"/>
    <s v="NE"/>
    <s v="2021NE"/>
    <x v="121"/>
    <s v="Africa"/>
    <n v="0"/>
    <n v="74903"/>
    <n v="108.45"/>
    <n v="74903"/>
  </r>
  <r>
    <x v="6"/>
    <s v="NG"/>
    <s v="2021NG"/>
    <x v="122"/>
    <s v="Africa"/>
    <n v="235645224"/>
    <n v="71652"/>
    <n v="385.92579218171898"/>
    <n v="235716876"/>
  </r>
  <r>
    <x v="6"/>
    <s v="NI"/>
    <s v="2021NI"/>
    <x v="123"/>
    <s v="North America"/>
    <n v="54348"/>
    <n v="4429761"/>
    <n v="246.19734983333299"/>
    <n v="4484109"/>
  </r>
  <r>
    <x v="6"/>
    <s v="NL"/>
    <s v="2021NL"/>
    <x v="124"/>
    <s v="Europe"/>
    <n v="792861684"/>
    <n v="620873836"/>
    <n v="110.386666666667"/>
    <n v="1413735520"/>
  </r>
  <r>
    <x v="6"/>
    <s v="NO"/>
    <s v="2021NO"/>
    <x v="125"/>
    <s v="Europe"/>
    <n v="48756069"/>
    <n v="67491065"/>
    <n v="116.091666666667"/>
    <n v="116247134"/>
  </r>
  <r>
    <x v="6"/>
    <s v="NP"/>
    <s v="2021NP"/>
    <x v="126"/>
    <s v="Asia"/>
    <n v="14873112"/>
    <n v="1664878"/>
    <n v="140.50833333333301"/>
    <n v="16537990"/>
  </r>
  <r>
    <x v="6"/>
    <s v="NZ"/>
    <s v="2021NZ"/>
    <x v="127"/>
    <s v="Oceania"/>
    <n v="0"/>
    <n v="168524512"/>
    <n v="109.45"/>
    <n v="168524512"/>
  </r>
  <r>
    <x v="6"/>
    <s v="OM"/>
    <s v="2021OM"/>
    <x v="128"/>
    <s v="Asia"/>
    <n v="129306756"/>
    <n v="11236140"/>
    <n v="106.691666666667"/>
    <n v="140542896"/>
  </r>
  <r>
    <x v="6"/>
    <s v="PA"/>
    <s v="2021PA"/>
    <x v="129"/>
    <s v="North America"/>
    <n v="41830336"/>
    <n v="835088"/>
    <n v="104.91285000000001"/>
    <n v="42665424"/>
  </r>
  <r>
    <x v="6"/>
    <s v="PE"/>
    <s v="2021PE"/>
    <x v="130"/>
    <s v="South America"/>
    <n v="96732981"/>
    <n v="33710464"/>
    <n v="96.657972920353998"/>
    <n v="130443445"/>
  </r>
  <r>
    <x v="6"/>
    <s v="PG"/>
    <s v="2021PG"/>
    <x v="131"/>
    <s v="Oceania"/>
    <n v="172722867"/>
    <n v="17032901"/>
    <n v="157.72733120852001"/>
    <n v="189755768"/>
  </r>
  <r>
    <x v="6"/>
    <s v="PH"/>
    <s v="2021PH"/>
    <x v="132"/>
    <s v="Asia"/>
    <n v="683138243"/>
    <n v="147091015"/>
    <n v="108.941666666667"/>
    <n v="830229258"/>
  </r>
  <r>
    <x v="6"/>
    <s v="PK"/>
    <s v="2021PK"/>
    <x v="133"/>
    <s v="Asia"/>
    <n v="64861939"/>
    <n v="83790228"/>
    <n v="148.122968770564"/>
    <n v="148652167"/>
  </r>
  <r>
    <x v="6"/>
    <s v="PL"/>
    <s v="2021PL"/>
    <x v="134"/>
    <s v="Europe"/>
    <n v="108471026"/>
    <n v="309960846"/>
    <n v="140.80000000000001"/>
    <n v="418431872"/>
  </r>
  <r>
    <x v="6"/>
    <s v="PT"/>
    <s v="2021PT"/>
    <x v="135"/>
    <s v="Europe"/>
    <n v="29977655"/>
    <n v="67316175"/>
    <n v="105.146916666667"/>
    <n v="97293830"/>
  </r>
  <r>
    <x v="6"/>
    <s v="PW"/>
    <s v="2021PW"/>
    <x v="136"/>
    <s v="Oceania"/>
    <n v="935728"/>
    <n v="59333"/>
    <n v="106.05"/>
    <n v="995061"/>
  </r>
  <r>
    <x v="6"/>
    <s v="PY"/>
    <s v="2021PY"/>
    <x v="137"/>
    <s v="South America"/>
    <n v="2647148"/>
    <n v="799022"/>
    <n v="111.616666666667"/>
    <n v="3446170"/>
  </r>
  <r>
    <x v="6"/>
    <s v="QA"/>
    <s v="2021QA"/>
    <x v="138"/>
    <s v="Asia"/>
    <n v="31466143"/>
    <n v="34202874"/>
    <n v="98.776666666666699"/>
    <n v="65669017"/>
  </r>
  <r>
    <x v="6"/>
    <s v="RO"/>
    <s v="2021RO"/>
    <x v="139"/>
    <s v="Europe"/>
    <n v="10275311"/>
    <n v="81051015"/>
    <n v="116.855833333333"/>
    <n v="91326326"/>
  </r>
  <r>
    <x v="6"/>
    <s v="RU"/>
    <s v="2021RU"/>
    <x v="140"/>
    <s v="Europe"/>
    <n v="240898335"/>
    <n v="90403265"/>
    <n v="199.372066666667"/>
    <n v="331301600"/>
  </r>
  <r>
    <x v="6"/>
    <s v="RW"/>
    <s v="2021RW"/>
    <x v="141"/>
    <s v="Africa"/>
    <n v="36993"/>
    <n v="122231"/>
    <n v="136.58474849630301"/>
    <n v="159224"/>
  </r>
  <r>
    <x v="6"/>
    <s v="SA"/>
    <s v="2021SA"/>
    <x v="142"/>
    <s v="Asia"/>
    <n v="639758307"/>
    <n v="265585594"/>
    <n v="104.38249999999999"/>
    <n v="905343901"/>
  </r>
  <r>
    <x v="6"/>
    <s v="SB"/>
    <s v="2021SB"/>
    <x v="143"/>
    <s v="Oceania"/>
    <n v="23840490"/>
    <n v="11873343"/>
    <n v="108.158333333333"/>
    <n v="35713833"/>
  </r>
  <r>
    <x v="6"/>
    <s v="SD"/>
    <s v="2021SD"/>
    <x v="145"/>
    <s v="Africa"/>
    <n v="28167530"/>
    <n v="808"/>
    <n v="16785.029010136899"/>
    <n v="28168338"/>
  </r>
  <r>
    <x v="6"/>
    <s v="SE"/>
    <s v="2021SE"/>
    <x v="146"/>
    <s v="Europe"/>
    <n v="72232396"/>
    <n v="392291530"/>
    <n v="343.18916666666701"/>
    <n v="464523926"/>
  </r>
  <r>
    <x v="6"/>
    <s v="SG"/>
    <s v="2021SG"/>
    <x v="147"/>
    <s v="Asia"/>
    <n v="1285562913"/>
    <n v="1588735953"/>
    <n v="102.11875000000001"/>
    <n v="2874298866"/>
  </r>
  <r>
    <x v="6"/>
    <s v="SI"/>
    <s v="2021SI"/>
    <x v="148"/>
    <s v="Europe"/>
    <n v="9213143"/>
    <n v="34265835"/>
    <n v="106.769166666667"/>
    <n v="43478978"/>
  </r>
  <r>
    <x v="6"/>
    <s v="SK"/>
    <s v="2021SK"/>
    <x v="149"/>
    <s v="Europe"/>
    <n v="5022801"/>
    <n v="140196564"/>
    <n v="182.308333333333"/>
    <n v="145219365"/>
  </r>
  <r>
    <x v="6"/>
    <s v="SL"/>
    <s v="2021SL"/>
    <x v="150"/>
    <s v="Africa"/>
    <n v="2132459"/>
    <n v="1166618"/>
    <n v="93.464166666666699"/>
    <n v="3299077"/>
  </r>
  <r>
    <x v="6"/>
    <s v="SN"/>
    <s v="2021SN"/>
    <x v="152"/>
    <s v="Africa"/>
    <n v="9661681"/>
    <n v="44613"/>
    <n v="109.741666666667"/>
    <n v="9706294"/>
  </r>
  <r>
    <x v="6"/>
    <s v="SO"/>
    <s v="2021SO"/>
    <x v="153"/>
    <s v="Africa"/>
    <n v="8203368"/>
    <n v="85180"/>
    <n v="124.786231873996"/>
    <n v="8288548"/>
  </r>
  <r>
    <x v="6"/>
    <s v="SR"/>
    <s v="2021SR"/>
    <x v="154"/>
    <s v="South America"/>
    <n v="3337"/>
    <n v="656185"/>
    <n v="301.85000000000002"/>
    <n v="659522"/>
  </r>
  <r>
    <x v="6"/>
    <s v="ST"/>
    <s v="2021ST"/>
    <x v="155"/>
    <s v="Africa"/>
    <n v="0"/>
    <n v="1030593"/>
    <n v="151.934072067286"/>
    <n v="1030593"/>
  </r>
  <r>
    <x v="6"/>
    <s v="SV"/>
    <s v="2021SV"/>
    <x v="156"/>
    <s v="North America"/>
    <n v="29937546"/>
    <n v="2204945"/>
    <n v="115.91049612245"/>
    <n v="32142491"/>
  </r>
  <r>
    <x v="6"/>
    <s v="TD"/>
    <s v="2021TD"/>
    <x v="157"/>
    <s v="Africa"/>
    <n v="54900"/>
    <n v="7425"/>
    <n v="93.764873417721503"/>
    <n v="62325"/>
  </r>
  <r>
    <x v="6"/>
    <s v="TG"/>
    <s v="2021TG"/>
    <x v="158"/>
    <s v="Africa"/>
    <n v="3481182"/>
    <n v="19885652"/>
    <n v="110.289469416667"/>
    <n v="23366834"/>
  </r>
  <r>
    <x v="6"/>
    <s v="TH"/>
    <s v="2021TH"/>
    <x v="159"/>
    <s v="Asia"/>
    <n v="1086329360"/>
    <n v="3037911527"/>
    <n v="100.371666666667"/>
    <n v="4124240887"/>
  </r>
  <r>
    <x v="6"/>
    <s v="TN"/>
    <s v="2021TN"/>
    <x v="162"/>
    <s v="Africa"/>
    <n v="3277750"/>
    <n v="14228394"/>
    <n v="139.55000000000001"/>
    <n v="17506144"/>
  </r>
  <r>
    <x v="6"/>
    <s v="TO"/>
    <s v="2021TO"/>
    <x v="163"/>
    <s v="Oceania"/>
    <n v="83066605"/>
    <n v="2555225"/>
    <n v="105.35"/>
    <n v="85621830"/>
  </r>
  <r>
    <x v="6"/>
    <s v="TR"/>
    <s v="2021TR"/>
    <x v="164"/>
    <s v="Asia"/>
    <n v="33511730"/>
    <n v="227675470"/>
    <n v="561.61416666666696"/>
    <n v="261187200"/>
  </r>
  <r>
    <x v="6"/>
    <s v="TT"/>
    <s v="2021TT"/>
    <x v="165"/>
    <s v="North America"/>
    <n v="66350701"/>
    <n v="1202382"/>
    <n v="111.414656653827"/>
    <n v="67553083"/>
  </r>
  <r>
    <x v="6"/>
    <s v="TZ"/>
    <s v="2021TZ"/>
    <x v="166"/>
    <s v="Africa"/>
    <n v="4169366"/>
    <n v="1394533"/>
    <n v="103.690833333333"/>
    <n v="5563899"/>
  </r>
  <r>
    <x v="6"/>
    <s v="UA"/>
    <s v="2021UA"/>
    <x v="167"/>
    <s v="Europe"/>
    <n v="19907271"/>
    <n v="26629167"/>
    <n v="304.95"/>
    <n v="46536438"/>
  </r>
  <r>
    <x v="6"/>
    <s v="UG"/>
    <s v="2021UG"/>
    <x v="168"/>
    <s v="Africa"/>
    <n v="853600"/>
    <n v="583369"/>
    <n v="113.018181419988"/>
    <n v="1436969"/>
  </r>
  <r>
    <x v="6"/>
    <s v="US"/>
    <s v="2021US"/>
    <x v="169"/>
    <s v="North America"/>
    <n v="6694004171"/>
    <n v="5672671306"/>
    <n v="124.266413825838"/>
    <n v="12366675477"/>
  </r>
  <r>
    <x v="6"/>
    <s v="UY"/>
    <s v="2021UY"/>
    <x v="170"/>
    <s v="South America"/>
    <n v="18246074"/>
    <n v="2913750"/>
    <n v="89.435720668964606"/>
    <n v="21159824"/>
  </r>
  <r>
    <x v="6"/>
    <s v="UZ"/>
    <s v="2021UZ"/>
    <x v="171"/>
    <s v="Asia"/>
    <n v="20624"/>
    <n v="99941"/>
    <n v="110.849239750812"/>
    <n v="120565"/>
  </r>
  <r>
    <x v="6"/>
    <s v="VC"/>
    <s v="2021VC"/>
    <x v="172"/>
    <s v="North America"/>
    <n v="784678"/>
    <n v="2947"/>
    <n v="112.48333333333299"/>
    <n v="787625"/>
  </r>
  <r>
    <x v="6"/>
    <s v="VN"/>
    <s v="2021VN"/>
    <x v="175"/>
    <s v="Asia"/>
    <n v="843162239"/>
    <n v="1220579111"/>
    <n v="104.87427299701"/>
    <n v="2063741350"/>
  </r>
  <r>
    <x v="6"/>
    <s v="VU"/>
    <s v="2021VU"/>
    <x v="176"/>
    <s v="Oceania"/>
    <n v="43676713"/>
    <n v="856448"/>
    <n v="171.42500000000001"/>
    <n v="44533161"/>
  </r>
  <r>
    <x v="6"/>
    <s v="WS"/>
    <s v="2021WS"/>
    <x v="177"/>
    <s v="Oceania"/>
    <n v="105921298"/>
    <n v="9284742"/>
    <n v="109.909013598165"/>
    <n v="115206040"/>
  </r>
  <r>
    <x v="6"/>
    <s v="ZA"/>
    <s v="2021ZA"/>
    <x v="178"/>
    <s v="Africa"/>
    <n v="178801011"/>
    <n v="130825857"/>
    <n v="97.5416666666667"/>
    <n v="309626868"/>
  </r>
  <r>
    <x v="6"/>
    <s v="ZM"/>
    <s v="2021ZM"/>
    <x v="179"/>
    <s v="Africa"/>
    <n v="357036"/>
    <n v="118200"/>
    <n v="324.32916666666699"/>
    <n v="475236"/>
  </r>
  <r>
    <x v="6"/>
    <s v="ZW"/>
    <s v="2021ZW"/>
    <x v="180"/>
    <s v="Africa"/>
    <n v="2054961"/>
    <n v="893215"/>
    <n v="103.275359069212"/>
    <n v="2948176"/>
  </r>
  <r>
    <x v="7"/>
    <s v="AE"/>
    <s v="2022AE"/>
    <x v="0"/>
    <s v="Asia"/>
    <n v="933671834"/>
    <n v="954454084"/>
    <n v="104.827902419004"/>
    <n v="1888125918"/>
  </r>
  <r>
    <x v="7"/>
    <s v="AG"/>
    <s v="2022AG"/>
    <x v="2"/>
    <s v="North America"/>
    <n v="3279634"/>
    <n v="86381"/>
    <n v="111.58499999999999"/>
    <n v="3366015"/>
  </r>
  <r>
    <x v="7"/>
    <s v="AI"/>
    <s v="2022AI"/>
    <x v="3"/>
    <s v="North America"/>
    <n v="14070"/>
    <n v="118648"/>
    <n v="115.73"/>
    <n v="132718"/>
  </r>
  <r>
    <x v="7"/>
    <s v="AL"/>
    <s v="2022AL"/>
    <x v="4"/>
    <s v="Europe"/>
    <n v="261951"/>
    <n v="326987"/>
    <n v="109.324941700167"/>
    <n v="588938"/>
  </r>
  <r>
    <x v="7"/>
    <s v="AM"/>
    <s v="2022AM"/>
    <x v="5"/>
    <s v="Asia"/>
    <n v="2971931"/>
    <n v="588237"/>
    <n v="151.59070072084799"/>
    <n v="3560168"/>
  </r>
  <r>
    <x v="7"/>
    <s v="AR"/>
    <s v="2022AR"/>
    <x v="181"/>
    <s v="South America"/>
    <n v="28115198"/>
    <n v="373593657"/>
    <n v="845.86745833333305"/>
    <n v="401708855"/>
  </r>
  <r>
    <x v="7"/>
    <s v="AT"/>
    <s v="2022AT"/>
    <x v="7"/>
    <s v="Europe"/>
    <n v="37343169"/>
    <n v="386919367"/>
    <n v="111.55"/>
    <n v="424262536"/>
  </r>
  <r>
    <x v="7"/>
    <s v="AU"/>
    <s v="2022AU"/>
    <x v="8"/>
    <s v="Oceania"/>
    <n v="8697095912.7999992"/>
    <n v="9024704456.9099998"/>
    <n v="127.3"/>
    <n v="17721800369.709999"/>
  </r>
  <r>
    <x v="7"/>
    <s v="AZ"/>
    <s v="2022AZ"/>
    <x v="10"/>
    <s v="Asia"/>
    <n v="25567047"/>
    <n v="233425"/>
    <n v="195.761197791667"/>
    <n v="25800472"/>
  </r>
  <r>
    <x v="7"/>
    <s v="BA"/>
    <s v="2022BA"/>
    <x v="11"/>
    <s v="Europe"/>
    <n v="111402"/>
    <n v="4639620"/>
    <n v="117.5925"/>
    <n v="4751022"/>
  </r>
  <r>
    <x v="7"/>
    <s v="BB"/>
    <s v="2022BB"/>
    <x v="12"/>
    <s v="North America"/>
    <n v="33605325"/>
    <n v="1294158"/>
    <n v="102.957495812395"/>
    <n v="34899483"/>
  </r>
  <r>
    <x v="7"/>
    <s v="BD"/>
    <s v="2022BD"/>
    <x v="13"/>
    <s v="Asia"/>
    <n v="598911340"/>
    <n v="217460133"/>
    <n v="103.82371658298401"/>
    <n v="816371473"/>
  </r>
  <r>
    <x v="7"/>
    <s v="BE"/>
    <s v="2022BE"/>
    <x v="14"/>
    <s v="Europe"/>
    <n v="276378299"/>
    <n v="524513961"/>
    <n v="123.03416666666701"/>
    <n v="800892260"/>
  </r>
  <r>
    <x v="7"/>
    <s v="BF"/>
    <s v="2022BF"/>
    <x v="15"/>
    <s v="Africa"/>
    <n v="280740"/>
    <n v="8264"/>
    <n v="123.385833333333"/>
    <n v="289004"/>
  </r>
  <r>
    <x v="7"/>
    <s v="BG"/>
    <s v="2022BG"/>
    <x v="16"/>
    <s v="Europe"/>
    <n v="23077597"/>
    <n v="23525916"/>
    <n v="8515.2157668543896"/>
    <n v="46603513"/>
  </r>
  <r>
    <x v="7"/>
    <s v="BH"/>
    <s v="2022BH"/>
    <x v="17"/>
    <s v="Asia"/>
    <n v="88674236"/>
    <n v="39277691"/>
    <n v="100.508333333333"/>
    <n v="127951927"/>
  </r>
  <r>
    <x v="7"/>
    <s v="BI"/>
    <s v="2022BI"/>
    <x v="18"/>
    <s v="Africa"/>
    <n v="0"/>
    <n v="199442"/>
    <n v="153.23333333333301"/>
    <n v="199442"/>
  </r>
  <r>
    <x v="7"/>
    <s v="BJ"/>
    <s v="2022BJ"/>
    <x v="19"/>
    <s v="Africa"/>
    <n v="1196216"/>
    <n v="84"/>
    <n v="107.41056629166"/>
    <n v="1196300"/>
  </r>
  <r>
    <x v="7"/>
    <s v="BN"/>
    <s v="2022BN"/>
    <x v="20"/>
    <s v="Asia"/>
    <n v="4246991"/>
    <n v="156681552"/>
    <n v="106.43096180371801"/>
    <n v="160928543"/>
  </r>
  <r>
    <x v="7"/>
    <s v="BO"/>
    <s v="2022BO"/>
    <x v="21"/>
    <s v="South America"/>
    <n v="275527"/>
    <n v="9022303"/>
    <n v="107.027900165083"/>
    <n v="9297830"/>
  </r>
  <r>
    <x v="7"/>
    <s v="BR"/>
    <s v="2022BR"/>
    <x v="22"/>
    <s v="South America"/>
    <n v="119452100"/>
    <n v="353069915"/>
    <n v="6368.6041666666697"/>
    <n v="472522015"/>
  </r>
  <r>
    <x v="7"/>
    <s v="BS"/>
    <s v="2022BS"/>
    <x v="23"/>
    <s v="North America"/>
    <n v="3324411"/>
    <n v="31639"/>
    <n v="117.5925"/>
    <n v="3356050"/>
  </r>
  <r>
    <x v="7"/>
    <s v="BT"/>
    <s v="2022BT"/>
    <x v="24"/>
    <s v="Asia"/>
    <n v="225220"/>
    <n v="5827"/>
    <n v="120.024571605847"/>
    <n v="231047"/>
  </r>
  <r>
    <x v="7"/>
    <s v="BW"/>
    <s v="2022BW"/>
    <x v="25"/>
    <s v="Africa"/>
    <n v="45547"/>
    <n v="66520"/>
    <n v="123.713016666667"/>
    <n v="112067"/>
  </r>
  <r>
    <x v="7"/>
    <s v="BY"/>
    <s v="2022BY"/>
    <x v="26"/>
    <s v="Europe"/>
    <n v="1220314"/>
    <n v="1133277"/>
    <n v="98.315312121480702"/>
    <n v="2353591"/>
  </r>
  <r>
    <x v="7"/>
    <s v="BZ"/>
    <s v="2022BZ"/>
    <x v="27"/>
    <s v="North America"/>
    <n v="783153"/>
    <n v="100470"/>
    <n v="110.241578900864"/>
    <n v="883623"/>
  </r>
  <r>
    <x v="7"/>
    <s v="CA"/>
    <s v="2022CA"/>
    <x v="28"/>
    <s v="North America"/>
    <n v="870674451"/>
    <n v="967986386"/>
    <n v="151.24166666666699"/>
    <n v="1838660837"/>
  </r>
  <r>
    <x v="7"/>
    <s v="CF"/>
    <s v="2022CF"/>
    <x v="29"/>
    <s v="Africa"/>
    <n v="99169"/>
    <n v="4055"/>
    <n v="111.05"/>
    <n v="103224"/>
  </r>
  <r>
    <x v="7"/>
    <s v="CG"/>
    <s v="2022CG"/>
    <x v="30"/>
    <s v="Africa"/>
    <n v="6435886"/>
    <n v="1070448"/>
    <n v="106.933333333333"/>
    <n v="7506334"/>
  </r>
  <r>
    <x v="7"/>
    <s v="CH"/>
    <s v="2022CH"/>
    <x v="31"/>
    <s v="Europe"/>
    <n v="113527460"/>
    <n v="510139973"/>
    <n v="103.870816666667"/>
    <n v="623667433"/>
  </r>
  <r>
    <x v="7"/>
    <s v="CL"/>
    <s v="2022CL"/>
    <x v="32"/>
    <s v="South America"/>
    <n v="181292547"/>
    <n v="142410525"/>
    <n v="122.960833333333"/>
    <n v="323703072"/>
  </r>
  <r>
    <x v="7"/>
    <s v="CM"/>
    <s v="2022CM"/>
    <x v="33"/>
    <s v="Africa"/>
    <n v="32937615"/>
    <n v="247923"/>
    <n v="127.85833333333299"/>
    <n v="33185538"/>
  </r>
  <r>
    <x v="7"/>
    <s v="CN"/>
    <s v="2022CN"/>
    <x v="34"/>
    <s v="Asia"/>
    <n v="20131643029.400002"/>
    <n v="18169511652"/>
    <n v="102.908333333333"/>
    <n v="38301154681.400002"/>
  </r>
  <r>
    <x v="7"/>
    <s v="CO"/>
    <s v="2022CO"/>
    <x v="35"/>
    <s v="South America"/>
    <n v="20423864"/>
    <n v="29583955"/>
    <n v="119.896525"/>
    <n v="50007819"/>
  </r>
  <r>
    <x v="7"/>
    <s v="CR"/>
    <s v="2022CR"/>
    <x v="36"/>
    <s v="North America"/>
    <n v="15503784"/>
    <n v="23448137"/>
    <n v="109.374666157376"/>
    <n v="38951921"/>
  </r>
  <r>
    <x v="7"/>
    <s v="CY"/>
    <s v="2022CY"/>
    <x v="38"/>
    <s v="Asia"/>
    <n v="12509031"/>
    <n v="4448233"/>
    <n v="111.18666666666699"/>
    <n v="16957264"/>
  </r>
  <r>
    <x v="7"/>
    <s v="CZ"/>
    <s v="2022CZ"/>
    <x v="39"/>
    <s v="Europe"/>
    <n v="38862636"/>
    <n v="284543616"/>
    <n v="133.583333333333"/>
    <n v="323406252"/>
  </r>
  <r>
    <x v="7"/>
    <s v="DE"/>
    <s v="2022DE"/>
    <x v="40"/>
    <s v="Europe"/>
    <n v="872990951"/>
    <n v="3337205909"/>
    <n v="110.15"/>
    <n v="4210196860"/>
  </r>
  <r>
    <x v="7"/>
    <s v="DJ"/>
    <s v="2022DJ"/>
    <x v="41"/>
    <s v="Africa"/>
    <n v="1117029"/>
    <n v="872124"/>
    <n v="117.47278979821699"/>
    <n v="1989153"/>
  </r>
  <r>
    <x v="7"/>
    <s v="DK"/>
    <s v="2022DK"/>
    <x v="42"/>
    <s v="Europe"/>
    <n v="208634211"/>
    <n v="336707702"/>
    <n v="113.458333333333"/>
    <n v="545341913"/>
  </r>
  <r>
    <x v="7"/>
    <s v="DO"/>
    <s v="2022DO"/>
    <x v="44"/>
    <s v="North America"/>
    <n v="20939269"/>
    <n v="22934267"/>
    <n v="118.66575"/>
    <n v="43873536"/>
  </r>
  <r>
    <x v="7"/>
    <s v="DZ"/>
    <s v="2022DZ"/>
    <x v="45"/>
    <s v="Africa"/>
    <n v="815312685"/>
    <n v="8503673"/>
    <n v="247.42083333333301"/>
    <n v="823816358"/>
  </r>
  <r>
    <x v="7"/>
    <s v="EC"/>
    <s v="2022EC"/>
    <x v="46"/>
    <s v="South America"/>
    <n v="5540715"/>
    <n v="60696771"/>
    <n v="108.91749829551701"/>
    <n v="66237486"/>
  </r>
  <r>
    <x v="7"/>
    <s v="EE"/>
    <s v="2022EE"/>
    <x v="47"/>
    <s v="Europe"/>
    <n v="8250971"/>
    <n v="20731213"/>
    <n v="265.85018333333301"/>
    <n v="28982184"/>
  </r>
  <r>
    <x v="7"/>
    <s v="EG"/>
    <s v="2022EG"/>
    <x v="48"/>
    <s v="Africa"/>
    <n v="346221582"/>
    <n v="13163687"/>
    <n v="129.458333333333"/>
    <n v="359385269"/>
  </r>
  <r>
    <x v="7"/>
    <s v="ES"/>
    <s v="2022ES"/>
    <x v="49"/>
    <s v="Europe"/>
    <n v="152763256"/>
    <n v="594436378"/>
    <n v="108.390666666667"/>
    <n v="747199634"/>
  </r>
  <r>
    <x v="7"/>
    <s v="ET"/>
    <s v="2022ET"/>
    <x v="50"/>
    <s v="Africa"/>
    <n v="419520"/>
    <n v="6384957"/>
    <n v="294.03333333333302"/>
    <n v="6804477"/>
  </r>
  <r>
    <x v="7"/>
    <s v="FI"/>
    <s v="2022FI"/>
    <x v="51"/>
    <s v="Europe"/>
    <n v="14077116"/>
    <n v="200628430"/>
    <n v="113.36166666666701"/>
    <n v="214705546"/>
  </r>
  <r>
    <x v="7"/>
    <s v="FJ"/>
    <s v="2022FJ"/>
    <x v="52"/>
    <s v="Oceania"/>
    <n v="526564132"/>
    <n v="74717678"/>
    <n v="117.541666666667"/>
    <n v="601281810"/>
  </r>
  <r>
    <x v="7"/>
    <s v="FM"/>
    <s v="2022FM"/>
    <x v="53"/>
    <s v="Oceania"/>
    <n v="2748018"/>
    <n v="9649"/>
    <n v="114.13975000000001"/>
    <n v="2757667"/>
  </r>
  <r>
    <x v="7"/>
    <s v="FR"/>
    <s v="2022FR"/>
    <x v="54"/>
    <s v="Europe"/>
    <n v="449709978"/>
    <n v="1431680501"/>
    <n v="112.008333333333"/>
    <n v="1881390479"/>
  </r>
  <r>
    <x v="7"/>
    <s v="GA"/>
    <s v="2022GA"/>
    <x v="55"/>
    <s v="Africa"/>
    <n v="1565642"/>
    <n v="2881529"/>
    <n v="107.59088168335001"/>
    <n v="4447171"/>
  </r>
  <r>
    <x v="7"/>
    <s v="GB"/>
    <s v="2022GB"/>
    <x v="56"/>
    <s v="Europe"/>
    <n v="1465317357"/>
    <n v="1844445508"/>
    <n v="120.45"/>
    <n v="3309762865"/>
  </r>
  <r>
    <x v="7"/>
    <s v="GD"/>
    <s v="2022GD"/>
    <x v="57"/>
    <s v="North America"/>
    <n v="4909494"/>
    <n v="5136"/>
    <n v="115.3275"/>
    <n v="4914630"/>
  </r>
  <r>
    <x v="7"/>
    <s v="GE"/>
    <s v="2022GE"/>
    <x v="58"/>
    <s v="Asia"/>
    <n v="66587786"/>
    <n v="1140803"/>
    <n v="172.335716666667"/>
    <n v="67728589"/>
  </r>
  <r>
    <x v="7"/>
    <s v="GH"/>
    <s v="2022GH"/>
    <x v="59"/>
    <s v="Africa"/>
    <n v="22520463"/>
    <n v="12253340"/>
    <n v="132.99474010061601"/>
    <n v="34773803"/>
  </r>
  <r>
    <x v="7"/>
    <s v="GM"/>
    <s v="2022GM"/>
    <x v="60"/>
    <s v="Africa"/>
    <n v="543976"/>
    <n v="6003"/>
    <n v="122.644291627108"/>
    <n v="549979"/>
  </r>
  <r>
    <x v="7"/>
    <s v="GN"/>
    <s v="2022GN"/>
    <x v="61"/>
    <s v="Africa"/>
    <n v="723451"/>
    <n v="88254"/>
    <n v="137.60187357004699"/>
    <n v="811705"/>
  </r>
  <r>
    <x v="7"/>
    <s v="GR"/>
    <s v="2022GR"/>
    <x v="63"/>
    <s v="Europe"/>
    <n v="74512023"/>
    <n v="66483940"/>
    <n v="110.98712500000001"/>
    <n v="140995963"/>
  </r>
  <r>
    <x v="7"/>
    <s v="GT"/>
    <s v="2022GT"/>
    <x v="64"/>
    <s v="North America"/>
    <n v="99495431"/>
    <n v="9463993"/>
    <n v="161.32083333333301"/>
    <n v="108959424"/>
  </r>
  <r>
    <x v="7"/>
    <s v="GY"/>
    <s v="2022GY"/>
    <x v="66"/>
    <s v="South America"/>
    <n v="32486855"/>
    <n v="2675906"/>
    <n v="133.51750000000001"/>
    <n v="35162761"/>
  </r>
  <r>
    <x v="7"/>
    <s v="HK"/>
    <s v="2022HK"/>
    <x v="67"/>
    <s v="Asia"/>
    <n v="1082199301"/>
    <n v="99201337"/>
    <n v="103.341666666667"/>
    <n v="1181400638"/>
  </r>
  <r>
    <x v="7"/>
    <s v="HN"/>
    <s v="2022HN"/>
    <x v="68"/>
    <s v="North America"/>
    <n v="10496806"/>
    <n v="13938660"/>
    <n v="390.45"/>
    <n v="24435466"/>
  </r>
  <r>
    <x v="7"/>
    <s v="HR"/>
    <s v="2022HR"/>
    <x v="69"/>
    <s v="Europe"/>
    <n v="4762382"/>
    <n v="13415519"/>
    <n v="116.375"/>
    <n v="18177901"/>
  </r>
  <r>
    <x v="7"/>
    <s v="HT"/>
    <s v="2022HT"/>
    <x v="70"/>
    <s v="North America"/>
    <n v="68574"/>
    <n v="1691322"/>
    <n v="236.25833333333301"/>
    <n v="1759896"/>
  </r>
  <r>
    <x v="7"/>
    <s v="HU"/>
    <s v="2022HU"/>
    <x v="71"/>
    <s v="Europe"/>
    <n v="10160933"/>
    <n v="194648922"/>
    <n v="183.65"/>
    <n v="204809855"/>
  </r>
  <r>
    <x v="7"/>
    <s v="ID"/>
    <s v="2022ID"/>
    <x v="72"/>
    <s v="Asia"/>
    <n v="2075688097"/>
    <n v="1476159978"/>
    <n v="148.42951666666701"/>
    <n v="3551848075"/>
  </r>
  <r>
    <x v="7"/>
    <s v="IE"/>
    <s v="2022IE"/>
    <x v="73"/>
    <s v="Europe"/>
    <n v="103578091"/>
    <n v="371346035"/>
    <n v="112.308333333333"/>
    <n v="474924126"/>
  </r>
  <r>
    <x v="7"/>
    <s v="IL"/>
    <s v="2022IL"/>
    <x v="74"/>
    <s v="Asia"/>
    <n v="39958173"/>
    <n v="166673489"/>
    <n v="99.991666666666703"/>
    <n v="206631662"/>
  </r>
  <r>
    <x v="7"/>
    <s v="IN"/>
    <s v="2022IN"/>
    <x v="75"/>
    <s v="Asia"/>
    <n v="555932211"/>
    <n v="1165339304"/>
    <n v="172.15"/>
    <n v="1721271515"/>
  </r>
  <r>
    <x v="7"/>
    <s v="IQ"/>
    <s v="2022IQ"/>
    <x v="76"/>
    <s v="Asia"/>
    <n v="10364052"/>
    <n v="35297"/>
    <n v="117.01666666666701"/>
    <n v="10399349"/>
  </r>
  <r>
    <x v="7"/>
    <s v="IR"/>
    <s v="2022IR"/>
    <x v="77"/>
    <s v="Asia"/>
    <n v="4026890"/>
    <n v="3565281"/>
    <n v="131.59455307262601"/>
    <n v="7592171"/>
  </r>
  <r>
    <x v="7"/>
    <s v="IS"/>
    <s v="2022IS"/>
    <x v="78"/>
    <s v="Europe"/>
    <n v="2596265"/>
    <n v="5128046"/>
    <n v="193.07146666666699"/>
    <n v="7724311"/>
  </r>
  <r>
    <x v="7"/>
    <s v="IT"/>
    <s v="2022IT"/>
    <x v="79"/>
    <s v="Europe"/>
    <n v="313071243"/>
    <n v="1670433867"/>
    <n v="113.241666666667"/>
    <n v="1983505110"/>
  </r>
  <r>
    <x v="7"/>
    <s v="JM"/>
    <s v="2022JM"/>
    <x v="80"/>
    <s v="North America"/>
    <n v="58003626"/>
    <n v="6808413"/>
    <n v="122.925"/>
    <n v="64812039"/>
  </r>
  <r>
    <x v="7"/>
    <s v="JO"/>
    <s v="2022JO"/>
    <x v="81"/>
    <s v="Asia"/>
    <n v="94915138"/>
    <n v="4187383"/>
    <n v="106.791328849542"/>
    <n v="99102521"/>
  </r>
  <r>
    <x v="7"/>
    <s v="JP"/>
    <s v="2022JP"/>
    <x v="82"/>
    <s v="Asia"/>
    <n v="4173105429"/>
    <n v="5038122713"/>
    <n v="102.25"/>
    <n v="9211228142"/>
  </r>
  <r>
    <x v="7"/>
    <s v="KE"/>
    <s v="2022KE"/>
    <x v="83"/>
    <s v="Africa"/>
    <n v="4096755"/>
    <n v="5282184"/>
    <n v="124.16175"/>
    <n v="9378939"/>
  </r>
  <r>
    <x v="7"/>
    <s v="KG"/>
    <s v="2022KG"/>
    <x v="84"/>
    <s v="Asia"/>
    <n v="606549"/>
    <n v="38547"/>
    <n v="143.62092523946501"/>
    <n v="645096"/>
  </r>
  <r>
    <x v="7"/>
    <s v="KH"/>
    <s v="2022KH"/>
    <x v="85"/>
    <s v="Asia"/>
    <n v="26667911"/>
    <n v="52358245"/>
    <n v="198.024916666667"/>
    <n v="79026156"/>
  </r>
  <r>
    <x v="7"/>
    <s v="KN"/>
    <s v="2022KN"/>
    <x v="87"/>
    <s v="North America"/>
    <n v="0"/>
    <n v="74556"/>
    <n v="108.72499999999999"/>
    <n v="74556"/>
  </r>
  <r>
    <x v="7"/>
    <s v="KR"/>
    <s v="2022KR"/>
    <x v="88"/>
    <s v="Asia"/>
    <n v="2653782224"/>
    <n v="5134868504"/>
    <n v="107.713333333333"/>
    <n v="7788650728"/>
  </r>
  <r>
    <x v="7"/>
    <s v="KW"/>
    <s v="2022KW"/>
    <x v="89"/>
    <s v="Asia"/>
    <n v="94946717"/>
    <n v="22397858"/>
    <n v="125.383333333333"/>
    <n v="117344575"/>
  </r>
  <r>
    <x v="7"/>
    <s v="LA"/>
    <s v="2022LA"/>
    <x v="92"/>
    <s v="Asia"/>
    <n v="1502381"/>
    <n v="4491240"/>
    <n v="144.39427599114299"/>
    <n v="5993621"/>
  </r>
  <r>
    <x v="7"/>
    <s v="LB"/>
    <s v="2022LB"/>
    <x v="93"/>
    <s v="Asia"/>
    <n v="5970886"/>
    <n v="1297390"/>
    <n v="1401.65462017506"/>
    <n v="7268276"/>
  </r>
  <r>
    <x v="7"/>
    <s v="LC"/>
    <s v="2022LC"/>
    <x v="94"/>
    <s v="North America"/>
    <n v="4063010"/>
    <n v="11165"/>
    <n v="108.910833333333"/>
    <n v="4074175"/>
  </r>
  <r>
    <x v="7"/>
    <s v="LK"/>
    <s v="2022LK"/>
    <x v="95"/>
    <s v="Asia"/>
    <n v="227665936"/>
    <n v="64624601"/>
    <n v="174.86666666666699"/>
    <n v="292290537"/>
  </r>
  <r>
    <x v="7"/>
    <s v="LS"/>
    <s v="2022LS"/>
    <x v="97"/>
    <s v="Africa"/>
    <n v="0"/>
    <n v="572897"/>
    <n v="100.00003350681401"/>
    <n v="572897"/>
  </r>
  <r>
    <x v="7"/>
    <s v="LT"/>
    <s v="2022LT"/>
    <x v="98"/>
    <s v="Europe"/>
    <n v="19285758"/>
    <n v="46930695"/>
    <n v="139.490375"/>
    <n v="66216453"/>
  </r>
  <r>
    <x v="7"/>
    <s v="LU"/>
    <s v="2022LU"/>
    <x v="99"/>
    <s v="Europe"/>
    <n v="815328"/>
    <n v="9025844"/>
    <n v="115.84333333333301"/>
    <n v="9841172"/>
  </r>
  <r>
    <x v="7"/>
    <s v="LV"/>
    <s v="2022LV"/>
    <x v="100"/>
    <s v="Europe"/>
    <n v="8899892"/>
    <n v="25293875"/>
    <n v="131.93198333333299"/>
    <n v="34193767"/>
  </r>
  <r>
    <x v="7"/>
    <s v="LY"/>
    <s v="2022LY"/>
    <x v="101"/>
    <s v="Africa"/>
    <n v="130270372"/>
    <n v="447"/>
    <n v="288.29166666666703"/>
    <n v="130270819"/>
  </r>
  <r>
    <x v="7"/>
    <s v="MA"/>
    <s v="2022MA"/>
    <x v="102"/>
    <s v="Africa"/>
    <n v="39198395"/>
    <n v="188224273"/>
    <n v="110.816666666667"/>
    <n v="227422668"/>
  </r>
  <r>
    <x v="7"/>
    <s v="MD"/>
    <s v="2022MD"/>
    <x v="103"/>
    <s v="Europe"/>
    <n v="128400"/>
    <n v="954377"/>
    <n v="87.772696946821199"/>
    <n v="1082777"/>
  </r>
  <r>
    <x v="7"/>
    <s v="MG"/>
    <s v="2022MG"/>
    <x v="104"/>
    <s v="Africa"/>
    <n v="3101885"/>
    <n v="3930198"/>
    <n v="148.53333333333299"/>
    <n v="7032083"/>
  </r>
  <r>
    <x v="7"/>
    <s v="ML"/>
    <s v="2022ML"/>
    <x v="105"/>
    <s v="Africa"/>
    <n v="1809243"/>
    <n v="313724"/>
    <n v="115.35833333333299"/>
    <n v="2122967"/>
  </r>
  <r>
    <x v="7"/>
    <s v="MN"/>
    <s v="2022MN"/>
    <x v="107"/>
    <s v="Asia"/>
    <n v="10299520"/>
    <n v="188223"/>
    <n v="123.614569322357"/>
    <n v="10487743"/>
  </r>
  <r>
    <x v="7"/>
    <s v="MO"/>
    <s v="2022MO"/>
    <x v="108"/>
    <s v="Asia"/>
    <n v="9323593"/>
    <n v="650644"/>
    <n v="103.7029936325"/>
    <n v="9974237"/>
  </r>
  <r>
    <x v="7"/>
    <s v="MR"/>
    <s v="2022MR"/>
    <x v="110"/>
    <s v="Africa"/>
    <n v="2378964"/>
    <n v="9951"/>
    <n v="116.15055512522601"/>
    <n v="2388915"/>
  </r>
  <r>
    <x v="7"/>
    <s v="MS"/>
    <s v="2022MS"/>
    <x v="111"/>
    <s v="North America"/>
    <n v="0"/>
    <n v="17468"/>
    <n v="103.42083333333299"/>
    <n v="17468"/>
  </r>
  <r>
    <x v="7"/>
    <s v="MT"/>
    <s v="2022MT"/>
    <x v="112"/>
    <s v="Europe"/>
    <n v="3781294"/>
    <n v="5449997"/>
    <n v="111.318707578784"/>
    <n v="9231291"/>
  </r>
  <r>
    <x v="7"/>
    <s v="MU"/>
    <s v="2022MU"/>
    <x v="113"/>
    <s v="Africa"/>
    <n v="107771717"/>
    <n v="3912458"/>
    <n v="122.52500000000001"/>
    <n v="111684175"/>
  </r>
  <r>
    <x v="7"/>
    <s v="MV"/>
    <s v="2022MV"/>
    <x v="114"/>
    <s v="Asia"/>
    <n v="14801351"/>
    <n v="727"/>
    <n v="99.228903406242694"/>
    <n v="14802078"/>
  </r>
  <r>
    <x v="7"/>
    <s v="MW"/>
    <s v="2022MW"/>
    <x v="115"/>
    <s v="Africa"/>
    <n v="92588"/>
    <n v="53612"/>
    <n v="111.797205410434"/>
    <n v="146200"/>
  </r>
  <r>
    <x v="7"/>
    <s v="MX"/>
    <s v="2022MX"/>
    <x v="116"/>
    <s v="North America"/>
    <n v="496732842"/>
    <n v="588646439"/>
    <n v="122.50749999999999"/>
    <n v="1085379281"/>
  </r>
  <r>
    <x v="7"/>
    <s v="MY"/>
    <s v="2022MY"/>
    <x v="117"/>
    <s v="Asia"/>
    <n v="1390424754"/>
    <n v="2441582568"/>
    <n v="127.23333333333299"/>
    <n v="3832007322"/>
  </r>
  <r>
    <x v="7"/>
    <s v="MZ"/>
    <s v="2022MZ"/>
    <x v="118"/>
    <s v="Africa"/>
    <n v="6462360"/>
    <n v="459187"/>
    <n v="149.32749999999999"/>
    <n v="6921547"/>
  </r>
  <r>
    <x v="7"/>
    <s v="NA"/>
    <s v="2022NA"/>
    <x v="119"/>
    <s v="Africa"/>
    <n v="382318"/>
    <n v="1467"/>
    <n v="154.57221470639999"/>
    <n v="383785"/>
  </r>
  <r>
    <x v="7"/>
    <s v="NE"/>
    <s v="2022NE"/>
    <x v="121"/>
    <s v="Africa"/>
    <n v="63797"/>
    <n v="309236"/>
    <n v="113.033333333333"/>
    <n v="373033"/>
  </r>
  <r>
    <x v="7"/>
    <s v="NG"/>
    <s v="2022NG"/>
    <x v="122"/>
    <s v="Africa"/>
    <n v="235731547"/>
    <n v="118624"/>
    <n v="458.66195094236099"/>
    <n v="235850171"/>
  </r>
  <r>
    <x v="7"/>
    <s v="NI"/>
    <s v="2022NI"/>
    <x v="123"/>
    <s v="North America"/>
    <n v="3041220"/>
    <n v="5485270"/>
    <n v="271.96787141666698"/>
    <n v="8526490"/>
  </r>
  <r>
    <x v="7"/>
    <s v="NL"/>
    <s v="2022NL"/>
    <x v="124"/>
    <s v="Europe"/>
    <n v="1076363579"/>
    <n v="693402205"/>
    <n v="121.426666666667"/>
    <n v="1769765784"/>
  </r>
  <r>
    <x v="7"/>
    <s v="NO"/>
    <s v="2022NO"/>
    <x v="125"/>
    <s v="Europe"/>
    <n v="54716834"/>
    <n v="89470986"/>
    <n v="122.783333333333"/>
    <n v="144187820"/>
  </r>
  <r>
    <x v="7"/>
    <s v="NP"/>
    <s v="2022NP"/>
    <x v="126"/>
    <s v="Asia"/>
    <n v="16614522"/>
    <n v="1897955"/>
    <n v="151.25833333333301"/>
    <n v="18512477"/>
  </r>
  <r>
    <x v="7"/>
    <s v="NZ"/>
    <s v="2022NZ"/>
    <x v="127"/>
    <s v="Oceania"/>
    <n v="0"/>
    <n v="181082876"/>
    <n v="117.3"/>
    <n v="181082876"/>
  </r>
  <r>
    <x v="7"/>
    <s v="OM"/>
    <s v="2022OM"/>
    <x v="128"/>
    <s v="Asia"/>
    <n v="146484851"/>
    <n v="9456134"/>
    <n v="109.691666666667"/>
    <n v="155940985"/>
  </r>
  <r>
    <x v="7"/>
    <s v="PA"/>
    <s v="2022PA"/>
    <x v="129"/>
    <s v="North America"/>
    <n v="50564277"/>
    <n v="1420279"/>
    <n v="107.910716666667"/>
    <n v="51984556"/>
  </r>
  <r>
    <x v="7"/>
    <s v="PE"/>
    <s v="2022PE"/>
    <x v="130"/>
    <s v="South America"/>
    <n v="124300186"/>
    <n v="59431422"/>
    <n v="104.7131645"/>
    <n v="183731608"/>
  </r>
  <r>
    <x v="7"/>
    <s v="PG"/>
    <s v="2022PG"/>
    <x v="131"/>
    <s v="Oceania"/>
    <n v="208242383"/>
    <n v="23395593"/>
    <n v="166.01312523562001"/>
    <n v="231637976"/>
  </r>
  <r>
    <x v="7"/>
    <s v="PH"/>
    <s v="2022PH"/>
    <x v="132"/>
    <s v="Asia"/>
    <n v="912915808"/>
    <n v="172216293"/>
    <n v="115.283333333333"/>
    <n v="1085132101"/>
  </r>
  <r>
    <x v="7"/>
    <s v="PK"/>
    <s v="2022PK"/>
    <x v="133"/>
    <s v="Asia"/>
    <n v="51765644"/>
    <n v="94147757"/>
    <n v="177.560720159532"/>
    <n v="145913401"/>
  </r>
  <r>
    <x v="7"/>
    <s v="PL"/>
    <s v="2022PL"/>
    <x v="134"/>
    <s v="Europe"/>
    <n v="122935525"/>
    <n v="359308053"/>
    <n v="161.11666666666699"/>
    <n v="482243578"/>
  </r>
  <r>
    <x v="7"/>
    <s v="PT"/>
    <s v="2022PT"/>
    <x v="135"/>
    <s v="Europe"/>
    <n v="31360504"/>
    <n v="88016744"/>
    <n v="113.38275"/>
    <n v="119377248"/>
  </r>
  <r>
    <x v="7"/>
    <s v="PW"/>
    <s v="2022PW"/>
    <x v="136"/>
    <s v="Oceania"/>
    <n v="855318"/>
    <n v="148949"/>
    <n v="119.15"/>
    <n v="1004267"/>
  </r>
  <r>
    <x v="7"/>
    <s v="PY"/>
    <s v="2022PY"/>
    <x v="137"/>
    <s v="South America"/>
    <n v="1482960"/>
    <n v="2400500"/>
    <n v="122.51666666666701"/>
    <n v="3883460"/>
  </r>
  <r>
    <x v="7"/>
    <s v="QA"/>
    <s v="2022QA"/>
    <x v="138"/>
    <s v="Asia"/>
    <n v="50375871"/>
    <n v="47360441"/>
    <n v="103.710833333333"/>
    <n v="97736312"/>
  </r>
  <r>
    <x v="7"/>
    <s v="RO"/>
    <s v="2022RO"/>
    <x v="139"/>
    <s v="Europe"/>
    <n v="17603654"/>
    <n v="85057132"/>
    <n v="132.976666666667"/>
    <n v="102660786"/>
  </r>
  <r>
    <x v="7"/>
    <s v="RW"/>
    <s v="2022RW"/>
    <x v="141"/>
    <s v="Africa"/>
    <n v="454708"/>
    <n v="253930"/>
    <n v="160.74551088319501"/>
    <n v="708638"/>
  </r>
  <r>
    <x v="7"/>
    <s v="SA"/>
    <s v="2022SA"/>
    <x v="142"/>
    <s v="Asia"/>
    <n v="944786271"/>
    <n v="440371251"/>
    <n v="106.965"/>
    <n v="1385157522"/>
  </r>
  <r>
    <x v="7"/>
    <s v="SB"/>
    <s v="2022SB"/>
    <x v="143"/>
    <s v="Oceania"/>
    <n v="33207616"/>
    <n v="12407713"/>
    <n v="114.12665"/>
    <n v="45615329"/>
  </r>
  <r>
    <x v="7"/>
    <s v="SD"/>
    <s v="2022SD"/>
    <x v="145"/>
    <s v="Africa"/>
    <n v="113717585"/>
    <n v="18419"/>
    <n v="15662.56025"/>
    <n v="113736004"/>
  </r>
  <r>
    <x v="7"/>
    <s v="SE"/>
    <s v="2022SE"/>
    <x v="146"/>
    <s v="Europe"/>
    <n v="94095996"/>
    <n v="403361683"/>
    <n v="371.91166666666697"/>
    <n v="497457679"/>
  </r>
  <r>
    <x v="7"/>
    <s v="SG"/>
    <s v="2022SG"/>
    <x v="147"/>
    <s v="Asia"/>
    <n v="1821372921"/>
    <n v="4040113169"/>
    <n v="108.3695"/>
    <n v="5861486090"/>
  </r>
  <r>
    <x v="7"/>
    <s v="SI"/>
    <s v="2022SI"/>
    <x v="148"/>
    <s v="Europe"/>
    <n v="4265945"/>
    <n v="32965434"/>
    <n v="116.20083333333299"/>
    <n v="37231379"/>
  </r>
  <r>
    <x v="7"/>
    <s v="SK"/>
    <s v="2022SK"/>
    <x v="149"/>
    <s v="Europe"/>
    <n v="3801166"/>
    <n v="179559789"/>
    <n v="205.59666666666701"/>
    <n v="183360955"/>
  </r>
  <r>
    <x v="7"/>
    <s v="SL"/>
    <s v="2022SL"/>
    <x v="150"/>
    <s v="Africa"/>
    <n v="2648826"/>
    <n v="1977282"/>
    <n v="118.894166666667"/>
    <n v="4626108"/>
  </r>
  <r>
    <x v="7"/>
    <s v="SN"/>
    <s v="2022SN"/>
    <x v="152"/>
    <s v="Africa"/>
    <n v="23730206"/>
    <n v="3067"/>
    <n v="120.383117440832"/>
    <n v="23733273"/>
  </r>
  <r>
    <x v="7"/>
    <s v="SO"/>
    <s v="2022SO"/>
    <x v="153"/>
    <s v="Africa"/>
    <n v="3138254"/>
    <n v="118422"/>
    <n v="133.24583523410899"/>
    <n v="3256676"/>
  </r>
  <r>
    <x v="7"/>
    <s v="SR"/>
    <s v="2022SR"/>
    <x v="154"/>
    <s v="South America"/>
    <n v="5424"/>
    <n v="588788"/>
    <n v="460.15833333333302"/>
    <n v="594212"/>
  </r>
  <r>
    <x v="7"/>
    <s v="ST"/>
    <s v="2022ST"/>
    <x v="155"/>
    <s v="Africa"/>
    <n v="30994"/>
    <n v="8905"/>
    <n v="179.290766694957"/>
    <n v="39899"/>
  </r>
  <r>
    <x v="7"/>
    <s v="SV"/>
    <s v="2022SV"/>
    <x v="156"/>
    <s v="North America"/>
    <n v="55316035"/>
    <n v="2069002"/>
    <n v="124.254447822934"/>
    <n v="57385037"/>
  </r>
  <r>
    <x v="7"/>
    <s v="TD"/>
    <s v="2022TD"/>
    <x v="157"/>
    <s v="Africa"/>
    <n v="0"/>
    <n v="18805"/>
    <n v="99.192009493670895"/>
    <n v="18805"/>
  </r>
  <r>
    <x v="7"/>
    <s v="TG"/>
    <s v="2022TG"/>
    <x v="158"/>
    <s v="Africa"/>
    <n v="4268683"/>
    <n v="39458276"/>
    <n v="119.07686408333301"/>
    <n v="43726959"/>
  </r>
  <r>
    <x v="7"/>
    <s v="TH"/>
    <s v="2022TH"/>
    <x v="159"/>
    <s v="Asia"/>
    <n v="1391945840"/>
    <n v="3187674763"/>
    <n v="106.47166666666701"/>
    <n v="4579620603"/>
  </r>
  <r>
    <x v="7"/>
    <s v="TN"/>
    <s v="2022TN"/>
    <x v="162"/>
    <s v="Africa"/>
    <n v="8005805"/>
    <n v="20277586"/>
    <n v="151.14166666666699"/>
    <n v="28283391"/>
  </r>
  <r>
    <x v="7"/>
    <s v="TO"/>
    <s v="2022TO"/>
    <x v="163"/>
    <s v="Oceania"/>
    <n v="85556930"/>
    <n v="1932192"/>
    <n v="116.908333333333"/>
    <n v="87489122"/>
  </r>
  <r>
    <x v="7"/>
    <s v="TR"/>
    <s v="2022TR"/>
    <x v="164"/>
    <s v="Asia"/>
    <n v="47279069"/>
    <n v="255234814"/>
    <n v="967.71083333333399"/>
    <n v="302513883"/>
  </r>
  <r>
    <x v="7"/>
    <s v="TT"/>
    <s v="2022TT"/>
    <x v="165"/>
    <s v="North America"/>
    <n v="75808651"/>
    <n v="810586"/>
    <n v="117.908333333333"/>
    <n v="76619237"/>
  </r>
  <r>
    <x v="7"/>
    <s v="TZ"/>
    <s v="2022TZ"/>
    <x v="166"/>
    <s v="Africa"/>
    <n v="6243484"/>
    <n v="1748777"/>
    <n v="108.20166666666699"/>
    <n v="7992261"/>
  </r>
  <r>
    <x v="7"/>
    <s v="UA"/>
    <s v="2022UA"/>
    <x v="167"/>
    <s v="Europe"/>
    <n v="5636214"/>
    <n v="16610645"/>
    <n v="366.5"/>
    <n v="22246859"/>
  </r>
  <r>
    <x v="7"/>
    <s v="UG"/>
    <s v="2022UG"/>
    <x v="168"/>
    <s v="Africa"/>
    <n v="168171"/>
    <n v="1445729"/>
    <n v="121.150731128109"/>
    <n v="1613900"/>
  </r>
  <r>
    <x v="7"/>
    <s v="US"/>
    <s v="2022US"/>
    <x v="169"/>
    <s v="North America"/>
    <n v="7817718915"/>
    <n v="7239156697"/>
    <n v="134.21120616846"/>
    <n v="15056875612"/>
  </r>
  <r>
    <x v="7"/>
    <s v="UY"/>
    <s v="2022UY"/>
    <x v="170"/>
    <s v="South America"/>
    <n v="14945504"/>
    <n v="10779734"/>
    <n v="97.578288383039705"/>
    <n v="25725238"/>
  </r>
  <r>
    <x v="7"/>
    <s v="UZ"/>
    <s v="2022UZ"/>
    <x v="171"/>
    <s v="Asia"/>
    <n v="819676"/>
    <n v="399757"/>
    <n v="123.53775726911699"/>
    <n v="1219433"/>
  </r>
  <r>
    <x v="7"/>
    <s v="VC"/>
    <s v="2022VC"/>
    <x v="172"/>
    <s v="North America"/>
    <n v="887971"/>
    <n v="1330"/>
    <n v="118.85"/>
    <n v="889301"/>
  </r>
  <r>
    <x v="7"/>
    <s v="VN"/>
    <s v="2022VN"/>
    <x v="175"/>
    <s v="Asia"/>
    <n v="983842935"/>
    <n v="1463688292"/>
    <n v="108.18463728934501"/>
    <n v="2447531227"/>
  </r>
  <r>
    <x v="7"/>
    <s v="VU"/>
    <s v="2022VU"/>
    <x v="176"/>
    <s v="Oceania"/>
    <n v="54933908"/>
    <n v="1053423"/>
    <n v="183.6"/>
    <n v="55987331"/>
  </r>
  <r>
    <x v="7"/>
    <s v="WS"/>
    <s v="2022WS"/>
    <x v="177"/>
    <s v="Oceania"/>
    <n v="113792603"/>
    <n v="9236201"/>
    <n v="121.957110227505"/>
    <n v="123028804"/>
  </r>
  <r>
    <x v="7"/>
    <s v="ZA"/>
    <s v="2022ZA"/>
    <x v="178"/>
    <s v="Africa"/>
    <n v="178762866"/>
    <n v="162024356"/>
    <n v="104.408333333333"/>
    <n v="340787222"/>
  </r>
  <r>
    <x v="7"/>
    <s v="ZM"/>
    <s v="2022ZM"/>
    <x v="179"/>
    <s v="Africa"/>
    <n v="1088330"/>
    <n v="188862"/>
    <n v="359.98333333333301"/>
    <n v="1277192"/>
  </r>
  <r>
    <x v="7"/>
    <s v="ZW"/>
    <s v="2022ZW"/>
    <x v="180"/>
    <s v="Africa"/>
    <n v="750593"/>
    <n v="1029430"/>
    <n v="211.41"/>
    <n v="1780023"/>
  </r>
  <r>
    <x v="8"/>
    <m/>
    <m/>
    <x v="18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FA350-BB0C-4648-9E69-F923E9879F2F}" name="PivotTable1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p 10 Countries">
  <location ref="A3:C94" firstHeaderRow="0" firstDataRow="1" firstDataCol="1"/>
  <pivotFields count="8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 measureFilter="1">
      <items count="183">
        <item x="1"/>
        <item x="4"/>
        <item x="45"/>
        <item x="6"/>
        <item x="3"/>
        <item x="2"/>
        <item x="181"/>
        <item x="5"/>
        <item x="9"/>
        <item x="8"/>
        <item x="7"/>
        <item x="10"/>
        <item x="23"/>
        <item x="17"/>
        <item x="13"/>
        <item x="12"/>
        <item x="26"/>
        <item x="14"/>
        <item x="27"/>
        <item x="19"/>
        <item x="24"/>
        <item x="21"/>
        <item x="11"/>
        <item x="25"/>
        <item x="22"/>
        <item x="20"/>
        <item x="16"/>
        <item x="15"/>
        <item x="18"/>
        <item x="85"/>
        <item x="33"/>
        <item x="28"/>
        <item x="90"/>
        <item x="29"/>
        <item x="157"/>
        <item x="32"/>
        <item x="34"/>
        <item x="35"/>
        <item x="30"/>
        <item x="36"/>
        <item x="69"/>
        <item x="37"/>
        <item x="38"/>
        <item x="39"/>
        <item x="42"/>
        <item x="41"/>
        <item x="43"/>
        <item x="44"/>
        <item x="46"/>
        <item x="48"/>
        <item x="156"/>
        <item x="47"/>
        <item x="50"/>
        <item x="52"/>
        <item x="51"/>
        <item x="54"/>
        <item x="55"/>
        <item x="60"/>
        <item x="58"/>
        <item x="40"/>
        <item x="59"/>
        <item x="63"/>
        <item x="57"/>
        <item x="62"/>
        <item x="64"/>
        <item x="61"/>
        <item x="65"/>
        <item x="66"/>
        <item x="70"/>
        <item x="68"/>
        <item x="67"/>
        <item x="71"/>
        <item x="78"/>
        <item x="75"/>
        <item x="72"/>
        <item x="77"/>
        <item x="76"/>
        <item x="73"/>
        <item x="74"/>
        <item x="79"/>
        <item x="80"/>
        <item x="82"/>
        <item x="81"/>
        <item x="91"/>
        <item x="83"/>
        <item x="86"/>
        <item x="88"/>
        <item x="89"/>
        <item x="84"/>
        <item x="92"/>
        <item x="100"/>
        <item x="93"/>
        <item x="97"/>
        <item x="96"/>
        <item x="101"/>
        <item x="98"/>
        <item x="99"/>
        <item x="108"/>
        <item x="104"/>
        <item x="115"/>
        <item x="117"/>
        <item x="114"/>
        <item x="105"/>
        <item x="112"/>
        <item x="109"/>
        <item x="110"/>
        <item x="113"/>
        <item x="116"/>
        <item x="53"/>
        <item x="103"/>
        <item x="107"/>
        <item x="111"/>
        <item x="102"/>
        <item x="118"/>
        <item x="106"/>
        <item x="119"/>
        <item x="126"/>
        <item x="124"/>
        <item x="120"/>
        <item x="127"/>
        <item x="123"/>
        <item x="121"/>
        <item x="122"/>
        <item x="125"/>
        <item x="128"/>
        <item x="133"/>
        <item x="136"/>
        <item x="129"/>
        <item x="131"/>
        <item x="137"/>
        <item x="130"/>
        <item x="132"/>
        <item x="134"/>
        <item x="135"/>
        <item x="138"/>
        <item x="139"/>
        <item x="140"/>
        <item x="141"/>
        <item x="177"/>
        <item x="151"/>
        <item x="155"/>
        <item x="142"/>
        <item x="152"/>
        <item x="144"/>
        <item x="150"/>
        <item x="147"/>
        <item x="149"/>
        <item x="148"/>
        <item x="143"/>
        <item x="153"/>
        <item x="178"/>
        <item x="49"/>
        <item x="95"/>
        <item x="87"/>
        <item x="94"/>
        <item x="172"/>
        <item x="145"/>
        <item x="154"/>
        <item x="146"/>
        <item x="31"/>
        <item x="160"/>
        <item x="166"/>
        <item x="159"/>
        <item x="161"/>
        <item x="158"/>
        <item x="163"/>
        <item x="165"/>
        <item x="162"/>
        <item x="164"/>
        <item x="168"/>
        <item x="167"/>
        <item x="0"/>
        <item x="56"/>
        <item x="169"/>
        <item x="170"/>
        <item x="171"/>
        <item x="176"/>
        <item x="173"/>
        <item x="175"/>
        <item x="174"/>
        <item x="179"/>
        <item x="180"/>
        <item t="default"/>
      </items>
    </pivotField>
    <pivotField showAll="0">
      <items count="7">
        <item x="3"/>
        <item x="0"/>
        <item x="2"/>
        <item x="1"/>
        <item x="4"/>
        <item x="5"/>
        <item t="default"/>
      </items>
    </pivotField>
    <pivotField dataField="1" numFmtId="164" showAll="0">
      <items count="1325">
        <item x="18"/>
        <item x="796"/>
        <item x="834"/>
        <item x="780"/>
        <item x="352"/>
        <item x="1147"/>
        <item x="613"/>
        <item x="1302"/>
        <item x="321"/>
        <item x="604"/>
        <item x="537"/>
        <item x="84"/>
        <item x="730"/>
        <item x="391"/>
        <item x="151"/>
        <item x="521"/>
        <item x="492"/>
        <item x="1171"/>
        <item x="463"/>
        <item x="147"/>
        <item x="772"/>
        <item x="1161"/>
        <item x="690"/>
        <item x="634"/>
        <item x="257"/>
        <item x="801"/>
        <item x="458"/>
        <item x="1303"/>
        <item x="820"/>
        <item x="864"/>
        <item x="1136"/>
        <item x="1038"/>
        <item x="430"/>
        <item x="374"/>
        <item x="1191"/>
        <item x="544"/>
        <item x="179"/>
        <item x="1119"/>
        <item x="1149"/>
        <item x="292"/>
        <item x="931"/>
        <item x="847"/>
        <item x="1273"/>
        <item x="712"/>
        <item x="562"/>
        <item x="25"/>
        <item x="705"/>
        <item x="548"/>
        <item x="1232"/>
        <item x="433"/>
        <item x="1089"/>
        <item x="689"/>
        <item x="3"/>
        <item x="1268"/>
        <item x="65"/>
        <item x="324"/>
        <item x="1195"/>
        <item x="876"/>
        <item x="955"/>
        <item x="1178"/>
        <item x="755"/>
        <item x="960"/>
        <item x="698"/>
        <item x="601"/>
        <item x="238"/>
        <item x="447"/>
        <item x="1259"/>
        <item x="946"/>
        <item x="112"/>
        <item x="260"/>
        <item x="1016"/>
        <item x="4"/>
        <item x="1105"/>
        <item x="200"/>
        <item x="87"/>
        <item x="522"/>
        <item x="150"/>
        <item x="711"/>
        <item x="716"/>
        <item x="43"/>
        <item x="1313"/>
        <item x="832"/>
        <item x="361"/>
        <item x="769"/>
        <item x="858"/>
        <item x="495"/>
        <item x="137"/>
        <item x="29"/>
        <item x="1022"/>
        <item x="353"/>
        <item x="187"/>
        <item x="1004"/>
        <item x="26"/>
        <item x="530"/>
        <item x="497"/>
        <item x="60"/>
        <item x="1190"/>
        <item x="1075"/>
        <item x="880"/>
        <item x="286"/>
        <item x="587"/>
        <item x="1062"/>
        <item x="1172"/>
        <item x="857"/>
        <item x="786"/>
        <item x="1033"/>
        <item x="11"/>
        <item x="243"/>
        <item x="1187"/>
        <item x="1182"/>
        <item x="853"/>
        <item x="788"/>
        <item x="625"/>
        <item x="275"/>
        <item x="872"/>
        <item x="979"/>
        <item x="342"/>
        <item x="24"/>
        <item x="1011"/>
        <item x="27"/>
        <item x="482"/>
        <item x="875"/>
        <item x="619"/>
        <item x="653"/>
        <item x="1101"/>
        <item x="854"/>
        <item x="948"/>
        <item x="408"/>
        <item x="1167"/>
        <item x="350"/>
        <item x="1272"/>
        <item x="290"/>
        <item x="691"/>
        <item x="1"/>
        <item x="326"/>
        <item x="149"/>
        <item x="878"/>
        <item x="132"/>
        <item x="202"/>
        <item x="1214"/>
        <item x="612"/>
        <item x="116"/>
        <item x="546"/>
        <item x="675"/>
        <item x="70"/>
        <item x="1291"/>
        <item x="1092"/>
        <item x="753"/>
        <item x="118"/>
        <item x="748"/>
        <item x="169"/>
        <item x="241"/>
        <item x="1224"/>
        <item x="1010"/>
        <item x="201"/>
        <item x="1107"/>
        <item x="180"/>
        <item x="311"/>
        <item x="37"/>
        <item x="579"/>
        <item x="1246"/>
        <item x="145"/>
        <item x="211"/>
        <item x="327"/>
        <item x="1025"/>
        <item x="416"/>
        <item x="792"/>
        <item x="102"/>
        <item x="959"/>
        <item x="993"/>
        <item x="800"/>
        <item x="685"/>
        <item x="1110"/>
        <item x="1225"/>
        <item x="1067"/>
        <item x="844"/>
        <item x="910"/>
        <item x="702"/>
        <item x="385"/>
        <item x="1323"/>
        <item x="708"/>
        <item x="560"/>
        <item x="615"/>
        <item x="1193"/>
        <item x="1162"/>
        <item x="511"/>
        <item x="714"/>
        <item x="177"/>
        <item x="816"/>
        <item x="1034"/>
        <item x="1255"/>
        <item x="1316"/>
        <item x="678"/>
        <item x="441"/>
        <item x="376"/>
        <item x="15"/>
        <item x="1015"/>
        <item x="454"/>
        <item x="608"/>
        <item x="545"/>
        <item x="1158"/>
        <item x="1287"/>
        <item x="336"/>
        <item x="728"/>
        <item x="1317"/>
        <item x="737"/>
        <item x="1057"/>
        <item x="543"/>
        <item x="185"/>
        <item x="776"/>
        <item x="904"/>
        <item x="307"/>
        <item x="306"/>
        <item x="199"/>
        <item x="507"/>
        <item x="1131"/>
        <item x="319"/>
        <item x="917"/>
        <item x="163"/>
        <item x="233"/>
        <item x="629"/>
        <item x="265"/>
        <item x="556"/>
        <item x="1096"/>
        <item x="498"/>
        <item x="607"/>
        <item x="9"/>
        <item x="724"/>
        <item x="687"/>
        <item x="782"/>
        <item x="1068"/>
        <item x="478"/>
        <item x="477"/>
        <item x="1322"/>
        <item x="1117"/>
        <item x="1036"/>
        <item x="870"/>
        <item x="1206"/>
        <item x="951"/>
        <item x="538"/>
        <item x="263"/>
        <item x="516"/>
        <item x="534"/>
        <item x="359"/>
        <item x="375"/>
        <item x="1035"/>
        <item x="368"/>
        <item x="92"/>
        <item x="580"/>
        <item x="1185"/>
        <item x="90"/>
        <item x="696"/>
        <item x="365"/>
        <item x="348"/>
        <item x="1192"/>
        <item x="974"/>
        <item x="706"/>
        <item x="747"/>
        <item x="414"/>
        <item x="991"/>
        <item x="937"/>
        <item x="717"/>
        <item x="340"/>
        <item x="679"/>
        <item x="1001"/>
        <item x="174"/>
        <item x="96"/>
        <item x="528"/>
        <item x="1030"/>
        <item x="373"/>
        <item x="198"/>
        <item x="178"/>
        <item x="1074"/>
        <item x="351"/>
        <item x="569"/>
        <item x="754"/>
        <item x="936"/>
        <item x="1288"/>
        <item x="942"/>
        <item x="823"/>
        <item x="1250"/>
        <item x="153"/>
        <item x="742"/>
        <item x="437"/>
        <item x="1219"/>
        <item x="982"/>
        <item x="519"/>
        <item x="1005"/>
        <item x="71"/>
        <item x="775"/>
        <item x="50"/>
        <item x="167"/>
        <item x="269"/>
        <item x="633"/>
        <item x="462"/>
        <item x="925"/>
        <item x="856"/>
        <item x="899"/>
        <item x="909"/>
        <item x="1261"/>
        <item x="19"/>
        <item x="271"/>
        <item x="403"/>
        <item x="1073"/>
        <item x="1032"/>
        <item x="347"/>
        <item x="389"/>
        <item x="540"/>
        <item x="874"/>
        <item x="228"/>
        <item x="409"/>
        <item x="133"/>
        <item x="1168"/>
        <item x="815"/>
        <item x="1095"/>
        <item x="1013"/>
        <item x="585"/>
        <item x="230"/>
        <item x="415"/>
        <item x="1144"/>
        <item x="140"/>
        <item x="282"/>
        <item x="156"/>
        <item x="1083"/>
        <item x="443"/>
        <item x="710"/>
        <item x="23"/>
        <item x="648"/>
        <item x="98"/>
        <item x="595"/>
        <item x="276"/>
        <item x="372"/>
        <item x="520"/>
        <item x="1264"/>
        <item x="763"/>
        <item x="103"/>
        <item x="574"/>
        <item x="436"/>
        <item x="370"/>
        <item x="1082"/>
        <item x="827"/>
        <item x="78"/>
        <item x="191"/>
        <item x="196"/>
        <item x="666"/>
        <item x="877"/>
        <item x="154"/>
        <item x="1240"/>
        <item x="2"/>
        <item x="1132"/>
        <item x="1299"/>
        <item x="69"/>
        <item x="21"/>
        <item x="713"/>
        <item x="55"/>
        <item x="915"/>
        <item x="329"/>
        <item x="424"/>
        <item x="1217"/>
        <item x="660"/>
        <item x="264"/>
        <item x="987"/>
        <item x="958"/>
        <item x="542"/>
        <item x="1060"/>
        <item x="891"/>
        <item x="799"/>
        <item x="1173"/>
        <item x="859"/>
        <item x="234"/>
        <item x="244"/>
        <item x="57"/>
        <item x="586"/>
        <item x="1275"/>
        <item x="517"/>
        <item x="835"/>
        <item x="620"/>
        <item x="684"/>
        <item x="1260"/>
        <item x="995"/>
        <item x="1301"/>
        <item x="1098"/>
        <item x="656"/>
        <item x="902"/>
        <item x="339"/>
        <item x="231"/>
        <item x="448"/>
        <item x="323"/>
        <item x="1152"/>
        <item x="1170"/>
        <item x="41"/>
        <item x="1189"/>
        <item x="47"/>
        <item x="144"/>
        <item x="576"/>
        <item x="939"/>
        <item x="398"/>
        <item x="318"/>
        <item x="1150"/>
        <item x="489"/>
        <item x="320"/>
        <item x="1014"/>
        <item x="267"/>
        <item x="916"/>
        <item x="166"/>
        <item x="215"/>
        <item x="988"/>
        <item x="281"/>
        <item x="761"/>
        <item x="220"/>
        <item x="405"/>
        <item x="999"/>
        <item x="787"/>
        <item x="1265"/>
        <item x="1298"/>
        <item x="938"/>
        <item x="688"/>
        <item x="223"/>
        <item x="952"/>
        <item x="91"/>
        <item x="572"/>
        <item x="1039"/>
        <item x="378"/>
        <item x="94"/>
        <item x="867"/>
        <item x="330"/>
        <item x="1239"/>
        <item x="146"/>
        <item x="1017"/>
        <item x="1252"/>
        <item x="194"/>
        <item x="1245"/>
        <item x="918"/>
        <item x="1156"/>
        <item x="793"/>
        <item x="1186"/>
        <item x="906"/>
        <item x="649"/>
        <item x="1297"/>
        <item x="1305"/>
        <item x="837"/>
        <item x="1076"/>
        <item x="744"/>
        <item x="924"/>
        <item x="1064"/>
        <item x="510"/>
        <item x="523"/>
        <item x="829"/>
        <item x="778"/>
        <item x="1097"/>
        <item x="494"/>
        <item x="1106"/>
        <item x="417"/>
        <item x="439"/>
        <item x="161"/>
        <item x="401"/>
        <item x="624"/>
        <item x="20"/>
        <item x="549"/>
        <item x="1028"/>
        <item x="842"/>
        <item x="1231"/>
        <item x="395"/>
        <item x="668"/>
        <item x="76"/>
        <item x="309"/>
        <item x="593"/>
        <item x="505"/>
        <item x="734"/>
        <item x="1116"/>
        <item x="1221"/>
        <item x="1049"/>
        <item x="881"/>
        <item x="61"/>
        <item x="46"/>
        <item x="626"/>
        <item x="334"/>
        <item x="1143"/>
        <item x="195"/>
        <item x="491"/>
        <item x="394"/>
        <item x="115"/>
        <item x="226"/>
        <item x="669"/>
        <item x="406"/>
        <item x="108"/>
        <item x="566"/>
        <item x="453"/>
        <item x="740"/>
        <item x="610"/>
        <item x="480"/>
        <item x="314"/>
        <item x="283"/>
        <item x="871"/>
        <item x="369"/>
        <item x="58"/>
        <item x="455"/>
        <item x="204"/>
        <item x="1210"/>
        <item x="249"/>
        <item x="947"/>
        <item x="242"/>
        <item x="1312"/>
        <item x="1029"/>
        <item x="62"/>
        <item x="896"/>
        <item x="895"/>
        <item x="501"/>
        <item x="500"/>
        <item x="235"/>
        <item x="662"/>
        <item x="539"/>
        <item x="1251"/>
        <item x="289"/>
        <item x="923"/>
        <item x="831"/>
        <item x="707"/>
        <item x="930"/>
        <item x="1311"/>
        <item x="1054"/>
        <item x="30"/>
        <item x="109"/>
        <item x="1196"/>
        <item x="1271"/>
        <item x="485"/>
        <item x="157"/>
        <item x="838"/>
        <item x="621"/>
        <item x="950"/>
        <item x="1088"/>
        <item x="975"/>
        <item x="565"/>
        <item x="68"/>
        <item x="977"/>
        <item x="107"/>
        <item x="1045"/>
        <item x="588"/>
        <item x="422"/>
        <item x="524"/>
        <item x="1111"/>
        <item x="986"/>
        <item x="490"/>
        <item x="461"/>
        <item x="277"/>
        <item x="664"/>
        <item x="468"/>
        <item x="1307"/>
        <item x="791"/>
        <item x="256"/>
        <item x="162"/>
        <item x="1146"/>
        <item x="632"/>
        <item x="16"/>
        <item x="99"/>
        <item x="258"/>
        <item x="280"/>
        <item x="1211"/>
        <item x="36"/>
        <item x="768"/>
        <item x="933"/>
        <item x="756"/>
        <item x="85"/>
        <item x="1053"/>
        <item x="1109"/>
        <item x="175"/>
        <item x="451"/>
        <item x="431"/>
        <item x="219"/>
        <item x="673"/>
        <item x="661"/>
        <item x="496"/>
        <item x="733"/>
        <item x="1256"/>
        <item x="623"/>
        <item x="135"/>
        <item x="848"/>
        <item x="888"/>
        <item x="1142"/>
        <item x="651"/>
        <item x="1263"/>
        <item x="828"/>
        <item x="989"/>
        <item x="639"/>
        <item x="1145"/>
        <item x="335"/>
        <item x="1091"/>
        <item x="1233"/>
        <item x="1134"/>
        <item x="213"/>
        <item x="1262"/>
        <item x="1238"/>
        <item x="272"/>
        <item x="1230"/>
        <item x="279"/>
        <item x="325"/>
        <item x="104"/>
        <item x="106"/>
        <item x="429"/>
        <item x="83"/>
        <item x="449"/>
        <item x="771"/>
        <item x="818"/>
        <item x="990"/>
        <item x="965"/>
        <item x="600"/>
        <item x="1102"/>
        <item x="830"/>
        <item x="384"/>
        <item x="182"/>
        <item x="692"/>
        <item x="123"/>
        <item x="1051"/>
        <item x="723"/>
        <item x="1113"/>
        <item x="297"/>
        <item x="251"/>
        <item x="53"/>
        <item x="603"/>
        <item x="210"/>
        <item x="602"/>
        <item x="366"/>
        <item x="665"/>
        <item x="506"/>
        <item x="962"/>
        <item x="209"/>
        <item x="1203"/>
        <item x="192"/>
        <item x="259"/>
        <item x="39"/>
        <item x="493"/>
        <item x="806"/>
        <item x="387"/>
        <item x="535"/>
        <item x="887"/>
        <item x="1215"/>
        <item x="444"/>
        <item x="266"/>
        <item x="725"/>
        <item x="941"/>
        <item x="1058"/>
        <item x="38"/>
        <item x="616"/>
        <item x="674"/>
        <item x="1021"/>
        <item x="722"/>
        <item x="846"/>
        <item x="943"/>
        <item x="438"/>
        <item x="1090"/>
        <item x="1267"/>
        <item x="1122"/>
        <item x="86"/>
        <item x="44"/>
        <item x="509"/>
        <item x="1315"/>
        <item x="5"/>
        <item x="1000"/>
        <item x="932"/>
        <item x="770"/>
        <item x="386"/>
        <item x="181"/>
        <item x="781"/>
        <item x="614"/>
        <item x="777"/>
        <item x="212"/>
        <item x="1202"/>
        <item x="790"/>
        <item x="663"/>
        <item x="738"/>
        <item x="217"/>
        <item x="554"/>
        <item x="1081"/>
        <item x="432"/>
        <item x="399"/>
        <item x="555"/>
        <item x="1278"/>
        <item x="677"/>
        <item x="354"/>
        <item x="381"/>
        <item x="1026"/>
        <item x="693"/>
        <item x="1108"/>
        <item x="783"/>
        <item x="1290"/>
        <item x="557"/>
        <item x="442"/>
        <item x="93"/>
        <item x="609"/>
        <item x="1100"/>
        <item x="949"/>
        <item x="285"/>
        <item x="1160"/>
        <item x="525"/>
        <item x="322"/>
        <item x="868"/>
        <item x="1003"/>
        <item x="720"/>
        <item x="239"/>
        <item x="697"/>
        <item x="1254"/>
        <item x="207"/>
        <item x="843"/>
        <item x="1157"/>
        <item x="893"/>
        <item x="703"/>
        <item x="270"/>
        <item x="1201"/>
        <item x="383"/>
        <item x="152"/>
        <item x="1208"/>
        <item x="1046"/>
        <item x="247"/>
        <item x="224"/>
        <item x="7"/>
        <item x="900"/>
        <item x="165"/>
        <item x="954"/>
        <item x="860"/>
        <item x="35"/>
        <item x="1223"/>
        <item x="921"/>
        <item x="392"/>
        <item x="338"/>
        <item x="356"/>
        <item x="1183"/>
        <item x="111"/>
        <item x="1044"/>
        <item x="51"/>
        <item x="861"/>
        <item x="1300"/>
        <item x="1138"/>
        <item x="863"/>
        <item x="12"/>
        <item x="183"/>
        <item x="803"/>
        <item x="66"/>
        <item x="1079"/>
        <item x="886"/>
        <item x="412"/>
        <item x="563"/>
        <item x="188"/>
        <item x="294"/>
        <item x="237"/>
        <item x="981"/>
        <item x="59"/>
        <item x="1177"/>
        <item x="731"/>
        <item x="570"/>
        <item x="362"/>
        <item x="636"/>
        <item x="913"/>
        <item x="552"/>
        <item x="452"/>
        <item x="822"/>
        <item x="1247"/>
        <item x="148"/>
        <item x="583"/>
        <item x="628"/>
        <item x="751"/>
        <item x="105"/>
        <item x="694"/>
        <item x="420"/>
        <item x="617"/>
        <item x="1174"/>
        <item x="1139"/>
        <item x="531"/>
        <item x="1071"/>
        <item x="699"/>
        <item x="1018"/>
        <item x="355"/>
        <item x="357"/>
        <item x="313"/>
        <item x="308"/>
        <item x="139"/>
        <item x="578"/>
        <item x="1042"/>
        <item x="1148"/>
        <item x="884"/>
        <item x="1130"/>
        <item x="465"/>
        <item x="1047"/>
        <item x="655"/>
        <item x="577"/>
        <item x="973"/>
        <item x="457"/>
        <item x="912"/>
        <item x="97"/>
        <item x="33"/>
        <item x="814"/>
        <item x="64"/>
        <item x="1286"/>
        <item x="1133"/>
        <item x="74"/>
        <item x="1066"/>
        <item x="6"/>
        <item x="833"/>
        <item x="232"/>
        <item x="1228"/>
        <item x="253"/>
        <item x="1199"/>
        <item x="1293"/>
        <item x="305"/>
        <item x="1085"/>
        <item x="1154"/>
        <item x="1179"/>
        <item x="426"/>
        <item x="131"/>
        <item x="750"/>
        <item x="1019"/>
        <item x="795"/>
        <item x="63"/>
        <item x="120"/>
        <item x="1104"/>
        <item x="529"/>
        <item x="411"/>
        <item x="869"/>
        <item x="134"/>
        <item x="945"/>
        <item x="130"/>
        <item x="1175"/>
        <item x="927"/>
        <item x="992"/>
        <item x="479"/>
        <item x="650"/>
        <item x="367"/>
        <item x="591"/>
        <item x="964"/>
        <item x="759"/>
        <item x="765"/>
        <item x="1204"/>
        <item x="1258"/>
        <item x="824"/>
        <item x="484"/>
        <item x="1070"/>
        <item x="1236"/>
        <item x="597"/>
        <item x="558"/>
        <item x="278"/>
        <item x="122"/>
        <item x="407"/>
        <item x="450"/>
        <item x="467"/>
        <item x="889"/>
        <item x="80"/>
        <item x="1124"/>
        <item x="582"/>
        <item x="726"/>
        <item x="746"/>
        <item x="445"/>
        <item x="808"/>
        <item x="1164"/>
        <item x="647"/>
        <item x="1007"/>
        <item x="850"/>
        <item x="476"/>
        <item x="638"/>
        <item x="410"/>
        <item x="908"/>
        <item x="470"/>
        <item x="526"/>
        <item x="513"/>
        <item x="622"/>
        <item x="299"/>
        <item x="236"/>
        <item x="657"/>
        <item x="1309"/>
        <item x="997"/>
        <item x="704"/>
        <item x="681"/>
        <item x="100"/>
        <item x="296"/>
        <item x="1121"/>
        <item x="333"/>
        <item x="911"/>
        <item x="789"/>
        <item x="1289"/>
        <item x="671"/>
        <item x="1280"/>
        <item x="817"/>
        <item x="344"/>
        <item x="1069"/>
        <item x="125"/>
        <item x="1284"/>
        <item x="186"/>
        <item x="171"/>
        <item x="160"/>
        <item x="246"/>
        <item x="745"/>
        <item x="785"/>
        <item x="1277"/>
        <item x="1319"/>
        <item x="805"/>
        <item x="971"/>
        <item x="1304"/>
        <item x="641"/>
        <item x="907"/>
        <item x="475"/>
        <item x="967"/>
        <item x="141"/>
        <item x="1065"/>
        <item x="419"/>
        <item x="1242"/>
        <item x="972"/>
        <item x="73"/>
        <item x="749"/>
        <item x="536"/>
        <item x="976"/>
        <item x="486"/>
        <item x="315"/>
        <item x="273"/>
        <item x="590"/>
        <item x="316"/>
        <item x="193"/>
        <item x="304"/>
        <item x="1128"/>
        <item x="504"/>
        <item x="101"/>
        <item x="784"/>
        <item x="158"/>
        <item x="762"/>
        <item x="142"/>
        <item x="672"/>
        <item x="262"/>
        <item x="1155"/>
        <item x="360"/>
        <item x="998"/>
        <item x="1222"/>
        <item x="1027"/>
        <item x="618"/>
        <item x="1086"/>
        <item x="22"/>
        <item x="502"/>
        <item x="812"/>
        <item x="110"/>
        <item x="129"/>
        <item x="646"/>
        <item x="758"/>
        <item x="1094"/>
        <item x="284"/>
        <item x="274"/>
        <item x="581"/>
        <item x="487"/>
        <item x="300"/>
        <item x="839"/>
        <item x="1140"/>
        <item x="254"/>
        <item x="841"/>
        <item x="1226"/>
        <item x="456"/>
        <item x="341"/>
        <item x="1310"/>
        <item x="670"/>
        <item x="197"/>
        <item x="17"/>
        <item x="331"/>
        <item x="446"/>
        <item x="996"/>
        <item x="371"/>
        <item x="794"/>
        <item x="10"/>
        <item x="766"/>
        <item x="813"/>
        <item x="645"/>
        <item x="1112"/>
        <item x="984"/>
        <item x="89"/>
        <item x="825"/>
        <item x="873"/>
        <item x="774"/>
        <item x="1153"/>
        <item x="469"/>
        <item x="1078"/>
        <item x="303"/>
        <item x="606"/>
        <item x="1308"/>
        <item x="658"/>
        <item x="205"/>
        <item x="920"/>
        <item x="953"/>
        <item x="298"/>
        <item x="1184"/>
        <item x="124"/>
        <item x="709"/>
        <item x="1103"/>
        <item x="541"/>
        <item x="598"/>
        <item x="627"/>
        <item x="77"/>
        <item x="503"/>
        <item x="944"/>
        <item x="1295"/>
        <item x="1243"/>
        <item x="1249"/>
        <item x="427"/>
        <item x="81"/>
        <item x="1125"/>
        <item x="379"/>
        <item x="1031"/>
        <item x="1227"/>
        <item x="928"/>
        <item x="983"/>
        <item x="640"/>
        <item x="332"/>
        <item x="968"/>
        <item x="1235"/>
        <item x="892"/>
        <item x="1165"/>
        <item x="807"/>
        <item x="1266"/>
        <item x="1129"/>
        <item x="1008"/>
        <item x="345"/>
        <item x="514"/>
        <item x="159"/>
        <item x="682"/>
        <item x="172"/>
        <item x="1197"/>
        <item x="1294"/>
        <item x="1320"/>
        <item x="1050"/>
        <item x="31"/>
        <item x="935"/>
        <item x="471"/>
        <item x="1188"/>
        <item x="809"/>
        <item x="729"/>
        <item x="423"/>
        <item x="435"/>
        <item x="1285"/>
        <item x="882"/>
        <item x="851"/>
        <item x="1281"/>
        <item x="136"/>
        <item x="840"/>
        <item x="206"/>
        <item x="126"/>
        <item x="1040"/>
        <item x="1123"/>
        <item x="1257"/>
        <item x="474"/>
        <item x="898"/>
        <item x="32"/>
        <item x="736"/>
        <item x="550"/>
        <item x="594"/>
        <item x="1056"/>
        <item x="1279"/>
        <item x="719"/>
        <item x="216"/>
        <item x="568"/>
        <item x="966"/>
        <item x="250"/>
        <item x="117"/>
        <item x="1213"/>
        <item x="390"/>
        <item x="291"/>
        <item x="635"/>
        <item x="561"/>
        <item x="42"/>
        <item x="852"/>
        <item x="718"/>
        <item x="652"/>
        <item x="643"/>
        <item x="866"/>
        <item x="642"/>
        <item x="1126"/>
        <item x="969"/>
        <item x="883"/>
        <item x="802"/>
        <item x="1009"/>
        <item x="301"/>
        <item x="1321"/>
        <item x="1166"/>
        <item x="293"/>
        <item x="346"/>
        <item x="380"/>
        <item x="1198"/>
        <item x="551"/>
        <item x="472"/>
        <item x="961"/>
        <item x="1024"/>
        <item x="810"/>
        <item x="190"/>
        <item x="683"/>
        <item x="1041"/>
        <item x="127"/>
        <item x="173"/>
        <item x="1282"/>
        <item x="1207"/>
        <item x="397"/>
        <item x="13"/>
        <item x="189"/>
        <item x="481"/>
        <item x="310"/>
        <item x="515"/>
        <item x="926"/>
        <item x="1253"/>
        <item x="49"/>
        <item x="95"/>
        <item x="897"/>
        <item x="1118"/>
        <item x="1274"/>
        <item x="1135"/>
        <item x="14"/>
        <item x="701"/>
        <item x="1084"/>
        <item x="464"/>
        <item x="268"/>
        <item x="364"/>
        <item x="222"/>
        <item x="1052"/>
        <item x="1181"/>
        <item x="396"/>
        <item x="119"/>
        <item x="764"/>
        <item x="533"/>
        <item x="819"/>
        <item x="735"/>
        <item x="363"/>
        <item x="168"/>
        <item x="1241"/>
        <item x="1055"/>
        <item x="956"/>
        <item x="596"/>
        <item x="532"/>
        <item x="402"/>
        <item x="978"/>
        <item x="573"/>
        <item x="630"/>
        <item x="567"/>
        <item x="1212"/>
        <item x="797"/>
        <item x="227"/>
        <item x="741"/>
        <item x="425"/>
        <item x="459"/>
        <item x="1099"/>
        <item x="113"/>
        <item x="865"/>
        <item x="901"/>
        <item x="252"/>
        <item x="1114"/>
        <item x="54"/>
        <item x="1059"/>
        <item x="700"/>
        <item x="79"/>
        <item x="894"/>
        <item x="440"/>
        <item x="611"/>
        <item x="779"/>
        <item x="52"/>
        <item x="1061"/>
        <item x="221"/>
        <item x="940"/>
        <item x="1023"/>
        <item x="739"/>
        <item x="903"/>
        <item x="1218"/>
        <item x="922"/>
        <item x="732"/>
        <item x="1080"/>
        <item x="287"/>
        <item x="225"/>
        <item x="48"/>
        <item x="571"/>
        <item x="400"/>
        <item x="564"/>
        <item x="1269"/>
        <item x="312"/>
        <item x="45"/>
        <item x="343"/>
        <item x="170"/>
        <item x="1216"/>
        <item x="393"/>
        <item x="1237"/>
        <item x="483"/>
        <item x="654"/>
        <item x="203"/>
        <item x="1180"/>
        <item x="138"/>
        <item x="176"/>
        <item x="302"/>
        <item x="75"/>
        <item x="248"/>
        <item x="1137"/>
        <item x="128"/>
        <item x="821"/>
        <item x="28"/>
        <item x="377"/>
        <item x="421"/>
        <item x="214"/>
        <item x="40"/>
        <item x="1127"/>
        <item x="963"/>
        <item x="218"/>
        <item x="680"/>
        <item x="760"/>
        <item x="473"/>
        <item x="592"/>
        <item x="388"/>
        <item x="970"/>
        <item x="547"/>
        <item x="1037"/>
        <item x="512"/>
        <item x="715"/>
        <item x="67"/>
        <item x="804"/>
        <item x="644"/>
        <item x="155"/>
        <item x="980"/>
        <item x="879"/>
        <item x="1120"/>
        <item x="849"/>
        <item x="240"/>
        <item x="288"/>
        <item x="686"/>
        <item x="295"/>
        <item x="121"/>
        <item x="72"/>
        <item x="855"/>
        <item x="1209"/>
        <item x="1048"/>
        <item x="518"/>
        <item x="1006"/>
        <item x="328"/>
        <item x="0"/>
        <item x="1163"/>
        <item x="727"/>
        <item x="637"/>
        <item x="559"/>
        <item x="1012"/>
        <item x="245"/>
        <item x="1194"/>
        <item x="1205"/>
        <item x="466"/>
        <item x="811"/>
        <item x="349"/>
        <item x="499"/>
        <item x="1283"/>
        <item x="667"/>
        <item x="1169"/>
        <item x="890"/>
        <item x="114"/>
        <item x="1292"/>
        <item x="994"/>
        <item x="418"/>
        <item x="589"/>
        <item x="1318"/>
        <item x="836"/>
        <item x="460"/>
        <item x="1115"/>
        <item x="631"/>
        <item x="957"/>
        <item x="757"/>
        <item x="798"/>
        <item x="919"/>
        <item x="985"/>
        <item x="1276"/>
        <item x="143"/>
        <item x="1229"/>
        <item x="1151"/>
        <item x="914"/>
        <item x="413"/>
        <item x="826"/>
        <item x="317"/>
        <item x="488"/>
        <item x="584"/>
        <item x="1072"/>
        <item x="659"/>
        <item x="752"/>
        <item x="1141"/>
        <item x="1077"/>
        <item x="1270"/>
        <item x="1306"/>
        <item x="1063"/>
        <item x="404"/>
        <item x="229"/>
        <item x="1220"/>
        <item x="743"/>
        <item x="434"/>
        <item x="261"/>
        <item x="905"/>
        <item x="575"/>
        <item x="88"/>
        <item x="56"/>
        <item x="773"/>
        <item x="934"/>
        <item x="605"/>
        <item x="1296"/>
        <item x="1093"/>
        <item x="1234"/>
        <item x="1248"/>
        <item x="82"/>
        <item x="255"/>
        <item x="428"/>
        <item x="599"/>
        <item x="767"/>
        <item x="929"/>
        <item x="1087"/>
        <item x="1244"/>
        <item x="337"/>
        <item x="508"/>
        <item x="676"/>
        <item x="845"/>
        <item x="164"/>
        <item x="1002"/>
        <item x="1159"/>
        <item x="1314"/>
        <item x="1020"/>
        <item x="862"/>
        <item x="184"/>
        <item x="8"/>
        <item x="34"/>
        <item x="1176"/>
        <item x="695"/>
        <item x="358"/>
        <item x="527"/>
        <item x="208"/>
        <item x="382"/>
        <item x="553"/>
        <item x="885"/>
        <item x="721"/>
        <item x="1043"/>
        <item x="1200"/>
        <item t="default"/>
      </items>
    </pivotField>
    <pivotField numFmtId="164" showAll="0"/>
    <pivotField dataField="1" numFmtId="2" showAll="0"/>
  </pivotFields>
  <rowFields count="2">
    <field x="3"/>
    <field x="1"/>
  </rowFields>
  <rowItems count="91"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nnual_Exports" fld="5" baseField="4" baseItem="0"/>
    <dataField name="Annual_CPI" fld="7" subtotal="average" baseField="4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0DCE2-F5A0-4CB9-9E35-4C65925F60FD}" name="PivotTable18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p 5 Countries" colHeaderCaption="Year">
  <location ref="A330:B356" firstHeaderRow="1" firstDataRow="1" firstDataCol="1"/>
  <pivotFields count="9">
    <pivotField axis="axisRow" showAll="0" defaultSubtotal="0">
      <items count="9">
        <item h="1" x="0"/>
        <item h="1" x="1"/>
        <item h="1" x="2"/>
        <item h="1" x="3"/>
        <item x="4"/>
        <item x="5"/>
        <item x="6"/>
        <item x="7"/>
        <item h="1" x="8"/>
      </items>
    </pivotField>
    <pivotField showAll="0" defaultSubtotal="0"/>
    <pivotField showAll="0" defaultSubtotal="0"/>
    <pivotField axis="axisRow" showAll="0" measureFilter="1" defaultSubtotal="0">
      <items count="183">
        <item x="1"/>
        <item x="4"/>
        <item x="45"/>
        <item x="6"/>
        <item x="3"/>
        <item x="2"/>
        <item x="181"/>
        <item x="5"/>
        <item x="9"/>
        <item x="8"/>
        <item x="7"/>
        <item x="10"/>
        <item x="23"/>
        <item x="17"/>
        <item x="13"/>
        <item x="12"/>
        <item x="26"/>
        <item x="14"/>
        <item x="27"/>
        <item x="19"/>
        <item x="24"/>
        <item x="21"/>
        <item x="11"/>
        <item x="25"/>
        <item x="22"/>
        <item x="20"/>
        <item x="16"/>
        <item x="15"/>
        <item x="18"/>
        <item x="85"/>
        <item x="33"/>
        <item x="28"/>
        <item x="90"/>
        <item x="29"/>
        <item x="157"/>
        <item x="32"/>
        <item x="34"/>
        <item x="35"/>
        <item x="30"/>
        <item x="36"/>
        <item x="69"/>
        <item x="37"/>
        <item x="38"/>
        <item x="39"/>
        <item x="42"/>
        <item x="41"/>
        <item x="43"/>
        <item x="44"/>
        <item x="46"/>
        <item x="48"/>
        <item x="156"/>
        <item x="47"/>
        <item x="50"/>
        <item x="52"/>
        <item x="51"/>
        <item x="54"/>
        <item x="55"/>
        <item x="60"/>
        <item x="58"/>
        <item x="40"/>
        <item x="59"/>
        <item x="63"/>
        <item x="57"/>
        <item x="62"/>
        <item x="64"/>
        <item x="61"/>
        <item x="65"/>
        <item x="66"/>
        <item x="70"/>
        <item x="68"/>
        <item x="67"/>
        <item x="71"/>
        <item x="78"/>
        <item x="75"/>
        <item x="72"/>
        <item x="77"/>
        <item x="76"/>
        <item x="73"/>
        <item x="74"/>
        <item x="79"/>
        <item x="80"/>
        <item x="82"/>
        <item x="81"/>
        <item x="91"/>
        <item x="83"/>
        <item x="86"/>
        <item x="88"/>
        <item x="89"/>
        <item x="84"/>
        <item x="92"/>
        <item x="100"/>
        <item x="93"/>
        <item x="97"/>
        <item x="96"/>
        <item x="101"/>
        <item x="98"/>
        <item x="99"/>
        <item x="108"/>
        <item x="104"/>
        <item x="115"/>
        <item x="117"/>
        <item x="114"/>
        <item x="105"/>
        <item x="112"/>
        <item x="109"/>
        <item x="110"/>
        <item x="113"/>
        <item x="116"/>
        <item x="53"/>
        <item x="103"/>
        <item x="107"/>
        <item x="111"/>
        <item x="102"/>
        <item x="118"/>
        <item x="106"/>
        <item x="119"/>
        <item x="126"/>
        <item x="124"/>
        <item x="120"/>
        <item x="127"/>
        <item x="123"/>
        <item x="121"/>
        <item x="122"/>
        <item x="125"/>
        <item x="128"/>
        <item x="133"/>
        <item x="136"/>
        <item x="129"/>
        <item x="131"/>
        <item x="137"/>
        <item x="130"/>
        <item x="132"/>
        <item x="134"/>
        <item x="135"/>
        <item x="138"/>
        <item x="139"/>
        <item x="140"/>
        <item x="141"/>
        <item x="177"/>
        <item x="151"/>
        <item x="155"/>
        <item x="142"/>
        <item x="152"/>
        <item x="144"/>
        <item x="150"/>
        <item x="147"/>
        <item x="149"/>
        <item x="148"/>
        <item x="143"/>
        <item x="153"/>
        <item x="178"/>
        <item x="49"/>
        <item x="95"/>
        <item x="87"/>
        <item x="94"/>
        <item x="172"/>
        <item x="145"/>
        <item x="154"/>
        <item x="146"/>
        <item x="31"/>
        <item x="160"/>
        <item x="166"/>
        <item x="159"/>
        <item x="161"/>
        <item x="158"/>
        <item x="163"/>
        <item x="165"/>
        <item x="162"/>
        <item x="164"/>
        <item x="168"/>
        <item x="167"/>
        <item x="0"/>
        <item x="56"/>
        <item x="169"/>
        <item x="170"/>
        <item x="171"/>
        <item x="176"/>
        <item x="173"/>
        <item x="175"/>
        <item x="174"/>
        <item x="179"/>
        <item x="180"/>
        <item x="182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2">
    <field x="3"/>
    <field x="0"/>
  </rowFields>
  <rowItems count="26">
    <i>
      <x v="9"/>
    </i>
    <i r="1">
      <x v="4"/>
    </i>
    <i r="1">
      <x v="5"/>
    </i>
    <i r="1">
      <x v="6"/>
    </i>
    <i r="1">
      <x v="7"/>
    </i>
    <i>
      <x v="36"/>
    </i>
    <i r="1">
      <x v="4"/>
    </i>
    <i r="1">
      <x v="5"/>
    </i>
    <i r="1">
      <x v="6"/>
    </i>
    <i r="1">
      <x v="7"/>
    </i>
    <i>
      <x v="81"/>
    </i>
    <i r="1">
      <x v="4"/>
    </i>
    <i r="1">
      <x v="5"/>
    </i>
    <i r="1">
      <x v="6"/>
    </i>
    <i r="1">
      <x v="7"/>
    </i>
    <i>
      <x v="86"/>
    </i>
    <i r="1">
      <x v="4"/>
    </i>
    <i r="1">
      <x v="5"/>
    </i>
    <i r="1">
      <x v="6"/>
    </i>
    <i r="1">
      <x v="7"/>
    </i>
    <i>
      <x v="17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Annual Trade" fld="8" baseField="3" baseItem="0"/>
  </dataField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1332A-DF98-4620-8C98-31371F7CF67F}" name="PivotTable10" cacheId="6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 rowHeaderCaption="Top 10 Countries">
  <location ref="A296:D327" firstHeaderRow="0" firstDataRow="1" firstDataCol="1"/>
  <pivotFields count="8">
    <pivotField showAll="0"/>
    <pivotField axis="axisRow" showAll="0">
      <items count="9">
        <item h="1" x="0"/>
        <item h="1" x="1"/>
        <item h="1" x="2"/>
        <item h="1" x="3"/>
        <item h="1" x="4"/>
        <item h="1" x="5"/>
        <item x="6"/>
        <item x="7"/>
        <item t="default"/>
      </items>
    </pivotField>
    <pivotField showAll="0"/>
    <pivotField axis="axisRow" showAll="0" measureFilter="1">
      <items count="183">
        <item x="1"/>
        <item x="4"/>
        <item x="45"/>
        <item x="6"/>
        <item x="3"/>
        <item x="2"/>
        <item x="181"/>
        <item x="5"/>
        <item x="9"/>
        <item x="8"/>
        <item x="7"/>
        <item x="10"/>
        <item x="23"/>
        <item x="17"/>
        <item x="13"/>
        <item x="12"/>
        <item x="26"/>
        <item x="14"/>
        <item x="27"/>
        <item x="19"/>
        <item x="24"/>
        <item x="21"/>
        <item x="11"/>
        <item x="25"/>
        <item x="22"/>
        <item x="20"/>
        <item x="16"/>
        <item x="15"/>
        <item x="18"/>
        <item x="85"/>
        <item x="33"/>
        <item x="28"/>
        <item x="90"/>
        <item x="29"/>
        <item x="157"/>
        <item x="32"/>
        <item x="34"/>
        <item x="35"/>
        <item x="30"/>
        <item x="36"/>
        <item x="69"/>
        <item x="37"/>
        <item x="38"/>
        <item x="39"/>
        <item x="42"/>
        <item x="41"/>
        <item x="43"/>
        <item x="44"/>
        <item x="46"/>
        <item x="48"/>
        <item x="156"/>
        <item x="47"/>
        <item x="50"/>
        <item x="52"/>
        <item x="51"/>
        <item x="54"/>
        <item x="55"/>
        <item x="60"/>
        <item x="58"/>
        <item x="40"/>
        <item x="59"/>
        <item x="63"/>
        <item x="57"/>
        <item x="62"/>
        <item x="64"/>
        <item x="61"/>
        <item x="65"/>
        <item x="66"/>
        <item x="70"/>
        <item x="68"/>
        <item x="67"/>
        <item x="71"/>
        <item x="78"/>
        <item x="75"/>
        <item x="72"/>
        <item x="77"/>
        <item x="76"/>
        <item x="73"/>
        <item x="74"/>
        <item x="79"/>
        <item x="80"/>
        <item x="82"/>
        <item x="81"/>
        <item x="91"/>
        <item x="83"/>
        <item x="86"/>
        <item x="88"/>
        <item x="89"/>
        <item x="84"/>
        <item x="92"/>
        <item x="100"/>
        <item x="93"/>
        <item x="97"/>
        <item x="96"/>
        <item x="101"/>
        <item x="98"/>
        <item x="99"/>
        <item x="108"/>
        <item x="104"/>
        <item x="115"/>
        <item x="117"/>
        <item x="114"/>
        <item x="105"/>
        <item x="112"/>
        <item x="109"/>
        <item x="110"/>
        <item x="113"/>
        <item x="116"/>
        <item x="53"/>
        <item x="103"/>
        <item x="107"/>
        <item x="111"/>
        <item x="102"/>
        <item x="118"/>
        <item x="106"/>
        <item x="119"/>
        <item x="126"/>
        <item x="124"/>
        <item x="120"/>
        <item x="127"/>
        <item x="123"/>
        <item x="121"/>
        <item x="122"/>
        <item x="125"/>
        <item x="128"/>
        <item x="133"/>
        <item x="136"/>
        <item x="129"/>
        <item x="131"/>
        <item x="137"/>
        <item x="130"/>
        <item x="132"/>
        <item x="134"/>
        <item x="135"/>
        <item x="138"/>
        <item x="139"/>
        <item x="140"/>
        <item x="141"/>
        <item x="177"/>
        <item x="151"/>
        <item x="155"/>
        <item x="142"/>
        <item x="152"/>
        <item x="144"/>
        <item x="150"/>
        <item x="147"/>
        <item x="149"/>
        <item x="148"/>
        <item x="143"/>
        <item x="153"/>
        <item x="178"/>
        <item x="49"/>
        <item x="95"/>
        <item x="87"/>
        <item x="94"/>
        <item x="172"/>
        <item x="145"/>
        <item x="154"/>
        <item x="146"/>
        <item x="31"/>
        <item x="160"/>
        <item x="166"/>
        <item x="159"/>
        <item x="161"/>
        <item x="158"/>
        <item x="163"/>
        <item x="165"/>
        <item x="162"/>
        <item x="164"/>
        <item x="168"/>
        <item x="167"/>
        <item x="0"/>
        <item x="56"/>
        <item x="169"/>
        <item x="170"/>
        <item x="171"/>
        <item x="176"/>
        <item x="173"/>
        <item x="175"/>
        <item x="174"/>
        <item x="179"/>
        <item x="180"/>
        <item t="default"/>
      </items>
    </pivotField>
    <pivotField showAll="0"/>
    <pivotField dataField="1" numFmtId="164" showAll="0">
      <items count="1325">
        <item x="18"/>
        <item x="796"/>
        <item x="834"/>
        <item x="780"/>
        <item x="352"/>
        <item x="1147"/>
        <item x="613"/>
        <item x="1302"/>
        <item x="321"/>
        <item x="604"/>
        <item x="537"/>
        <item x="84"/>
        <item x="730"/>
        <item x="391"/>
        <item x="151"/>
        <item x="521"/>
        <item x="492"/>
        <item x="1171"/>
        <item x="463"/>
        <item x="147"/>
        <item x="772"/>
        <item x="1161"/>
        <item x="690"/>
        <item x="634"/>
        <item x="257"/>
        <item x="801"/>
        <item x="458"/>
        <item x="1303"/>
        <item x="820"/>
        <item x="864"/>
        <item x="1136"/>
        <item x="1038"/>
        <item x="430"/>
        <item x="374"/>
        <item x="1191"/>
        <item x="544"/>
        <item x="179"/>
        <item x="1119"/>
        <item x="1149"/>
        <item x="292"/>
        <item x="931"/>
        <item x="847"/>
        <item x="1273"/>
        <item x="712"/>
        <item x="562"/>
        <item x="25"/>
        <item x="705"/>
        <item x="548"/>
        <item x="1232"/>
        <item x="433"/>
        <item x="1089"/>
        <item x="689"/>
        <item x="3"/>
        <item x="1268"/>
        <item x="65"/>
        <item x="324"/>
        <item x="1195"/>
        <item x="876"/>
        <item x="955"/>
        <item x="1178"/>
        <item x="755"/>
        <item x="960"/>
        <item x="698"/>
        <item x="601"/>
        <item x="238"/>
        <item x="447"/>
        <item x="1259"/>
        <item x="946"/>
        <item x="112"/>
        <item x="260"/>
        <item x="1016"/>
        <item x="4"/>
        <item x="1105"/>
        <item x="200"/>
        <item x="87"/>
        <item x="522"/>
        <item x="150"/>
        <item x="711"/>
        <item x="716"/>
        <item x="43"/>
        <item x="1313"/>
        <item x="832"/>
        <item x="361"/>
        <item x="769"/>
        <item x="858"/>
        <item x="495"/>
        <item x="137"/>
        <item x="29"/>
        <item x="1022"/>
        <item x="353"/>
        <item x="187"/>
        <item x="1004"/>
        <item x="26"/>
        <item x="530"/>
        <item x="497"/>
        <item x="60"/>
        <item x="1190"/>
        <item x="1075"/>
        <item x="880"/>
        <item x="286"/>
        <item x="587"/>
        <item x="1062"/>
        <item x="1172"/>
        <item x="857"/>
        <item x="786"/>
        <item x="1033"/>
        <item x="11"/>
        <item x="243"/>
        <item x="1187"/>
        <item x="1182"/>
        <item x="853"/>
        <item x="788"/>
        <item x="625"/>
        <item x="275"/>
        <item x="872"/>
        <item x="979"/>
        <item x="342"/>
        <item x="24"/>
        <item x="1011"/>
        <item x="27"/>
        <item x="482"/>
        <item x="875"/>
        <item x="619"/>
        <item x="653"/>
        <item x="1101"/>
        <item x="854"/>
        <item x="948"/>
        <item x="408"/>
        <item x="1167"/>
        <item x="350"/>
        <item x="1272"/>
        <item x="290"/>
        <item x="691"/>
        <item x="1"/>
        <item x="326"/>
        <item x="149"/>
        <item x="878"/>
        <item x="132"/>
        <item x="202"/>
        <item x="1214"/>
        <item x="612"/>
        <item x="116"/>
        <item x="546"/>
        <item x="675"/>
        <item x="70"/>
        <item x="1291"/>
        <item x="1092"/>
        <item x="753"/>
        <item x="118"/>
        <item x="748"/>
        <item x="169"/>
        <item x="241"/>
        <item x="1224"/>
        <item x="1010"/>
        <item x="201"/>
        <item x="1107"/>
        <item x="180"/>
        <item x="311"/>
        <item x="37"/>
        <item x="579"/>
        <item x="1246"/>
        <item x="145"/>
        <item x="211"/>
        <item x="327"/>
        <item x="1025"/>
        <item x="416"/>
        <item x="792"/>
        <item x="102"/>
        <item x="959"/>
        <item x="993"/>
        <item x="800"/>
        <item x="685"/>
        <item x="1110"/>
        <item x="1225"/>
        <item x="1067"/>
        <item x="844"/>
        <item x="910"/>
        <item x="702"/>
        <item x="385"/>
        <item x="1323"/>
        <item x="708"/>
        <item x="560"/>
        <item x="615"/>
        <item x="1193"/>
        <item x="1162"/>
        <item x="511"/>
        <item x="714"/>
        <item x="177"/>
        <item x="816"/>
        <item x="1034"/>
        <item x="1255"/>
        <item x="1316"/>
        <item x="678"/>
        <item x="441"/>
        <item x="376"/>
        <item x="15"/>
        <item x="1015"/>
        <item x="454"/>
        <item x="608"/>
        <item x="545"/>
        <item x="1158"/>
        <item x="1287"/>
        <item x="336"/>
        <item x="728"/>
        <item x="1317"/>
        <item x="737"/>
        <item x="1057"/>
        <item x="543"/>
        <item x="185"/>
        <item x="776"/>
        <item x="904"/>
        <item x="307"/>
        <item x="306"/>
        <item x="199"/>
        <item x="507"/>
        <item x="1131"/>
        <item x="319"/>
        <item x="917"/>
        <item x="163"/>
        <item x="233"/>
        <item x="629"/>
        <item x="265"/>
        <item x="556"/>
        <item x="1096"/>
        <item x="498"/>
        <item x="607"/>
        <item x="9"/>
        <item x="724"/>
        <item x="687"/>
        <item x="782"/>
        <item x="1068"/>
        <item x="478"/>
        <item x="477"/>
        <item x="1322"/>
        <item x="1117"/>
        <item x="1036"/>
        <item x="870"/>
        <item x="1206"/>
        <item x="951"/>
        <item x="538"/>
        <item x="263"/>
        <item x="516"/>
        <item x="534"/>
        <item x="359"/>
        <item x="375"/>
        <item x="1035"/>
        <item x="368"/>
        <item x="92"/>
        <item x="580"/>
        <item x="1185"/>
        <item x="90"/>
        <item x="696"/>
        <item x="365"/>
        <item x="348"/>
        <item x="1192"/>
        <item x="974"/>
        <item x="706"/>
        <item x="747"/>
        <item x="414"/>
        <item x="991"/>
        <item x="937"/>
        <item x="717"/>
        <item x="340"/>
        <item x="679"/>
        <item x="1001"/>
        <item x="174"/>
        <item x="96"/>
        <item x="528"/>
        <item x="1030"/>
        <item x="373"/>
        <item x="198"/>
        <item x="178"/>
        <item x="1074"/>
        <item x="351"/>
        <item x="569"/>
        <item x="754"/>
        <item x="936"/>
        <item x="1288"/>
        <item x="942"/>
        <item x="823"/>
        <item x="1250"/>
        <item x="153"/>
        <item x="742"/>
        <item x="437"/>
        <item x="1219"/>
        <item x="982"/>
        <item x="519"/>
        <item x="1005"/>
        <item x="71"/>
        <item x="775"/>
        <item x="50"/>
        <item x="167"/>
        <item x="269"/>
        <item x="633"/>
        <item x="462"/>
        <item x="925"/>
        <item x="856"/>
        <item x="899"/>
        <item x="909"/>
        <item x="1261"/>
        <item x="19"/>
        <item x="271"/>
        <item x="403"/>
        <item x="1073"/>
        <item x="1032"/>
        <item x="347"/>
        <item x="389"/>
        <item x="540"/>
        <item x="874"/>
        <item x="228"/>
        <item x="409"/>
        <item x="133"/>
        <item x="1168"/>
        <item x="815"/>
        <item x="1095"/>
        <item x="1013"/>
        <item x="585"/>
        <item x="230"/>
        <item x="415"/>
        <item x="1144"/>
        <item x="140"/>
        <item x="282"/>
        <item x="156"/>
        <item x="1083"/>
        <item x="443"/>
        <item x="710"/>
        <item x="23"/>
        <item x="648"/>
        <item x="98"/>
        <item x="595"/>
        <item x="276"/>
        <item x="372"/>
        <item x="520"/>
        <item x="1264"/>
        <item x="763"/>
        <item x="103"/>
        <item x="574"/>
        <item x="436"/>
        <item x="370"/>
        <item x="1082"/>
        <item x="827"/>
        <item x="78"/>
        <item x="191"/>
        <item x="196"/>
        <item x="666"/>
        <item x="877"/>
        <item x="154"/>
        <item x="1240"/>
        <item x="2"/>
        <item x="1132"/>
        <item x="1299"/>
        <item x="69"/>
        <item x="21"/>
        <item x="713"/>
        <item x="55"/>
        <item x="915"/>
        <item x="329"/>
        <item x="424"/>
        <item x="1217"/>
        <item x="660"/>
        <item x="264"/>
        <item x="987"/>
        <item x="958"/>
        <item x="542"/>
        <item x="1060"/>
        <item x="891"/>
        <item x="799"/>
        <item x="1173"/>
        <item x="859"/>
        <item x="234"/>
        <item x="244"/>
        <item x="57"/>
        <item x="586"/>
        <item x="1275"/>
        <item x="517"/>
        <item x="835"/>
        <item x="620"/>
        <item x="684"/>
        <item x="1260"/>
        <item x="995"/>
        <item x="1301"/>
        <item x="1098"/>
        <item x="656"/>
        <item x="902"/>
        <item x="339"/>
        <item x="231"/>
        <item x="448"/>
        <item x="323"/>
        <item x="1152"/>
        <item x="1170"/>
        <item x="41"/>
        <item x="1189"/>
        <item x="47"/>
        <item x="144"/>
        <item x="576"/>
        <item x="939"/>
        <item x="398"/>
        <item x="318"/>
        <item x="1150"/>
        <item x="489"/>
        <item x="320"/>
        <item x="1014"/>
        <item x="267"/>
        <item x="916"/>
        <item x="166"/>
        <item x="215"/>
        <item x="988"/>
        <item x="281"/>
        <item x="761"/>
        <item x="220"/>
        <item x="405"/>
        <item x="999"/>
        <item x="787"/>
        <item x="1265"/>
        <item x="1298"/>
        <item x="938"/>
        <item x="688"/>
        <item x="223"/>
        <item x="952"/>
        <item x="91"/>
        <item x="572"/>
        <item x="1039"/>
        <item x="378"/>
        <item x="94"/>
        <item x="867"/>
        <item x="330"/>
        <item x="1239"/>
        <item x="146"/>
        <item x="1017"/>
        <item x="1252"/>
        <item x="194"/>
        <item x="1245"/>
        <item x="918"/>
        <item x="1156"/>
        <item x="793"/>
        <item x="1186"/>
        <item x="906"/>
        <item x="649"/>
        <item x="1297"/>
        <item x="1305"/>
        <item x="837"/>
        <item x="1076"/>
        <item x="744"/>
        <item x="924"/>
        <item x="1064"/>
        <item x="510"/>
        <item x="523"/>
        <item x="829"/>
        <item x="778"/>
        <item x="1097"/>
        <item x="494"/>
        <item x="1106"/>
        <item x="417"/>
        <item x="439"/>
        <item x="161"/>
        <item x="401"/>
        <item x="624"/>
        <item x="20"/>
        <item x="549"/>
        <item x="1028"/>
        <item x="842"/>
        <item x="1231"/>
        <item x="395"/>
        <item x="668"/>
        <item x="76"/>
        <item x="309"/>
        <item x="593"/>
        <item x="505"/>
        <item x="734"/>
        <item x="1116"/>
        <item x="1221"/>
        <item x="1049"/>
        <item x="881"/>
        <item x="61"/>
        <item x="46"/>
        <item x="626"/>
        <item x="334"/>
        <item x="1143"/>
        <item x="195"/>
        <item x="491"/>
        <item x="394"/>
        <item x="115"/>
        <item x="226"/>
        <item x="669"/>
        <item x="406"/>
        <item x="108"/>
        <item x="566"/>
        <item x="453"/>
        <item x="740"/>
        <item x="610"/>
        <item x="480"/>
        <item x="314"/>
        <item x="283"/>
        <item x="871"/>
        <item x="369"/>
        <item x="58"/>
        <item x="455"/>
        <item x="204"/>
        <item x="1210"/>
        <item x="249"/>
        <item x="947"/>
        <item x="242"/>
        <item x="1312"/>
        <item x="1029"/>
        <item x="62"/>
        <item x="896"/>
        <item x="895"/>
        <item x="501"/>
        <item x="500"/>
        <item x="235"/>
        <item x="662"/>
        <item x="539"/>
        <item x="1251"/>
        <item x="289"/>
        <item x="923"/>
        <item x="831"/>
        <item x="707"/>
        <item x="930"/>
        <item x="1311"/>
        <item x="1054"/>
        <item x="30"/>
        <item x="109"/>
        <item x="1196"/>
        <item x="1271"/>
        <item x="485"/>
        <item x="157"/>
        <item x="838"/>
        <item x="621"/>
        <item x="950"/>
        <item x="1088"/>
        <item x="975"/>
        <item x="565"/>
        <item x="68"/>
        <item x="977"/>
        <item x="107"/>
        <item x="1045"/>
        <item x="588"/>
        <item x="422"/>
        <item x="524"/>
        <item x="1111"/>
        <item x="986"/>
        <item x="490"/>
        <item x="461"/>
        <item x="277"/>
        <item x="664"/>
        <item x="468"/>
        <item x="1307"/>
        <item x="791"/>
        <item x="256"/>
        <item x="162"/>
        <item x="1146"/>
        <item x="632"/>
        <item x="16"/>
        <item x="99"/>
        <item x="258"/>
        <item x="280"/>
        <item x="1211"/>
        <item x="36"/>
        <item x="768"/>
        <item x="933"/>
        <item x="756"/>
        <item x="85"/>
        <item x="1053"/>
        <item x="1109"/>
        <item x="175"/>
        <item x="451"/>
        <item x="431"/>
        <item x="219"/>
        <item x="673"/>
        <item x="661"/>
        <item x="496"/>
        <item x="733"/>
        <item x="1256"/>
        <item x="623"/>
        <item x="135"/>
        <item x="848"/>
        <item x="888"/>
        <item x="1142"/>
        <item x="651"/>
        <item x="1263"/>
        <item x="828"/>
        <item x="989"/>
        <item x="639"/>
        <item x="1145"/>
        <item x="335"/>
        <item x="1091"/>
        <item x="1233"/>
        <item x="1134"/>
        <item x="213"/>
        <item x="1262"/>
        <item x="1238"/>
        <item x="272"/>
        <item x="1230"/>
        <item x="279"/>
        <item x="325"/>
        <item x="104"/>
        <item x="106"/>
        <item x="429"/>
        <item x="83"/>
        <item x="449"/>
        <item x="771"/>
        <item x="818"/>
        <item x="990"/>
        <item x="965"/>
        <item x="600"/>
        <item x="1102"/>
        <item x="830"/>
        <item x="384"/>
        <item x="182"/>
        <item x="692"/>
        <item x="123"/>
        <item x="1051"/>
        <item x="723"/>
        <item x="1113"/>
        <item x="297"/>
        <item x="251"/>
        <item x="53"/>
        <item x="603"/>
        <item x="210"/>
        <item x="602"/>
        <item x="366"/>
        <item x="665"/>
        <item x="506"/>
        <item x="962"/>
        <item x="209"/>
        <item x="1203"/>
        <item x="192"/>
        <item x="259"/>
        <item x="39"/>
        <item x="493"/>
        <item x="806"/>
        <item x="387"/>
        <item x="535"/>
        <item x="887"/>
        <item x="1215"/>
        <item x="444"/>
        <item x="266"/>
        <item x="725"/>
        <item x="941"/>
        <item x="1058"/>
        <item x="38"/>
        <item x="616"/>
        <item x="674"/>
        <item x="1021"/>
        <item x="722"/>
        <item x="846"/>
        <item x="943"/>
        <item x="438"/>
        <item x="1090"/>
        <item x="1267"/>
        <item x="1122"/>
        <item x="86"/>
        <item x="44"/>
        <item x="509"/>
        <item x="1315"/>
        <item x="5"/>
        <item x="1000"/>
        <item x="932"/>
        <item x="770"/>
        <item x="386"/>
        <item x="181"/>
        <item x="781"/>
        <item x="614"/>
        <item x="777"/>
        <item x="212"/>
        <item x="1202"/>
        <item x="790"/>
        <item x="663"/>
        <item x="738"/>
        <item x="217"/>
        <item x="554"/>
        <item x="1081"/>
        <item x="432"/>
        <item x="399"/>
        <item x="555"/>
        <item x="1278"/>
        <item x="677"/>
        <item x="354"/>
        <item x="381"/>
        <item x="1026"/>
        <item x="693"/>
        <item x="1108"/>
        <item x="783"/>
        <item x="1290"/>
        <item x="557"/>
        <item x="442"/>
        <item x="93"/>
        <item x="609"/>
        <item x="1100"/>
        <item x="949"/>
        <item x="285"/>
        <item x="1160"/>
        <item x="525"/>
        <item x="322"/>
        <item x="868"/>
        <item x="1003"/>
        <item x="720"/>
        <item x="239"/>
        <item x="697"/>
        <item x="1254"/>
        <item x="207"/>
        <item x="843"/>
        <item x="1157"/>
        <item x="893"/>
        <item x="703"/>
        <item x="270"/>
        <item x="1201"/>
        <item x="383"/>
        <item x="152"/>
        <item x="1208"/>
        <item x="1046"/>
        <item x="247"/>
        <item x="224"/>
        <item x="7"/>
        <item x="900"/>
        <item x="165"/>
        <item x="954"/>
        <item x="860"/>
        <item x="35"/>
        <item x="1223"/>
        <item x="921"/>
        <item x="392"/>
        <item x="338"/>
        <item x="356"/>
        <item x="1183"/>
        <item x="111"/>
        <item x="1044"/>
        <item x="51"/>
        <item x="861"/>
        <item x="1300"/>
        <item x="1138"/>
        <item x="863"/>
        <item x="12"/>
        <item x="183"/>
        <item x="803"/>
        <item x="66"/>
        <item x="1079"/>
        <item x="886"/>
        <item x="412"/>
        <item x="563"/>
        <item x="188"/>
        <item x="294"/>
        <item x="237"/>
        <item x="981"/>
        <item x="59"/>
        <item x="1177"/>
        <item x="731"/>
        <item x="570"/>
        <item x="362"/>
        <item x="636"/>
        <item x="913"/>
        <item x="552"/>
        <item x="452"/>
        <item x="822"/>
        <item x="1247"/>
        <item x="148"/>
        <item x="583"/>
        <item x="628"/>
        <item x="751"/>
        <item x="105"/>
        <item x="694"/>
        <item x="420"/>
        <item x="617"/>
        <item x="1174"/>
        <item x="1139"/>
        <item x="531"/>
        <item x="1071"/>
        <item x="699"/>
        <item x="1018"/>
        <item x="355"/>
        <item x="357"/>
        <item x="313"/>
        <item x="308"/>
        <item x="139"/>
        <item x="578"/>
        <item x="1042"/>
        <item x="1148"/>
        <item x="884"/>
        <item x="1130"/>
        <item x="465"/>
        <item x="1047"/>
        <item x="655"/>
        <item x="577"/>
        <item x="973"/>
        <item x="457"/>
        <item x="912"/>
        <item x="97"/>
        <item x="33"/>
        <item x="814"/>
        <item x="64"/>
        <item x="1286"/>
        <item x="1133"/>
        <item x="74"/>
        <item x="1066"/>
        <item x="6"/>
        <item x="833"/>
        <item x="232"/>
        <item x="1228"/>
        <item x="253"/>
        <item x="1199"/>
        <item x="1293"/>
        <item x="305"/>
        <item x="1085"/>
        <item x="1154"/>
        <item x="1179"/>
        <item x="426"/>
        <item x="131"/>
        <item x="750"/>
        <item x="1019"/>
        <item x="795"/>
        <item x="63"/>
        <item x="120"/>
        <item x="1104"/>
        <item x="529"/>
        <item x="411"/>
        <item x="869"/>
        <item x="134"/>
        <item x="945"/>
        <item x="130"/>
        <item x="1175"/>
        <item x="927"/>
        <item x="992"/>
        <item x="479"/>
        <item x="650"/>
        <item x="367"/>
        <item x="591"/>
        <item x="964"/>
        <item x="759"/>
        <item x="765"/>
        <item x="1204"/>
        <item x="1258"/>
        <item x="824"/>
        <item x="484"/>
        <item x="1070"/>
        <item x="1236"/>
        <item x="597"/>
        <item x="558"/>
        <item x="278"/>
        <item x="122"/>
        <item x="407"/>
        <item x="450"/>
        <item x="467"/>
        <item x="889"/>
        <item x="80"/>
        <item x="1124"/>
        <item x="582"/>
        <item x="726"/>
        <item x="746"/>
        <item x="445"/>
        <item x="808"/>
        <item x="1164"/>
        <item x="647"/>
        <item x="1007"/>
        <item x="850"/>
        <item x="476"/>
        <item x="638"/>
        <item x="410"/>
        <item x="908"/>
        <item x="470"/>
        <item x="526"/>
        <item x="513"/>
        <item x="622"/>
        <item x="299"/>
        <item x="236"/>
        <item x="657"/>
        <item x="1309"/>
        <item x="997"/>
        <item x="704"/>
        <item x="681"/>
        <item x="100"/>
        <item x="296"/>
        <item x="1121"/>
        <item x="333"/>
        <item x="911"/>
        <item x="789"/>
        <item x="1289"/>
        <item x="671"/>
        <item x="1280"/>
        <item x="817"/>
        <item x="344"/>
        <item x="1069"/>
        <item x="125"/>
        <item x="1284"/>
        <item x="186"/>
        <item x="171"/>
        <item x="160"/>
        <item x="246"/>
        <item x="745"/>
        <item x="785"/>
        <item x="1277"/>
        <item x="1319"/>
        <item x="805"/>
        <item x="971"/>
        <item x="1304"/>
        <item x="641"/>
        <item x="907"/>
        <item x="475"/>
        <item x="967"/>
        <item x="141"/>
        <item x="1065"/>
        <item x="419"/>
        <item x="1242"/>
        <item x="972"/>
        <item x="73"/>
        <item x="749"/>
        <item x="536"/>
        <item x="976"/>
        <item x="486"/>
        <item x="315"/>
        <item x="273"/>
        <item x="590"/>
        <item x="316"/>
        <item x="193"/>
        <item x="304"/>
        <item x="1128"/>
        <item x="504"/>
        <item x="101"/>
        <item x="784"/>
        <item x="158"/>
        <item x="762"/>
        <item x="142"/>
        <item x="672"/>
        <item x="262"/>
        <item x="1155"/>
        <item x="360"/>
        <item x="998"/>
        <item x="1222"/>
        <item x="1027"/>
        <item x="618"/>
        <item x="1086"/>
        <item x="22"/>
        <item x="502"/>
        <item x="812"/>
        <item x="110"/>
        <item x="129"/>
        <item x="646"/>
        <item x="758"/>
        <item x="1094"/>
        <item x="284"/>
        <item x="274"/>
        <item x="581"/>
        <item x="487"/>
        <item x="300"/>
        <item x="839"/>
        <item x="1140"/>
        <item x="254"/>
        <item x="841"/>
        <item x="1226"/>
        <item x="456"/>
        <item x="341"/>
        <item x="1310"/>
        <item x="670"/>
        <item x="197"/>
        <item x="17"/>
        <item x="331"/>
        <item x="446"/>
        <item x="996"/>
        <item x="371"/>
        <item x="794"/>
        <item x="10"/>
        <item x="766"/>
        <item x="813"/>
        <item x="645"/>
        <item x="1112"/>
        <item x="984"/>
        <item x="89"/>
        <item x="825"/>
        <item x="873"/>
        <item x="774"/>
        <item x="1153"/>
        <item x="469"/>
        <item x="1078"/>
        <item x="303"/>
        <item x="606"/>
        <item x="1308"/>
        <item x="658"/>
        <item x="205"/>
        <item x="920"/>
        <item x="953"/>
        <item x="298"/>
        <item x="1184"/>
        <item x="124"/>
        <item x="709"/>
        <item x="1103"/>
        <item x="541"/>
        <item x="598"/>
        <item x="627"/>
        <item x="77"/>
        <item x="503"/>
        <item x="944"/>
        <item x="1295"/>
        <item x="1243"/>
        <item x="1249"/>
        <item x="427"/>
        <item x="81"/>
        <item x="1125"/>
        <item x="379"/>
        <item x="1031"/>
        <item x="1227"/>
        <item x="928"/>
        <item x="983"/>
        <item x="640"/>
        <item x="332"/>
        <item x="968"/>
        <item x="1235"/>
        <item x="892"/>
        <item x="1165"/>
        <item x="807"/>
        <item x="1266"/>
        <item x="1129"/>
        <item x="1008"/>
        <item x="345"/>
        <item x="514"/>
        <item x="159"/>
        <item x="682"/>
        <item x="172"/>
        <item x="1197"/>
        <item x="1294"/>
        <item x="1320"/>
        <item x="1050"/>
        <item x="31"/>
        <item x="935"/>
        <item x="471"/>
        <item x="1188"/>
        <item x="809"/>
        <item x="729"/>
        <item x="423"/>
        <item x="435"/>
        <item x="1285"/>
        <item x="882"/>
        <item x="851"/>
        <item x="1281"/>
        <item x="136"/>
        <item x="840"/>
        <item x="206"/>
        <item x="126"/>
        <item x="1040"/>
        <item x="1123"/>
        <item x="1257"/>
        <item x="474"/>
        <item x="898"/>
        <item x="32"/>
        <item x="736"/>
        <item x="550"/>
        <item x="594"/>
        <item x="1056"/>
        <item x="1279"/>
        <item x="719"/>
        <item x="216"/>
        <item x="568"/>
        <item x="966"/>
        <item x="250"/>
        <item x="117"/>
        <item x="1213"/>
        <item x="390"/>
        <item x="291"/>
        <item x="635"/>
        <item x="561"/>
        <item x="42"/>
        <item x="852"/>
        <item x="718"/>
        <item x="652"/>
        <item x="643"/>
        <item x="866"/>
        <item x="642"/>
        <item x="1126"/>
        <item x="969"/>
        <item x="883"/>
        <item x="802"/>
        <item x="1009"/>
        <item x="301"/>
        <item x="1321"/>
        <item x="1166"/>
        <item x="293"/>
        <item x="346"/>
        <item x="380"/>
        <item x="1198"/>
        <item x="551"/>
        <item x="472"/>
        <item x="961"/>
        <item x="1024"/>
        <item x="810"/>
        <item x="190"/>
        <item x="683"/>
        <item x="1041"/>
        <item x="127"/>
        <item x="173"/>
        <item x="1282"/>
        <item x="1207"/>
        <item x="397"/>
        <item x="13"/>
        <item x="189"/>
        <item x="481"/>
        <item x="310"/>
        <item x="515"/>
        <item x="926"/>
        <item x="1253"/>
        <item x="49"/>
        <item x="95"/>
        <item x="897"/>
        <item x="1118"/>
        <item x="1274"/>
        <item x="1135"/>
        <item x="14"/>
        <item x="701"/>
        <item x="1084"/>
        <item x="464"/>
        <item x="268"/>
        <item x="364"/>
        <item x="222"/>
        <item x="1052"/>
        <item x="1181"/>
        <item x="396"/>
        <item x="119"/>
        <item x="764"/>
        <item x="533"/>
        <item x="819"/>
        <item x="735"/>
        <item x="363"/>
        <item x="168"/>
        <item x="1241"/>
        <item x="1055"/>
        <item x="956"/>
        <item x="596"/>
        <item x="532"/>
        <item x="402"/>
        <item x="978"/>
        <item x="573"/>
        <item x="630"/>
        <item x="567"/>
        <item x="1212"/>
        <item x="797"/>
        <item x="227"/>
        <item x="741"/>
        <item x="425"/>
        <item x="459"/>
        <item x="1099"/>
        <item x="113"/>
        <item x="865"/>
        <item x="901"/>
        <item x="252"/>
        <item x="1114"/>
        <item x="54"/>
        <item x="1059"/>
        <item x="700"/>
        <item x="79"/>
        <item x="894"/>
        <item x="440"/>
        <item x="611"/>
        <item x="779"/>
        <item x="52"/>
        <item x="1061"/>
        <item x="221"/>
        <item x="940"/>
        <item x="1023"/>
        <item x="739"/>
        <item x="903"/>
        <item x="1218"/>
        <item x="922"/>
        <item x="732"/>
        <item x="1080"/>
        <item x="287"/>
        <item x="225"/>
        <item x="48"/>
        <item x="571"/>
        <item x="400"/>
        <item x="564"/>
        <item x="1269"/>
        <item x="312"/>
        <item x="45"/>
        <item x="343"/>
        <item x="170"/>
        <item x="1216"/>
        <item x="393"/>
        <item x="1237"/>
        <item x="483"/>
        <item x="654"/>
        <item x="203"/>
        <item x="1180"/>
        <item x="138"/>
        <item x="176"/>
        <item x="302"/>
        <item x="75"/>
        <item x="248"/>
        <item x="1137"/>
        <item x="128"/>
        <item x="821"/>
        <item x="28"/>
        <item x="377"/>
        <item x="421"/>
        <item x="214"/>
        <item x="40"/>
        <item x="1127"/>
        <item x="963"/>
        <item x="218"/>
        <item x="680"/>
        <item x="760"/>
        <item x="473"/>
        <item x="592"/>
        <item x="388"/>
        <item x="970"/>
        <item x="547"/>
        <item x="1037"/>
        <item x="512"/>
        <item x="715"/>
        <item x="67"/>
        <item x="804"/>
        <item x="644"/>
        <item x="155"/>
        <item x="980"/>
        <item x="879"/>
        <item x="1120"/>
        <item x="849"/>
        <item x="240"/>
        <item x="288"/>
        <item x="686"/>
        <item x="295"/>
        <item x="121"/>
        <item x="72"/>
        <item x="855"/>
        <item x="1209"/>
        <item x="1048"/>
        <item x="518"/>
        <item x="1006"/>
        <item x="328"/>
        <item x="0"/>
        <item x="1163"/>
        <item x="727"/>
        <item x="637"/>
        <item x="559"/>
        <item x="1012"/>
        <item x="245"/>
        <item x="1194"/>
        <item x="1205"/>
        <item x="466"/>
        <item x="811"/>
        <item x="349"/>
        <item x="499"/>
        <item x="1283"/>
        <item x="667"/>
        <item x="1169"/>
        <item x="890"/>
        <item x="114"/>
        <item x="1292"/>
        <item x="994"/>
        <item x="418"/>
        <item x="589"/>
        <item x="1318"/>
        <item x="836"/>
        <item x="460"/>
        <item x="1115"/>
        <item x="631"/>
        <item x="957"/>
        <item x="757"/>
        <item x="798"/>
        <item x="919"/>
        <item x="985"/>
        <item x="1276"/>
        <item x="143"/>
        <item x="1229"/>
        <item x="1151"/>
        <item x="914"/>
        <item x="413"/>
        <item x="826"/>
        <item x="317"/>
        <item x="488"/>
        <item x="584"/>
        <item x="1072"/>
        <item x="659"/>
        <item x="752"/>
        <item x="1141"/>
        <item x="1077"/>
        <item x="1270"/>
        <item x="1306"/>
        <item x="1063"/>
        <item x="404"/>
        <item x="229"/>
        <item x="1220"/>
        <item x="743"/>
        <item x="434"/>
        <item x="261"/>
        <item x="905"/>
        <item x="575"/>
        <item x="88"/>
        <item x="56"/>
        <item x="773"/>
        <item x="934"/>
        <item x="605"/>
        <item x="1296"/>
        <item x="1093"/>
        <item x="1234"/>
        <item x="1248"/>
        <item x="82"/>
        <item x="255"/>
        <item x="428"/>
        <item x="599"/>
        <item x="767"/>
        <item x="929"/>
        <item x="1087"/>
        <item x="1244"/>
        <item x="337"/>
        <item x="508"/>
        <item x="676"/>
        <item x="845"/>
        <item x="164"/>
        <item x="1002"/>
        <item x="1159"/>
        <item x="1314"/>
        <item x="1020"/>
        <item x="862"/>
        <item x="184"/>
        <item x="8"/>
        <item x="34"/>
        <item x="1176"/>
        <item x="695"/>
        <item x="358"/>
        <item x="527"/>
        <item x="208"/>
        <item x="382"/>
        <item x="553"/>
        <item x="885"/>
        <item x="721"/>
        <item x="1043"/>
        <item x="1200"/>
        <item t="default"/>
      </items>
    </pivotField>
    <pivotField dataField="1" numFmtId="164" showAll="0"/>
    <pivotField dataField="1" numFmtId="2" showAll="0"/>
  </pivotFields>
  <rowFields count="2">
    <field x="3"/>
    <field x="1"/>
  </rowFields>
  <rowItems count="31">
    <i>
      <x v="9"/>
    </i>
    <i r="1">
      <x v="6"/>
    </i>
    <i r="1">
      <x v="7"/>
    </i>
    <i>
      <x v="36"/>
    </i>
    <i r="1">
      <x v="6"/>
    </i>
    <i r="1">
      <x v="7"/>
    </i>
    <i>
      <x v="74"/>
    </i>
    <i r="1">
      <x v="6"/>
    </i>
    <i r="1">
      <x v="7"/>
    </i>
    <i>
      <x v="81"/>
    </i>
    <i r="1">
      <x v="6"/>
    </i>
    <i r="1">
      <x v="7"/>
    </i>
    <i>
      <x v="86"/>
    </i>
    <i r="1">
      <x v="6"/>
    </i>
    <i r="1">
      <x v="7"/>
    </i>
    <i>
      <x v="100"/>
    </i>
    <i r="1">
      <x v="6"/>
    </i>
    <i r="1">
      <x v="7"/>
    </i>
    <i>
      <x v="145"/>
    </i>
    <i r="1">
      <x v="6"/>
    </i>
    <i r="1">
      <x v="7"/>
    </i>
    <i>
      <x v="162"/>
    </i>
    <i r="1">
      <x v="6"/>
    </i>
    <i r="1">
      <x v="7"/>
    </i>
    <i>
      <x v="172"/>
    </i>
    <i r="1">
      <x v="6"/>
    </i>
    <i r="1">
      <x v="7"/>
    </i>
    <i>
      <x v="173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nnual_Exports" fld="5" baseField="3" baseItem="9" numFmtId="168"/>
    <dataField name="Annual_Imports" fld="6" baseField="3" baseItem="9" numFmtId="168"/>
    <dataField name="Annual_CPI" fld="7" subtotal="average" baseField="3" baseItem="9" numFmtId="2"/>
  </dataFields>
  <formats count="2">
    <format dxfId="1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B14A4-32D8-48E5-AD32-3CEA307E738C}" name="PivotTable9" cacheId="6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 rowHeaderCaption="Top 5 Countries">
  <location ref="A247:D293" firstHeaderRow="0" firstDataRow="1" firstDataCol="1"/>
  <pivotFields count="8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 measureFilter="1">
      <items count="183">
        <item x="1"/>
        <item x="4"/>
        <item x="45"/>
        <item x="6"/>
        <item x="3"/>
        <item x="2"/>
        <item x="181"/>
        <item x="5"/>
        <item x="9"/>
        <item x="8"/>
        <item x="7"/>
        <item x="10"/>
        <item x="23"/>
        <item x="17"/>
        <item x="13"/>
        <item x="12"/>
        <item x="26"/>
        <item x="14"/>
        <item x="27"/>
        <item x="19"/>
        <item x="24"/>
        <item x="21"/>
        <item x="11"/>
        <item x="25"/>
        <item x="22"/>
        <item x="20"/>
        <item x="16"/>
        <item x="15"/>
        <item x="18"/>
        <item x="85"/>
        <item x="33"/>
        <item x="28"/>
        <item x="90"/>
        <item x="29"/>
        <item x="157"/>
        <item x="32"/>
        <item x="34"/>
        <item x="35"/>
        <item x="30"/>
        <item x="36"/>
        <item x="69"/>
        <item x="37"/>
        <item x="38"/>
        <item x="39"/>
        <item x="42"/>
        <item x="41"/>
        <item x="43"/>
        <item x="44"/>
        <item x="46"/>
        <item x="48"/>
        <item x="156"/>
        <item x="47"/>
        <item x="50"/>
        <item x="52"/>
        <item x="51"/>
        <item x="54"/>
        <item x="55"/>
        <item x="60"/>
        <item x="58"/>
        <item x="40"/>
        <item x="59"/>
        <item x="63"/>
        <item x="57"/>
        <item x="62"/>
        <item x="64"/>
        <item x="61"/>
        <item x="65"/>
        <item x="66"/>
        <item x="70"/>
        <item x="68"/>
        <item x="67"/>
        <item x="71"/>
        <item x="78"/>
        <item x="75"/>
        <item x="72"/>
        <item x="77"/>
        <item x="76"/>
        <item x="73"/>
        <item x="74"/>
        <item x="79"/>
        <item x="80"/>
        <item x="82"/>
        <item x="81"/>
        <item x="91"/>
        <item x="83"/>
        <item x="86"/>
        <item x="88"/>
        <item x="89"/>
        <item x="84"/>
        <item x="92"/>
        <item x="100"/>
        <item x="93"/>
        <item x="97"/>
        <item x="96"/>
        <item x="101"/>
        <item x="98"/>
        <item x="99"/>
        <item x="108"/>
        <item x="104"/>
        <item x="115"/>
        <item x="117"/>
        <item x="114"/>
        <item x="105"/>
        <item x="112"/>
        <item x="109"/>
        <item x="110"/>
        <item x="113"/>
        <item x="116"/>
        <item x="53"/>
        <item x="103"/>
        <item x="107"/>
        <item x="111"/>
        <item x="102"/>
        <item x="118"/>
        <item x="106"/>
        <item x="119"/>
        <item x="126"/>
        <item x="124"/>
        <item x="120"/>
        <item x="127"/>
        <item x="123"/>
        <item x="121"/>
        <item x="122"/>
        <item x="125"/>
        <item x="128"/>
        <item x="133"/>
        <item x="136"/>
        <item x="129"/>
        <item x="131"/>
        <item x="137"/>
        <item x="130"/>
        <item x="132"/>
        <item x="134"/>
        <item x="135"/>
        <item x="138"/>
        <item x="139"/>
        <item x="140"/>
        <item x="141"/>
        <item x="177"/>
        <item x="151"/>
        <item x="155"/>
        <item x="142"/>
        <item x="152"/>
        <item x="144"/>
        <item x="150"/>
        <item x="147"/>
        <item x="149"/>
        <item x="148"/>
        <item x="143"/>
        <item x="153"/>
        <item x="178"/>
        <item x="49"/>
        <item x="95"/>
        <item x="87"/>
        <item x="94"/>
        <item x="172"/>
        <item x="145"/>
        <item x="154"/>
        <item x="146"/>
        <item x="31"/>
        <item x="160"/>
        <item x="166"/>
        <item x="159"/>
        <item x="161"/>
        <item x="158"/>
        <item x="163"/>
        <item x="165"/>
        <item x="162"/>
        <item x="164"/>
        <item x="168"/>
        <item x="167"/>
        <item x="0"/>
        <item x="56"/>
        <item x="169"/>
        <item x="170"/>
        <item x="171"/>
        <item x="176"/>
        <item x="173"/>
        <item x="175"/>
        <item x="174"/>
        <item x="179"/>
        <item x="180"/>
        <item t="default"/>
      </items>
    </pivotField>
    <pivotField showAll="0"/>
    <pivotField dataField="1" numFmtId="164" showAll="0">
      <items count="1325">
        <item x="18"/>
        <item x="796"/>
        <item x="834"/>
        <item x="780"/>
        <item x="352"/>
        <item x="1147"/>
        <item x="613"/>
        <item x="1302"/>
        <item x="321"/>
        <item x="604"/>
        <item x="537"/>
        <item x="84"/>
        <item x="730"/>
        <item x="391"/>
        <item x="151"/>
        <item x="521"/>
        <item x="492"/>
        <item x="1171"/>
        <item x="463"/>
        <item x="147"/>
        <item x="772"/>
        <item x="1161"/>
        <item x="690"/>
        <item x="634"/>
        <item x="257"/>
        <item x="801"/>
        <item x="458"/>
        <item x="1303"/>
        <item x="820"/>
        <item x="864"/>
        <item x="1136"/>
        <item x="1038"/>
        <item x="430"/>
        <item x="374"/>
        <item x="1191"/>
        <item x="544"/>
        <item x="179"/>
        <item x="1119"/>
        <item x="1149"/>
        <item x="292"/>
        <item x="931"/>
        <item x="847"/>
        <item x="1273"/>
        <item x="712"/>
        <item x="562"/>
        <item x="25"/>
        <item x="705"/>
        <item x="548"/>
        <item x="1232"/>
        <item x="433"/>
        <item x="1089"/>
        <item x="689"/>
        <item x="3"/>
        <item x="1268"/>
        <item x="65"/>
        <item x="324"/>
        <item x="1195"/>
        <item x="876"/>
        <item x="955"/>
        <item x="1178"/>
        <item x="755"/>
        <item x="960"/>
        <item x="698"/>
        <item x="601"/>
        <item x="238"/>
        <item x="447"/>
        <item x="1259"/>
        <item x="946"/>
        <item x="112"/>
        <item x="260"/>
        <item x="1016"/>
        <item x="4"/>
        <item x="1105"/>
        <item x="200"/>
        <item x="87"/>
        <item x="522"/>
        <item x="150"/>
        <item x="711"/>
        <item x="716"/>
        <item x="43"/>
        <item x="1313"/>
        <item x="832"/>
        <item x="361"/>
        <item x="769"/>
        <item x="858"/>
        <item x="495"/>
        <item x="137"/>
        <item x="29"/>
        <item x="1022"/>
        <item x="353"/>
        <item x="187"/>
        <item x="1004"/>
        <item x="26"/>
        <item x="530"/>
        <item x="497"/>
        <item x="60"/>
        <item x="1190"/>
        <item x="1075"/>
        <item x="880"/>
        <item x="286"/>
        <item x="587"/>
        <item x="1062"/>
        <item x="1172"/>
        <item x="857"/>
        <item x="786"/>
        <item x="1033"/>
        <item x="11"/>
        <item x="243"/>
        <item x="1187"/>
        <item x="1182"/>
        <item x="853"/>
        <item x="788"/>
        <item x="625"/>
        <item x="275"/>
        <item x="872"/>
        <item x="979"/>
        <item x="342"/>
        <item x="24"/>
        <item x="1011"/>
        <item x="27"/>
        <item x="482"/>
        <item x="875"/>
        <item x="619"/>
        <item x="653"/>
        <item x="1101"/>
        <item x="854"/>
        <item x="948"/>
        <item x="408"/>
        <item x="1167"/>
        <item x="350"/>
        <item x="1272"/>
        <item x="290"/>
        <item x="691"/>
        <item x="1"/>
        <item x="326"/>
        <item x="149"/>
        <item x="878"/>
        <item x="132"/>
        <item x="202"/>
        <item x="1214"/>
        <item x="612"/>
        <item x="116"/>
        <item x="546"/>
        <item x="675"/>
        <item x="70"/>
        <item x="1291"/>
        <item x="1092"/>
        <item x="753"/>
        <item x="118"/>
        <item x="748"/>
        <item x="169"/>
        <item x="241"/>
        <item x="1224"/>
        <item x="1010"/>
        <item x="201"/>
        <item x="1107"/>
        <item x="180"/>
        <item x="311"/>
        <item x="37"/>
        <item x="579"/>
        <item x="1246"/>
        <item x="145"/>
        <item x="211"/>
        <item x="327"/>
        <item x="1025"/>
        <item x="416"/>
        <item x="792"/>
        <item x="102"/>
        <item x="959"/>
        <item x="993"/>
        <item x="800"/>
        <item x="685"/>
        <item x="1110"/>
        <item x="1225"/>
        <item x="1067"/>
        <item x="844"/>
        <item x="910"/>
        <item x="702"/>
        <item x="385"/>
        <item x="1323"/>
        <item x="708"/>
        <item x="560"/>
        <item x="615"/>
        <item x="1193"/>
        <item x="1162"/>
        <item x="511"/>
        <item x="714"/>
        <item x="177"/>
        <item x="816"/>
        <item x="1034"/>
        <item x="1255"/>
        <item x="1316"/>
        <item x="678"/>
        <item x="441"/>
        <item x="376"/>
        <item x="15"/>
        <item x="1015"/>
        <item x="454"/>
        <item x="608"/>
        <item x="545"/>
        <item x="1158"/>
        <item x="1287"/>
        <item x="336"/>
        <item x="728"/>
        <item x="1317"/>
        <item x="737"/>
        <item x="1057"/>
        <item x="543"/>
        <item x="185"/>
        <item x="776"/>
        <item x="904"/>
        <item x="307"/>
        <item x="306"/>
        <item x="199"/>
        <item x="507"/>
        <item x="1131"/>
        <item x="319"/>
        <item x="917"/>
        <item x="163"/>
        <item x="233"/>
        <item x="629"/>
        <item x="265"/>
        <item x="556"/>
        <item x="1096"/>
        <item x="498"/>
        <item x="607"/>
        <item x="9"/>
        <item x="724"/>
        <item x="687"/>
        <item x="782"/>
        <item x="1068"/>
        <item x="478"/>
        <item x="477"/>
        <item x="1322"/>
        <item x="1117"/>
        <item x="1036"/>
        <item x="870"/>
        <item x="1206"/>
        <item x="951"/>
        <item x="538"/>
        <item x="263"/>
        <item x="516"/>
        <item x="534"/>
        <item x="359"/>
        <item x="375"/>
        <item x="1035"/>
        <item x="368"/>
        <item x="92"/>
        <item x="580"/>
        <item x="1185"/>
        <item x="90"/>
        <item x="696"/>
        <item x="365"/>
        <item x="348"/>
        <item x="1192"/>
        <item x="974"/>
        <item x="706"/>
        <item x="747"/>
        <item x="414"/>
        <item x="991"/>
        <item x="937"/>
        <item x="717"/>
        <item x="340"/>
        <item x="679"/>
        <item x="1001"/>
        <item x="174"/>
        <item x="96"/>
        <item x="528"/>
        <item x="1030"/>
        <item x="373"/>
        <item x="198"/>
        <item x="178"/>
        <item x="1074"/>
        <item x="351"/>
        <item x="569"/>
        <item x="754"/>
        <item x="936"/>
        <item x="1288"/>
        <item x="942"/>
        <item x="823"/>
        <item x="1250"/>
        <item x="153"/>
        <item x="742"/>
        <item x="437"/>
        <item x="1219"/>
        <item x="982"/>
        <item x="519"/>
        <item x="1005"/>
        <item x="71"/>
        <item x="775"/>
        <item x="50"/>
        <item x="167"/>
        <item x="269"/>
        <item x="633"/>
        <item x="462"/>
        <item x="925"/>
        <item x="856"/>
        <item x="899"/>
        <item x="909"/>
        <item x="1261"/>
        <item x="19"/>
        <item x="271"/>
        <item x="403"/>
        <item x="1073"/>
        <item x="1032"/>
        <item x="347"/>
        <item x="389"/>
        <item x="540"/>
        <item x="874"/>
        <item x="228"/>
        <item x="409"/>
        <item x="133"/>
        <item x="1168"/>
        <item x="815"/>
        <item x="1095"/>
        <item x="1013"/>
        <item x="585"/>
        <item x="230"/>
        <item x="415"/>
        <item x="1144"/>
        <item x="140"/>
        <item x="282"/>
        <item x="156"/>
        <item x="1083"/>
        <item x="443"/>
        <item x="710"/>
        <item x="23"/>
        <item x="648"/>
        <item x="98"/>
        <item x="595"/>
        <item x="276"/>
        <item x="372"/>
        <item x="520"/>
        <item x="1264"/>
        <item x="763"/>
        <item x="103"/>
        <item x="574"/>
        <item x="436"/>
        <item x="370"/>
        <item x="1082"/>
        <item x="827"/>
        <item x="78"/>
        <item x="191"/>
        <item x="196"/>
        <item x="666"/>
        <item x="877"/>
        <item x="154"/>
        <item x="1240"/>
        <item x="2"/>
        <item x="1132"/>
        <item x="1299"/>
        <item x="69"/>
        <item x="21"/>
        <item x="713"/>
        <item x="55"/>
        <item x="915"/>
        <item x="329"/>
        <item x="424"/>
        <item x="1217"/>
        <item x="660"/>
        <item x="264"/>
        <item x="987"/>
        <item x="958"/>
        <item x="542"/>
        <item x="1060"/>
        <item x="891"/>
        <item x="799"/>
        <item x="1173"/>
        <item x="859"/>
        <item x="234"/>
        <item x="244"/>
        <item x="57"/>
        <item x="586"/>
        <item x="1275"/>
        <item x="517"/>
        <item x="835"/>
        <item x="620"/>
        <item x="684"/>
        <item x="1260"/>
        <item x="995"/>
        <item x="1301"/>
        <item x="1098"/>
        <item x="656"/>
        <item x="902"/>
        <item x="339"/>
        <item x="231"/>
        <item x="448"/>
        <item x="323"/>
        <item x="1152"/>
        <item x="1170"/>
        <item x="41"/>
        <item x="1189"/>
        <item x="47"/>
        <item x="144"/>
        <item x="576"/>
        <item x="939"/>
        <item x="398"/>
        <item x="318"/>
        <item x="1150"/>
        <item x="489"/>
        <item x="320"/>
        <item x="1014"/>
        <item x="267"/>
        <item x="916"/>
        <item x="166"/>
        <item x="215"/>
        <item x="988"/>
        <item x="281"/>
        <item x="761"/>
        <item x="220"/>
        <item x="405"/>
        <item x="999"/>
        <item x="787"/>
        <item x="1265"/>
        <item x="1298"/>
        <item x="938"/>
        <item x="688"/>
        <item x="223"/>
        <item x="952"/>
        <item x="91"/>
        <item x="572"/>
        <item x="1039"/>
        <item x="378"/>
        <item x="94"/>
        <item x="867"/>
        <item x="330"/>
        <item x="1239"/>
        <item x="146"/>
        <item x="1017"/>
        <item x="1252"/>
        <item x="194"/>
        <item x="1245"/>
        <item x="918"/>
        <item x="1156"/>
        <item x="793"/>
        <item x="1186"/>
        <item x="906"/>
        <item x="649"/>
        <item x="1297"/>
        <item x="1305"/>
        <item x="837"/>
        <item x="1076"/>
        <item x="744"/>
        <item x="924"/>
        <item x="1064"/>
        <item x="510"/>
        <item x="523"/>
        <item x="829"/>
        <item x="778"/>
        <item x="1097"/>
        <item x="494"/>
        <item x="1106"/>
        <item x="417"/>
        <item x="439"/>
        <item x="161"/>
        <item x="401"/>
        <item x="624"/>
        <item x="20"/>
        <item x="549"/>
        <item x="1028"/>
        <item x="842"/>
        <item x="1231"/>
        <item x="395"/>
        <item x="668"/>
        <item x="76"/>
        <item x="309"/>
        <item x="593"/>
        <item x="505"/>
        <item x="734"/>
        <item x="1116"/>
        <item x="1221"/>
        <item x="1049"/>
        <item x="881"/>
        <item x="61"/>
        <item x="46"/>
        <item x="626"/>
        <item x="334"/>
        <item x="1143"/>
        <item x="195"/>
        <item x="491"/>
        <item x="394"/>
        <item x="115"/>
        <item x="226"/>
        <item x="669"/>
        <item x="406"/>
        <item x="108"/>
        <item x="566"/>
        <item x="453"/>
        <item x="740"/>
        <item x="610"/>
        <item x="480"/>
        <item x="314"/>
        <item x="283"/>
        <item x="871"/>
        <item x="369"/>
        <item x="58"/>
        <item x="455"/>
        <item x="204"/>
        <item x="1210"/>
        <item x="249"/>
        <item x="947"/>
        <item x="242"/>
        <item x="1312"/>
        <item x="1029"/>
        <item x="62"/>
        <item x="896"/>
        <item x="895"/>
        <item x="501"/>
        <item x="500"/>
        <item x="235"/>
        <item x="662"/>
        <item x="539"/>
        <item x="1251"/>
        <item x="289"/>
        <item x="923"/>
        <item x="831"/>
        <item x="707"/>
        <item x="930"/>
        <item x="1311"/>
        <item x="1054"/>
        <item x="30"/>
        <item x="109"/>
        <item x="1196"/>
        <item x="1271"/>
        <item x="485"/>
        <item x="157"/>
        <item x="838"/>
        <item x="621"/>
        <item x="950"/>
        <item x="1088"/>
        <item x="975"/>
        <item x="565"/>
        <item x="68"/>
        <item x="977"/>
        <item x="107"/>
        <item x="1045"/>
        <item x="588"/>
        <item x="422"/>
        <item x="524"/>
        <item x="1111"/>
        <item x="986"/>
        <item x="490"/>
        <item x="461"/>
        <item x="277"/>
        <item x="664"/>
        <item x="468"/>
        <item x="1307"/>
        <item x="791"/>
        <item x="256"/>
        <item x="162"/>
        <item x="1146"/>
        <item x="632"/>
        <item x="16"/>
        <item x="99"/>
        <item x="258"/>
        <item x="280"/>
        <item x="1211"/>
        <item x="36"/>
        <item x="768"/>
        <item x="933"/>
        <item x="756"/>
        <item x="85"/>
        <item x="1053"/>
        <item x="1109"/>
        <item x="175"/>
        <item x="451"/>
        <item x="431"/>
        <item x="219"/>
        <item x="673"/>
        <item x="661"/>
        <item x="496"/>
        <item x="733"/>
        <item x="1256"/>
        <item x="623"/>
        <item x="135"/>
        <item x="848"/>
        <item x="888"/>
        <item x="1142"/>
        <item x="651"/>
        <item x="1263"/>
        <item x="828"/>
        <item x="989"/>
        <item x="639"/>
        <item x="1145"/>
        <item x="335"/>
        <item x="1091"/>
        <item x="1233"/>
        <item x="1134"/>
        <item x="213"/>
        <item x="1262"/>
        <item x="1238"/>
        <item x="272"/>
        <item x="1230"/>
        <item x="279"/>
        <item x="325"/>
        <item x="104"/>
        <item x="106"/>
        <item x="429"/>
        <item x="83"/>
        <item x="449"/>
        <item x="771"/>
        <item x="818"/>
        <item x="990"/>
        <item x="965"/>
        <item x="600"/>
        <item x="1102"/>
        <item x="830"/>
        <item x="384"/>
        <item x="182"/>
        <item x="692"/>
        <item x="123"/>
        <item x="1051"/>
        <item x="723"/>
        <item x="1113"/>
        <item x="297"/>
        <item x="251"/>
        <item x="53"/>
        <item x="603"/>
        <item x="210"/>
        <item x="602"/>
        <item x="366"/>
        <item x="665"/>
        <item x="506"/>
        <item x="962"/>
        <item x="209"/>
        <item x="1203"/>
        <item x="192"/>
        <item x="259"/>
        <item x="39"/>
        <item x="493"/>
        <item x="806"/>
        <item x="387"/>
        <item x="535"/>
        <item x="887"/>
        <item x="1215"/>
        <item x="444"/>
        <item x="266"/>
        <item x="725"/>
        <item x="941"/>
        <item x="1058"/>
        <item x="38"/>
        <item x="616"/>
        <item x="674"/>
        <item x="1021"/>
        <item x="722"/>
        <item x="846"/>
        <item x="943"/>
        <item x="438"/>
        <item x="1090"/>
        <item x="1267"/>
        <item x="1122"/>
        <item x="86"/>
        <item x="44"/>
        <item x="509"/>
        <item x="1315"/>
        <item x="5"/>
        <item x="1000"/>
        <item x="932"/>
        <item x="770"/>
        <item x="386"/>
        <item x="181"/>
        <item x="781"/>
        <item x="614"/>
        <item x="777"/>
        <item x="212"/>
        <item x="1202"/>
        <item x="790"/>
        <item x="663"/>
        <item x="738"/>
        <item x="217"/>
        <item x="554"/>
        <item x="1081"/>
        <item x="432"/>
        <item x="399"/>
        <item x="555"/>
        <item x="1278"/>
        <item x="677"/>
        <item x="354"/>
        <item x="381"/>
        <item x="1026"/>
        <item x="693"/>
        <item x="1108"/>
        <item x="783"/>
        <item x="1290"/>
        <item x="557"/>
        <item x="442"/>
        <item x="93"/>
        <item x="609"/>
        <item x="1100"/>
        <item x="949"/>
        <item x="285"/>
        <item x="1160"/>
        <item x="525"/>
        <item x="322"/>
        <item x="868"/>
        <item x="1003"/>
        <item x="720"/>
        <item x="239"/>
        <item x="697"/>
        <item x="1254"/>
        <item x="207"/>
        <item x="843"/>
        <item x="1157"/>
        <item x="893"/>
        <item x="703"/>
        <item x="270"/>
        <item x="1201"/>
        <item x="383"/>
        <item x="152"/>
        <item x="1208"/>
        <item x="1046"/>
        <item x="247"/>
        <item x="224"/>
        <item x="7"/>
        <item x="900"/>
        <item x="165"/>
        <item x="954"/>
        <item x="860"/>
        <item x="35"/>
        <item x="1223"/>
        <item x="921"/>
        <item x="392"/>
        <item x="338"/>
        <item x="356"/>
        <item x="1183"/>
        <item x="111"/>
        <item x="1044"/>
        <item x="51"/>
        <item x="861"/>
        <item x="1300"/>
        <item x="1138"/>
        <item x="863"/>
        <item x="12"/>
        <item x="183"/>
        <item x="803"/>
        <item x="66"/>
        <item x="1079"/>
        <item x="886"/>
        <item x="412"/>
        <item x="563"/>
        <item x="188"/>
        <item x="294"/>
        <item x="237"/>
        <item x="981"/>
        <item x="59"/>
        <item x="1177"/>
        <item x="731"/>
        <item x="570"/>
        <item x="362"/>
        <item x="636"/>
        <item x="913"/>
        <item x="552"/>
        <item x="452"/>
        <item x="822"/>
        <item x="1247"/>
        <item x="148"/>
        <item x="583"/>
        <item x="628"/>
        <item x="751"/>
        <item x="105"/>
        <item x="694"/>
        <item x="420"/>
        <item x="617"/>
        <item x="1174"/>
        <item x="1139"/>
        <item x="531"/>
        <item x="1071"/>
        <item x="699"/>
        <item x="1018"/>
        <item x="355"/>
        <item x="357"/>
        <item x="313"/>
        <item x="308"/>
        <item x="139"/>
        <item x="578"/>
        <item x="1042"/>
        <item x="1148"/>
        <item x="884"/>
        <item x="1130"/>
        <item x="465"/>
        <item x="1047"/>
        <item x="655"/>
        <item x="577"/>
        <item x="973"/>
        <item x="457"/>
        <item x="912"/>
        <item x="97"/>
        <item x="33"/>
        <item x="814"/>
        <item x="64"/>
        <item x="1286"/>
        <item x="1133"/>
        <item x="74"/>
        <item x="1066"/>
        <item x="6"/>
        <item x="833"/>
        <item x="232"/>
        <item x="1228"/>
        <item x="253"/>
        <item x="1199"/>
        <item x="1293"/>
        <item x="305"/>
        <item x="1085"/>
        <item x="1154"/>
        <item x="1179"/>
        <item x="426"/>
        <item x="131"/>
        <item x="750"/>
        <item x="1019"/>
        <item x="795"/>
        <item x="63"/>
        <item x="120"/>
        <item x="1104"/>
        <item x="529"/>
        <item x="411"/>
        <item x="869"/>
        <item x="134"/>
        <item x="945"/>
        <item x="130"/>
        <item x="1175"/>
        <item x="927"/>
        <item x="992"/>
        <item x="479"/>
        <item x="650"/>
        <item x="367"/>
        <item x="591"/>
        <item x="964"/>
        <item x="759"/>
        <item x="765"/>
        <item x="1204"/>
        <item x="1258"/>
        <item x="824"/>
        <item x="484"/>
        <item x="1070"/>
        <item x="1236"/>
        <item x="597"/>
        <item x="558"/>
        <item x="278"/>
        <item x="122"/>
        <item x="407"/>
        <item x="450"/>
        <item x="467"/>
        <item x="889"/>
        <item x="80"/>
        <item x="1124"/>
        <item x="582"/>
        <item x="726"/>
        <item x="746"/>
        <item x="445"/>
        <item x="808"/>
        <item x="1164"/>
        <item x="647"/>
        <item x="1007"/>
        <item x="850"/>
        <item x="476"/>
        <item x="638"/>
        <item x="410"/>
        <item x="908"/>
        <item x="470"/>
        <item x="526"/>
        <item x="513"/>
        <item x="622"/>
        <item x="299"/>
        <item x="236"/>
        <item x="657"/>
        <item x="1309"/>
        <item x="997"/>
        <item x="704"/>
        <item x="681"/>
        <item x="100"/>
        <item x="296"/>
        <item x="1121"/>
        <item x="333"/>
        <item x="911"/>
        <item x="789"/>
        <item x="1289"/>
        <item x="671"/>
        <item x="1280"/>
        <item x="817"/>
        <item x="344"/>
        <item x="1069"/>
        <item x="125"/>
        <item x="1284"/>
        <item x="186"/>
        <item x="171"/>
        <item x="160"/>
        <item x="246"/>
        <item x="745"/>
        <item x="785"/>
        <item x="1277"/>
        <item x="1319"/>
        <item x="805"/>
        <item x="971"/>
        <item x="1304"/>
        <item x="641"/>
        <item x="907"/>
        <item x="475"/>
        <item x="967"/>
        <item x="141"/>
        <item x="1065"/>
        <item x="419"/>
        <item x="1242"/>
        <item x="972"/>
        <item x="73"/>
        <item x="749"/>
        <item x="536"/>
        <item x="976"/>
        <item x="486"/>
        <item x="315"/>
        <item x="273"/>
        <item x="590"/>
        <item x="316"/>
        <item x="193"/>
        <item x="304"/>
        <item x="1128"/>
        <item x="504"/>
        <item x="101"/>
        <item x="784"/>
        <item x="158"/>
        <item x="762"/>
        <item x="142"/>
        <item x="672"/>
        <item x="262"/>
        <item x="1155"/>
        <item x="360"/>
        <item x="998"/>
        <item x="1222"/>
        <item x="1027"/>
        <item x="618"/>
        <item x="1086"/>
        <item x="22"/>
        <item x="502"/>
        <item x="812"/>
        <item x="110"/>
        <item x="129"/>
        <item x="646"/>
        <item x="758"/>
        <item x="1094"/>
        <item x="284"/>
        <item x="274"/>
        <item x="581"/>
        <item x="487"/>
        <item x="300"/>
        <item x="839"/>
        <item x="1140"/>
        <item x="254"/>
        <item x="841"/>
        <item x="1226"/>
        <item x="456"/>
        <item x="341"/>
        <item x="1310"/>
        <item x="670"/>
        <item x="197"/>
        <item x="17"/>
        <item x="331"/>
        <item x="446"/>
        <item x="996"/>
        <item x="371"/>
        <item x="794"/>
        <item x="10"/>
        <item x="766"/>
        <item x="813"/>
        <item x="645"/>
        <item x="1112"/>
        <item x="984"/>
        <item x="89"/>
        <item x="825"/>
        <item x="873"/>
        <item x="774"/>
        <item x="1153"/>
        <item x="469"/>
        <item x="1078"/>
        <item x="303"/>
        <item x="606"/>
        <item x="1308"/>
        <item x="658"/>
        <item x="205"/>
        <item x="920"/>
        <item x="953"/>
        <item x="298"/>
        <item x="1184"/>
        <item x="124"/>
        <item x="709"/>
        <item x="1103"/>
        <item x="541"/>
        <item x="598"/>
        <item x="627"/>
        <item x="77"/>
        <item x="503"/>
        <item x="944"/>
        <item x="1295"/>
        <item x="1243"/>
        <item x="1249"/>
        <item x="427"/>
        <item x="81"/>
        <item x="1125"/>
        <item x="379"/>
        <item x="1031"/>
        <item x="1227"/>
        <item x="928"/>
        <item x="983"/>
        <item x="640"/>
        <item x="332"/>
        <item x="968"/>
        <item x="1235"/>
        <item x="892"/>
        <item x="1165"/>
        <item x="807"/>
        <item x="1266"/>
        <item x="1129"/>
        <item x="1008"/>
        <item x="345"/>
        <item x="514"/>
        <item x="159"/>
        <item x="682"/>
        <item x="172"/>
        <item x="1197"/>
        <item x="1294"/>
        <item x="1320"/>
        <item x="1050"/>
        <item x="31"/>
        <item x="935"/>
        <item x="471"/>
        <item x="1188"/>
        <item x="809"/>
        <item x="729"/>
        <item x="423"/>
        <item x="435"/>
        <item x="1285"/>
        <item x="882"/>
        <item x="851"/>
        <item x="1281"/>
        <item x="136"/>
        <item x="840"/>
        <item x="206"/>
        <item x="126"/>
        <item x="1040"/>
        <item x="1123"/>
        <item x="1257"/>
        <item x="474"/>
        <item x="898"/>
        <item x="32"/>
        <item x="736"/>
        <item x="550"/>
        <item x="594"/>
        <item x="1056"/>
        <item x="1279"/>
        <item x="719"/>
        <item x="216"/>
        <item x="568"/>
        <item x="966"/>
        <item x="250"/>
        <item x="117"/>
        <item x="1213"/>
        <item x="390"/>
        <item x="291"/>
        <item x="635"/>
        <item x="561"/>
        <item x="42"/>
        <item x="852"/>
        <item x="718"/>
        <item x="652"/>
        <item x="643"/>
        <item x="866"/>
        <item x="642"/>
        <item x="1126"/>
        <item x="969"/>
        <item x="883"/>
        <item x="802"/>
        <item x="1009"/>
        <item x="301"/>
        <item x="1321"/>
        <item x="1166"/>
        <item x="293"/>
        <item x="346"/>
        <item x="380"/>
        <item x="1198"/>
        <item x="551"/>
        <item x="472"/>
        <item x="961"/>
        <item x="1024"/>
        <item x="810"/>
        <item x="190"/>
        <item x="683"/>
        <item x="1041"/>
        <item x="127"/>
        <item x="173"/>
        <item x="1282"/>
        <item x="1207"/>
        <item x="397"/>
        <item x="13"/>
        <item x="189"/>
        <item x="481"/>
        <item x="310"/>
        <item x="515"/>
        <item x="926"/>
        <item x="1253"/>
        <item x="49"/>
        <item x="95"/>
        <item x="897"/>
        <item x="1118"/>
        <item x="1274"/>
        <item x="1135"/>
        <item x="14"/>
        <item x="701"/>
        <item x="1084"/>
        <item x="464"/>
        <item x="268"/>
        <item x="364"/>
        <item x="222"/>
        <item x="1052"/>
        <item x="1181"/>
        <item x="396"/>
        <item x="119"/>
        <item x="764"/>
        <item x="533"/>
        <item x="819"/>
        <item x="735"/>
        <item x="363"/>
        <item x="168"/>
        <item x="1241"/>
        <item x="1055"/>
        <item x="956"/>
        <item x="596"/>
        <item x="532"/>
        <item x="402"/>
        <item x="978"/>
        <item x="573"/>
        <item x="630"/>
        <item x="567"/>
        <item x="1212"/>
        <item x="797"/>
        <item x="227"/>
        <item x="741"/>
        <item x="425"/>
        <item x="459"/>
        <item x="1099"/>
        <item x="113"/>
        <item x="865"/>
        <item x="901"/>
        <item x="252"/>
        <item x="1114"/>
        <item x="54"/>
        <item x="1059"/>
        <item x="700"/>
        <item x="79"/>
        <item x="894"/>
        <item x="440"/>
        <item x="611"/>
        <item x="779"/>
        <item x="52"/>
        <item x="1061"/>
        <item x="221"/>
        <item x="940"/>
        <item x="1023"/>
        <item x="739"/>
        <item x="903"/>
        <item x="1218"/>
        <item x="922"/>
        <item x="732"/>
        <item x="1080"/>
        <item x="287"/>
        <item x="225"/>
        <item x="48"/>
        <item x="571"/>
        <item x="400"/>
        <item x="564"/>
        <item x="1269"/>
        <item x="312"/>
        <item x="45"/>
        <item x="343"/>
        <item x="170"/>
        <item x="1216"/>
        <item x="393"/>
        <item x="1237"/>
        <item x="483"/>
        <item x="654"/>
        <item x="203"/>
        <item x="1180"/>
        <item x="138"/>
        <item x="176"/>
        <item x="302"/>
        <item x="75"/>
        <item x="248"/>
        <item x="1137"/>
        <item x="128"/>
        <item x="821"/>
        <item x="28"/>
        <item x="377"/>
        <item x="421"/>
        <item x="214"/>
        <item x="40"/>
        <item x="1127"/>
        <item x="963"/>
        <item x="218"/>
        <item x="680"/>
        <item x="760"/>
        <item x="473"/>
        <item x="592"/>
        <item x="388"/>
        <item x="970"/>
        <item x="547"/>
        <item x="1037"/>
        <item x="512"/>
        <item x="715"/>
        <item x="67"/>
        <item x="804"/>
        <item x="644"/>
        <item x="155"/>
        <item x="980"/>
        <item x="879"/>
        <item x="1120"/>
        <item x="849"/>
        <item x="240"/>
        <item x="288"/>
        <item x="686"/>
        <item x="295"/>
        <item x="121"/>
        <item x="72"/>
        <item x="855"/>
        <item x="1209"/>
        <item x="1048"/>
        <item x="518"/>
        <item x="1006"/>
        <item x="328"/>
        <item x="0"/>
        <item x="1163"/>
        <item x="727"/>
        <item x="637"/>
        <item x="559"/>
        <item x="1012"/>
        <item x="245"/>
        <item x="1194"/>
        <item x="1205"/>
        <item x="466"/>
        <item x="811"/>
        <item x="349"/>
        <item x="499"/>
        <item x="1283"/>
        <item x="667"/>
        <item x="1169"/>
        <item x="890"/>
        <item x="114"/>
        <item x="1292"/>
        <item x="994"/>
        <item x="418"/>
        <item x="589"/>
        <item x="1318"/>
        <item x="836"/>
        <item x="460"/>
        <item x="1115"/>
        <item x="631"/>
        <item x="957"/>
        <item x="757"/>
        <item x="798"/>
        <item x="919"/>
        <item x="985"/>
        <item x="1276"/>
        <item x="143"/>
        <item x="1229"/>
        <item x="1151"/>
        <item x="914"/>
        <item x="413"/>
        <item x="826"/>
        <item x="317"/>
        <item x="488"/>
        <item x="584"/>
        <item x="1072"/>
        <item x="659"/>
        <item x="752"/>
        <item x="1141"/>
        <item x="1077"/>
        <item x="1270"/>
        <item x="1306"/>
        <item x="1063"/>
        <item x="404"/>
        <item x="229"/>
        <item x="1220"/>
        <item x="743"/>
        <item x="434"/>
        <item x="261"/>
        <item x="905"/>
        <item x="575"/>
        <item x="88"/>
        <item x="56"/>
        <item x="773"/>
        <item x="934"/>
        <item x="605"/>
        <item x="1296"/>
        <item x="1093"/>
        <item x="1234"/>
        <item x="1248"/>
        <item x="82"/>
        <item x="255"/>
        <item x="428"/>
        <item x="599"/>
        <item x="767"/>
        <item x="929"/>
        <item x="1087"/>
        <item x="1244"/>
        <item x="337"/>
        <item x="508"/>
        <item x="676"/>
        <item x="845"/>
        <item x="164"/>
        <item x="1002"/>
        <item x="1159"/>
        <item x="1314"/>
        <item x="1020"/>
        <item x="862"/>
        <item x="184"/>
        <item x="8"/>
        <item x="34"/>
        <item x="1176"/>
        <item x="695"/>
        <item x="358"/>
        <item x="527"/>
        <item x="208"/>
        <item x="382"/>
        <item x="553"/>
        <item x="885"/>
        <item x="721"/>
        <item x="1043"/>
        <item x="1200"/>
        <item t="default"/>
      </items>
    </pivotField>
    <pivotField dataField="1" numFmtId="164" showAll="0"/>
    <pivotField dataField="1" numFmtId="2" showAll="0"/>
  </pivotFields>
  <rowFields count="2">
    <field x="3"/>
    <field x="1"/>
  </rowFields>
  <rowItems count="46"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nnual_Exports" fld="5" baseField="3" baseItem="9" numFmtId="168"/>
    <dataField name="Annual_Imports" fld="6" baseField="3" baseItem="9" numFmtId="168"/>
    <dataField name="Annual_CPI" fld="7" subtotal="average" baseField="3" baseItem="9" numFmtId="2"/>
  </dataFields>
  <formats count="2">
    <format dxfId="1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D26CE-CD6A-45FD-A7D9-8DAA0700CAB7}" name="PivotTable8" cacheId="6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 rowHeaderCaption="Countries">
  <location ref="A183:D244" firstHeaderRow="0" firstDataRow="1" firstDataCol="1"/>
  <pivotFields count="8">
    <pivotField showAll="0"/>
    <pivotField axis="axisRow" showAll="0">
      <items count="9">
        <item h="1" x="0"/>
        <item h="1" x="1"/>
        <item h="1" x="2"/>
        <item x="3"/>
        <item x="4"/>
        <item x="5"/>
        <item x="6"/>
        <item x="7"/>
        <item t="default"/>
      </items>
    </pivotField>
    <pivotField showAll="0"/>
    <pivotField axis="axisRow" showAll="0" measureFilter="1">
      <items count="183">
        <item x="1"/>
        <item x="4"/>
        <item x="45"/>
        <item x="6"/>
        <item x="3"/>
        <item x="2"/>
        <item x="181"/>
        <item x="5"/>
        <item x="9"/>
        <item x="8"/>
        <item x="7"/>
        <item x="10"/>
        <item x="23"/>
        <item x="17"/>
        <item x="13"/>
        <item x="12"/>
        <item x="26"/>
        <item x="14"/>
        <item x="27"/>
        <item x="19"/>
        <item x="24"/>
        <item x="21"/>
        <item x="11"/>
        <item x="25"/>
        <item x="22"/>
        <item x="20"/>
        <item x="16"/>
        <item x="15"/>
        <item x="18"/>
        <item x="85"/>
        <item x="33"/>
        <item x="28"/>
        <item x="90"/>
        <item x="29"/>
        <item x="157"/>
        <item x="32"/>
        <item x="34"/>
        <item x="35"/>
        <item x="30"/>
        <item x="36"/>
        <item x="69"/>
        <item x="37"/>
        <item x="38"/>
        <item x="39"/>
        <item x="42"/>
        <item x="41"/>
        <item x="43"/>
        <item x="44"/>
        <item x="46"/>
        <item x="48"/>
        <item x="156"/>
        <item x="47"/>
        <item x="50"/>
        <item x="52"/>
        <item x="51"/>
        <item x="54"/>
        <item x="55"/>
        <item x="60"/>
        <item x="58"/>
        <item x="40"/>
        <item x="59"/>
        <item x="63"/>
        <item x="57"/>
        <item x="62"/>
        <item x="64"/>
        <item x="61"/>
        <item x="65"/>
        <item x="66"/>
        <item x="70"/>
        <item x="68"/>
        <item x="67"/>
        <item x="71"/>
        <item x="78"/>
        <item x="75"/>
        <item x="72"/>
        <item x="77"/>
        <item x="76"/>
        <item x="73"/>
        <item x="74"/>
        <item x="79"/>
        <item x="80"/>
        <item x="82"/>
        <item x="81"/>
        <item x="91"/>
        <item x="83"/>
        <item x="86"/>
        <item x="88"/>
        <item x="89"/>
        <item x="84"/>
        <item x="92"/>
        <item x="100"/>
        <item x="93"/>
        <item x="97"/>
        <item x="96"/>
        <item x="101"/>
        <item x="98"/>
        <item x="99"/>
        <item x="108"/>
        <item x="104"/>
        <item x="115"/>
        <item x="117"/>
        <item x="114"/>
        <item x="105"/>
        <item x="112"/>
        <item x="109"/>
        <item x="110"/>
        <item x="113"/>
        <item x="116"/>
        <item x="53"/>
        <item x="103"/>
        <item x="107"/>
        <item x="111"/>
        <item x="102"/>
        <item x="118"/>
        <item x="106"/>
        <item x="119"/>
        <item x="126"/>
        <item x="124"/>
        <item x="120"/>
        <item x="127"/>
        <item x="123"/>
        <item x="121"/>
        <item x="122"/>
        <item x="125"/>
        <item x="128"/>
        <item x="133"/>
        <item x="136"/>
        <item x="129"/>
        <item x="131"/>
        <item x="137"/>
        <item x="130"/>
        <item x="132"/>
        <item x="134"/>
        <item x="135"/>
        <item x="138"/>
        <item x="139"/>
        <item x="140"/>
        <item x="141"/>
        <item x="177"/>
        <item x="151"/>
        <item x="155"/>
        <item x="142"/>
        <item x="152"/>
        <item x="144"/>
        <item x="150"/>
        <item x="147"/>
        <item x="149"/>
        <item x="148"/>
        <item x="143"/>
        <item x="153"/>
        <item x="178"/>
        <item x="49"/>
        <item x="95"/>
        <item x="87"/>
        <item x="94"/>
        <item x="172"/>
        <item x="145"/>
        <item x="154"/>
        <item x="146"/>
        <item x="31"/>
        <item x="160"/>
        <item x="166"/>
        <item x="159"/>
        <item x="161"/>
        <item x="158"/>
        <item x="163"/>
        <item x="165"/>
        <item x="162"/>
        <item x="164"/>
        <item x="168"/>
        <item x="167"/>
        <item x="0"/>
        <item x="56"/>
        <item x="169"/>
        <item x="170"/>
        <item x="171"/>
        <item x="176"/>
        <item x="173"/>
        <item x="175"/>
        <item x="174"/>
        <item x="179"/>
        <item x="180"/>
        <item t="default"/>
      </items>
    </pivotField>
    <pivotField showAll="0"/>
    <pivotField dataField="1" numFmtId="164" showAll="0">
      <items count="1325">
        <item x="18"/>
        <item x="796"/>
        <item x="834"/>
        <item x="780"/>
        <item x="352"/>
        <item x="1147"/>
        <item x="613"/>
        <item x="1302"/>
        <item x="321"/>
        <item x="604"/>
        <item x="537"/>
        <item x="84"/>
        <item x="730"/>
        <item x="391"/>
        <item x="151"/>
        <item x="521"/>
        <item x="492"/>
        <item x="1171"/>
        <item x="463"/>
        <item x="147"/>
        <item x="772"/>
        <item x="1161"/>
        <item x="690"/>
        <item x="634"/>
        <item x="257"/>
        <item x="801"/>
        <item x="458"/>
        <item x="1303"/>
        <item x="820"/>
        <item x="864"/>
        <item x="1136"/>
        <item x="1038"/>
        <item x="430"/>
        <item x="374"/>
        <item x="1191"/>
        <item x="544"/>
        <item x="179"/>
        <item x="1119"/>
        <item x="1149"/>
        <item x="292"/>
        <item x="931"/>
        <item x="847"/>
        <item x="1273"/>
        <item x="712"/>
        <item x="562"/>
        <item x="25"/>
        <item x="705"/>
        <item x="548"/>
        <item x="1232"/>
        <item x="433"/>
        <item x="1089"/>
        <item x="689"/>
        <item x="3"/>
        <item x="1268"/>
        <item x="65"/>
        <item x="324"/>
        <item x="1195"/>
        <item x="876"/>
        <item x="955"/>
        <item x="1178"/>
        <item x="755"/>
        <item x="960"/>
        <item x="698"/>
        <item x="601"/>
        <item x="238"/>
        <item x="447"/>
        <item x="1259"/>
        <item x="946"/>
        <item x="112"/>
        <item x="260"/>
        <item x="1016"/>
        <item x="4"/>
        <item x="1105"/>
        <item x="200"/>
        <item x="87"/>
        <item x="522"/>
        <item x="150"/>
        <item x="711"/>
        <item x="716"/>
        <item x="43"/>
        <item x="1313"/>
        <item x="832"/>
        <item x="361"/>
        <item x="769"/>
        <item x="858"/>
        <item x="495"/>
        <item x="137"/>
        <item x="29"/>
        <item x="1022"/>
        <item x="353"/>
        <item x="187"/>
        <item x="1004"/>
        <item x="26"/>
        <item x="530"/>
        <item x="497"/>
        <item x="60"/>
        <item x="1190"/>
        <item x="1075"/>
        <item x="880"/>
        <item x="286"/>
        <item x="587"/>
        <item x="1062"/>
        <item x="1172"/>
        <item x="857"/>
        <item x="786"/>
        <item x="1033"/>
        <item x="11"/>
        <item x="243"/>
        <item x="1187"/>
        <item x="1182"/>
        <item x="853"/>
        <item x="788"/>
        <item x="625"/>
        <item x="275"/>
        <item x="872"/>
        <item x="979"/>
        <item x="342"/>
        <item x="24"/>
        <item x="1011"/>
        <item x="27"/>
        <item x="482"/>
        <item x="875"/>
        <item x="619"/>
        <item x="653"/>
        <item x="1101"/>
        <item x="854"/>
        <item x="948"/>
        <item x="408"/>
        <item x="1167"/>
        <item x="350"/>
        <item x="1272"/>
        <item x="290"/>
        <item x="691"/>
        <item x="1"/>
        <item x="326"/>
        <item x="149"/>
        <item x="878"/>
        <item x="132"/>
        <item x="202"/>
        <item x="1214"/>
        <item x="612"/>
        <item x="116"/>
        <item x="546"/>
        <item x="675"/>
        <item x="70"/>
        <item x="1291"/>
        <item x="1092"/>
        <item x="753"/>
        <item x="118"/>
        <item x="748"/>
        <item x="169"/>
        <item x="241"/>
        <item x="1224"/>
        <item x="1010"/>
        <item x="201"/>
        <item x="1107"/>
        <item x="180"/>
        <item x="311"/>
        <item x="37"/>
        <item x="579"/>
        <item x="1246"/>
        <item x="145"/>
        <item x="211"/>
        <item x="327"/>
        <item x="1025"/>
        <item x="416"/>
        <item x="792"/>
        <item x="102"/>
        <item x="959"/>
        <item x="993"/>
        <item x="800"/>
        <item x="685"/>
        <item x="1110"/>
        <item x="1225"/>
        <item x="1067"/>
        <item x="844"/>
        <item x="910"/>
        <item x="702"/>
        <item x="385"/>
        <item x="1323"/>
        <item x="708"/>
        <item x="560"/>
        <item x="615"/>
        <item x="1193"/>
        <item x="1162"/>
        <item x="511"/>
        <item x="714"/>
        <item x="177"/>
        <item x="816"/>
        <item x="1034"/>
        <item x="1255"/>
        <item x="1316"/>
        <item x="678"/>
        <item x="441"/>
        <item x="376"/>
        <item x="15"/>
        <item x="1015"/>
        <item x="454"/>
        <item x="608"/>
        <item x="545"/>
        <item x="1158"/>
        <item x="1287"/>
        <item x="336"/>
        <item x="728"/>
        <item x="1317"/>
        <item x="737"/>
        <item x="1057"/>
        <item x="543"/>
        <item x="185"/>
        <item x="776"/>
        <item x="904"/>
        <item x="307"/>
        <item x="306"/>
        <item x="199"/>
        <item x="507"/>
        <item x="1131"/>
        <item x="319"/>
        <item x="917"/>
        <item x="163"/>
        <item x="233"/>
        <item x="629"/>
        <item x="265"/>
        <item x="556"/>
        <item x="1096"/>
        <item x="498"/>
        <item x="607"/>
        <item x="9"/>
        <item x="724"/>
        <item x="687"/>
        <item x="782"/>
        <item x="1068"/>
        <item x="478"/>
        <item x="477"/>
        <item x="1322"/>
        <item x="1117"/>
        <item x="1036"/>
        <item x="870"/>
        <item x="1206"/>
        <item x="951"/>
        <item x="538"/>
        <item x="263"/>
        <item x="516"/>
        <item x="534"/>
        <item x="359"/>
        <item x="375"/>
        <item x="1035"/>
        <item x="368"/>
        <item x="92"/>
        <item x="580"/>
        <item x="1185"/>
        <item x="90"/>
        <item x="696"/>
        <item x="365"/>
        <item x="348"/>
        <item x="1192"/>
        <item x="974"/>
        <item x="706"/>
        <item x="747"/>
        <item x="414"/>
        <item x="991"/>
        <item x="937"/>
        <item x="717"/>
        <item x="340"/>
        <item x="679"/>
        <item x="1001"/>
        <item x="174"/>
        <item x="96"/>
        <item x="528"/>
        <item x="1030"/>
        <item x="373"/>
        <item x="198"/>
        <item x="178"/>
        <item x="1074"/>
        <item x="351"/>
        <item x="569"/>
        <item x="754"/>
        <item x="936"/>
        <item x="1288"/>
        <item x="942"/>
        <item x="823"/>
        <item x="1250"/>
        <item x="153"/>
        <item x="742"/>
        <item x="437"/>
        <item x="1219"/>
        <item x="982"/>
        <item x="519"/>
        <item x="1005"/>
        <item x="71"/>
        <item x="775"/>
        <item x="50"/>
        <item x="167"/>
        <item x="269"/>
        <item x="633"/>
        <item x="462"/>
        <item x="925"/>
        <item x="856"/>
        <item x="899"/>
        <item x="909"/>
        <item x="1261"/>
        <item x="19"/>
        <item x="271"/>
        <item x="403"/>
        <item x="1073"/>
        <item x="1032"/>
        <item x="347"/>
        <item x="389"/>
        <item x="540"/>
        <item x="874"/>
        <item x="228"/>
        <item x="409"/>
        <item x="133"/>
        <item x="1168"/>
        <item x="815"/>
        <item x="1095"/>
        <item x="1013"/>
        <item x="585"/>
        <item x="230"/>
        <item x="415"/>
        <item x="1144"/>
        <item x="140"/>
        <item x="282"/>
        <item x="156"/>
        <item x="1083"/>
        <item x="443"/>
        <item x="710"/>
        <item x="23"/>
        <item x="648"/>
        <item x="98"/>
        <item x="595"/>
        <item x="276"/>
        <item x="372"/>
        <item x="520"/>
        <item x="1264"/>
        <item x="763"/>
        <item x="103"/>
        <item x="574"/>
        <item x="436"/>
        <item x="370"/>
        <item x="1082"/>
        <item x="827"/>
        <item x="78"/>
        <item x="191"/>
        <item x="196"/>
        <item x="666"/>
        <item x="877"/>
        <item x="154"/>
        <item x="1240"/>
        <item x="2"/>
        <item x="1132"/>
        <item x="1299"/>
        <item x="69"/>
        <item x="21"/>
        <item x="713"/>
        <item x="55"/>
        <item x="915"/>
        <item x="329"/>
        <item x="424"/>
        <item x="1217"/>
        <item x="660"/>
        <item x="264"/>
        <item x="987"/>
        <item x="958"/>
        <item x="542"/>
        <item x="1060"/>
        <item x="891"/>
        <item x="799"/>
        <item x="1173"/>
        <item x="859"/>
        <item x="234"/>
        <item x="244"/>
        <item x="57"/>
        <item x="586"/>
        <item x="1275"/>
        <item x="517"/>
        <item x="835"/>
        <item x="620"/>
        <item x="684"/>
        <item x="1260"/>
        <item x="995"/>
        <item x="1301"/>
        <item x="1098"/>
        <item x="656"/>
        <item x="902"/>
        <item x="339"/>
        <item x="231"/>
        <item x="448"/>
        <item x="323"/>
        <item x="1152"/>
        <item x="1170"/>
        <item x="41"/>
        <item x="1189"/>
        <item x="47"/>
        <item x="144"/>
        <item x="576"/>
        <item x="939"/>
        <item x="398"/>
        <item x="318"/>
        <item x="1150"/>
        <item x="489"/>
        <item x="320"/>
        <item x="1014"/>
        <item x="267"/>
        <item x="916"/>
        <item x="166"/>
        <item x="215"/>
        <item x="988"/>
        <item x="281"/>
        <item x="761"/>
        <item x="220"/>
        <item x="405"/>
        <item x="999"/>
        <item x="787"/>
        <item x="1265"/>
        <item x="1298"/>
        <item x="938"/>
        <item x="688"/>
        <item x="223"/>
        <item x="952"/>
        <item x="91"/>
        <item x="572"/>
        <item x="1039"/>
        <item x="378"/>
        <item x="94"/>
        <item x="867"/>
        <item x="330"/>
        <item x="1239"/>
        <item x="146"/>
        <item x="1017"/>
        <item x="1252"/>
        <item x="194"/>
        <item x="1245"/>
        <item x="918"/>
        <item x="1156"/>
        <item x="793"/>
        <item x="1186"/>
        <item x="906"/>
        <item x="649"/>
        <item x="1297"/>
        <item x="1305"/>
        <item x="837"/>
        <item x="1076"/>
        <item x="744"/>
        <item x="924"/>
        <item x="1064"/>
        <item x="510"/>
        <item x="523"/>
        <item x="829"/>
        <item x="778"/>
        <item x="1097"/>
        <item x="494"/>
        <item x="1106"/>
        <item x="417"/>
        <item x="439"/>
        <item x="161"/>
        <item x="401"/>
        <item x="624"/>
        <item x="20"/>
        <item x="549"/>
        <item x="1028"/>
        <item x="842"/>
        <item x="1231"/>
        <item x="395"/>
        <item x="668"/>
        <item x="76"/>
        <item x="309"/>
        <item x="593"/>
        <item x="505"/>
        <item x="734"/>
        <item x="1116"/>
        <item x="1221"/>
        <item x="1049"/>
        <item x="881"/>
        <item x="61"/>
        <item x="46"/>
        <item x="626"/>
        <item x="334"/>
        <item x="1143"/>
        <item x="195"/>
        <item x="491"/>
        <item x="394"/>
        <item x="115"/>
        <item x="226"/>
        <item x="669"/>
        <item x="406"/>
        <item x="108"/>
        <item x="566"/>
        <item x="453"/>
        <item x="740"/>
        <item x="610"/>
        <item x="480"/>
        <item x="314"/>
        <item x="283"/>
        <item x="871"/>
        <item x="369"/>
        <item x="58"/>
        <item x="455"/>
        <item x="204"/>
        <item x="1210"/>
        <item x="249"/>
        <item x="947"/>
        <item x="242"/>
        <item x="1312"/>
        <item x="1029"/>
        <item x="62"/>
        <item x="896"/>
        <item x="895"/>
        <item x="501"/>
        <item x="500"/>
        <item x="235"/>
        <item x="662"/>
        <item x="539"/>
        <item x="1251"/>
        <item x="289"/>
        <item x="923"/>
        <item x="831"/>
        <item x="707"/>
        <item x="930"/>
        <item x="1311"/>
        <item x="1054"/>
        <item x="30"/>
        <item x="109"/>
        <item x="1196"/>
        <item x="1271"/>
        <item x="485"/>
        <item x="157"/>
        <item x="838"/>
        <item x="621"/>
        <item x="950"/>
        <item x="1088"/>
        <item x="975"/>
        <item x="565"/>
        <item x="68"/>
        <item x="977"/>
        <item x="107"/>
        <item x="1045"/>
        <item x="588"/>
        <item x="422"/>
        <item x="524"/>
        <item x="1111"/>
        <item x="986"/>
        <item x="490"/>
        <item x="461"/>
        <item x="277"/>
        <item x="664"/>
        <item x="468"/>
        <item x="1307"/>
        <item x="791"/>
        <item x="256"/>
        <item x="162"/>
        <item x="1146"/>
        <item x="632"/>
        <item x="16"/>
        <item x="99"/>
        <item x="258"/>
        <item x="280"/>
        <item x="1211"/>
        <item x="36"/>
        <item x="768"/>
        <item x="933"/>
        <item x="756"/>
        <item x="85"/>
        <item x="1053"/>
        <item x="1109"/>
        <item x="175"/>
        <item x="451"/>
        <item x="431"/>
        <item x="219"/>
        <item x="673"/>
        <item x="661"/>
        <item x="496"/>
        <item x="733"/>
        <item x="1256"/>
        <item x="623"/>
        <item x="135"/>
        <item x="848"/>
        <item x="888"/>
        <item x="1142"/>
        <item x="651"/>
        <item x="1263"/>
        <item x="828"/>
        <item x="989"/>
        <item x="639"/>
        <item x="1145"/>
        <item x="335"/>
        <item x="1091"/>
        <item x="1233"/>
        <item x="1134"/>
        <item x="213"/>
        <item x="1262"/>
        <item x="1238"/>
        <item x="272"/>
        <item x="1230"/>
        <item x="279"/>
        <item x="325"/>
        <item x="104"/>
        <item x="106"/>
        <item x="429"/>
        <item x="83"/>
        <item x="449"/>
        <item x="771"/>
        <item x="818"/>
        <item x="990"/>
        <item x="965"/>
        <item x="600"/>
        <item x="1102"/>
        <item x="830"/>
        <item x="384"/>
        <item x="182"/>
        <item x="692"/>
        <item x="123"/>
        <item x="1051"/>
        <item x="723"/>
        <item x="1113"/>
        <item x="297"/>
        <item x="251"/>
        <item x="53"/>
        <item x="603"/>
        <item x="210"/>
        <item x="602"/>
        <item x="366"/>
        <item x="665"/>
        <item x="506"/>
        <item x="962"/>
        <item x="209"/>
        <item x="1203"/>
        <item x="192"/>
        <item x="259"/>
        <item x="39"/>
        <item x="493"/>
        <item x="806"/>
        <item x="387"/>
        <item x="535"/>
        <item x="887"/>
        <item x="1215"/>
        <item x="444"/>
        <item x="266"/>
        <item x="725"/>
        <item x="941"/>
        <item x="1058"/>
        <item x="38"/>
        <item x="616"/>
        <item x="674"/>
        <item x="1021"/>
        <item x="722"/>
        <item x="846"/>
        <item x="943"/>
        <item x="438"/>
        <item x="1090"/>
        <item x="1267"/>
        <item x="1122"/>
        <item x="86"/>
        <item x="44"/>
        <item x="509"/>
        <item x="1315"/>
        <item x="5"/>
        <item x="1000"/>
        <item x="932"/>
        <item x="770"/>
        <item x="386"/>
        <item x="181"/>
        <item x="781"/>
        <item x="614"/>
        <item x="777"/>
        <item x="212"/>
        <item x="1202"/>
        <item x="790"/>
        <item x="663"/>
        <item x="738"/>
        <item x="217"/>
        <item x="554"/>
        <item x="1081"/>
        <item x="432"/>
        <item x="399"/>
        <item x="555"/>
        <item x="1278"/>
        <item x="677"/>
        <item x="354"/>
        <item x="381"/>
        <item x="1026"/>
        <item x="693"/>
        <item x="1108"/>
        <item x="783"/>
        <item x="1290"/>
        <item x="557"/>
        <item x="442"/>
        <item x="93"/>
        <item x="609"/>
        <item x="1100"/>
        <item x="949"/>
        <item x="285"/>
        <item x="1160"/>
        <item x="525"/>
        <item x="322"/>
        <item x="868"/>
        <item x="1003"/>
        <item x="720"/>
        <item x="239"/>
        <item x="697"/>
        <item x="1254"/>
        <item x="207"/>
        <item x="843"/>
        <item x="1157"/>
        <item x="893"/>
        <item x="703"/>
        <item x="270"/>
        <item x="1201"/>
        <item x="383"/>
        <item x="152"/>
        <item x="1208"/>
        <item x="1046"/>
        <item x="247"/>
        <item x="224"/>
        <item x="7"/>
        <item x="900"/>
        <item x="165"/>
        <item x="954"/>
        <item x="860"/>
        <item x="35"/>
        <item x="1223"/>
        <item x="921"/>
        <item x="392"/>
        <item x="338"/>
        <item x="356"/>
        <item x="1183"/>
        <item x="111"/>
        <item x="1044"/>
        <item x="51"/>
        <item x="861"/>
        <item x="1300"/>
        <item x="1138"/>
        <item x="863"/>
        <item x="12"/>
        <item x="183"/>
        <item x="803"/>
        <item x="66"/>
        <item x="1079"/>
        <item x="886"/>
        <item x="412"/>
        <item x="563"/>
        <item x="188"/>
        <item x="294"/>
        <item x="237"/>
        <item x="981"/>
        <item x="59"/>
        <item x="1177"/>
        <item x="731"/>
        <item x="570"/>
        <item x="362"/>
        <item x="636"/>
        <item x="913"/>
        <item x="552"/>
        <item x="452"/>
        <item x="822"/>
        <item x="1247"/>
        <item x="148"/>
        <item x="583"/>
        <item x="628"/>
        <item x="751"/>
        <item x="105"/>
        <item x="694"/>
        <item x="420"/>
        <item x="617"/>
        <item x="1174"/>
        <item x="1139"/>
        <item x="531"/>
        <item x="1071"/>
        <item x="699"/>
        <item x="1018"/>
        <item x="355"/>
        <item x="357"/>
        <item x="313"/>
        <item x="308"/>
        <item x="139"/>
        <item x="578"/>
        <item x="1042"/>
        <item x="1148"/>
        <item x="884"/>
        <item x="1130"/>
        <item x="465"/>
        <item x="1047"/>
        <item x="655"/>
        <item x="577"/>
        <item x="973"/>
        <item x="457"/>
        <item x="912"/>
        <item x="97"/>
        <item x="33"/>
        <item x="814"/>
        <item x="64"/>
        <item x="1286"/>
        <item x="1133"/>
        <item x="74"/>
        <item x="1066"/>
        <item x="6"/>
        <item x="833"/>
        <item x="232"/>
        <item x="1228"/>
        <item x="253"/>
        <item x="1199"/>
        <item x="1293"/>
        <item x="305"/>
        <item x="1085"/>
        <item x="1154"/>
        <item x="1179"/>
        <item x="426"/>
        <item x="131"/>
        <item x="750"/>
        <item x="1019"/>
        <item x="795"/>
        <item x="63"/>
        <item x="120"/>
        <item x="1104"/>
        <item x="529"/>
        <item x="411"/>
        <item x="869"/>
        <item x="134"/>
        <item x="945"/>
        <item x="130"/>
        <item x="1175"/>
        <item x="927"/>
        <item x="992"/>
        <item x="479"/>
        <item x="650"/>
        <item x="367"/>
        <item x="591"/>
        <item x="964"/>
        <item x="759"/>
        <item x="765"/>
        <item x="1204"/>
        <item x="1258"/>
        <item x="824"/>
        <item x="484"/>
        <item x="1070"/>
        <item x="1236"/>
        <item x="597"/>
        <item x="558"/>
        <item x="278"/>
        <item x="122"/>
        <item x="407"/>
        <item x="450"/>
        <item x="467"/>
        <item x="889"/>
        <item x="80"/>
        <item x="1124"/>
        <item x="582"/>
        <item x="726"/>
        <item x="746"/>
        <item x="445"/>
        <item x="808"/>
        <item x="1164"/>
        <item x="647"/>
        <item x="1007"/>
        <item x="850"/>
        <item x="476"/>
        <item x="638"/>
        <item x="410"/>
        <item x="908"/>
        <item x="470"/>
        <item x="526"/>
        <item x="513"/>
        <item x="622"/>
        <item x="299"/>
        <item x="236"/>
        <item x="657"/>
        <item x="1309"/>
        <item x="997"/>
        <item x="704"/>
        <item x="681"/>
        <item x="100"/>
        <item x="296"/>
        <item x="1121"/>
        <item x="333"/>
        <item x="911"/>
        <item x="789"/>
        <item x="1289"/>
        <item x="671"/>
        <item x="1280"/>
        <item x="817"/>
        <item x="344"/>
        <item x="1069"/>
        <item x="125"/>
        <item x="1284"/>
        <item x="186"/>
        <item x="171"/>
        <item x="160"/>
        <item x="246"/>
        <item x="745"/>
        <item x="785"/>
        <item x="1277"/>
        <item x="1319"/>
        <item x="805"/>
        <item x="971"/>
        <item x="1304"/>
        <item x="641"/>
        <item x="907"/>
        <item x="475"/>
        <item x="967"/>
        <item x="141"/>
        <item x="1065"/>
        <item x="419"/>
        <item x="1242"/>
        <item x="972"/>
        <item x="73"/>
        <item x="749"/>
        <item x="536"/>
        <item x="976"/>
        <item x="486"/>
        <item x="315"/>
        <item x="273"/>
        <item x="590"/>
        <item x="316"/>
        <item x="193"/>
        <item x="304"/>
        <item x="1128"/>
        <item x="504"/>
        <item x="101"/>
        <item x="784"/>
        <item x="158"/>
        <item x="762"/>
        <item x="142"/>
        <item x="672"/>
        <item x="262"/>
        <item x="1155"/>
        <item x="360"/>
        <item x="998"/>
        <item x="1222"/>
        <item x="1027"/>
        <item x="618"/>
        <item x="1086"/>
        <item x="22"/>
        <item x="502"/>
        <item x="812"/>
        <item x="110"/>
        <item x="129"/>
        <item x="646"/>
        <item x="758"/>
        <item x="1094"/>
        <item x="284"/>
        <item x="274"/>
        <item x="581"/>
        <item x="487"/>
        <item x="300"/>
        <item x="839"/>
        <item x="1140"/>
        <item x="254"/>
        <item x="841"/>
        <item x="1226"/>
        <item x="456"/>
        <item x="341"/>
        <item x="1310"/>
        <item x="670"/>
        <item x="197"/>
        <item x="17"/>
        <item x="331"/>
        <item x="446"/>
        <item x="996"/>
        <item x="371"/>
        <item x="794"/>
        <item x="10"/>
        <item x="766"/>
        <item x="813"/>
        <item x="645"/>
        <item x="1112"/>
        <item x="984"/>
        <item x="89"/>
        <item x="825"/>
        <item x="873"/>
        <item x="774"/>
        <item x="1153"/>
        <item x="469"/>
        <item x="1078"/>
        <item x="303"/>
        <item x="606"/>
        <item x="1308"/>
        <item x="658"/>
        <item x="205"/>
        <item x="920"/>
        <item x="953"/>
        <item x="298"/>
        <item x="1184"/>
        <item x="124"/>
        <item x="709"/>
        <item x="1103"/>
        <item x="541"/>
        <item x="598"/>
        <item x="627"/>
        <item x="77"/>
        <item x="503"/>
        <item x="944"/>
        <item x="1295"/>
        <item x="1243"/>
        <item x="1249"/>
        <item x="427"/>
        <item x="81"/>
        <item x="1125"/>
        <item x="379"/>
        <item x="1031"/>
        <item x="1227"/>
        <item x="928"/>
        <item x="983"/>
        <item x="640"/>
        <item x="332"/>
        <item x="968"/>
        <item x="1235"/>
        <item x="892"/>
        <item x="1165"/>
        <item x="807"/>
        <item x="1266"/>
        <item x="1129"/>
        <item x="1008"/>
        <item x="345"/>
        <item x="514"/>
        <item x="159"/>
        <item x="682"/>
        <item x="172"/>
        <item x="1197"/>
        <item x="1294"/>
        <item x="1320"/>
        <item x="1050"/>
        <item x="31"/>
        <item x="935"/>
        <item x="471"/>
        <item x="1188"/>
        <item x="809"/>
        <item x="729"/>
        <item x="423"/>
        <item x="435"/>
        <item x="1285"/>
        <item x="882"/>
        <item x="851"/>
        <item x="1281"/>
        <item x="136"/>
        <item x="840"/>
        <item x="206"/>
        <item x="126"/>
        <item x="1040"/>
        <item x="1123"/>
        <item x="1257"/>
        <item x="474"/>
        <item x="898"/>
        <item x="32"/>
        <item x="736"/>
        <item x="550"/>
        <item x="594"/>
        <item x="1056"/>
        <item x="1279"/>
        <item x="719"/>
        <item x="216"/>
        <item x="568"/>
        <item x="966"/>
        <item x="250"/>
        <item x="117"/>
        <item x="1213"/>
        <item x="390"/>
        <item x="291"/>
        <item x="635"/>
        <item x="561"/>
        <item x="42"/>
        <item x="852"/>
        <item x="718"/>
        <item x="652"/>
        <item x="643"/>
        <item x="866"/>
        <item x="642"/>
        <item x="1126"/>
        <item x="969"/>
        <item x="883"/>
        <item x="802"/>
        <item x="1009"/>
        <item x="301"/>
        <item x="1321"/>
        <item x="1166"/>
        <item x="293"/>
        <item x="346"/>
        <item x="380"/>
        <item x="1198"/>
        <item x="551"/>
        <item x="472"/>
        <item x="961"/>
        <item x="1024"/>
        <item x="810"/>
        <item x="190"/>
        <item x="683"/>
        <item x="1041"/>
        <item x="127"/>
        <item x="173"/>
        <item x="1282"/>
        <item x="1207"/>
        <item x="397"/>
        <item x="13"/>
        <item x="189"/>
        <item x="481"/>
        <item x="310"/>
        <item x="515"/>
        <item x="926"/>
        <item x="1253"/>
        <item x="49"/>
        <item x="95"/>
        <item x="897"/>
        <item x="1118"/>
        <item x="1274"/>
        <item x="1135"/>
        <item x="14"/>
        <item x="701"/>
        <item x="1084"/>
        <item x="464"/>
        <item x="268"/>
        <item x="364"/>
        <item x="222"/>
        <item x="1052"/>
        <item x="1181"/>
        <item x="396"/>
        <item x="119"/>
        <item x="764"/>
        <item x="533"/>
        <item x="819"/>
        <item x="735"/>
        <item x="363"/>
        <item x="168"/>
        <item x="1241"/>
        <item x="1055"/>
        <item x="956"/>
        <item x="596"/>
        <item x="532"/>
        <item x="402"/>
        <item x="978"/>
        <item x="573"/>
        <item x="630"/>
        <item x="567"/>
        <item x="1212"/>
        <item x="797"/>
        <item x="227"/>
        <item x="741"/>
        <item x="425"/>
        <item x="459"/>
        <item x="1099"/>
        <item x="113"/>
        <item x="865"/>
        <item x="901"/>
        <item x="252"/>
        <item x="1114"/>
        <item x="54"/>
        <item x="1059"/>
        <item x="700"/>
        <item x="79"/>
        <item x="894"/>
        <item x="440"/>
        <item x="611"/>
        <item x="779"/>
        <item x="52"/>
        <item x="1061"/>
        <item x="221"/>
        <item x="940"/>
        <item x="1023"/>
        <item x="739"/>
        <item x="903"/>
        <item x="1218"/>
        <item x="922"/>
        <item x="732"/>
        <item x="1080"/>
        <item x="287"/>
        <item x="225"/>
        <item x="48"/>
        <item x="571"/>
        <item x="400"/>
        <item x="564"/>
        <item x="1269"/>
        <item x="312"/>
        <item x="45"/>
        <item x="343"/>
        <item x="170"/>
        <item x="1216"/>
        <item x="393"/>
        <item x="1237"/>
        <item x="483"/>
        <item x="654"/>
        <item x="203"/>
        <item x="1180"/>
        <item x="138"/>
        <item x="176"/>
        <item x="302"/>
        <item x="75"/>
        <item x="248"/>
        <item x="1137"/>
        <item x="128"/>
        <item x="821"/>
        <item x="28"/>
        <item x="377"/>
        <item x="421"/>
        <item x="214"/>
        <item x="40"/>
        <item x="1127"/>
        <item x="963"/>
        <item x="218"/>
        <item x="680"/>
        <item x="760"/>
        <item x="473"/>
        <item x="592"/>
        <item x="388"/>
        <item x="970"/>
        <item x="547"/>
        <item x="1037"/>
        <item x="512"/>
        <item x="715"/>
        <item x="67"/>
        <item x="804"/>
        <item x="644"/>
        <item x="155"/>
        <item x="980"/>
        <item x="879"/>
        <item x="1120"/>
        <item x="849"/>
        <item x="240"/>
        <item x="288"/>
        <item x="686"/>
        <item x="295"/>
        <item x="121"/>
        <item x="72"/>
        <item x="855"/>
        <item x="1209"/>
        <item x="1048"/>
        <item x="518"/>
        <item x="1006"/>
        <item x="328"/>
        <item x="0"/>
        <item x="1163"/>
        <item x="727"/>
        <item x="637"/>
        <item x="559"/>
        <item x="1012"/>
        <item x="245"/>
        <item x="1194"/>
        <item x="1205"/>
        <item x="466"/>
        <item x="811"/>
        <item x="349"/>
        <item x="499"/>
        <item x="1283"/>
        <item x="667"/>
        <item x="1169"/>
        <item x="890"/>
        <item x="114"/>
        <item x="1292"/>
        <item x="994"/>
        <item x="418"/>
        <item x="589"/>
        <item x="1318"/>
        <item x="836"/>
        <item x="460"/>
        <item x="1115"/>
        <item x="631"/>
        <item x="957"/>
        <item x="757"/>
        <item x="798"/>
        <item x="919"/>
        <item x="985"/>
        <item x="1276"/>
        <item x="143"/>
        <item x="1229"/>
        <item x="1151"/>
        <item x="914"/>
        <item x="413"/>
        <item x="826"/>
        <item x="317"/>
        <item x="488"/>
        <item x="584"/>
        <item x="1072"/>
        <item x="659"/>
        <item x="752"/>
        <item x="1141"/>
        <item x="1077"/>
        <item x="1270"/>
        <item x="1306"/>
        <item x="1063"/>
        <item x="404"/>
        <item x="229"/>
        <item x="1220"/>
        <item x="743"/>
        <item x="434"/>
        <item x="261"/>
        <item x="905"/>
        <item x="575"/>
        <item x="88"/>
        <item x="56"/>
        <item x="773"/>
        <item x="934"/>
        <item x="605"/>
        <item x="1296"/>
        <item x="1093"/>
        <item x="1234"/>
        <item x="1248"/>
        <item x="82"/>
        <item x="255"/>
        <item x="428"/>
        <item x="599"/>
        <item x="767"/>
        <item x="929"/>
        <item x="1087"/>
        <item x="1244"/>
        <item x="337"/>
        <item x="508"/>
        <item x="676"/>
        <item x="845"/>
        <item x="164"/>
        <item x="1002"/>
        <item x="1159"/>
        <item x="1314"/>
        <item x="1020"/>
        <item x="862"/>
        <item x="184"/>
        <item x="8"/>
        <item x="34"/>
        <item x="1176"/>
        <item x="695"/>
        <item x="358"/>
        <item x="527"/>
        <item x="208"/>
        <item x="382"/>
        <item x="553"/>
        <item x="885"/>
        <item x="721"/>
        <item x="1043"/>
        <item x="1200"/>
        <item t="default"/>
      </items>
    </pivotField>
    <pivotField dataField="1" numFmtId="164" showAll="0"/>
    <pivotField dataField="1" numFmtId="2" showAll="0"/>
  </pivotFields>
  <rowFields count="2">
    <field x="3"/>
    <field x="1"/>
  </rowFields>
  <rowItems count="61">
    <i>
      <x v="9"/>
    </i>
    <i r="1">
      <x v="3"/>
    </i>
    <i r="1">
      <x v="4"/>
    </i>
    <i r="1">
      <x v="5"/>
    </i>
    <i r="1">
      <x v="6"/>
    </i>
    <i r="1">
      <x v="7"/>
    </i>
    <i>
      <x v="36"/>
    </i>
    <i r="1">
      <x v="3"/>
    </i>
    <i r="1">
      <x v="4"/>
    </i>
    <i r="1">
      <x v="5"/>
    </i>
    <i r="1">
      <x v="6"/>
    </i>
    <i r="1">
      <x v="7"/>
    </i>
    <i>
      <x v="70"/>
    </i>
    <i r="1">
      <x v="3"/>
    </i>
    <i r="1">
      <x v="4"/>
    </i>
    <i r="1">
      <x v="5"/>
    </i>
    <i r="1">
      <x v="6"/>
    </i>
    <i r="1">
      <x v="7"/>
    </i>
    <i>
      <x v="74"/>
    </i>
    <i r="1">
      <x v="3"/>
    </i>
    <i r="1">
      <x v="4"/>
    </i>
    <i r="1">
      <x v="5"/>
    </i>
    <i r="1">
      <x v="6"/>
    </i>
    <i r="1">
      <x v="7"/>
    </i>
    <i>
      <x v="81"/>
    </i>
    <i r="1">
      <x v="3"/>
    </i>
    <i r="1">
      <x v="4"/>
    </i>
    <i r="1">
      <x v="5"/>
    </i>
    <i r="1">
      <x v="6"/>
    </i>
    <i r="1">
      <x v="7"/>
    </i>
    <i>
      <x v="86"/>
    </i>
    <i r="1">
      <x v="3"/>
    </i>
    <i r="1">
      <x v="4"/>
    </i>
    <i r="1">
      <x v="5"/>
    </i>
    <i r="1">
      <x v="6"/>
    </i>
    <i r="1">
      <x v="7"/>
    </i>
    <i>
      <x v="100"/>
    </i>
    <i r="1">
      <x v="3"/>
    </i>
    <i r="1">
      <x v="4"/>
    </i>
    <i r="1">
      <x v="5"/>
    </i>
    <i r="1">
      <x v="6"/>
    </i>
    <i r="1">
      <x v="7"/>
    </i>
    <i>
      <x v="145"/>
    </i>
    <i r="1">
      <x v="3"/>
    </i>
    <i r="1">
      <x v="4"/>
    </i>
    <i r="1">
      <x v="5"/>
    </i>
    <i r="1">
      <x v="6"/>
    </i>
    <i r="1">
      <x v="7"/>
    </i>
    <i>
      <x v="172"/>
    </i>
    <i r="1">
      <x v="3"/>
    </i>
    <i r="1">
      <x v="4"/>
    </i>
    <i r="1">
      <x v="5"/>
    </i>
    <i r="1">
      <x v="6"/>
    </i>
    <i r="1">
      <x v="7"/>
    </i>
    <i>
      <x v="173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nnual_Exports" fld="5" baseField="3" baseItem="9" numFmtId="168"/>
    <dataField name="Annual_Imports" fld="6" baseField="3" baseItem="9" numFmtId="168"/>
    <dataField name="Annual_CPI" fld="7" subtotal="average" baseField="3" baseItem="9" numFmtId="2"/>
  </dataFields>
  <formats count="2">
    <format dxfId="1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F8E19-7486-4145-A89C-EFEDC922AAB6}" name="PivotTable2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Regions">
  <location ref="A124:D179" firstHeaderRow="0" firstDataRow="1" firstDataCol="1"/>
  <pivotFields count="8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7">
        <item x="3"/>
        <item x="0"/>
        <item x="2"/>
        <item x="1"/>
        <item x="4"/>
        <item x="5"/>
        <item t="default"/>
      </items>
    </pivotField>
    <pivotField dataField="1" numFmtId="164" showAll="0"/>
    <pivotField dataField="1" numFmtId="164" showAll="0"/>
    <pivotField dataField="1" numFmtId="2" showAll="0"/>
  </pivotFields>
  <rowFields count="2">
    <field x="4"/>
    <field x="1"/>
  </rowFields>
  <rowItems count="5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nnual_Exports" fld="5" baseField="4" baseItem="0"/>
    <dataField name="Annual_Imports" fld="6" baseField="4" baseItem="0"/>
    <dataField name="Average Annual CPI" fld="7" subtotal="average" baseField="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B39F5-9387-4096-912D-F0B39245D4A6}" name="PivotTable5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Regions" colHeaderCaption="Year">
  <location ref="E24:F33" firstHeaderRow="1" firstDataRow="1" firstDataCol="1"/>
  <pivotFields count="7"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x="8"/>
        <item t="default"/>
      </items>
    </pivotField>
    <pivotField showAll="0"/>
    <pivotField showAll="0">
      <items count="184">
        <item x="1"/>
        <item x="4"/>
        <item x="45"/>
        <item x="6"/>
        <item x="3"/>
        <item x="2"/>
        <item x="181"/>
        <item x="5"/>
        <item x="9"/>
        <item x="8"/>
        <item x="7"/>
        <item x="10"/>
        <item x="23"/>
        <item x="17"/>
        <item x="13"/>
        <item x="12"/>
        <item x="26"/>
        <item x="14"/>
        <item x="27"/>
        <item x="19"/>
        <item x="24"/>
        <item x="21"/>
        <item x="11"/>
        <item x="25"/>
        <item x="22"/>
        <item x="20"/>
        <item x="16"/>
        <item x="15"/>
        <item x="18"/>
        <item x="85"/>
        <item x="33"/>
        <item x="28"/>
        <item x="90"/>
        <item x="29"/>
        <item x="157"/>
        <item x="32"/>
        <item x="34"/>
        <item x="35"/>
        <item x="30"/>
        <item x="36"/>
        <item x="69"/>
        <item x="37"/>
        <item x="38"/>
        <item x="39"/>
        <item x="42"/>
        <item x="41"/>
        <item x="43"/>
        <item x="44"/>
        <item x="46"/>
        <item x="48"/>
        <item x="156"/>
        <item x="47"/>
        <item x="50"/>
        <item x="52"/>
        <item x="51"/>
        <item x="54"/>
        <item x="55"/>
        <item x="60"/>
        <item x="58"/>
        <item x="40"/>
        <item x="59"/>
        <item x="63"/>
        <item x="57"/>
        <item x="62"/>
        <item x="64"/>
        <item x="61"/>
        <item x="65"/>
        <item x="66"/>
        <item x="70"/>
        <item x="68"/>
        <item x="67"/>
        <item x="71"/>
        <item x="78"/>
        <item x="75"/>
        <item x="72"/>
        <item x="77"/>
        <item x="76"/>
        <item x="73"/>
        <item x="74"/>
        <item x="79"/>
        <item x="80"/>
        <item x="82"/>
        <item x="81"/>
        <item x="91"/>
        <item x="83"/>
        <item x="86"/>
        <item x="88"/>
        <item x="89"/>
        <item x="84"/>
        <item x="92"/>
        <item x="100"/>
        <item x="93"/>
        <item x="97"/>
        <item x="96"/>
        <item x="101"/>
        <item x="98"/>
        <item x="99"/>
        <item x="108"/>
        <item x="104"/>
        <item x="115"/>
        <item x="117"/>
        <item x="114"/>
        <item x="105"/>
        <item x="112"/>
        <item x="109"/>
        <item x="110"/>
        <item x="113"/>
        <item x="116"/>
        <item x="53"/>
        <item x="103"/>
        <item x="107"/>
        <item x="111"/>
        <item x="102"/>
        <item x="118"/>
        <item x="106"/>
        <item x="119"/>
        <item x="126"/>
        <item x="124"/>
        <item x="120"/>
        <item x="127"/>
        <item x="123"/>
        <item x="121"/>
        <item x="122"/>
        <item x="125"/>
        <item x="128"/>
        <item x="133"/>
        <item x="136"/>
        <item x="129"/>
        <item x="131"/>
        <item x="137"/>
        <item x="130"/>
        <item x="132"/>
        <item x="134"/>
        <item x="135"/>
        <item x="138"/>
        <item x="139"/>
        <item x="140"/>
        <item x="141"/>
        <item x="177"/>
        <item x="151"/>
        <item x="155"/>
        <item x="142"/>
        <item x="152"/>
        <item x="144"/>
        <item x="150"/>
        <item x="147"/>
        <item x="149"/>
        <item x="148"/>
        <item x="143"/>
        <item x="153"/>
        <item x="178"/>
        <item x="49"/>
        <item x="95"/>
        <item x="87"/>
        <item x="94"/>
        <item x="172"/>
        <item x="145"/>
        <item x="154"/>
        <item x="146"/>
        <item x="31"/>
        <item x="160"/>
        <item x="166"/>
        <item x="159"/>
        <item x="161"/>
        <item x="158"/>
        <item x="163"/>
        <item x="165"/>
        <item x="162"/>
        <item x="164"/>
        <item x="168"/>
        <item x="167"/>
        <item x="0"/>
        <item x="56"/>
        <item x="169"/>
        <item x="170"/>
        <item x="171"/>
        <item x="176"/>
        <item x="173"/>
        <item x="175"/>
        <item x="174"/>
        <item x="179"/>
        <item x="180"/>
        <item h="1" x="182"/>
        <item t="default"/>
      </items>
    </pivotField>
    <pivotField axis="axisRow" showAll="0">
      <items count="8">
        <item x="3"/>
        <item x="0"/>
        <item x="2"/>
        <item x="1"/>
        <item x="4"/>
        <item x="5"/>
        <item h="1" x="6"/>
        <item t="default"/>
      </items>
    </pivotField>
    <pivotField dataField="1" showAll="0"/>
    <pivotField showAll="0"/>
    <pivotField showAll="0"/>
  </pivotFields>
  <rowFields count="2">
    <field x="0"/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nnual_Exports" fld="4" baseField="0" baseItem="0" numFmtId="168"/>
  </dataFields>
  <formats count="1">
    <format dxfId="10">
      <pivotArea outline="0" collapsedLevelsAreSubtotals="1" fieldPosition="0"/>
    </format>
  </formats>
  <chartFormats count="6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5A7FD-A53B-4F50-AC14-ED7BEB34B2A0}" name="PivotTable12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Year" colHeaderCaption="Year">
  <location ref="I24:J33" firstHeaderRow="1" firstDataRow="1" firstDataCol="1"/>
  <pivotFields count="7"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x="8"/>
        <item t="default"/>
      </items>
    </pivotField>
    <pivotField showAll="0"/>
    <pivotField showAll="0">
      <items count="184">
        <item x="1"/>
        <item x="4"/>
        <item x="45"/>
        <item x="6"/>
        <item x="3"/>
        <item x="2"/>
        <item x="181"/>
        <item x="5"/>
        <item x="9"/>
        <item x="8"/>
        <item x="7"/>
        <item x="10"/>
        <item x="23"/>
        <item x="17"/>
        <item x="13"/>
        <item x="12"/>
        <item x="26"/>
        <item x="14"/>
        <item x="27"/>
        <item x="19"/>
        <item x="24"/>
        <item x="21"/>
        <item x="11"/>
        <item x="25"/>
        <item x="22"/>
        <item x="20"/>
        <item x="16"/>
        <item x="15"/>
        <item x="18"/>
        <item x="85"/>
        <item x="33"/>
        <item x="28"/>
        <item x="90"/>
        <item x="29"/>
        <item x="157"/>
        <item x="32"/>
        <item x="34"/>
        <item x="35"/>
        <item x="30"/>
        <item x="36"/>
        <item x="69"/>
        <item x="37"/>
        <item x="38"/>
        <item x="39"/>
        <item x="42"/>
        <item x="41"/>
        <item x="43"/>
        <item x="44"/>
        <item x="46"/>
        <item x="48"/>
        <item x="156"/>
        <item x="47"/>
        <item x="50"/>
        <item x="52"/>
        <item x="51"/>
        <item x="54"/>
        <item x="55"/>
        <item x="60"/>
        <item x="58"/>
        <item x="40"/>
        <item x="59"/>
        <item x="63"/>
        <item x="57"/>
        <item x="62"/>
        <item x="64"/>
        <item x="61"/>
        <item x="65"/>
        <item x="66"/>
        <item x="70"/>
        <item x="68"/>
        <item x="67"/>
        <item x="71"/>
        <item x="78"/>
        <item x="75"/>
        <item x="72"/>
        <item x="77"/>
        <item x="76"/>
        <item x="73"/>
        <item x="74"/>
        <item x="79"/>
        <item x="80"/>
        <item x="82"/>
        <item x="81"/>
        <item x="91"/>
        <item x="83"/>
        <item x="86"/>
        <item x="88"/>
        <item x="89"/>
        <item x="84"/>
        <item x="92"/>
        <item x="100"/>
        <item x="93"/>
        <item x="97"/>
        <item x="96"/>
        <item x="101"/>
        <item x="98"/>
        <item x="99"/>
        <item x="108"/>
        <item x="104"/>
        <item x="115"/>
        <item x="117"/>
        <item x="114"/>
        <item x="105"/>
        <item x="112"/>
        <item x="109"/>
        <item x="110"/>
        <item x="113"/>
        <item x="116"/>
        <item x="53"/>
        <item x="103"/>
        <item x="107"/>
        <item x="111"/>
        <item x="102"/>
        <item x="118"/>
        <item x="106"/>
        <item x="119"/>
        <item x="126"/>
        <item x="124"/>
        <item x="120"/>
        <item x="127"/>
        <item x="123"/>
        <item x="121"/>
        <item x="122"/>
        <item x="125"/>
        <item x="128"/>
        <item x="133"/>
        <item x="136"/>
        <item x="129"/>
        <item x="131"/>
        <item x="137"/>
        <item x="130"/>
        <item x="132"/>
        <item x="134"/>
        <item x="135"/>
        <item x="138"/>
        <item x="139"/>
        <item x="140"/>
        <item x="141"/>
        <item x="177"/>
        <item x="151"/>
        <item x="155"/>
        <item x="142"/>
        <item x="152"/>
        <item x="144"/>
        <item x="150"/>
        <item x="147"/>
        <item x="149"/>
        <item x="148"/>
        <item x="143"/>
        <item x="153"/>
        <item x="178"/>
        <item x="49"/>
        <item x="95"/>
        <item x="87"/>
        <item x="94"/>
        <item x="172"/>
        <item x="145"/>
        <item x="154"/>
        <item x="146"/>
        <item x="31"/>
        <item x="160"/>
        <item x="166"/>
        <item x="159"/>
        <item x="161"/>
        <item x="158"/>
        <item x="163"/>
        <item x="165"/>
        <item x="162"/>
        <item x="164"/>
        <item x="168"/>
        <item x="167"/>
        <item x="0"/>
        <item x="56"/>
        <item x="169"/>
        <item x="170"/>
        <item x="171"/>
        <item x="176"/>
        <item x="173"/>
        <item x="175"/>
        <item x="174"/>
        <item x="179"/>
        <item x="180"/>
        <item h="1" x="182"/>
        <item t="default"/>
      </items>
    </pivotField>
    <pivotField axis="axisRow" showAll="0">
      <items count="8">
        <item x="3"/>
        <item x="0"/>
        <item x="2"/>
        <item x="1"/>
        <item x="4"/>
        <item x="5"/>
        <item h="1" x="6"/>
        <item t="default"/>
      </items>
    </pivotField>
    <pivotField showAll="0"/>
    <pivotField dataField="1" showAll="0"/>
    <pivotField showAll="0"/>
  </pivotFields>
  <rowFields count="2">
    <field x="0"/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nnual_Imports" fld="5" baseField="0" baseItem="0" numFmtId="168"/>
  </dataFields>
  <formats count="3">
    <format dxfId="13">
      <pivotArea outline="0" collapsedLevelsAreSubtotals="1" fieldPosition="0"/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0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973AD-9409-41E4-BDDC-A29E245EFB0B}" name="PivotTable6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Regions" colHeaderCaption="Year">
  <location ref="A1:C58" firstHeaderRow="0" firstDataRow="1" firstDataCol="1"/>
  <pivotFields count="7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84">
        <item x="1"/>
        <item x="4"/>
        <item x="45"/>
        <item x="6"/>
        <item x="3"/>
        <item x="2"/>
        <item x="181"/>
        <item x="5"/>
        <item x="9"/>
        <item x="8"/>
        <item x="7"/>
        <item x="10"/>
        <item x="23"/>
        <item x="17"/>
        <item x="13"/>
        <item x="12"/>
        <item x="26"/>
        <item x="14"/>
        <item x="27"/>
        <item x="19"/>
        <item x="24"/>
        <item x="21"/>
        <item x="11"/>
        <item x="25"/>
        <item x="22"/>
        <item x="20"/>
        <item x="16"/>
        <item x="15"/>
        <item x="18"/>
        <item x="85"/>
        <item x="33"/>
        <item x="28"/>
        <item x="90"/>
        <item x="29"/>
        <item x="157"/>
        <item x="32"/>
        <item x="34"/>
        <item x="35"/>
        <item x="30"/>
        <item x="36"/>
        <item x="69"/>
        <item x="37"/>
        <item x="38"/>
        <item x="39"/>
        <item x="42"/>
        <item x="41"/>
        <item x="43"/>
        <item x="44"/>
        <item x="46"/>
        <item x="48"/>
        <item x="156"/>
        <item x="47"/>
        <item x="50"/>
        <item x="52"/>
        <item x="51"/>
        <item x="54"/>
        <item x="55"/>
        <item x="60"/>
        <item x="58"/>
        <item x="40"/>
        <item x="59"/>
        <item x="63"/>
        <item x="57"/>
        <item x="62"/>
        <item x="64"/>
        <item x="61"/>
        <item x="65"/>
        <item x="66"/>
        <item x="70"/>
        <item x="68"/>
        <item x="67"/>
        <item x="71"/>
        <item x="78"/>
        <item x="75"/>
        <item x="72"/>
        <item x="77"/>
        <item x="76"/>
        <item x="73"/>
        <item x="74"/>
        <item x="79"/>
        <item x="80"/>
        <item x="82"/>
        <item x="81"/>
        <item x="91"/>
        <item x="83"/>
        <item x="86"/>
        <item x="88"/>
        <item x="89"/>
        <item x="84"/>
        <item x="92"/>
        <item x="100"/>
        <item x="93"/>
        <item x="97"/>
        <item x="96"/>
        <item x="101"/>
        <item x="98"/>
        <item x="99"/>
        <item x="108"/>
        <item x="104"/>
        <item x="115"/>
        <item x="117"/>
        <item x="114"/>
        <item x="105"/>
        <item x="112"/>
        <item x="109"/>
        <item x="110"/>
        <item x="113"/>
        <item x="116"/>
        <item x="53"/>
        <item x="103"/>
        <item x="107"/>
        <item x="111"/>
        <item x="102"/>
        <item x="118"/>
        <item x="106"/>
        <item x="119"/>
        <item x="126"/>
        <item x="124"/>
        <item x="120"/>
        <item x="127"/>
        <item x="123"/>
        <item x="121"/>
        <item x="122"/>
        <item x="125"/>
        <item x="128"/>
        <item x="133"/>
        <item x="136"/>
        <item x="129"/>
        <item x="131"/>
        <item x="137"/>
        <item x="130"/>
        <item x="132"/>
        <item x="134"/>
        <item x="135"/>
        <item x="138"/>
        <item x="139"/>
        <item x="140"/>
        <item x="141"/>
        <item x="177"/>
        <item x="151"/>
        <item x="155"/>
        <item x="142"/>
        <item x="152"/>
        <item x="144"/>
        <item x="150"/>
        <item x="147"/>
        <item x="149"/>
        <item x="148"/>
        <item x="143"/>
        <item x="153"/>
        <item x="178"/>
        <item x="49"/>
        <item x="95"/>
        <item x="87"/>
        <item x="94"/>
        <item x="172"/>
        <item x="145"/>
        <item x="154"/>
        <item x="146"/>
        <item x="31"/>
        <item x="160"/>
        <item x="166"/>
        <item x="159"/>
        <item x="161"/>
        <item x="158"/>
        <item x="163"/>
        <item x="165"/>
        <item x="162"/>
        <item x="164"/>
        <item x="168"/>
        <item x="167"/>
        <item x="0"/>
        <item x="56"/>
        <item x="169"/>
        <item x="170"/>
        <item x="171"/>
        <item x="176"/>
        <item x="173"/>
        <item x="175"/>
        <item x="174"/>
        <item x="179"/>
        <item x="180"/>
        <item h="1" x="182"/>
        <item t="default"/>
      </items>
    </pivotField>
    <pivotField axis="axisRow" showAll="0">
      <items count="8">
        <item x="3"/>
        <item x="0"/>
        <item x="2"/>
        <item x="1"/>
        <item x="4"/>
        <item x="5"/>
        <item h="1" x="6"/>
        <item t="default"/>
      </items>
    </pivotField>
    <pivotField dataField="1" showAll="0"/>
    <pivotField dataField="1" showAll="0"/>
    <pivotField showAll="0"/>
  </pivotFields>
  <rowFields count="2">
    <field x="0"/>
    <field x="3"/>
  </rowFields>
  <rowItems count="57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nnual_Exports" fld="4" baseField="0" baseItem="0"/>
    <dataField name="Annual_Imports" fld="5" baseField="0" baseItem="0"/>
  </dataFields>
  <chartFormats count="1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344934-0E2E-47B8-B06F-F8CC59CA7025}" autoFormatId="16" applyNumberFormats="0" applyBorderFormats="0" applyFontFormats="0" applyPatternFormats="0" applyAlignmentFormats="0" applyWidthHeightFormats="0">
  <queryTableRefresh nextId="23">
    <queryTableFields count="10">
      <queryTableField id="1" name="ID" tableColumnId="1"/>
      <queryTableField id="2" name="Year" tableColumnId="2"/>
      <queryTableField id="3" name="Country_Code" tableColumnId="3"/>
      <queryTableField id="16" name="TradeID" tableColumnId="10"/>
      <queryTableField id="5" name="Country" tableColumnId="5"/>
      <queryTableField id="6" name="Continent" tableColumnId="6"/>
      <queryTableField id="19" name="Annual_Exports" tableColumnId="12"/>
      <queryTableField id="20" name="Annual_Imports" tableColumnId="13"/>
      <queryTableField id="21" name="Annual_CPI" tableColumnId="14"/>
      <queryTableField id="22" name="Annual_Trade" tableColumnId="15"/>
    </queryTableFields>
    <queryTableDeletedFields count="1">
      <deletedField name="Trade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F39EC5-E08C-4C72-941B-D6FA52543557}" name="tbl_AnnualExportImportwCPI" displayName="tbl_AnnualExportImportwCPI" ref="A1:J1375" tableType="queryTable" totalsRowShown="0">
  <autoFilter ref="A1:J1375" xr:uid="{A1F39EC5-E08C-4C72-941B-D6FA52543557}"/>
  <tableColumns count="10">
    <tableColumn id="1" xr3:uid="{7A3F6F66-197A-462F-A4B5-CA40D95581F9}" uniqueName="1" name="ID" queryTableFieldId="1"/>
    <tableColumn id="2" xr3:uid="{1DA55D94-BC6D-4157-91DC-0DE5699C2AA6}" uniqueName="2" name="Year" queryTableFieldId="2"/>
    <tableColumn id="3" xr3:uid="{DC9D791E-B271-423F-82E4-A928BF9809EA}" uniqueName="3" name="Country_Code" queryTableFieldId="3" dataDxfId="24"/>
    <tableColumn id="10" xr3:uid="{6DE2BCAD-7A5C-48D7-A1A7-944847629744}" uniqueName="10" name="TradeID" queryTableFieldId="16" dataDxfId="23"/>
    <tableColumn id="5" xr3:uid="{77887996-88C8-4C68-AEE9-F675F62CFEC6}" uniqueName="5" name="Country" queryTableFieldId="5" dataDxfId="22"/>
    <tableColumn id="6" xr3:uid="{CE2E0EFE-E6B1-4F2F-ACF6-BFE737267290}" uniqueName="6" name="Continent" queryTableFieldId="6" dataDxfId="21"/>
    <tableColumn id="12" xr3:uid="{B88F71B8-518C-47C1-8BC7-826FEFEA29F2}" uniqueName="12" name="Annual_Exports" queryTableFieldId="19"/>
    <tableColumn id="13" xr3:uid="{FCCB46CF-CF8D-4799-A7FA-F493CF3D44BF}" uniqueName="13" name="Annual_Imports" queryTableFieldId="20"/>
    <tableColumn id="14" xr3:uid="{4B69228B-6AE0-41D9-B99A-4399487EAD35}" uniqueName="14" name="Annual_CPI" queryTableFieldId="21"/>
    <tableColumn id="15" xr3:uid="{9F982F13-E32D-4D2F-80A6-C24BD861E189}" uniqueName="15" name="Annual_Trade" queryTableFieldId="22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9CA0DA7-AE09-49BC-926A-3A4006B12E2F}" name="Table2225" displayName="Table2225" ref="A61:E71" totalsRowShown="0">
  <autoFilter ref="A61:E71" xr:uid="{79CA0DA7-AE09-49BC-926A-3A4006B12E2F}"/>
  <tableColumns count="5">
    <tableColumn id="1" xr3:uid="{EE5BB82A-64F5-4CA4-BBCB-5BFC65612F02}" name="Year"/>
    <tableColumn id="2" xr3:uid="{65194147-A6CB-48DE-A7EC-87BE1905583A}" name="Annual_Exports" dataDxfId="3"/>
    <tableColumn id="3" xr3:uid="{08C0A29C-5D4D-42A8-8EBA-A890C95CB21A}" name="Forecast(Annual_Exports)" dataDxfId="2"/>
    <tableColumn id="4" xr3:uid="{97AEB233-365D-4DF5-834D-495C2725E47D}" name="Lower Confidence Bound(Annual_Exports)" dataDxfId="1"/>
    <tableColumn id="5" xr3:uid="{404D6D17-1D2F-4CB4-B17E-DB64EE67D1CD}" name="Upper Confidence Bound(Annual_Exports)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D8514E0-D057-4BFE-B759-921BA661B56F}" name="Table2326" displayName="Table2326" ref="G61:H68" totalsRowShown="0">
  <autoFilter ref="G61:H68" xr:uid="{6D8514E0-D057-4BFE-B759-921BA661B56F}"/>
  <tableColumns count="2">
    <tableColumn id="1" xr3:uid="{36A3A589-F91C-43DA-8838-82FC8CBA686B}" name="Statistic"/>
    <tableColumn id="2" xr3:uid="{0B69D4C1-9D36-41FC-ADA5-CAEEB79A3677}" name="Value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9B6B10E-8626-44FE-94BE-EB01A232366A}" name="Table2629" displayName="Table2629" ref="A78:E88" totalsRowShown="0">
  <autoFilter ref="A78:E88" xr:uid="{D9B6B10E-8626-44FE-94BE-EB01A232366A}"/>
  <tableColumns count="5">
    <tableColumn id="1" xr3:uid="{DDF022DC-2ACD-4099-846F-A962C2FAEEBB}" name="Year"/>
    <tableColumn id="2" xr3:uid="{7F34D72F-1B2A-4387-9598-58723C98D490}" name="Annual_Imports" dataDxfId="8"/>
    <tableColumn id="3" xr3:uid="{E7F27147-4DCC-4B05-A50A-AB32412EEDEC}" name="Forecast(Annual_Imports)" dataDxfId="7"/>
    <tableColumn id="4" xr3:uid="{796605AB-D4A8-47FF-A0F4-B6DF4954FDA6}" name="Lower Confidence Bound(Annual_Imports)" dataDxfId="6"/>
    <tableColumn id="5" xr3:uid="{16F7E470-9802-4A9E-83C1-6F3C8F6A9385}" name="Upper Confidence Bound(Annual_Imports)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896CF08-663B-4519-A8DB-2787380EDF26}" name="Table2730" displayName="Table2730" ref="G78:H85" totalsRowShown="0">
  <autoFilter ref="G78:H85" xr:uid="{2896CF08-663B-4519-A8DB-2787380EDF26}"/>
  <tableColumns count="2">
    <tableColumn id="1" xr3:uid="{DA25CCFF-EE41-4ED0-AD48-A0B7BEE70DAB}" name="Statistic"/>
    <tableColumn id="2" xr3:uid="{A3DD0DBB-4D1E-4895-AF30-A1E091A35129}" name="Valu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isticsnz.shinyapps.io/trade_dashboard/" TargetMode="External"/><Relationship Id="rId2" Type="http://schemas.openxmlformats.org/officeDocument/2006/relationships/hyperlink" Target="https://stats.oecd.org/viewhtml.aspx?datasetcode=PRICES_CPI&amp;lang=en" TargetMode="External"/><Relationship Id="rId1" Type="http://schemas.openxmlformats.org/officeDocument/2006/relationships/hyperlink" Target="https://data.imf.org/?sk=4FFB52B2-3653-409A-B471-D47B46D904B5&amp;sId=1485878855236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pivotTable" Target="../pivotTables/pivotTable9.xml"/><Relationship Id="rId7" Type="http://schemas.openxmlformats.org/officeDocument/2006/relationships/table" Target="../tables/table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405E-E5EA-46D8-9B99-3B28C2B7DD13}">
  <dimension ref="A1:C17"/>
  <sheetViews>
    <sheetView workbookViewId="0">
      <selection activeCell="C16" sqref="C16"/>
    </sheetView>
  </sheetViews>
  <sheetFormatPr defaultRowHeight="15"/>
  <cols>
    <col min="1" max="1" width="18" customWidth="1"/>
    <col min="2" max="2" width="40.5703125" customWidth="1"/>
    <col min="3" max="3" width="21.85546875" customWidth="1"/>
  </cols>
  <sheetData>
    <row r="1" spans="1:3" ht="23.25">
      <c r="A1" s="14" t="s">
        <v>457</v>
      </c>
    </row>
    <row r="3" spans="1:3">
      <c r="A3" s="37" t="s">
        <v>405</v>
      </c>
      <c r="B3" s="38" t="s">
        <v>406</v>
      </c>
      <c r="C3" s="39" t="s">
        <v>407</v>
      </c>
    </row>
    <row r="4" spans="1:3">
      <c r="A4" s="40" t="s">
        <v>2</v>
      </c>
      <c r="B4" s="41" t="s">
        <v>408</v>
      </c>
      <c r="C4" s="42" t="s">
        <v>409</v>
      </c>
    </row>
    <row r="5" spans="1:3">
      <c r="A5" s="40" t="s">
        <v>3</v>
      </c>
      <c r="B5" s="41" t="s">
        <v>410</v>
      </c>
      <c r="C5" s="42" t="s">
        <v>409</v>
      </c>
    </row>
    <row r="6" spans="1:3" ht="15" customHeight="1">
      <c r="A6" s="40" t="s">
        <v>411</v>
      </c>
      <c r="B6" s="41" t="s">
        <v>412</v>
      </c>
      <c r="C6" s="42" t="s">
        <v>409</v>
      </c>
    </row>
    <row r="7" spans="1:3">
      <c r="A7" s="40" t="s">
        <v>1</v>
      </c>
      <c r="B7" s="41" t="s">
        <v>413</v>
      </c>
      <c r="C7" s="42" t="s">
        <v>414</v>
      </c>
    </row>
    <row r="8" spans="1:3">
      <c r="A8" s="40" t="s">
        <v>403</v>
      </c>
      <c r="B8" s="41" t="s">
        <v>416</v>
      </c>
      <c r="C8" s="42" t="s">
        <v>415</v>
      </c>
    </row>
    <row r="9" spans="1:3">
      <c r="A9" s="40" t="s">
        <v>402</v>
      </c>
      <c r="B9" s="41" t="s">
        <v>417</v>
      </c>
      <c r="C9" s="42" t="s">
        <v>415</v>
      </c>
    </row>
    <row r="10" spans="1:3">
      <c r="A10" s="43" t="s">
        <v>404</v>
      </c>
      <c r="B10" s="44" t="s">
        <v>418</v>
      </c>
      <c r="C10" s="45" t="s">
        <v>415</v>
      </c>
    </row>
    <row r="13" spans="1:3" ht="23.25">
      <c r="A13" s="14" t="s">
        <v>1856</v>
      </c>
    </row>
    <row r="15" spans="1:3">
      <c r="A15" t="s">
        <v>1866</v>
      </c>
      <c r="B15" t="s">
        <v>1867</v>
      </c>
      <c r="C15" s="134" t="s">
        <v>1868</v>
      </c>
    </row>
    <row r="16" spans="1:3">
      <c r="A16" t="s">
        <v>1857</v>
      </c>
      <c r="B16" t="s">
        <v>1865</v>
      </c>
      <c r="C16" s="134" t="s">
        <v>1863</v>
      </c>
    </row>
    <row r="17" spans="1:3">
      <c r="A17" t="s">
        <v>1858</v>
      </c>
      <c r="B17" t="s">
        <v>1864</v>
      </c>
      <c r="C17" s="134" t="s">
        <v>1862</v>
      </c>
    </row>
  </sheetData>
  <hyperlinks>
    <hyperlink ref="C17" r:id="rId1" xr:uid="{ED0F91FB-DDA8-4584-BE1A-7E103F54DEC1}"/>
    <hyperlink ref="C16" r:id="rId2" xr:uid="{BB51CBFC-A094-45F5-9FCB-EDDB51CD34C4}"/>
    <hyperlink ref="C15" r:id="rId3" xr:uid="{19902E22-D819-4A0A-BDE3-A7BCD31D20D3}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D55B-FA0F-4C48-BA07-DF44E7BC4F3C}">
  <dimension ref="A1:N1375"/>
  <sheetViews>
    <sheetView zoomScale="90" zoomScaleNormal="90" workbookViewId="0">
      <selection activeCell="J2" sqref="J2"/>
    </sheetView>
  </sheetViews>
  <sheetFormatPr defaultRowHeight="15"/>
  <cols>
    <col min="1" max="1" width="5.42578125" bestFit="1" customWidth="1"/>
    <col min="2" max="2" width="7.42578125" bestFit="1" customWidth="1"/>
    <col min="3" max="3" width="16.28515625" bestFit="1" customWidth="1"/>
    <col min="4" max="4" width="10.5703125" bestFit="1" customWidth="1"/>
    <col min="5" max="5" width="39.7109375" bestFit="1" customWidth="1"/>
    <col min="6" max="6" width="14" bestFit="1" customWidth="1"/>
    <col min="7" max="7" width="17.7109375" bestFit="1" customWidth="1"/>
    <col min="8" max="8" width="18" bestFit="1" customWidth="1"/>
    <col min="9" max="9" width="13.7109375" bestFit="1" customWidth="1"/>
    <col min="10" max="10" width="16" bestFit="1" customWidth="1"/>
    <col min="11" max="12" width="10.7109375" style="1" bestFit="1" customWidth="1"/>
    <col min="13" max="13" width="8.85546875" style="1" bestFit="1" customWidth="1"/>
    <col min="14" max="14" width="17.85546875" style="1" bestFit="1" customWidth="1"/>
    <col min="15" max="15" width="11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1843</v>
      </c>
      <c r="E1" t="s">
        <v>3</v>
      </c>
      <c r="F1" t="s">
        <v>1844</v>
      </c>
      <c r="G1" t="s">
        <v>437</v>
      </c>
      <c r="H1" t="s">
        <v>438</v>
      </c>
      <c r="I1" t="s">
        <v>458</v>
      </c>
      <c r="J1" t="s">
        <v>1845</v>
      </c>
      <c r="K1"/>
      <c r="L1"/>
      <c r="M1"/>
      <c r="N1"/>
    </row>
    <row r="2" spans="1:14">
      <c r="A2">
        <v>1</v>
      </c>
      <c r="B2">
        <v>2015</v>
      </c>
      <c r="C2" t="s">
        <v>7</v>
      </c>
      <c r="D2" t="s">
        <v>467</v>
      </c>
      <c r="E2" t="s">
        <v>8</v>
      </c>
      <c r="F2" t="s">
        <v>9</v>
      </c>
      <c r="G2">
        <v>832994581</v>
      </c>
      <c r="H2">
        <v>425569309</v>
      </c>
      <c r="I2">
        <v>97.521627708265598</v>
      </c>
      <c r="J2">
        <v>1258563890</v>
      </c>
      <c r="K2"/>
      <c r="L2"/>
      <c r="M2"/>
      <c r="N2"/>
    </row>
    <row r="3" spans="1:14">
      <c r="A3">
        <v>2</v>
      </c>
      <c r="B3">
        <v>2015</v>
      </c>
      <c r="C3" t="s">
        <v>10</v>
      </c>
      <c r="D3" t="s">
        <v>468</v>
      </c>
      <c r="E3" t="s">
        <v>11</v>
      </c>
      <c r="F3" t="s">
        <v>9</v>
      </c>
      <c r="G3">
        <v>403739</v>
      </c>
      <c r="H3">
        <v>105120</v>
      </c>
      <c r="I3">
        <v>101.29575121949701</v>
      </c>
      <c r="J3">
        <v>508859</v>
      </c>
      <c r="K3"/>
      <c r="L3"/>
      <c r="M3"/>
      <c r="N3"/>
    </row>
    <row r="4" spans="1:14">
      <c r="A4">
        <v>3</v>
      </c>
      <c r="B4">
        <v>2015</v>
      </c>
      <c r="C4" t="s">
        <v>12</v>
      </c>
      <c r="D4" t="s">
        <v>469</v>
      </c>
      <c r="E4" t="s">
        <v>13</v>
      </c>
      <c r="F4" t="s">
        <v>14</v>
      </c>
      <c r="G4">
        <v>2602815</v>
      </c>
      <c r="H4">
        <v>19446</v>
      </c>
      <c r="I4">
        <v>96.561271526217894</v>
      </c>
      <c r="J4">
        <v>2622261</v>
      </c>
      <c r="K4"/>
      <c r="L4"/>
      <c r="M4"/>
      <c r="N4"/>
    </row>
    <row r="5" spans="1:14">
      <c r="A5">
        <v>4</v>
      </c>
      <c r="B5">
        <v>2015</v>
      </c>
      <c r="C5" t="s">
        <v>15</v>
      </c>
      <c r="D5" t="s">
        <v>470</v>
      </c>
      <c r="E5" t="s">
        <v>16</v>
      </c>
      <c r="F5" t="s">
        <v>14</v>
      </c>
      <c r="G5">
        <v>83182</v>
      </c>
      <c r="H5">
        <v>192440</v>
      </c>
      <c r="I5">
        <v>106.1275</v>
      </c>
      <c r="J5">
        <v>275622</v>
      </c>
      <c r="K5"/>
      <c r="L5"/>
      <c r="M5"/>
      <c r="N5"/>
    </row>
    <row r="6" spans="1:14">
      <c r="A6">
        <v>5</v>
      </c>
      <c r="B6">
        <v>2015</v>
      </c>
      <c r="C6" t="s">
        <v>17</v>
      </c>
      <c r="D6" t="s">
        <v>471</v>
      </c>
      <c r="E6" t="s">
        <v>18</v>
      </c>
      <c r="F6" t="s">
        <v>19</v>
      </c>
      <c r="G6">
        <v>136189</v>
      </c>
      <c r="H6">
        <v>371606</v>
      </c>
      <c r="I6">
        <v>92.435759461668198</v>
      </c>
      <c r="J6">
        <v>507795</v>
      </c>
      <c r="K6"/>
      <c r="L6"/>
      <c r="M6"/>
      <c r="N6"/>
    </row>
    <row r="7" spans="1:14">
      <c r="A7">
        <v>6</v>
      </c>
      <c r="B7">
        <v>2015</v>
      </c>
      <c r="C7" t="s">
        <v>20</v>
      </c>
      <c r="D7" t="s">
        <v>472</v>
      </c>
      <c r="E7" t="s">
        <v>21</v>
      </c>
      <c r="F7" t="s">
        <v>9</v>
      </c>
      <c r="G7">
        <v>15156903</v>
      </c>
      <c r="H7">
        <v>84690</v>
      </c>
      <c r="I7">
        <v>124.231343774992</v>
      </c>
      <c r="J7">
        <v>15241593</v>
      </c>
      <c r="K7"/>
      <c r="L7"/>
      <c r="M7"/>
      <c r="N7"/>
    </row>
    <row r="8" spans="1:14">
      <c r="A8">
        <v>7</v>
      </c>
      <c r="B8">
        <v>2015</v>
      </c>
      <c r="C8" t="s">
        <v>22</v>
      </c>
      <c r="D8" t="s">
        <v>473</v>
      </c>
      <c r="E8" t="s">
        <v>23</v>
      </c>
      <c r="F8" t="s">
        <v>24</v>
      </c>
      <c r="G8">
        <v>31797456</v>
      </c>
      <c r="H8">
        <v>2671</v>
      </c>
      <c r="I8">
        <v>31.105833333333301</v>
      </c>
      <c r="J8">
        <v>31800127</v>
      </c>
      <c r="K8"/>
      <c r="L8"/>
      <c r="M8"/>
      <c r="N8"/>
    </row>
    <row r="9" spans="1:14">
      <c r="A9">
        <v>8</v>
      </c>
      <c r="B9">
        <v>2015</v>
      </c>
      <c r="C9" t="s">
        <v>25</v>
      </c>
      <c r="D9" t="s">
        <v>474</v>
      </c>
      <c r="E9" t="s">
        <v>26</v>
      </c>
      <c r="F9" t="s">
        <v>19</v>
      </c>
      <c r="G9">
        <v>21240817</v>
      </c>
      <c r="H9">
        <v>190620522</v>
      </c>
      <c r="I9">
        <v>92.479825833333393</v>
      </c>
      <c r="J9">
        <v>211861339</v>
      </c>
      <c r="K9"/>
      <c r="L9"/>
      <c r="M9"/>
      <c r="N9"/>
    </row>
    <row r="10" spans="1:14">
      <c r="A10">
        <v>9</v>
      </c>
      <c r="B10">
        <v>2015</v>
      </c>
      <c r="C10" t="s">
        <v>27</v>
      </c>
      <c r="D10" t="s">
        <v>475</v>
      </c>
      <c r="E10" t="s">
        <v>28</v>
      </c>
      <c r="F10" t="s">
        <v>29</v>
      </c>
      <c r="G10">
        <v>8339522914</v>
      </c>
      <c r="H10">
        <v>5952382718</v>
      </c>
      <c r="I10">
        <v>107.675</v>
      </c>
      <c r="J10">
        <v>14291905632</v>
      </c>
      <c r="K10"/>
      <c r="L10"/>
      <c r="M10"/>
      <c r="N10"/>
    </row>
    <row r="11" spans="1:14">
      <c r="A11">
        <v>10</v>
      </c>
      <c r="B11">
        <v>2015</v>
      </c>
      <c r="C11" t="s">
        <v>30</v>
      </c>
      <c r="D11" t="s">
        <v>476</v>
      </c>
      <c r="E11" t="s">
        <v>31</v>
      </c>
      <c r="F11" t="s">
        <v>14</v>
      </c>
      <c r="G11">
        <v>991912</v>
      </c>
      <c r="H11">
        <v>16741</v>
      </c>
      <c r="I11">
        <v>93.729976446022704</v>
      </c>
      <c r="J11">
        <v>1008653</v>
      </c>
      <c r="K11"/>
      <c r="L11"/>
      <c r="M11"/>
      <c r="N11"/>
    </row>
    <row r="12" spans="1:14">
      <c r="A12">
        <v>11</v>
      </c>
      <c r="B12">
        <v>2015</v>
      </c>
      <c r="C12" t="s">
        <v>32</v>
      </c>
      <c r="D12" t="s">
        <v>477</v>
      </c>
      <c r="E12" t="s">
        <v>33</v>
      </c>
      <c r="F12" t="s">
        <v>9</v>
      </c>
      <c r="G12">
        <v>80062137</v>
      </c>
      <c r="H12">
        <v>79274</v>
      </c>
      <c r="I12">
        <v>117.73333333333299</v>
      </c>
      <c r="J12">
        <v>80141411</v>
      </c>
      <c r="K12"/>
      <c r="L12"/>
      <c r="M12"/>
      <c r="N12"/>
    </row>
    <row r="13" spans="1:14">
      <c r="A13">
        <v>12</v>
      </c>
      <c r="B13">
        <v>2015</v>
      </c>
      <c r="C13" t="s">
        <v>34</v>
      </c>
      <c r="D13" t="s">
        <v>478</v>
      </c>
      <c r="E13" t="s">
        <v>35</v>
      </c>
      <c r="F13" t="s">
        <v>19</v>
      </c>
      <c r="G13">
        <v>272356</v>
      </c>
      <c r="H13">
        <v>1761425</v>
      </c>
      <c r="I13">
        <v>102.008333333333</v>
      </c>
      <c r="J13">
        <v>2033781</v>
      </c>
      <c r="K13"/>
      <c r="L13"/>
      <c r="M13"/>
      <c r="N13"/>
    </row>
    <row r="14" spans="1:14">
      <c r="A14">
        <v>13</v>
      </c>
      <c r="B14">
        <v>2015</v>
      </c>
      <c r="C14" t="s">
        <v>36</v>
      </c>
      <c r="D14" t="s">
        <v>479</v>
      </c>
      <c r="E14" t="s">
        <v>37</v>
      </c>
      <c r="F14" t="s">
        <v>14</v>
      </c>
      <c r="G14">
        <v>24050430</v>
      </c>
      <c r="H14">
        <v>300157</v>
      </c>
      <c r="I14">
        <v>77.531437698445501</v>
      </c>
      <c r="J14">
        <v>24350587</v>
      </c>
      <c r="K14"/>
      <c r="L14"/>
      <c r="M14"/>
      <c r="N14"/>
    </row>
    <row r="15" spans="1:14">
      <c r="A15">
        <v>14</v>
      </c>
      <c r="B15">
        <v>2015</v>
      </c>
      <c r="C15" t="s">
        <v>38</v>
      </c>
      <c r="D15" t="s">
        <v>480</v>
      </c>
      <c r="E15" t="s">
        <v>39</v>
      </c>
      <c r="F15" t="s">
        <v>9</v>
      </c>
      <c r="G15">
        <v>213394420</v>
      </c>
      <c r="H15">
        <v>87812881</v>
      </c>
      <c r="I15">
        <v>69.528019388716203</v>
      </c>
      <c r="J15">
        <v>301207301</v>
      </c>
      <c r="K15"/>
      <c r="L15"/>
      <c r="M15"/>
      <c r="N15"/>
    </row>
    <row r="16" spans="1:14">
      <c r="A16">
        <v>15</v>
      </c>
      <c r="B16">
        <v>2015</v>
      </c>
      <c r="C16" t="s">
        <v>40</v>
      </c>
      <c r="D16" t="s">
        <v>481</v>
      </c>
      <c r="E16" t="s">
        <v>41</v>
      </c>
      <c r="F16" t="s">
        <v>19</v>
      </c>
      <c r="G16">
        <v>240923826</v>
      </c>
      <c r="H16">
        <v>307755283</v>
      </c>
      <c r="I16">
        <v>100.9025</v>
      </c>
      <c r="J16">
        <v>548679109</v>
      </c>
      <c r="K16"/>
      <c r="L16"/>
      <c r="M16"/>
      <c r="N16"/>
    </row>
    <row r="17" spans="1:14">
      <c r="A17">
        <v>16</v>
      </c>
      <c r="B17">
        <v>2015</v>
      </c>
      <c r="C17" t="s">
        <v>42</v>
      </c>
      <c r="D17" t="s">
        <v>482</v>
      </c>
      <c r="E17" t="s">
        <v>43</v>
      </c>
      <c r="F17" t="s">
        <v>24</v>
      </c>
      <c r="G17">
        <v>829699</v>
      </c>
      <c r="H17">
        <v>2863</v>
      </c>
      <c r="I17">
        <v>101.65333333333299</v>
      </c>
      <c r="J17">
        <v>832562</v>
      </c>
      <c r="K17"/>
      <c r="L17"/>
      <c r="M17"/>
      <c r="N17"/>
    </row>
    <row r="18" spans="1:14">
      <c r="A18">
        <v>17</v>
      </c>
      <c r="B18">
        <v>2015</v>
      </c>
      <c r="C18" t="s">
        <v>44</v>
      </c>
      <c r="D18" t="s">
        <v>483</v>
      </c>
      <c r="E18" t="s">
        <v>45</v>
      </c>
      <c r="F18" t="s">
        <v>19</v>
      </c>
      <c r="G18">
        <v>8240393</v>
      </c>
      <c r="H18">
        <v>41728032</v>
      </c>
      <c r="I18">
        <v>6550.4066139818297</v>
      </c>
      <c r="J18">
        <v>49968425</v>
      </c>
      <c r="K18"/>
      <c r="L18"/>
      <c r="M18"/>
      <c r="N18"/>
    </row>
    <row r="19" spans="1:14">
      <c r="A19">
        <v>18</v>
      </c>
      <c r="B19">
        <v>2015</v>
      </c>
      <c r="C19" t="s">
        <v>46</v>
      </c>
      <c r="D19" t="s">
        <v>484</v>
      </c>
      <c r="E19" t="s">
        <v>47</v>
      </c>
      <c r="F19" t="s">
        <v>9</v>
      </c>
      <c r="G19">
        <v>78089508</v>
      </c>
      <c r="H19">
        <v>5976095</v>
      </c>
      <c r="I19">
        <v>92.965482568416306</v>
      </c>
      <c r="J19">
        <v>84065603</v>
      </c>
      <c r="K19"/>
      <c r="L19"/>
      <c r="M19"/>
      <c r="N19"/>
    </row>
    <row r="20" spans="1:14">
      <c r="A20">
        <v>19</v>
      </c>
      <c r="B20">
        <v>2015</v>
      </c>
      <c r="C20" t="s">
        <v>48</v>
      </c>
      <c r="D20" t="s">
        <v>485</v>
      </c>
      <c r="E20" t="s">
        <v>49</v>
      </c>
      <c r="F20" t="s">
        <v>24</v>
      </c>
      <c r="G20">
        <v>0</v>
      </c>
      <c r="H20">
        <v>42386</v>
      </c>
      <c r="I20">
        <v>93.766735439040204</v>
      </c>
      <c r="J20">
        <v>42386</v>
      </c>
      <c r="K20"/>
      <c r="L20"/>
      <c r="M20"/>
      <c r="N20"/>
    </row>
    <row r="21" spans="1:14">
      <c r="A21">
        <v>20</v>
      </c>
      <c r="B21">
        <v>2015</v>
      </c>
      <c r="C21" t="s">
        <v>50</v>
      </c>
      <c r="D21" t="s">
        <v>486</v>
      </c>
      <c r="E21" t="s">
        <v>51</v>
      </c>
      <c r="F21" t="s">
        <v>24</v>
      </c>
      <c r="G21">
        <v>1835474</v>
      </c>
      <c r="H21">
        <v>23865</v>
      </c>
      <c r="I21">
        <v>100.218785923536</v>
      </c>
      <c r="J21">
        <v>1859339</v>
      </c>
      <c r="K21"/>
      <c r="L21"/>
      <c r="M21"/>
      <c r="N21"/>
    </row>
    <row r="22" spans="1:14">
      <c r="A22">
        <v>21</v>
      </c>
      <c r="B22">
        <v>2015</v>
      </c>
      <c r="C22" t="s">
        <v>52</v>
      </c>
      <c r="D22" t="s">
        <v>487</v>
      </c>
      <c r="E22" t="s">
        <v>53</v>
      </c>
      <c r="F22" t="s">
        <v>9</v>
      </c>
      <c r="G22">
        <v>4679662</v>
      </c>
      <c r="H22">
        <v>501158773</v>
      </c>
      <c r="I22">
        <v>99.895369166666697</v>
      </c>
      <c r="J22">
        <v>505838435</v>
      </c>
      <c r="K22"/>
      <c r="L22"/>
      <c r="M22"/>
      <c r="N22"/>
    </row>
    <row r="23" spans="1:14">
      <c r="A23">
        <v>22</v>
      </c>
      <c r="B23">
        <v>2015</v>
      </c>
      <c r="C23" t="s">
        <v>54</v>
      </c>
      <c r="D23" t="s">
        <v>488</v>
      </c>
      <c r="E23" t="s">
        <v>55</v>
      </c>
      <c r="F23" t="s">
        <v>56</v>
      </c>
      <c r="G23">
        <v>2668491</v>
      </c>
      <c r="H23">
        <v>4509886</v>
      </c>
      <c r="I23">
        <v>93.218333333333305</v>
      </c>
      <c r="J23">
        <v>7178377</v>
      </c>
      <c r="K23"/>
      <c r="L23"/>
      <c r="M23"/>
      <c r="N23"/>
    </row>
    <row r="24" spans="1:14">
      <c r="A24">
        <v>23</v>
      </c>
      <c r="B24">
        <v>2015</v>
      </c>
      <c r="C24" t="s">
        <v>57</v>
      </c>
      <c r="D24" t="s">
        <v>489</v>
      </c>
      <c r="E24" t="s">
        <v>58</v>
      </c>
      <c r="F24" t="s">
        <v>56</v>
      </c>
      <c r="G24">
        <v>68981864</v>
      </c>
      <c r="H24">
        <v>142605194</v>
      </c>
      <c r="I24">
        <v>4310.11916666667</v>
      </c>
      <c r="J24">
        <v>211587058</v>
      </c>
      <c r="K24"/>
      <c r="L24"/>
      <c r="M24"/>
      <c r="N24"/>
    </row>
    <row r="25" spans="1:14">
      <c r="A25">
        <v>24</v>
      </c>
      <c r="B25">
        <v>2015</v>
      </c>
      <c r="C25" t="s">
        <v>59</v>
      </c>
      <c r="D25" t="s">
        <v>490</v>
      </c>
      <c r="E25" t="s">
        <v>60</v>
      </c>
      <c r="F25" t="s">
        <v>14</v>
      </c>
      <c r="G25">
        <v>2224603</v>
      </c>
      <c r="H25">
        <v>16567</v>
      </c>
      <c r="I25">
        <v>102.008333333333</v>
      </c>
      <c r="J25">
        <v>2241170</v>
      </c>
      <c r="K25"/>
      <c r="L25"/>
      <c r="M25"/>
      <c r="N25"/>
    </row>
    <row r="26" spans="1:14">
      <c r="A26">
        <v>25</v>
      </c>
      <c r="B26">
        <v>2015</v>
      </c>
      <c r="C26" t="s">
        <v>61</v>
      </c>
      <c r="D26" t="s">
        <v>491</v>
      </c>
      <c r="E26" t="s">
        <v>62</v>
      </c>
      <c r="F26" t="s">
        <v>9</v>
      </c>
      <c r="G26">
        <v>310212</v>
      </c>
      <c r="H26">
        <v>6631</v>
      </c>
      <c r="I26">
        <v>87.649721861441805</v>
      </c>
      <c r="J26">
        <v>316843</v>
      </c>
      <c r="K26"/>
      <c r="L26"/>
      <c r="M26"/>
      <c r="N26"/>
    </row>
    <row r="27" spans="1:14">
      <c r="A27">
        <v>26</v>
      </c>
      <c r="B27">
        <v>2015</v>
      </c>
      <c r="C27" t="s">
        <v>63</v>
      </c>
      <c r="D27" t="s">
        <v>492</v>
      </c>
      <c r="E27" t="s">
        <v>64</v>
      </c>
      <c r="F27" t="s">
        <v>24</v>
      </c>
      <c r="G27">
        <v>66126</v>
      </c>
      <c r="H27">
        <v>10209</v>
      </c>
      <c r="I27">
        <v>89.9689633767846</v>
      </c>
      <c r="J27">
        <v>76335</v>
      </c>
      <c r="K27"/>
      <c r="L27"/>
      <c r="M27"/>
      <c r="N27"/>
    </row>
    <row r="28" spans="1:14">
      <c r="A28">
        <v>27</v>
      </c>
      <c r="B28">
        <v>2015</v>
      </c>
      <c r="C28" t="s">
        <v>65</v>
      </c>
      <c r="D28" t="s">
        <v>493</v>
      </c>
      <c r="E28" t="s">
        <v>66</v>
      </c>
      <c r="F28" t="s">
        <v>19</v>
      </c>
      <c r="G28">
        <v>218481</v>
      </c>
      <c r="H28">
        <v>17598347</v>
      </c>
      <c r="I28">
        <v>56.245494179861403</v>
      </c>
      <c r="J28">
        <v>17816828</v>
      </c>
      <c r="K28"/>
      <c r="L28"/>
      <c r="M28"/>
      <c r="N28"/>
    </row>
    <row r="29" spans="1:14">
      <c r="A29">
        <v>28</v>
      </c>
      <c r="B29">
        <v>2015</v>
      </c>
      <c r="C29" t="s">
        <v>67</v>
      </c>
      <c r="D29" t="s">
        <v>494</v>
      </c>
      <c r="E29" t="s">
        <v>68</v>
      </c>
      <c r="F29" t="s">
        <v>14</v>
      </c>
      <c r="G29">
        <v>312580</v>
      </c>
      <c r="H29">
        <v>396135</v>
      </c>
      <c r="I29">
        <v>98.115977222665506</v>
      </c>
      <c r="J29">
        <v>708715</v>
      </c>
      <c r="K29"/>
      <c r="L29"/>
      <c r="M29"/>
      <c r="N29"/>
    </row>
    <row r="30" spans="1:14">
      <c r="A30">
        <v>29</v>
      </c>
      <c r="B30">
        <v>2015</v>
      </c>
      <c r="C30" t="s">
        <v>69</v>
      </c>
      <c r="D30" t="s">
        <v>495</v>
      </c>
      <c r="E30" t="s">
        <v>70</v>
      </c>
      <c r="F30" t="s">
        <v>14</v>
      </c>
      <c r="G30">
        <v>669991991</v>
      </c>
      <c r="H30">
        <v>630842446</v>
      </c>
      <c r="I30">
        <v>126.566666666667</v>
      </c>
      <c r="J30">
        <v>1300834437</v>
      </c>
      <c r="K30"/>
      <c r="L30"/>
      <c r="M30"/>
      <c r="N30"/>
    </row>
    <row r="31" spans="1:14">
      <c r="A31">
        <v>30</v>
      </c>
      <c r="B31">
        <v>2015</v>
      </c>
      <c r="C31" t="s">
        <v>71</v>
      </c>
      <c r="D31" t="s">
        <v>496</v>
      </c>
      <c r="E31" t="s">
        <v>72</v>
      </c>
      <c r="F31" t="s">
        <v>24</v>
      </c>
      <c r="G31">
        <v>192212</v>
      </c>
      <c r="H31">
        <v>39616</v>
      </c>
      <c r="I31">
        <v>86.943939242902104</v>
      </c>
      <c r="J31">
        <v>231828</v>
      </c>
      <c r="K31"/>
      <c r="L31"/>
      <c r="M31"/>
      <c r="N31"/>
    </row>
    <row r="32" spans="1:14">
      <c r="A32">
        <v>31</v>
      </c>
      <c r="B32">
        <v>2015</v>
      </c>
      <c r="C32" t="s">
        <v>73</v>
      </c>
      <c r="D32" t="s">
        <v>497</v>
      </c>
      <c r="E32" t="s">
        <v>74</v>
      </c>
      <c r="F32" t="s">
        <v>24</v>
      </c>
      <c r="G32">
        <v>6420122</v>
      </c>
      <c r="H32">
        <v>73697</v>
      </c>
      <c r="I32">
        <v>93.525975773838894</v>
      </c>
      <c r="J32">
        <v>6493819</v>
      </c>
      <c r="K32"/>
      <c r="L32"/>
      <c r="M32"/>
      <c r="N32"/>
    </row>
    <row r="33" spans="1:14">
      <c r="A33">
        <v>32</v>
      </c>
      <c r="B33">
        <v>2015</v>
      </c>
      <c r="C33" t="s">
        <v>75</v>
      </c>
      <c r="D33" t="s">
        <v>498</v>
      </c>
      <c r="E33" t="s">
        <v>76</v>
      </c>
      <c r="F33" t="s">
        <v>19</v>
      </c>
      <c r="G33">
        <v>117596171</v>
      </c>
      <c r="H33">
        <v>334106020</v>
      </c>
      <c r="I33">
        <v>99.759866666666696</v>
      </c>
      <c r="J33">
        <v>451702191</v>
      </c>
      <c r="K33"/>
      <c r="L33"/>
      <c r="M33"/>
      <c r="N33"/>
    </row>
    <row r="34" spans="1:14">
      <c r="A34">
        <v>33</v>
      </c>
      <c r="B34">
        <v>2015</v>
      </c>
      <c r="C34" t="s">
        <v>77</v>
      </c>
      <c r="D34" t="s">
        <v>499</v>
      </c>
      <c r="E34" t="s">
        <v>78</v>
      </c>
      <c r="F34" t="s">
        <v>56</v>
      </c>
      <c r="G34">
        <v>135282223</v>
      </c>
      <c r="H34">
        <v>125686800</v>
      </c>
      <c r="I34">
        <v>91.780833333333305</v>
      </c>
      <c r="J34">
        <v>260969023</v>
      </c>
      <c r="K34"/>
      <c r="L34"/>
      <c r="M34"/>
      <c r="N34"/>
    </row>
    <row r="35" spans="1:14">
      <c r="A35">
        <v>34</v>
      </c>
      <c r="B35">
        <v>2015</v>
      </c>
      <c r="C35" t="s">
        <v>79</v>
      </c>
      <c r="D35" t="s">
        <v>500</v>
      </c>
      <c r="E35" t="s">
        <v>80</v>
      </c>
      <c r="F35" t="s">
        <v>24</v>
      </c>
      <c r="G35">
        <v>30794554</v>
      </c>
      <c r="H35">
        <v>1930051</v>
      </c>
      <c r="I35">
        <v>109.269853917178</v>
      </c>
      <c r="J35">
        <v>32724605</v>
      </c>
      <c r="K35"/>
      <c r="L35"/>
      <c r="M35"/>
      <c r="N35"/>
    </row>
    <row r="36" spans="1:14">
      <c r="A36">
        <v>35</v>
      </c>
      <c r="B36">
        <v>2015</v>
      </c>
      <c r="C36" t="s">
        <v>81</v>
      </c>
      <c r="D36" t="s">
        <v>501</v>
      </c>
      <c r="E36" t="s">
        <v>82</v>
      </c>
      <c r="F36" t="s">
        <v>9</v>
      </c>
      <c r="G36">
        <v>8611422671</v>
      </c>
      <c r="H36">
        <v>9883514852</v>
      </c>
      <c r="I36">
        <v>89.649043333333395</v>
      </c>
      <c r="J36">
        <v>18494937523</v>
      </c>
      <c r="K36"/>
      <c r="L36"/>
      <c r="M36"/>
      <c r="N36"/>
    </row>
    <row r="37" spans="1:14">
      <c r="A37">
        <v>36</v>
      </c>
      <c r="B37">
        <v>2015</v>
      </c>
      <c r="C37" t="s">
        <v>83</v>
      </c>
      <c r="D37" t="s">
        <v>502</v>
      </c>
      <c r="E37" t="s">
        <v>84</v>
      </c>
      <c r="F37" t="s">
        <v>56</v>
      </c>
      <c r="G37">
        <v>22420334</v>
      </c>
      <c r="H37">
        <v>19116567</v>
      </c>
      <c r="I37">
        <v>85.558736666666604</v>
      </c>
      <c r="J37">
        <v>41536901</v>
      </c>
      <c r="K37"/>
      <c r="L37"/>
      <c r="M37"/>
      <c r="N37"/>
    </row>
    <row r="38" spans="1:14">
      <c r="A38">
        <v>37</v>
      </c>
      <c r="B38">
        <v>2015</v>
      </c>
      <c r="C38" t="s">
        <v>85</v>
      </c>
      <c r="D38" t="s">
        <v>503</v>
      </c>
      <c r="E38" t="s">
        <v>86</v>
      </c>
      <c r="F38" t="s">
        <v>14</v>
      </c>
      <c r="G38">
        <v>8268594</v>
      </c>
      <c r="H38">
        <v>8173287</v>
      </c>
      <c r="I38">
        <v>92.969499999999996</v>
      </c>
      <c r="J38">
        <v>16441881</v>
      </c>
      <c r="K38"/>
      <c r="L38"/>
      <c r="M38"/>
      <c r="N38"/>
    </row>
    <row r="39" spans="1:14">
      <c r="A39">
        <v>38</v>
      </c>
      <c r="B39">
        <v>2015</v>
      </c>
      <c r="C39" t="s">
        <v>87</v>
      </c>
      <c r="D39" t="s">
        <v>504</v>
      </c>
      <c r="E39" t="s">
        <v>88</v>
      </c>
      <c r="F39" t="s">
        <v>14</v>
      </c>
      <c r="G39">
        <v>575627</v>
      </c>
      <c r="H39">
        <v>0</v>
      </c>
      <c r="I39">
        <v>123.566666666667</v>
      </c>
      <c r="J39">
        <v>575627</v>
      </c>
      <c r="K39"/>
      <c r="L39"/>
      <c r="M39"/>
      <c r="N39"/>
    </row>
    <row r="40" spans="1:14">
      <c r="A40">
        <v>39</v>
      </c>
      <c r="B40">
        <v>2015</v>
      </c>
      <c r="C40" t="s">
        <v>89</v>
      </c>
      <c r="D40" t="s">
        <v>505</v>
      </c>
      <c r="E40" t="s">
        <v>90</v>
      </c>
      <c r="F40" t="s">
        <v>9</v>
      </c>
      <c r="G40">
        <v>14271307</v>
      </c>
      <c r="H40">
        <v>1694052</v>
      </c>
      <c r="I40">
        <v>100</v>
      </c>
      <c r="J40">
        <v>15965359</v>
      </c>
      <c r="K40"/>
      <c r="L40"/>
      <c r="M40"/>
      <c r="N40"/>
    </row>
    <row r="41" spans="1:14">
      <c r="A41">
        <v>40</v>
      </c>
      <c r="B41">
        <v>2015</v>
      </c>
      <c r="C41" t="s">
        <v>91</v>
      </c>
      <c r="D41" t="s">
        <v>506</v>
      </c>
      <c r="E41" t="s">
        <v>92</v>
      </c>
      <c r="F41" t="s">
        <v>19</v>
      </c>
      <c r="G41">
        <v>12788295</v>
      </c>
      <c r="H41">
        <v>122482621</v>
      </c>
      <c r="I41">
        <v>99.974999999999994</v>
      </c>
      <c r="J41">
        <v>135270916</v>
      </c>
      <c r="K41"/>
      <c r="L41"/>
      <c r="M41"/>
      <c r="N41"/>
    </row>
    <row r="42" spans="1:14">
      <c r="A42">
        <v>41</v>
      </c>
      <c r="B42">
        <v>2015</v>
      </c>
      <c r="C42" t="s">
        <v>93</v>
      </c>
      <c r="D42" t="s">
        <v>507</v>
      </c>
      <c r="E42" t="s">
        <v>94</v>
      </c>
      <c r="F42" t="s">
        <v>19</v>
      </c>
      <c r="G42">
        <v>681046451</v>
      </c>
      <c r="H42">
        <v>2335192035</v>
      </c>
      <c r="I42">
        <v>94.851110833333394</v>
      </c>
      <c r="J42">
        <v>3016238486</v>
      </c>
      <c r="K42"/>
      <c r="L42"/>
      <c r="M42"/>
      <c r="N42"/>
    </row>
    <row r="43" spans="1:14">
      <c r="A43">
        <v>42</v>
      </c>
      <c r="B43">
        <v>2015</v>
      </c>
      <c r="C43" t="s">
        <v>95</v>
      </c>
      <c r="D43" t="s">
        <v>508</v>
      </c>
      <c r="E43" t="s">
        <v>96</v>
      </c>
      <c r="F43" t="s">
        <v>24</v>
      </c>
      <c r="G43">
        <v>3317912</v>
      </c>
      <c r="H43">
        <v>419101</v>
      </c>
      <c r="I43">
        <v>101.44579579968899</v>
      </c>
      <c r="J43">
        <v>3737013</v>
      </c>
      <c r="K43"/>
      <c r="L43"/>
      <c r="M43"/>
      <c r="N43"/>
    </row>
    <row r="44" spans="1:14">
      <c r="A44">
        <v>43</v>
      </c>
      <c r="B44">
        <v>2015</v>
      </c>
      <c r="C44" t="s">
        <v>97</v>
      </c>
      <c r="D44" t="s">
        <v>509</v>
      </c>
      <c r="E44" t="s">
        <v>98</v>
      </c>
      <c r="F44" t="s">
        <v>19</v>
      </c>
      <c r="G44">
        <v>160129898</v>
      </c>
      <c r="H44">
        <v>199946050</v>
      </c>
      <c r="I44">
        <v>100</v>
      </c>
      <c r="J44">
        <v>360075948</v>
      </c>
      <c r="K44"/>
      <c r="L44"/>
      <c r="M44"/>
      <c r="N44"/>
    </row>
    <row r="45" spans="1:14">
      <c r="A45">
        <v>44</v>
      </c>
      <c r="B45">
        <v>2015</v>
      </c>
      <c r="C45" t="s">
        <v>99</v>
      </c>
      <c r="D45" t="s">
        <v>510</v>
      </c>
      <c r="E45" t="s">
        <v>100</v>
      </c>
      <c r="F45" t="s">
        <v>14</v>
      </c>
      <c r="G45">
        <v>167835</v>
      </c>
      <c r="H45">
        <v>135566</v>
      </c>
      <c r="I45">
        <v>102.245</v>
      </c>
      <c r="J45">
        <v>303401</v>
      </c>
      <c r="K45"/>
      <c r="L45"/>
      <c r="M45"/>
      <c r="N45"/>
    </row>
    <row r="46" spans="1:14">
      <c r="A46">
        <v>45</v>
      </c>
      <c r="B46">
        <v>2015</v>
      </c>
      <c r="C46" t="s">
        <v>101</v>
      </c>
      <c r="D46" t="s">
        <v>511</v>
      </c>
      <c r="E46" t="s">
        <v>102</v>
      </c>
      <c r="F46" t="s">
        <v>14</v>
      </c>
      <c r="G46">
        <v>14902428</v>
      </c>
      <c r="H46">
        <v>9892133</v>
      </c>
      <c r="I46">
        <v>87.732827675086398</v>
      </c>
      <c r="J46">
        <v>24794561</v>
      </c>
      <c r="K46"/>
      <c r="L46"/>
      <c r="M46"/>
      <c r="N46"/>
    </row>
    <row r="47" spans="1:14">
      <c r="A47">
        <v>46</v>
      </c>
      <c r="B47">
        <v>2015</v>
      </c>
      <c r="C47" t="s">
        <v>103</v>
      </c>
      <c r="D47" t="s">
        <v>512</v>
      </c>
      <c r="E47" t="s">
        <v>104</v>
      </c>
      <c r="F47" t="s">
        <v>24</v>
      </c>
      <c r="G47">
        <v>512300825</v>
      </c>
      <c r="H47">
        <v>27715</v>
      </c>
      <c r="I47">
        <v>172.65333333333299</v>
      </c>
      <c r="J47">
        <v>512328540</v>
      </c>
      <c r="K47"/>
      <c r="L47"/>
      <c r="M47"/>
      <c r="N47"/>
    </row>
    <row r="48" spans="1:14">
      <c r="A48">
        <v>47</v>
      </c>
      <c r="B48">
        <v>2015</v>
      </c>
      <c r="C48" t="s">
        <v>105</v>
      </c>
      <c r="D48" t="s">
        <v>513</v>
      </c>
      <c r="E48" t="s">
        <v>106</v>
      </c>
      <c r="F48" t="s">
        <v>56</v>
      </c>
      <c r="G48">
        <v>4993151</v>
      </c>
      <c r="H48">
        <v>47398213</v>
      </c>
      <c r="I48">
        <v>103.22038088155099</v>
      </c>
      <c r="J48">
        <v>52391364</v>
      </c>
      <c r="K48"/>
      <c r="L48"/>
      <c r="M48"/>
      <c r="N48"/>
    </row>
    <row r="49" spans="1:14">
      <c r="A49">
        <v>48</v>
      </c>
      <c r="B49">
        <v>2015</v>
      </c>
      <c r="C49" t="s">
        <v>107</v>
      </c>
      <c r="D49" t="s">
        <v>514</v>
      </c>
      <c r="E49" t="s">
        <v>108</v>
      </c>
      <c r="F49" t="s">
        <v>19</v>
      </c>
      <c r="G49">
        <v>3325442</v>
      </c>
      <c r="H49">
        <v>3850742</v>
      </c>
      <c r="I49">
        <v>195.04333333333301</v>
      </c>
      <c r="J49">
        <v>7176184</v>
      </c>
      <c r="K49"/>
      <c r="L49"/>
      <c r="M49"/>
      <c r="N49"/>
    </row>
    <row r="50" spans="1:14">
      <c r="A50">
        <v>49</v>
      </c>
      <c r="B50">
        <v>2015</v>
      </c>
      <c r="C50" t="s">
        <v>109</v>
      </c>
      <c r="D50" t="s">
        <v>515</v>
      </c>
      <c r="E50" t="s">
        <v>110</v>
      </c>
      <c r="F50" t="s">
        <v>24</v>
      </c>
      <c r="G50">
        <v>485363637</v>
      </c>
      <c r="H50">
        <v>3375808</v>
      </c>
      <c r="I50">
        <v>55.875497917283298</v>
      </c>
      <c r="J50">
        <v>488739445</v>
      </c>
      <c r="K50"/>
      <c r="L50"/>
      <c r="M50"/>
      <c r="N50"/>
    </row>
    <row r="51" spans="1:14">
      <c r="A51">
        <v>50</v>
      </c>
      <c r="B51">
        <v>2015</v>
      </c>
      <c r="C51" t="s">
        <v>111</v>
      </c>
      <c r="D51" t="s">
        <v>516</v>
      </c>
      <c r="E51" t="s">
        <v>112</v>
      </c>
      <c r="F51" t="s">
        <v>19</v>
      </c>
      <c r="G51">
        <v>231596572</v>
      </c>
      <c r="H51">
        <v>495065734</v>
      </c>
      <c r="I51">
        <v>93.411583333333397</v>
      </c>
      <c r="J51">
        <v>726662306</v>
      </c>
      <c r="K51"/>
      <c r="L51"/>
      <c r="M51"/>
      <c r="N51"/>
    </row>
    <row r="52" spans="1:14">
      <c r="A52">
        <v>51</v>
      </c>
      <c r="B52">
        <v>2015</v>
      </c>
      <c r="C52" t="s">
        <v>113</v>
      </c>
      <c r="D52" t="s">
        <v>517</v>
      </c>
      <c r="E52" t="s">
        <v>114</v>
      </c>
      <c r="F52" t="s">
        <v>24</v>
      </c>
      <c r="G52">
        <v>1691351</v>
      </c>
      <c r="H52">
        <v>5998923</v>
      </c>
      <c r="I52">
        <v>92.457755659183803</v>
      </c>
      <c r="J52">
        <v>7690274</v>
      </c>
      <c r="K52"/>
      <c r="L52"/>
      <c r="M52"/>
      <c r="N52"/>
    </row>
    <row r="53" spans="1:14">
      <c r="A53">
        <v>52</v>
      </c>
      <c r="B53">
        <v>2015</v>
      </c>
      <c r="C53" t="s">
        <v>115</v>
      </c>
      <c r="D53" t="s">
        <v>518</v>
      </c>
      <c r="E53" t="s">
        <v>116</v>
      </c>
      <c r="F53" t="s">
        <v>19</v>
      </c>
      <c r="G53">
        <v>23360844</v>
      </c>
      <c r="H53">
        <v>155804467</v>
      </c>
      <c r="I53">
        <v>99.995000000000005</v>
      </c>
      <c r="J53">
        <v>179165311</v>
      </c>
      <c r="K53"/>
      <c r="L53"/>
      <c r="M53"/>
      <c r="N53"/>
    </row>
    <row r="54" spans="1:14">
      <c r="A54">
        <v>53</v>
      </c>
      <c r="B54">
        <v>2015</v>
      </c>
      <c r="C54" t="s">
        <v>117</v>
      </c>
      <c r="D54" t="s">
        <v>519</v>
      </c>
      <c r="E54" t="s">
        <v>118</v>
      </c>
      <c r="F54" t="s">
        <v>29</v>
      </c>
      <c r="G54">
        <v>417195392</v>
      </c>
      <c r="H54">
        <v>55123823</v>
      </c>
      <c r="I54">
        <v>101.383333333333</v>
      </c>
      <c r="J54">
        <v>472319215</v>
      </c>
      <c r="K54"/>
      <c r="L54"/>
      <c r="M54"/>
      <c r="N54"/>
    </row>
    <row r="55" spans="1:14">
      <c r="A55">
        <v>54</v>
      </c>
      <c r="B55">
        <v>2015</v>
      </c>
      <c r="C55" t="s">
        <v>119</v>
      </c>
      <c r="D55" t="s">
        <v>520</v>
      </c>
      <c r="E55" t="s">
        <v>120</v>
      </c>
      <c r="F55" t="s">
        <v>29</v>
      </c>
      <c r="G55">
        <v>12099166</v>
      </c>
      <c r="H55">
        <v>1252</v>
      </c>
      <c r="I55">
        <v>101.341693654761</v>
      </c>
      <c r="J55">
        <v>12100418</v>
      </c>
      <c r="K55"/>
      <c r="L55"/>
      <c r="M55"/>
      <c r="N55"/>
    </row>
    <row r="56" spans="1:14">
      <c r="A56">
        <v>55</v>
      </c>
      <c r="B56">
        <v>2015</v>
      </c>
      <c r="C56" t="s">
        <v>121</v>
      </c>
      <c r="D56" t="s">
        <v>521</v>
      </c>
      <c r="E56" t="s">
        <v>122</v>
      </c>
      <c r="F56" t="s">
        <v>19</v>
      </c>
      <c r="G56">
        <v>383078264</v>
      </c>
      <c r="H56">
        <v>1344820870</v>
      </c>
      <c r="I56">
        <v>99.999166666666696</v>
      </c>
      <c r="J56">
        <v>1727899134</v>
      </c>
      <c r="K56"/>
      <c r="L56"/>
      <c r="M56"/>
      <c r="N56"/>
    </row>
    <row r="57" spans="1:14">
      <c r="A57">
        <v>56</v>
      </c>
      <c r="B57">
        <v>2015</v>
      </c>
      <c r="C57" t="s">
        <v>123</v>
      </c>
      <c r="D57" t="s">
        <v>522</v>
      </c>
      <c r="E57" t="s">
        <v>124</v>
      </c>
      <c r="F57" t="s">
        <v>24</v>
      </c>
      <c r="G57">
        <v>2703093</v>
      </c>
      <c r="H57">
        <v>1095254</v>
      </c>
      <c r="I57">
        <v>89.557464323869397</v>
      </c>
      <c r="J57">
        <v>3798347</v>
      </c>
      <c r="K57"/>
      <c r="L57"/>
      <c r="M57"/>
      <c r="N57"/>
    </row>
    <row r="58" spans="1:14">
      <c r="A58">
        <v>57</v>
      </c>
      <c r="B58">
        <v>2015</v>
      </c>
      <c r="C58" t="s">
        <v>125</v>
      </c>
      <c r="D58" t="s">
        <v>523</v>
      </c>
      <c r="E58" t="s">
        <v>126</v>
      </c>
      <c r="F58" t="s">
        <v>19</v>
      </c>
      <c r="G58">
        <v>1668955363</v>
      </c>
      <c r="H58">
        <v>1280884418</v>
      </c>
      <c r="I58">
        <v>99.991666666666603</v>
      </c>
      <c r="J58">
        <v>2949839781</v>
      </c>
      <c r="K58"/>
      <c r="L58"/>
      <c r="M58"/>
      <c r="N58"/>
    </row>
    <row r="59" spans="1:14">
      <c r="A59">
        <v>58</v>
      </c>
      <c r="B59">
        <v>2015</v>
      </c>
      <c r="C59" t="s">
        <v>127</v>
      </c>
      <c r="D59" t="s">
        <v>524</v>
      </c>
      <c r="E59" t="s">
        <v>128</v>
      </c>
      <c r="F59" t="s">
        <v>14</v>
      </c>
      <c r="G59">
        <v>3015912</v>
      </c>
      <c r="H59">
        <v>27555</v>
      </c>
      <c r="I59">
        <v>107.600833333333</v>
      </c>
      <c r="J59">
        <v>3043467</v>
      </c>
      <c r="K59"/>
      <c r="L59"/>
      <c r="M59"/>
      <c r="N59"/>
    </row>
    <row r="60" spans="1:14">
      <c r="A60">
        <v>59</v>
      </c>
      <c r="B60">
        <v>2015</v>
      </c>
      <c r="C60" t="s">
        <v>129</v>
      </c>
      <c r="D60" t="s">
        <v>525</v>
      </c>
      <c r="E60" t="s">
        <v>130</v>
      </c>
      <c r="F60" t="s">
        <v>9</v>
      </c>
      <c r="G60">
        <v>5439618</v>
      </c>
      <c r="H60">
        <v>258152</v>
      </c>
      <c r="I60">
        <v>114.664725</v>
      </c>
      <c r="J60">
        <v>5697770</v>
      </c>
      <c r="K60"/>
      <c r="L60"/>
      <c r="M60"/>
      <c r="N60"/>
    </row>
    <row r="61" spans="1:14">
      <c r="A61">
        <v>60</v>
      </c>
      <c r="B61">
        <v>2015</v>
      </c>
      <c r="C61" t="s">
        <v>131</v>
      </c>
      <c r="D61" t="s">
        <v>526</v>
      </c>
      <c r="E61" t="s">
        <v>132</v>
      </c>
      <c r="F61" t="s">
        <v>24</v>
      </c>
      <c r="G61">
        <v>25326089</v>
      </c>
      <c r="H61">
        <v>15648187</v>
      </c>
      <c r="I61">
        <v>54.9972820088242</v>
      </c>
      <c r="J61">
        <v>40974276</v>
      </c>
      <c r="K61"/>
      <c r="L61"/>
      <c r="M61"/>
      <c r="N61"/>
    </row>
    <row r="62" spans="1:14">
      <c r="A62">
        <v>61</v>
      </c>
      <c r="B62">
        <v>2015</v>
      </c>
      <c r="C62" t="s">
        <v>133</v>
      </c>
      <c r="D62" t="s">
        <v>527</v>
      </c>
      <c r="E62" t="s">
        <v>134</v>
      </c>
      <c r="F62" t="s">
        <v>24</v>
      </c>
      <c r="G62">
        <v>224632</v>
      </c>
      <c r="H62">
        <v>8089</v>
      </c>
      <c r="I62">
        <v>73.156350807797097</v>
      </c>
      <c r="J62">
        <v>232721</v>
      </c>
      <c r="K62"/>
      <c r="L62"/>
      <c r="M62"/>
      <c r="N62"/>
    </row>
    <row r="63" spans="1:14">
      <c r="A63">
        <v>62</v>
      </c>
      <c r="B63">
        <v>2015</v>
      </c>
      <c r="C63" t="s">
        <v>135</v>
      </c>
      <c r="D63" t="s">
        <v>528</v>
      </c>
      <c r="E63" t="s">
        <v>136</v>
      </c>
      <c r="F63" t="s">
        <v>24</v>
      </c>
      <c r="G63">
        <v>4992254</v>
      </c>
      <c r="H63">
        <v>198967</v>
      </c>
      <c r="I63">
        <v>70.597698674451195</v>
      </c>
      <c r="J63">
        <v>5191221</v>
      </c>
      <c r="K63"/>
      <c r="L63"/>
      <c r="M63"/>
      <c r="N63"/>
    </row>
    <row r="64" spans="1:14">
      <c r="A64">
        <v>63</v>
      </c>
      <c r="B64">
        <v>2015</v>
      </c>
      <c r="C64" t="s">
        <v>137</v>
      </c>
      <c r="D64" t="s">
        <v>529</v>
      </c>
      <c r="E64" t="s">
        <v>138</v>
      </c>
      <c r="F64" t="s">
        <v>14</v>
      </c>
      <c r="G64">
        <v>5679609</v>
      </c>
      <c r="H64">
        <v>208626</v>
      </c>
      <c r="I64">
        <v>100.00083333333301</v>
      </c>
      <c r="J64">
        <v>5888235</v>
      </c>
      <c r="K64"/>
      <c r="L64"/>
      <c r="M64"/>
      <c r="N64"/>
    </row>
    <row r="65" spans="1:14">
      <c r="A65">
        <v>64</v>
      </c>
      <c r="B65">
        <v>2015</v>
      </c>
      <c r="C65" t="s">
        <v>139</v>
      </c>
      <c r="D65" t="s">
        <v>530</v>
      </c>
      <c r="E65" t="s">
        <v>140</v>
      </c>
      <c r="F65" t="s">
        <v>19</v>
      </c>
      <c r="G65">
        <v>34406035</v>
      </c>
      <c r="H65">
        <v>24212042</v>
      </c>
      <c r="I65">
        <v>100.093585</v>
      </c>
      <c r="J65">
        <v>58618077</v>
      </c>
      <c r="K65"/>
      <c r="L65"/>
      <c r="M65"/>
      <c r="N65"/>
    </row>
    <row r="66" spans="1:14">
      <c r="A66">
        <v>65</v>
      </c>
      <c r="B66">
        <v>2015</v>
      </c>
      <c r="C66" t="s">
        <v>141</v>
      </c>
      <c r="D66" t="s">
        <v>531</v>
      </c>
      <c r="E66" t="s">
        <v>142</v>
      </c>
      <c r="F66" t="s">
        <v>14</v>
      </c>
      <c r="G66">
        <v>31352712</v>
      </c>
      <c r="H66">
        <v>19801970</v>
      </c>
      <c r="I66">
        <v>119.5175</v>
      </c>
      <c r="J66">
        <v>51154682</v>
      </c>
      <c r="K66"/>
      <c r="L66"/>
      <c r="M66"/>
      <c r="N66"/>
    </row>
    <row r="67" spans="1:14">
      <c r="A67">
        <v>66</v>
      </c>
      <c r="B67">
        <v>2015</v>
      </c>
      <c r="C67" t="s">
        <v>143</v>
      </c>
      <c r="D67" t="s">
        <v>532</v>
      </c>
      <c r="E67" t="s">
        <v>144</v>
      </c>
      <c r="F67" t="s">
        <v>24</v>
      </c>
      <c r="G67">
        <v>93280</v>
      </c>
      <c r="H67">
        <v>0</v>
      </c>
      <c r="I67">
        <v>100.778610108303</v>
      </c>
      <c r="J67">
        <v>93280</v>
      </c>
      <c r="K67"/>
      <c r="L67"/>
      <c r="M67"/>
      <c r="N67"/>
    </row>
    <row r="68" spans="1:14">
      <c r="A68">
        <v>67</v>
      </c>
      <c r="B68">
        <v>2015</v>
      </c>
      <c r="C68" t="s">
        <v>145</v>
      </c>
      <c r="D68" t="s">
        <v>533</v>
      </c>
      <c r="E68" t="s">
        <v>146</v>
      </c>
      <c r="F68" t="s">
        <v>56</v>
      </c>
      <c r="G68">
        <v>24272186</v>
      </c>
      <c r="H68">
        <v>1960005</v>
      </c>
      <c r="I68">
        <v>111.64166666666701</v>
      </c>
      <c r="J68">
        <v>26232191</v>
      </c>
      <c r="K68"/>
      <c r="L68"/>
      <c r="M68"/>
      <c r="N68"/>
    </row>
    <row r="69" spans="1:14">
      <c r="A69">
        <v>68</v>
      </c>
      <c r="B69">
        <v>2015</v>
      </c>
      <c r="C69" t="s">
        <v>147</v>
      </c>
      <c r="D69" t="s">
        <v>534</v>
      </c>
      <c r="E69" t="s">
        <v>148</v>
      </c>
      <c r="F69" t="s">
        <v>9</v>
      </c>
      <c r="G69">
        <v>752354068</v>
      </c>
      <c r="H69">
        <v>104541214</v>
      </c>
      <c r="I69">
        <v>90.966666666666697</v>
      </c>
      <c r="J69">
        <v>856895282</v>
      </c>
      <c r="K69"/>
      <c r="L69"/>
      <c r="M69"/>
      <c r="N69"/>
    </row>
    <row r="70" spans="1:14">
      <c r="A70">
        <v>69</v>
      </c>
      <c r="B70">
        <v>2015</v>
      </c>
      <c r="C70" t="s">
        <v>149</v>
      </c>
      <c r="D70" t="s">
        <v>535</v>
      </c>
      <c r="E70" t="s">
        <v>150</v>
      </c>
      <c r="F70" t="s">
        <v>14</v>
      </c>
      <c r="G70">
        <v>6917017</v>
      </c>
      <c r="H70">
        <v>4125079</v>
      </c>
      <c r="I70">
        <v>284.75</v>
      </c>
      <c r="J70">
        <v>11042096</v>
      </c>
      <c r="K70"/>
      <c r="L70"/>
      <c r="M70"/>
      <c r="N70"/>
    </row>
    <row r="71" spans="1:14">
      <c r="A71">
        <v>70</v>
      </c>
      <c r="B71">
        <v>2015</v>
      </c>
      <c r="C71" t="s">
        <v>151</v>
      </c>
      <c r="D71" t="s">
        <v>536</v>
      </c>
      <c r="E71" t="s">
        <v>152</v>
      </c>
      <c r="F71" t="s">
        <v>19</v>
      </c>
      <c r="G71">
        <v>2656557</v>
      </c>
      <c r="H71">
        <v>2827277</v>
      </c>
      <c r="I71">
        <v>100</v>
      </c>
      <c r="J71">
        <v>5483834</v>
      </c>
      <c r="K71"/>
      <c r="L71"/>
      <c r="M71"/>
      <c r="N71"/>
    </row>
    <row r="72" spans="1:14">
      <c r="A72">
        <v>71</v>
      </c>
      <c r="B72">
        <v>2015</v>
      </c>
      <c r="C72" t="s">
        <v>153</v>
      </c>
      <c r="D72" t="s">
        <v>537</v>
      </c>
      <c r="E72" t="s">
        <v>154</v>
      </c>
      <c r="F72" t="s">
        <v>14</v>
      </c>
      <c r="G72">
        <v>452648</v>
      </c>
      <c r="H72">
        <v>878329</v>
      </c>
      <c r="I72">
        <v>74.584894262889193</v>
      </c>
      <c r="J72">
        <v>1330977</v>
      </c>
      <c r="K72"/>
      <c r="L72"/>
      <c r="M72"/>
      <c r="N72"/>
    </row>
    <row r="73" spans="1:14">
      <c r="A73">
        <v>72</v>
      </c>
      <c r="B73">
        <v>2015</v>
      </c>
      <c r="C73" t="s">
        <v>155</v>
      </c>
      <c r="D73" t="s">
        <v>538</v>
      </c>
      <c r="E73" t="s">
        <v>156</v>
      </c>
      <c r="F73" t="s">
        <v>19</v>
      </c>
      <c r="G73">
        <v>1644364</v>
      </c>
      <c r="H73">
        <v>80144087</v>
      </c>
      <c r="I73">
        <v>135.1</v>
      </c>
      <c r="J73">
        <v>81788451</v>
      </c>
      <c r="K73"/>
      <c r="L73"/>
      <c r="M73"/>
      <c r="N73"/>
    </row>
    <row r="74" spans="1:14">
      <c r="A74">
        <v>73</v>
      </c>
      <c r="B74">
        <v>2015</v>
      </c>
      <c r="C74" t="s">
        <v>0</v>
      </c>
      <c r="D74" t="s">
        <v>539</v>
      </c>
      <c r="E74" t="s">
        <v>157</v>
      </c>
      <c r="F74" t="s">
        <v>9</v>
      </c>
      <c r="G74">
        <v>810281448</v>
      </c>
      <c r="H74">
        <v>835392568</v>
      </c>
      <c r="I74">
        <v>120.42166666666699</v>
      </c>
      <c r="J74">
        <v>1645674016</v>
      </c>
      <c r="K74"/>
      <c r="L74"/>
      <c r="M74"/>
      <c r="N74"/>
    </row>
    <row r="75" spans="1:14">
      <c r="A75">
        <v>74</v>
      </c>
      <c r="B75">
        <v>2015</v>
      </c>
      <c r="C75" t="s">
        <v>158</v>
      </c>
      <c r="D75" t="s">
        <v>540</v>
      </c>
      <c r="E75" t="s">
        <v>159</v>
      </c>
      <c r="F75" t="s">
        <v>19</v>
      </c>
      <c r="G75">
        <v>59160914</v>
      </c>
      <c r="H75">
        <v>204235800</v>
      </c>
      <c r="I75">
        <v>100.325</v>
      </c>
      <c r="J75">
        <v>263396714</v>
      </c>
      <c r="K75"/>
      <c r="L75"/>
      <c r="M75"/>
      <c r="N75"/>
    </row>
    <row r="76" spans="1:14">
      <c r="A76">
        <v>75</v>
      </c>
      <c r="B76">
        <v>2015</v>
      </c>
      <c r="C76" t="s">
        <v>160</v>
      </c>
      <c r="D76" t="s">
        <v>541</v>
      </c>
      <c r="E76" t="s">
        <v>161</v>
      </c>
      <c r="F76" t="s">
        <v>9</v>
      </c>
      <c r="G76">
        <v>31502175</v>
      </c>
      <c r="H76">
        <v>116379645</v>
      </c>
      <c r="I76">
        <v>93.674999999999997</v>
      </c>
      <c r="J76">
        <v>147881820</v>
      </c>
      <c r="K76"/>
      <c r="L76"/>
      <c r="M76"/>
      <c r="N76"/>
    </row>
    <row r="77" spans="1:14">
      <c r="A77">
        <v>76</v>
      </c>
      <c r="B77">
        <v>2015</v>
      </c>
      <c r="C77" t="s">
        <v>162</v>
      </c>
      <c r="D77" t="s">
        <v>542</v>
      </c>
      <c r="E77" t="s">
        <v>163</v>
      </c>
      <c r="F77" t="s">
        <v>9</v>
      </c>
      <c r="G77">
        <v>637902266</v>
      </c>
      <c r="H77">
        <v>576044441</v>
      </c>
      <c r="I77">
        <v>123.10833333333299</v>
      </c>
      <c r="J77">
        <v>1213946707</v>
      </c>
      <c r="K77"/>
      <c r="L77"/>
      <c r="M77"/>
      <c r="N77"/>
    </row>
    <row r="78" spans="1:14">
      <c r="A78">
        <v>77</v>
      </c>
      <c r="B78">
        <v>2015</v>
      </c>
      <c r="C78" t="s">
        <v>164</v>
      </c>
      <c r="D78" t="s">
        <v>543</v>
      </c>
      <c r="E78" t="s">
        <v>165</v>
      </c>
      <c r="F78" t="s">
        <v>9</v>
      </c>
      <c r="G78">
        <v>4805751</v>
      </c>
      <c r="H78">
        <v>4741</v>
      </c>
      <c r="I78">
        <v>103.55701637892901</v>
      </c>
      <c r="J78">
        <v>4810492</v>
      </c>
      <c r="K78"/>
      <c r="L78"/>
      <c r="M78"/>
      <c r="N78"/>
    </row>
    <row r="79" spans="1:14">
      <c r="A79">
        <v>78</v>
      </c>
      <c r="B79">
        <v>2015</v>
      </c>
      <c r="C79" t="s">
        <v>166</v>
      </c>
      <c r="D79" t="s">
        <v>544</v>
      </c>
      <c r="E79" t="s">
        <v>167</v>
      </c>
      <c r="F79" t="s">
        <v>9</v>
      </c>
      <c r="G79">
        <v>93417528</v>
      </c>
      <c r="H79">
        <v>3755813</v>
      </c>
      <c r="I79">
        <v>25.599042708382001</v>
      </c>
      <c r="J79">
        <v>97173341</v>
      </c>
      <c r="K79"/>
      <c r="L79"/>
      <c r="M79"/>
      <c r="N79"/>
    </row>
    <row r="80" spans="1:14">
      <c r="A80">
        <v>79</v>
      </c>
      <c r="B80">
        <v>2015</v>
      </c>
      <c r="C80" t="s">
        <v>168</v>
      </c>
      <c r="D80" t="s">
        <v>545</v>
      </c>
      <c r="E80" t="s">
        <v>169</v>
      </c>
      <c r="F80" t="s">
        <v>19</v>
      </c>
      <c r="G80">
        <v>2478110</v>
      </c>
      <c r="H80">
        <v>2672732</v>
      </c>
      <c r="I80">
        <v>151.59800000000001</v>
      </c>
      <c r="J80">
        <v>5150842</v>
      </c>
      <c r="K80"/>
      <c r="L80"/>
      <c r="M80"/>
      <c r="N80"/>
    </row>
    <row r="81" spans="1:14">
      <c r="A81">
        <v>80</v>
      </c>
      <c r="B81">
        <v>2015</v>
      </c>
      <c r="C81" t="s">
        <v>170</v>
      </c>
      <c r="D81" t="s">
        <v>546</v>
      </c>
      <c r="E81" t="s">
        <v>171</v>
      </c>
      <c r="F81" t="s">
        <v>19</v>
      </c>
      <c r="G81">
        <v>398549307</v>
      </c>
      <c r="H81">
        <v>934238885</v>
      </c>
      <c r="I81">
        <v>99.968987499999997</v>
      </c>
      <c r="J81">
        <v>1332788192</v>
      </c>
      <c r="K81"/>
      <c r="L81"/>
      <c r="M81"/>
      <c r="N81"/>
    </row>
    <row r="82" spans="1:14">
      <c r="A82">
        <v>81</v>
      </c>
      <c r="B82">
        <v>2015</v>
      </c>
      <c r="C82" t="s">
        <v>172</v>
      </c>
      <c r="D82" t="s">
        <v>547</v>
      </c>
      <c r="E82" t="s">
        <v>173</v>
      </c>
      <c r="F82" t="s">
        <v>14</v>
      </c>
      <c r="G82">
        <v>41549805</v>
      </c>
      <c r="H82">
        <v>6256801</v>
      </c>
      <c r="I82">
        <v>86.841666666666697</v>
      </c>
      <c r="J82">
        <v>47806606</v>
      </c>
      <c r="K82"/>
      <c r="L82"/>
      <c r="M82"/>
      <c r="N82"/>
    </row>
    <row r="83" spans="1:14">
      <c r="A83">
        <v>82</v>
      </c>
      <c r="B83">
        <v>2015</v>
      </c>
      <c r="C83" t="s">
        <v>174</v>
      </c>
      <c r="D83" t="s">
        <v>548</v>
      </c>
      <c r="E83" t="s">
        <v>175</v>
      </c>
      <c r="F83" t="s">
        <v>9</v>
      </c>
      <c r="G83">
        <v>96641814</v>
      </c>
      <c r="H83">
        <v>1759287</v>
      </c>
      <c r="I83">
        <v>93.375622557874806</v>
      </c>
      <c r="J83">
        <v>98401101</v>
      </c>
      <c r="K83"/>
      <c r="L83"/>
      <c r="M83"/>
      <c r="N83"/>
    </row>
    <row r="84" spans="1:14">
      <c r="A84">
        <v>83</v>
      </c>
      <c r="B84">
        <v>2015</v>
      </c>
      <c r="C84" t="s">
        <v>176</v>
      </c>
      <c r="D84" t="s">
        <v>549</v>
      </c>
      <c r="E84" t="s">
        <v>177</v>
      </c>
      <c r="F84" t="s">
        <v>9</v>
      </c>
      <c r="G84">
        <v>2952502953.9499998</v>
      </c>
      <c r="H84">
        <v>3143949189</v>
      </c>
      <c r="I84">
        <v>98.224999999999994</v>
      </c>
      <c r="J84">
        <v>6096452142.9499998</v>
      </c>
      <c r="K84"/>
      <c r="L84"/>
      <c r="M84"/>
      <c r="N84"/>
    </row>
    <row r="85" spans="1:14">
      <c r="A85">
        <v>84</v>
      </c>
      <c r="B85">
        <v>2015</v>
      </c>
      <c r="C85" t="s">
        <v>178</v>
      </c>
      <c r="D85" t="s">
        <v>550</v>
      </c>
      <c r="E85" t="s">
        <v>179</v>
      </c>
      <c r="F85" t="s">
        <v>24</v>
      </c>
      <c r="G85">
        <v>10838513</v>
      </c>
      <c r="H85">
        <v>3650531</v>
      </c>
      <c r="I85">
        <v>81.524650863211804</v>
      </c>
      <c r="J85">
        <v>14489044</v>
      </c>
      <c r="K85"/>
      <c r="L85"/>
      <c r="M85"/>
      <c r="N85"/>
    </row>
    <row r="86" spans="1:14">
      <c r="A86">
        <v>85</v>
      </c>
      <c r="B86">
        <v>2015</v>
      </c>
      <c r="C86" t="s">
        <v>180</v>
      </c>
      <c r="D86" t="s">
        <v>551</v>
      </c>
      <c r="E86" t="s">
        <v>181</v>
      </c>
      <c r="F86" t="s">
        <v>9</v>
      </c>
      <c r="G86">
        <v>7378</v>
      </c>
      <c r="H86">
        <v>126159</v>
      </c>
      <c r="I86">
        <v>99.612667799037595</v>
      </c>
      <c r="J86">
        <v>133537</v>
      </c>
      <c r="K86"/>
      <c r="L86"/>
      <c r="M86"/>
      <c r="N86"/>
    </row>
    <row r="87" spans="1:14">
      <c r="A87">
        <v>86</v>
      </c>
      <c r="B87">
        <v>2015</v>
      </c>
      <c r="C87" t="s">
        <v>182</v>
      </c>
      <c r="D87" t="s">
        <v>552</v>
      </c>
      <c r="E87" t="s">
        <v>183</v>
      </c>
      <c r="F87" t="s">
        <v>9</v>
      </c>
      <c r="G87">
        <v>8431860</v>
      </c>
      <c r="H87">
        <v>16377995</v>
      </c>
      <c r="I87">
        <v>160.22499999999999</v>
      </c>
      <c r="J87">
        <v>24809855</v>
      </c>
      <c r="K87"/>
      <c r="L87"/>
      <c r="M87"/>
      <c r="N87"/>
    </row>
    <row r="88" spans="1:14">
      <c r="A88">
        <v>87</v>
      </c>
      <c r="B88">
        <v>2015</v>
      </c>
      <c r="C88" t="s">
        <v>184</v>
      </c>
      <c r="D88" t="s">
        <v>553</v>
      </c>
      <c r="E88" t="s">
        <v>185</v>
      </c>
      <c r="F88" t="s">
        <v>29</v>
      </c>
      <c r="G88">
        <v>14891344</v>
      </c>
      <c r="H88">
        <v>21140</v>
      </c>
      <c r="I88">
        <v>124.305187670368</v>
      </c>
      <c r="J88">
        <v>14912484</v>
      </c>
      <c r="K88"/>
      <c r="L88"/>
      <c r="M88"/>
      <c r="N88"/>
    </row>
    <row r="89" spans="1:14">
      <c r="A89">
        <v>88</v>
      </c>
      <c r="B89">
        <v>2015</v>
      </c>
      <c r="C89" t="s">
        <v>186</v>
      </c>
      <c r="D89" t="s">
        <v>554</v>
      </c>
      <c r="E89" t="s">
        <v>187</v>
      </c>
      <c r="F89" t="s">
        <v>14</v>
      </c>
      <c r="G89">
        <v>144303</v>
      </c>
      <c r="H89">
        <v>42242</v>
      </c>
      <c r="I89">
        <v>107.345</v>
      </c>
      <c r="J89">
        <v>186545</v>
      </c>
      <c r="K89"/>
      <c r="L89"/>
      <c r="M89"/>
      <c r="N89"/>
    </row>
    <row r="90" spans="1:14">
      <c r="A90">
        <v>89</v>
      </c>
      <c r="B90">
        <v>2015</v>
      </c>
      <c r="C90" t="s">
        <v>188</v>
      </c>
      <c r="D90" t="s">
        <v>555</v>
      </c>
      <c r="E90" t="s">
        <v>189</v>
      </c>
      <c r="F90" t="s">
        <v>9</v>
      </c>
      <c r="G90">
        <v>1565052181</v>
      </c>
      <c r="H90">
        <v>1831895276</v>
      </c>
      <c r="I90">
        <v>94.860916666666697</v>
      </c>
      <c r="J90">
        <v>3396947457</v>
      </c>
      <c r="K90"/>
      <c r="L90"/>
      <c r="M90"/>
      <c r="N90"/>
    </row>
    <row r="91" spans="1:14">
      <c r="A91">
        <v>90</v>
      </c>
      <c r="B91">
        <v>2015</v>
      </c>
      <c r="C91" t="s">
        <v>190</v>
      </c>
      <c r="D91" t="s">
        <v>556</v>
      </c>
      <c r="E91" t="s">
        <v>191</v>
      </c>
      <c r="F91" t="s">
        <v>9</v>
      </c>
      <c r="G91">
        <v>82368420</v>
      </c>
      <c r="H91">
        <v>154265878</v>
      </c>
      <c r="I91">
        <v>106.552028432732</v>
      </c>
      <c r="J91">
        <v>236634298</v>
      </c>
      <c r="K91"/>
      <c r="L91"/>
      <c r="M91"/>
      <c r="N91"/>
    </row>
    <row r="92" spans="1:14">
      <c r="A92">
        <v>91</v>
      </c>
      <c r="B92">
        <v>2015</v>
      </c>
      <c r="C92" t="s">
        <v>192</v>
      </c>
      <c r="D92" t="s">
        <v>557</v>
      </c>
      <c r="E92" t="s">
        <v>193</v>
      </c>
      <c r="F92" t="s">
        <v>14</v>
      </c>
      <c r="G92">
        <v>1200694</v>
      </c>
      <c r="H92">
        <v>175881</v>
      </c>
      <c r="I92">
        <v>102.44965000000001</v>
      </c>
      <c r="J92">
        <v>1376575</v>
      </c>
      <c r="K92"/>
      <c r="L92"/>
      <c r="M92"/>
      <c r="N92"/>
    </row>
    <row r="93" spans="1:14">
      <c r="A93">
        <v>92</v>
      </c>
      <c r="B93">
        <v>2015</v>
      </c>
      <c r="C93" t="s">
        <v>194</v>
      </c>
      <c r="D93" t="s">
        <v>558</v>
      </c>
      <c r="E93" t="s">
        <v>195</v>
      </c>
      <c r="F93" t="s">
        <v>9</v>
      </c>
      <c r="G93">
        <v>3882064</v>
      </c>
      <c r="H93">
        <v>1439423</v>
      </c>
      <c r="I93">
        <v>60.909446303765399</v>
      </c>
      <c r="J93">
        <v>5321487</v>
      </c>
      <c r="K93"/>
      <c r="L93"/>
      <c r="M93"/>
      <c r="N93"/>
    </row>
    <row r="94" spans="1:14">
      <c r="A94">
        <v>93</v>
      </c>
      <c r="B94">
        <v>2015</v>
      </c>
      <c r="C94" t="s">
        <v>196</v>
      </c>
      <c r="D94" t="s">
        <v>559</v>
      </c>
      <c r="E94" t="s">
        <v>197</v>
      </c>
      <c r="F94" t="s">
        <v>9</v>
      </c>
      <c r="G94">
        <v>1192795</v>
      </c>
      <c r="H94">
        <v>4050408</v>
      </c>
      <c r="I94">
        <v>99.712639722416895</v>
      </c>
      <c r="J94">
        <v>5243203</v>
      </c>
      <c r="K94"/>
      <c r="L94"/>
      <c r="M94"/>
      <c r="N94"/>
    </row>
    <row r="95" spans="1:14">
      <c r="A95">
        <v>94</v>
      </c>
      <c r="B95">
        <v>2015</v>
      </c>
      <c r="C95" t="s">
        <v>198</v>
      </c>
      <c r="D95" t="s">
        <v>560</v>
      </c>
      <c r="E95" t="s">
        <v>199</v>
      </c>
      <c r="F95" t="s">
        <v>9</v>
      </c>
      <c r="G95">
        <v>17730543</v>
      </c>
      <c r="H95">
        <v>1334134</v>
      </c>
      <c r="I95">
        <v>97.034453303205595</v>
      </c>
      <c r="J95">
        <v>19064677</v>
      </c>
      <c r="K95"/>
      <c r="L95"/>
      <c r="M95"/>
      <c r="N95"/>
    </row>
    <row r="96" spans="1:14">
      <c r="A96">
        <v>95</v>
      </c>
      <c r="B96">
        <v>2015</v>
      </c>
      <c r="C96" t="s">
        <v>200</v>
      </c>
      <c r="D96" t="s">
        <v>561</v>
      </c>
      <c r="E96" t="s">
        <v>201</v>
      </c>
      <c r="F96" t="s">
        <v>14</v>
      </c>
      <c r="G96">
        <v>4006942</v>
      </c>
      <c r="H96">
        <v>621</v>
      </c>
      <c r="I96">
        <v>102.33673675</v>
      </c>
      <c r="J96">
        <v>4007563</v>
      </c>
      <c r="K96"/>
      <c r="L96"/>
      <c r="M96"/>
      <c r="N96"/>
    </row>
    <row r="97" spans="1:14">
      <c r="A97">
        <v>96</v>
      </c>
      <c r="B97">
        <v>2015</v>
      </c>
      <c r="C97" t="s">
        <v>202</v>
      </c>
      <c r="D97" t="s">
        <v>562</v>
      </c>
      <c r="E97" t="s">
        <v>203</v>
      </c>
      <c r="F97" t="s">
        <v>9</v>
      </c>
      <c r="G97">
        <v>231729856</v>
      </c>
      <c r="H97">
        <v>52249682</v>
      </c>
      <c r="I97">
        <v>86.8392106625259</v>
      </c>
      <c r="J97">
        <v>283979538</v>
      </c>
      <c r="K97"/>
      <c r="L97"/>
      <c r="M97"/>
      <c r="N97"/>
    </row>
    <row r="98" spans="1:14">
      <c r="A98">
        <v>97</v>
      </c>
      <c r="B98">
        <v>2015</v>
      </c>
      <c r="C98" t="s">
        <v>204</v>
      </c>
      <c r="D98" t="s">
        <v>563</v>
      </c>
      <c r="E98" t="s">
        <v>205</v>
      </c>
      <c r="F98" t="s">
        <v>24</v>
      </c>
      <c r="G98">
        <v>1351551</v>
      </c>
      <c r="H98">
        <v>5403</v>
      </c>
      <c r="I98">
        <v>59.057136746271297</v>
      </c>
      <c r="J98">
        <v>1356954</v>
      </c>
      <c r="K98"/>
      <c r="L98"/>
      <c r="M98"/>
      <c r="N98"/>
    </row>
    <row r="99" spans="1:14">
      <c r="A99">
        <v>98</v>
      </c>
      <c r="B99">
        <v>2015</v>
      </c>
      <c r="C99" t="s">
        <v>206</v>
      </c>
      <c r="D99" t="s">
        <v>564</v>
      </c>
      <c r="E99" t="s">
        <v>207</v>
      </c>
      <c r="F99" t="s">
        <v>24</v>
      </c>
      <c r="G99">
        <v>0</v>
      </c>
      <c r="H99">
        <v>14712</v>
      </c>
      <c r="I99">
        <v>67.626805284361495</v>
      </c>
      <c r="J99">
        <v>14712</v>
      </c>
      <c r="K99"/>
      <c r="L99"/>
      <c r="M99"/>
      <c r="N99"/>
    </row>
    <row r="100" spans="1:14">
      <c r="A100">
        <v>99</v>
      </c>
      <c r="B100">
        <v>2015</v>
      </c>
      <c r="C100" t="s">
        <v>208</v>
      </c>
      <c r="D100" t="s">
        <v>565</v>
      </c>
      <c r="E100" t="s">
        <v>209</v>
      </c>
      <c r="F100" t="s">
        <v>19</v>
      </c>
      <c r="G100">
        <v>30758499</v>
      </c>
      <c r="H100">
        <v>20580203</v>
      </c>
      <c r="I100">
        <v>99.999991666666702</v>
      </c>
      <c r="J100">
        <v>51338702</v>
      </c>
      <c r="K100"/>
      <c r="L100"/>
      <c r="M100"/>
      <c r="N100"/>
    </row>
    <row r="101" spans="1:14">
      <c r="A101">
        <v>100</v>
      </c>
      <c r="B101">
        <v>2015</v>
      </c>
      <c r="C101" t="s">
        <v>210</v>
      </c>
      <c r="D101" t="s">
        <v>566</v>
      </c>
      <c r="E101" t="s">
        <v>211</v>
      </c>
      <c r="F101" t="s">
        <v>19</v>
      </c>
      <c r="G101">
        <v>2269689</v>
      </c>
      <c r="H101">
        <v>7182929</v>
      </c>
      <c r="I101">
        <v>100</v>
      </c>
      <c r="J101">
        <v>9452618</v>
      </c>
      <c r="K101"/>
      <c r="L101"/>
      <c r="M101"/>
      <c r="N101"/>
    </row>
    <row r="102" spans="1:14">
      <c r="A102">
        <v>101</v>
      </c>
      <c r="B102">
        <v>2015</v>
      </c>
      <c r="C102" t="s">
        <v>212</v>
      </c>
      <c r="D102" t="s">
        <v>567</v>
      </c>
      <c r="E102" t="s">
        <v>213</v>
      </c>
      <c r="F102" t="s">
        <v>19</v>
      </c>
      <c r="G102">
        <v>8242714</v>
      </c>
      <c r="H102">
        <v>5102214</v>
      </c>
      <c r="I102">
        <v>99.999999166666697</v>
      </c>
      <c r="J102">
        <v>13344928</v>
      </c>
      <c r="K102"/>
      <c r="L102"/>
      <c r="M102"/>
      <c r="N102"/>
    </row>
    <row r="103" spans="1:14">
      <c r="A103">
        <v>102</v>
      </c>
      <c r="B103">
        <v>2015</v>
      </c>
      <c r="C103" t="s">
        <v>214</v>
      </c>
      <c r="D103" t="s">
        <v>568</v>
      </c>
      <c r="E103" t="s">
        <v>215</v>
      </c>
      <c r="F103" t="s">
        <v>24</v>
      </c>
      <c r="G103">
        <v>48120262</v>
      </c>
      <c r="H103">
        <v>0</v>
      </c>
      <c r="I103">
        <v>150.78333333333299</v>
      </c>
      <c r="J103">
        <v>48120262</v>
      </c>
      <c r="K103"/>
      <c r="L103"/>
      <c r="M103"/>
      <c r="N103"/>
    </row>
    <row r="104" spans="1:14">
      <c r="A104">
        <v>103</v>
      </c>
      <c r="B104">
        <v>2015</v>
      </c>
      <c r="C104" t="s">
        <v>216</v>
      </c>
      <c r="D104" t="s">
        <v>569</v>
      </c>
      <c r="E104" t="s">
        <v>217</v>
      </c>
      <c r="F104" t="s">
        <v>24</v>
      </c>
      <c r="G104">
        <v>65418597</v>
      </c>
      <c r="H104">
        <v>91683449</v>
      </c>
      <c r="I104">
        <v>97.302530253025296</v>
      </c>
      <c r="J104">
        <v>157102046</v>
      </c>
      <c r="K104"/>
      <c r="L104"/>
      <c r="M104"/>
      <c r="N104"/>
    </row>
    <row r="105" spans="1:14">
      <c r="A105">
        <v>104</v>
      </c>
      <c r="B105">
        <v>2015</v>
      </c>
      <c r="C105" t="s">
        <v>218</v>
      </c>
      <c r="D105" t="s">
        <v>570</v>
      </c>
      <c r="E105" t="s">
        <v>219</v>
      </c>
      <c r="F105" t="s">
        <v>19</v>
      </c>
      <c r="G105">
        <v>661737</v>
      </c>
      <c r="H105">
        <v>315109</v>
      </c>
      <c r="I105">
        <v>51.052204408540298</v>
      </c>
      <c r="J105">
        <v>976846</v>
      </c>
      <c r="K105"/>
      <c r="L105"/>
      <c r="M105"/>
      <c r="N105"/>
    </row>
    <row r="106" spans="1:14">
      <c r="A106">
        <v>105</v>
      </c>
      <c r="B106">
        <v>2015</v>
      </c>
      <c r="C106" t="s">
        <v>220</v>
      </c>
      <c r="D106" t="s">
        <v>571</v>
      </c>
      <c r="E106" t="s">
        <v>221</v>
      </c>
      <c r="F106" t="s">
        <v>24</v>
      </c>
      <c r="G106">
        <v>2404269</v>
      </c>
      <c r="H106">
        <v>1243391</v>
      </c>
      <c r="I106">
        <v>94.299949379593599</v>
      </c>
      <c r="J106">
        <v>3647660</v>
      </c>
      <c r="K106"/>
      <c r="L106"/>
      <c r="M106"/>
      <c r="N106"/>
    </row>
    <row r="107" spans="1:14">
      <c r="A107">
        <v>106</v>
      </c>
      <c r="B107">
        <v>2015</v>
      </c>
      <c r="C107" t="s">
        <v>222</v>
      </c>
      <c r="D107" t="s">
        <v>572</v>
      </c>
      <c r="E107" t="s">
        <v>223</v>
      </c>
      <c r="F107" t="s">
        <v>24</v>
      </c>
      <c r="G107">
        <v>10724140</v>
      </c>
      <c r="H107">
        <v>11792</v>
      </c>
      <c r="I107">
        <v>102.28359142607199</v>
      </c>
      <c r="J107">
        <v>10735932</v>
      </c>
      <c r="K107"/>
      <c r="L107"/>
      <c r="M107"/>
      <c r="N107"/>
    </row>
    <row r="108" spans="1:14">
      <c r="A108">
        <v>107</v>
      </c>
      <c r="B108">
        <v>2015</v>
      </c>
      <c r="C108" t="s">
        <v>224</v>
      </c>
      <c r="D108" t="s">
        <v>573</v>
      </c>
      <c r="E108" t="s">
        <v>225</v>
      </c>
      <c r="F108" t="s">
        <v>9</v>
      </c>
      <c r="G108">
        <v>27534534</v>
      </c>
      <c r="H108">
        <v>2884417</v>
      </c>
      <c r="I108">
        <v>119.70431167153799</v>
      </c>
      <c r="J108">
        <v>30418951</v>
      </c>
      <c r="K108"/>
      <c r="L108"/>
      <c r="M108"/>
      <c r="N108"/>
    </row>
    <row r="109" spans="1:14">
      <c r="A109">
        <v>108</v>
      </c>
      <c r="B109">
        <v>2015</v>
      </c>
      <c r="C109" t="s">
        <v>226</v>
      </c>
      <c r="D109" t="s">
        <v>574</v>
      </c>
      <c r="E109" t="s">
        <v>227</v>
      </c>
      <c r="F109" t="s">
        <v>9</v>
      </c>
      <c r="G109">
        <v>10784533</v>
      </c>
      <c r="H109">
        <v>1980511</v>
      </c>
      <c r="I109">
        <v>79.998549107142793</v>
      </c>
      <c r="J109">
        <v>12765044</v>
      </c>
      <c r="K109"/>
      <c r="L109"/>
      <c r="M109"/>
      <c r="N109"/>
    </row>
    <row r="110" spans="1:14">
      <c r="A110">
        <v>109</v>
      </c>
      <c r="B110">
        <v>2015</v>
      </c>
      <c r="C110" t="s">
        <v>228</v>
      </c>
      <c r="D110" t="s">
        <v>575</v>
      </c>
      <c r="E110" t="s">
        <v>229</v>
      </c>
      <c r="F110" t="s">
        <v>9</v>
      </c>
      <c r="G110">
        <v>6961773</v>
      </c>
      <c r="H110">
        <v>1405446</v>
      </c>
      <c r="I110">
        <v>92.797499999999999</v>
      </c>
      <c r="J110">
        <v>8367219</v>
      </c>
      <c r="K110"/>
      <c r="L110"/>
      <c r="M110"/>
      <c r="N110"/>
    </row>
    <row r="111" spans="1:14">
      <c r="A111">
        <v>110</v>
      </c>
      <c r="B111">
        <v>2015</v>
      </c>
      <c r="C111" t="s">
        <v>230</v>
      </c>
      <c r="D111" t="s">
        <v>576</v>
      </c>
      <c r="E111" t="s">
        <v>231</v>
      </c>
      <c r="F111" t="s">
        <v>14</v>
      </c>
      <c r="G111">
        <v>5233963</v>
      </c>
      <c r="H111">
        <v>457</v>
      </c>
      <c r="I111">
        <v>100</v>
      </c>
      <c r="J111">
        <v>5234420</v>
      </c>
      <c r="K111"/>
      <c r="L111"/>
      <c r="M111"/>
      <c r="N111"/>
    </row>
    <row r="112" spans="1:14">
      <c r="A112">
        <v>111</v>
      </c>
      <c r="B112">
        <v>2015</v>
      </c>
      <c r="C112" t="s">
        <v>232</v>
      </c>
      <c r="D112" t="s">
        <v>577</v>
      </c>
      <c r="E112" t="s">
        <v>233</v>
      </c>
      <c r="F112" t="s">
        <v>24</v>
      </c>
      <c r="G112">
        <v>0</v>
      </c>
      <c r="H112">
        <v>4582</v>
      </c>
      <c r="I112">
        <v>91.417712279680103</v>
      </c>
      <c r="J112">
        <v>4582</v>
      </c>
      <c r="K112"/>
      <c r="L112"/>
      <c r="M112"/>
      <c r="N112"/>
    </row>
    <row r="113" spans="1:14">
      <c r="A113">
        <v>112</v>
      </c>
      <c r="B113">
        <v>2015</v>
      </c>
      <c r="C113" t="s">
        <v>234</v>
      </c>
      <c r="D113" t="s">
        <v>578</v>
      </c>
      <c r="E113" t="s">
        <v>235</v>
      </c>
      <c r="F113" t="s">
        <v>14</v>
      </c>
      <c r="G113">
        <v>0</v>
      </c>
      <c r="H113">
        <v>53379</v>
      </c>
      <c r="I113">
        <v>98.530653298641795</v>
      </c>
      <c r="J113">
        <v>53379</v>
      </c>
      <c r="K113"/>
      <c r="L113"/>
      <c r="M113"/>
      <c r="N113"/>
    </row>
    <row r="114" spans="1:14">
      <c r="A114">
        <v>113</v>
      </c>
      <c r="B114">
        <v>2015</v>
      </c>
      <c r="C114" t="s">
        <v>236</v>
      </c>
      <c r="D114" t="s">
        <v>579</v>
      </c>
      <c r="E114" t="s">
        <v>237</v>
      </c>
      <c r="F114" t="s">
        <v>19</v>
      </c>
      <c r="G114">
        <v>6422192</v>
      </c>
      <c r="H114">
        <v>4653890</v>
      </c>
      <c r="I114">
        <v>97.874809805804304</v>
      </c>
      <c r="J114">
        <v>11076082</v>
      </c>
      <c r="K114"/>
      <c r="L114"/>
      <c r="M114"/>
      <c r="N114"/>
    </row>
    <row r="115" spans="1:14">
      <c r="A115">
        <v>114</v>
      </c>
      <c r="B115">
        <v>2015</v>
      </c>
      <c r="C115" t="s">
        <v>238</v>
      </c>
      <c r="D115" t="s">
        <v>580</v>
      </c>
      <c r="E115" t="s">
        <v>239</v>
      </c>
      <c r="F115" t="s">
        <v>24</v>
      </c>
      <c r="G115">
        <v>69604764</v>
      </c>
      <c r="H115">
        <v>3214359</v>
      </c>
      <c r="I115">
        <v>95.542806707855206</v>
      </c>
      <c r="J115">
        <v>72819123</v>
      </c>
      <c r="K115"/>
      <c r="L115"/>
      <c r="M115"/>
      <c r="N115"/>
    </row>
    <row r="116" spans="1:14">
      <c r="A116">
        <v>115</v>
      </c>
      <c r="B116">
        <v>2015</v>
      </c>
      <c r="C116" t="s">
        <v>240</v>
      </c>
      <c r="D116" t="s">
        <v>581</v>
      </c>
      <c r="E116" t="s">
        <v>241</v>
      </c>
      <c r="F116" t="s">
        <v>9</v>
      </c>
      <c r="G116">
        <v>23130736</v>
      </c>
      <c r="H116">
        <v>3200</v>
      </c>
      <c r="I116">
        <v>94.545447909154305</v>
      </c>
      <c r="J116">
        <v>23133936</v>
      </c>
      <c r="K116"/>
      <c r="L116"/>
      <c r="M116"/>
      <c r="N116"/>
    </row>
    <row r="117" spans="1:14">
      <c r="A117">
        <v>116</v>
      </c>
      <c r="B117">
        <v>2015</v>
      </c>
      <c r="C117" t="s">
        <v>242</v>
      </c>
      <c r="D117" t="s">
        <v>582</v>
      </c>
      <c r="E117" t="s">
        <v>243</v>
      </c>
      <c r="F117" t="s">
        <v>24</v>
      </c>
      <c r="G117">
        <v>129112</v>
      </c>
      <c r="H117">
        <v>1270422</v>
      </c>
      <c r="I117">
        <v>46.625034164546001</v>
      </c>
      <c r="J117">
        <v>1399534</v>
      </c>
      <c r="K117"/>
      <c r="L117"/>
      <c r="M117"/>
      <c r="N117"/>
    </row>
    <row r="118" spans="1:14">
      <c r="A118">
        <v>117</v>
      </c>
      <c r="B118">
        <v>2015</v>
      </c>
      <c r="C118" t="s">
        <v>244</v>
      </c>
      <c r="D118" t="s">
        <v>583</v>
      </c>
      <c r="E118" t="s">
        <v>245</v>
      </c>
      <c r="F118" t="s">
        <v>14</v>
      </c>
      <c r="G118">
        <v>365960500</v>
      </c>
      <c r="H118">
        <v>262701087</v>
      </c>
      <c r="I118">
        <v>87.654568333333302</v>
      </c>
      <c r="J118">
        <v>628661587</v>
      </c>
      <c r="K118"/>
      <c r="L118"/>
      <c r="M118"/>
      <c r="N118"/>
    </row>
    <row r="119" spans="1:14">
      <c r="A119">
        <v>118</v>
      </c>
      <c r="B119">
        <v>2015</v>
      </c>
      <c r="C119" t="s">
        <v>246</v>
      </c>
      <c r="D119" t="s">
        <v>584</v>
      </c>
      <c r="E119" t="s">
        <v>247</v>
      </c>
      <c r="F119" t="s">
        <v>9</v>
      </c>
      <c r="G119">
        <v>942866302</v>
      </c>
      <c r="H119">
        <v>1655400618</v>
      </c>
      <c r="I119">
        <v>112.808333333333</v>
      </c>
      <c r="J119">
        <v>2598266920</v>
      </c>
      <c r="K119"/>
      <c r="L119"/>
      <c r="M119"/>
      <c r="N119"/>
    </row>
    <row r="120" spans="1:14">
      <c r="A120">
        <v>119</v>
      </c>
      <c r="B120">
        <v>2015</v>
      </c>
      <c r="C120" t="s">
        <v>248</v>
      </c>
      <c r="D120" t="s">
        <v>585</v>
      </c>
      <c r="E120" t="s">
        <v>249</v>
      </c>
      <c r="F120" t="s">
        <v>24</v>
      </c>
      <c r="G120">
        <v>5181556</v>
      </c>
      <c r="H120">
        <v>1314530</v>
      </c>
      <c r="I120">
        <v>85.166497229478395</v>
      </c>
      <c r="J120">
        <v>6496086</v>
      </c>
      <c r="K120"/>
      <c r="L120"/>
      <c r="M120"/>
      <c r="N120"/>
    </row>
    <row r="121" spans="1:14">
      <c r="A121">
        <v>120</v>
      </c>
      <c r="B121">
        <v>2015</v>
      </c>
      <c r="C121" t="s">
        <v>250</v>
      </c>
      <c r="D121" t="s">
        <v>586</v>
      </c>
      <c r="E121" t="s">
        <v>251</v>
      </c>
      <c r="F121" t="s">
        <v>24</v>
      </c>
      <c r="G121">
        <v>427490</v>
      </c>
      <c r="H121">
        <v>114116</v>
      </c>
      <c r="I121">
        <v>112.270565971908</v>
      </c>
      <c r="J121">
        <v>541606</v>
      </c>
      <c r="K121"/>
      <c r="L121"/>
      <c r="M121"/>
      <c r="N121"/>
    </row>
    <row r="122" spans="1:14">
      <c r="A122">
        <v>121</v>
      </c>
      <c r="B122">
        <v>2015</v>
      </c>
      <c r="C122" t="s">
        <v>252</v>
      </c>
      <c r="D122" t="s">
        <v>587</v>
      </c>
      <c r="E122" t="s">
        <v>253</v>
      </c>
      <c r="F122" t="s">
        <v>29</v>
      </c>
      <c r="G122">
        <v>151312148</v>
      </c>
      <c r="H122">
        <v>2252797</v>
      </c>
      <c r="I122">
        <v>105.6225</v>
      </c>
      <c r="J122">
        <v>153564945</v>
      </c>
      <c r="K122"/>
      <c r="L122"/>
      <c r="M122"/>
      <c r="N122"/>
    </row>
    <row r="123" spans="1:14">
      <c r="A123">
        <v>122</v>
      </c>
      <c r="B123">
        <v>2015</v>
      </c>
      <c r="C123" t="s">
        <v>254</v>
      </c>
      <c r="D123" t="s">
        <v>588</v>
      </c>
      <c r="E123" t="s">
        <v>255</v>
      </c>
      <c r="F123" t="s">
        <v>24</v>
      </c>
      <c r="G123">
        <v>487210</v>
      </c>
      <c r="H123">
        <v>154946</v>
      </c>
      <c r="I123">
        <v>96.741666666666703</v>
      </c>
      <c r="J123">
        <v>642156</v>
      </c>
      <c r="K123"/>
      <c r="L123"/>
      <c r="M123"/>
      <c r="N123"/>
    </row>
    <row r="124" spans="1:14">
      <c r="A124">
        <v>123</v>
      </c>
      <c r="B124">
        <v>2015</v>
      </c>
      <c r="C124" t="s">
        <v>256</v>
      </c>
      <c r="D124" t="s">
        <v>589</v>
      </c>
      <c r="E124" t="s">
        <v>257</v>
      </c>
      <c r="F124" t="s">
        <v>24</v>
      </c>
      <c r="G124">
        <v>284671136</v>
      </c>
      <c r="H124">
        <v>58069</v>
      </c>
      <c r="I124">
        <v>173.123643958299</v>
      </c>
      <c r="J124">
        <v>284729205</v>
      </c>
      <c r="K124"/>
      <c r="L124"/>
      <c r="M124"/>
      <c r="N124"/>
    </row>
    <row r="125" spans="1:14">
      <c r="A125">
        <v>124</v>
      </c>
      <c r="B125">
        <v>2015</v>
      </c>
      <c r="C125" t="s">
        <v>258</v>
      </c>
      <c r="D125" t="s">
        <v>590</v>
      </c>
      <c r="E125" t="s">
        <v>259</v>
      </c>
      <c r="F125" t="s">
        <v>14</v>
      </c>
      <c r="G125">
        <v>34449224</v>
      </c>
      <c r="H125">
        <v>2331588</v>
      </c>
      <c r="I125">
        <v>190.33860475</v>
      </c>
      <c r="J125">
        <v>36780812</v>
      </c>
      <c r="K125"/>
      <c r="L125"/>
      <c r="M125"/>
      <c r="N125"/>
    </row>
    <row r="126" spans="1:14">
      <c r="A126">
        <v>125</v>
      </c>
      <c r="B126">
        <v>2015</v>
      </c>
      <c r="C126" t="s">
        <v>260</v>
      </c>
      <c r="D126" t="s">
        <v>591</v>
      </c>
      <c r="E126" t="s">
        <v>261</v>
      </c>
      <c r="F126" t="s">
        <v>19</v>
      </c>
      <c r="G126">
        <v>809655775</v>
      </c>
      <c r="H126">
        <v>533358683</v>
      </c>
      <c r="I126">
        <v>100</v>
      </c>
      <c r="J126">
        <v>1343014458</v>
      </c>
      <c r="K126"/>
      <c r="L126"/>
      <c r="M126"/>
      <c r="N126"/>
    </row>
    <row r="127" spans="1:14">
      <c r="A127">
        <v>126</v>
      </c>
      <c r="B127">
        <v>2015</v>
      </c>
      <c r="C127" t="s">
        <v>262</v>
      </c>
      <c r="D127" t="s">
        <v>592</v>
      </c>
      <c r="E127" t="s">
        <v>263</v>
      </c>
      <c r="F127" t="s">
        <v>19</v>
      </c>
      <c r="G127">
        <v>40276595</v>
      </c>
      <c r="H127">
        <v>69670714</v>
      </c>
      <c r="I127">
        <v>100</v>
      </c>
      <c r="J127">
        <v>109947309</v>
      </c>
      <c r="K127"/>
      <c r="L127"/>
      <c r="M127"/>
      <c r="N127"/>
    </row>
    <row r="128" spans="1:14">
      <c r="A128">
        <v>127</v>
      </c>
      <c r="B128">
        <v>2015</v>
      </c>
      <c r="C128" t="s">
        <v>264</v>
      </c>
      <c r="D128" t="s">
        <v>593</v>
      </c>
      <c r="E128" t="s">
        <v>265</v>
      </c>
      <c r="F128" t="s">
        <v>9</v>
      </c>
      <c r="G128">
        <v>11497565</v>
      </c>
      <c r="H128">
        <v>1057883</v>
      </c>
      <c r="I128">
        <v>103.693333333333</v>
      </c>
      <c r="J128">
        <v>12555448</v>
      </c>
      <c r="K128"/>
      <c r="L128"/>
      <c r="M128"/>
      <c r="N128"/>
    </row>
    <row r="129" spans="1:14">
      <c r="A129">
        <v>128</v>
      </c>
      <c r="B129">
        <v>2015</v>
      </c>
      <c r="C129" t="s">
        <v>266</v>
      </c>
      <c r="D129" t="s">
        <v>594</v>
      </c>
      <c r="E129" t="s">
        <v>267</v>
      </c>
      <c r="F129" t="s">
        <v>29</v>
      </c>
      <c r="G129">
        <v>0</v>
      </c>
      <c r="H129">
        <v>235654490</v>
      </c>
      <c r="I129">
        <v>97.818105000000003</v>
      </c>
      <c r="J129">
        <v>235654490</v>
      </c>
      <c r="K129"/>
      <c r="L129"/>
      <c r="M129"/>
      <c r="N129"/>
    </row>
    <row r="130" spans="1:14">
      <c r="A130">
        <v>129</v>
      </c>
      <c r="B130">
        <v>2015</v>
      </c>
      <c r="C130" t="s">
        <v>268</v>
      </c>
      <c r="D130" t="s">
        <v>595</v>
      </c>
      <c r="E130" t="s">
        <v>269</v>
      </c>
      <c r="F130" t="s">
        <v>9</v>
      </c>
      <c r="G130">
        <v>89153544</v>
      </c>
      <c r="H130">
        <v>2725119</v>
      </c>
      <c r="I130">
        <v>102.175</v>
      </c>
      <c r="J130">
        <v>91878663</v>
      </c>
      <c r="K130"/>
      <c r="L130"/>
      <c r="M130"/>
      <c r="N130"/>
    </row>
    <row r="131" spans="1:14">
      <c r="A131">
        <v>130</v>
      </c>
      <c r="B131">
        <v>2015</v>
      </c>
      <c r="C131" t="s">
        <v>270</v>
      </c>
      <c r="D131" t="s">
        <v>596</v>
      </c>
      <c r="E131" t="s">
        <v>271</v>
      </c>
      <c r="F131" t="s">
        <v>14</v>
      </c>
      <c r="G131">
        <v>51553408</v>
      </c>
      <c r="H131">
        <v>440783</v>
      </c>
      <c r="I131">
        <v>102.76666666666701</v>
      </c>
      <c r="J131">
        <v>51994191</v>
      </c>
      <c r="K131"/>
      <c r="L131"/>
      <c r="M131"/>
      <c r="N131"/>
    </row>
    <row r="132" spans="1:14">
      <c r="A132">
        <v>131</v>
      </c>
      <c r="B132">
        <v>2015</v>
      </c>
      <c r="C132" t="s">
        <v>272</v>
      </c>
      <c r="D132" t="s">
        <v>597</v>
      </c>
      <c r="E132" t="s">
        <v>273</v>
      </c>
      <c r="F132" t="s">
        <v>56</v>
      </c>
      <c r="G132">
        <v>128447010</v>
      </c>
      <c r="H132">
        <v>58547623</v>
      </c>
      <c r="I132">
        <v>82.089474569321496</v>
      </c>
      <c r="J132">
        <v>186994633</v>
      </c>
      <c r="K132"/>
      <c r="L132"/>
      <c r="M132"/>
      <c r="N132"/>
    </row>
    <row r="133" spans="1:14">
      <c r="A133">
        <v>132</v>
      </c>
      <c r="B133">
        <v>2015</v>
      </c>
      <c r="C133" t="s">
        <v>274</v>
      </c>
      <c r="D133" t="s">
        <v>598</v>
      </c>
      <c r="E133" t="s">
        <v>275</v>
      </c>
      <c r="F133" t="s">
        <v>29</v>
      </c>
      <c r="G133">
        <v>203718779</v>
      </c>
      <c r="H133">
        <v>10946217</v>
      </c>
      <c r="I133">
        <v>118</v>
      </c>
      <c r="J133">
        <v>214664996</v>
      </c>
      <c r="K133"/>
      <c r="L133"/>
      <c r="M133"/>
      <c r="N133"/>
    </row>
    <row r="134" spans="1:14">
      <c r="A134">
        <v>133</v>
      </c>
      <c r="B134">
        <v>2015</v>
      </c>
      <c r="C134" t="s">
        <v>276</v>
      </c>
      <c r="D134" t="s">
        <v>599</v>
      </c>
      <c r="E134" t="s">
        <v>277</v>
      </c>
      <c r="F134" t="s">
        <v>9</v>
      </c>
      <c r="G134">
        <v>643351617</v>
      </c>
      <c r="H134">
        <v>122943494</v>
      </c>
      <c r="I134">
        <v>91.165819456617001</v>
      </c>
      <c r="J134">
        <v>766295111</v>
      </c>
      <c r="K134"/>
      <c r="L134"/>
      <c r="M134"/>
      <c r="N134"/>
    </row>
    <row r="135" spans="1:14">
      <c r="A135">
        <v>134</v>
      </c>
      <c r="B135">
        <v>2015</v>
      </c>
      <c r="C135" t="s">
        <v>278</v>
      </c>
      <c r="D135" t="s">
        <v>600</v>
      </c>
      <c r="E135" t="s">
        <v>279</v>
      </c>
      <c r="F135" t="s">
        <v>9</v>
      </c>
      <c r="G135">
        <v>69836277</v>
      </c>
      <c r="H135">
        <v>66101986</v>
      </c>
      <c r="I135">
        <v>98.227956338181698</v>
      </c>
      <c r="J135">
        <v>135938263</v>
      </c>
      <c r="K135"/>
      <c r="L135"/>
      <c r="M135"/>
      <c r="N135"/>
    </row>
    <row r="136" spans="1:14">
      <c r="A136">
        <v>135</v>
      </c>
      <c r="B136">
        <v>2015</v>
      </c>
      <c r="C136" t="s">
        <v>280</v>
      </c>
      <c r="D136" t="s">
        <v>601</v>
      </c>
      <c r="E136" t="s">
        <v>281</v>
      </c>
      <c r="F136" t="s">
        <v>19</v>
      </c>
      <c r="G136">
        <v>37289867</v>
      </c>
      <c r="H136">
        <v>110409720</v>
      </c>
      <c r="I136">
        <v>122.85</v>
      </c>
      <c r="J136">
        <v>147699587</v>
      </c>
      <c r="K136"/>
      <c r="L136"/>
      <c r="M136"/>
      <c r="N136"/>
    </row>
    <row r="137" spans="1:14">
      <c r="A137">
        <v>136</v>
      </c>
      <c r="B137">
        <v>2015</v>
      </c>
      <c r="C137" t="s">
        <v>282</v>
      </c>
      <c r="D137" t="s">
        <v>602</v>
      </c>
      <c r="E137" t="s">
        <v>283</v>
      </c>
      <c r="F137" t="s">
        <v>19</v>
      </c>
      <c r="G137">
        <v>33760635</v>
      </c>
      <c r="H137">
        <v>35170363</v>
      </c>
      <c r="I137">
        <v>100.483416666667</v>
      </c>
      <c r="J137">
        <v>68930998</v>
      </c>
      <c r="K137"/>
      <c r="L137"/>
      <c r="M137"/>
      <c r="N137"/>
    </row>
    <row r="138" spans="1:14">
      <c r="A138">
        <v>137</v>
      </c>
      <c r="B138">
        <v>2015</v>
      </c>
      <c r="C138" t="s">
        <v>284</v>
      </c>
      <c r="D138" t="s">
        <v>603</v>
      </c>
      <c r="E138" t="s">
        <v>285</v>
      </c>
      <c r="F138" t="s">
        <v>29</v>
      </c>
      <c r="G138">
        <v>417967</v>
      </c>
      <c r="H138">
        <v>1015</v>
      </c>
      <c r="I138">
        <v>100.36278759244</v>
      </c>
      <c r="J138">
        <v>418982</v>
      </c>
      <c r="K138"/>
      <c r="L138"/>
      <c r="M138"/>
      <c r="N138"/>
    </row>
    <row r="139" spans="1:14">
      <c r="A139">
        <v>138</v>
      </c>
      <c r="B139">
        <v>2015</v>
      </c>
      <c r="C139" t="s">
        <v>286</v>
      </c>
      <c r="D139" t="s">
        <v>604</v>
      </c>
      <c r="E139" t="s">
        <v>287</v>
      </c>
      <c r="F139" t="s">
        <v>56</v>
      </c>
      <c r="G139">
        <v>2053357</v>
      </c>
      <c r="H139">
        <v>399919</v>
      </c>
      <c r="I139">
        <v>90.844616376531306</v>
      </c>
      <c r="J139">
        <v>2453276</v>
      </c>
      <c r="K139"/>
      <c r="L139"/>
      <c r="M139"/>
      <c r="N139"/>
    </row>
    <row r="140" spans="1:14">
      <c r="A140">
        <v>139</v>
      </c>
      <c r="B140">
        <v>2015</v>
      </c>
      <c r="C140" t="s">
        <v>288</v>
      </c>
      <c r="D140" t="s">
        <v>605</v>
      </c>
      <c r="E140" t="s">
        <v>289</v>
      </c>
      <c r="F140" t="s">
        <v>9</v>
      </c>
      <c r="G140">
        <v>36645630</v>
      </c>
      <c r="H140">
        <v>615236633</v>
      </c>
      <c r="I140">
        <v>96.504390664449801</v>
      </c>
      <c r="J140">
        <v>651882263</v>
      </c>
      <c r="K140"/>
      <c r="L140"/>
      <c r="M140"/>
      <c r="N140"/>
    </row>
    <row r="141" spans="1:14">
      <c r="A141">
        <v>140</v>
      </c>
      <c r="B141">
        <v>2015</v>
      </c>
      <c r="C141" t="s">
        <v>290</v>
      </c>
      <c r="D141" t="s">
        <v>606</v>
      </c>
      <c r="E141" t="s">
        <v>291</v>
      </c>
      <c r="F141" t="s">
        <v>19</v>
      </c>
      <c r="G141">
        <v>8967347</v>
      </c>
      <c r="H141">
        <v>21432830</v>
      </c>
      <c r="I141">
        <v>99.999793477790803</v>
      </c>
      <c r="J141">
        <v>30400177</v>
      </c>
      <c r="K141"/>
      <c r="L141"/>
      <c r="M141"/>
      <c r="N141"/>
    </row>
    <row r="142" spans="1:14">
      <c r="A142">
        <v>141</v>
      </c>
      <c r="B142">
        <v>2015</v>
      </c>
      <c r="C142" t="s">
        <v>292</v>
      </c>
      <c r="D142" t="s">
        <v>607</v>
      </c>
      <c r="E142" t="s">
        <v>293</v>
      </c>
      <c r="F142" t="s">
        <v>19</v>
      </c>
      <c r="G142">
        <v>125012676</v>
      </c>
      <c r="H142">
        <v>495012091</v>
      </c>
      <c r="I142">
        <v>151.52946666666699</v>
      </c>
      <c r="J142">
        <v>620024767</v>
      </c>
      <c r="K142"/>
      <c r="L142"/>
      <c r="M142"/>
      <c r="N142"/>
    </row>
    <row r="143" spans="1:14">
      <c r="A143">
        <v>142</v>
      </c>
      <c r="B143">
        <v>2015</v>
      </c>
      <c r="C143" t="s">
        <v>294</v>
      </c>
      <c r="D143" t="s">
        <v>608</v>
      </c>
      <c r="E143" t="s">
        <v>295</v>
      </c>
      <c r="F143" t="s">
        <v>24</v>
      </c>
      <c r="G143">
        <v>191341</v>
      </c>
      <c r="H143">
        <v>143396</v>
      </c>
      <c r="I143">
        <v>104.404303277498</v>
      </c>
      <c r="J143">
        <v>334737</v>
      </c>
      <c r="K143"/>
      <c r="L143"/>
      <c r="M143"/>
      <c r="N143"/>
    </row>
    <row r="144" spans="1:14">
      <c r="A144">
        <v>143</v>
      </c>
      <c r="B144">
        <v>2015</v>
      </c>
      <c r="C144" t="s">
        <v>296</v>
      </c>
      <c r="D144" t="s">
        <v>609</v>
      </c>
      <c r="E144" t="s">
        <v>297</v>
      </c>
      <c r="F144" t="s">
        <v>9</v>
      </c>
      <c r="G144">
        <v>610708321</v>
      </c>
      <c r="H144">
        <v>467562020</v>
      </c>
      <c r="I144">
        <v>96.430833333333396</v>
      </c>
      <c r="J144">
        <v>1078270341</v>
      </c>
      <c r="K144"/>
      <c r="L144"/>
      <c r="M144"/>
      <c r="N144"/>
    </row>
    <row r="145" spans="1:14">
      <c r="A145">
        <v>144</v>
      </c>
      <c r="B145">
        <v>2015</v>
      </c>
      <c r="C145" t="s">
        <v>298</v>
      </c>
      <c r="D145" t="s">
        <v>610</v>
      </c>
      <c r="E145" t="s">
        <v>299</v>
      </c>
      <c r="F145" t="s">
        <v>29</v>
      </c>
      <c r="G145">
        <v>29660578</v>
      </c>
      <c r="H145">
        <v>5151565</v>
      </c>
      <c r="I145">
        <v>99.019239474258299</v>
      </c>
      <c r="J145">
        <v>34812143</v>
      </c>
      <c r="K145"/>
      <c r="L145"/>
      <c r="M145"/>
      <c r="N145"/>
    </row>
    <row r="146" spans="1:14">
      <c r="A146">
        <v>145</v>
      </c>
      <c r="B146">
        <v>2015</v>
      </c>
      <c r="C146" t="s">
        <v>300</v>
      </c>
      <c r="D146" t="s">
        <v>611</v>
      </c>
      <c r="E146" t="s">
        <v>301</v>
      </c>
      <c r="F146" t="s">
        <v>24</v>
      </c>
      <c r="G146">
        <v>2144480</v>
      </c>
      <c r="H146">
        <v>19693</v>
      </c>
      <c r="I146">
        <v>100.985498214236</v>
      </c>
      <c r="J146">
        <v>2164173</v>
      </c>
      <c r="K146"/>
      <c r="L146"/>
      <c r="M146"/>
      <c r="N146"/>
    </row>
    <row r="147" spans="1:14">
      <c r="A147">
        <v>146</v>
      </c>
      <c r="B147">
        <v>2015</v>
      </c>
      <c r="C147" t="s">
        <v>302</v>
      </c>
      <c r="D147" t="s">
        <v>612</v>
      </c>
      <c r="E147" t="s">
        <v>303</v>
      </c>
      <c r="F147" t="s">
        <v>24</v>
      </c>
      <c r="G147">
        <v>57201756</v>
      </c>
      <c r="H147">
        <v>98939</v>
      </c>
      <c r="I147">
        <v>246.70843750338199</v>
      </c>
      <c r="J147">
        <v>57300695</v>
      </c>
      <c r="K147"/>
      <c r="L147"/>
      <c r="M147"/>
      <c r="N147"/>
    </row>
    <row r="148" spans="1:14">
      <c r="A148">
        <v>147</v>
      </c>
      <c r="B148">
        <v>2015</v>
      </c>
      <c r="C148" t="s">
        <v>304</v>
      </c>
      <c r="D148" t="s">
        <v>613</v>
      </c>
      <c r="E148" t="s">
        <v>305</v>
      </c>
      <c r="F148" t="s">
        <v>19</v>
      </c>
      <c r="G148">
        <v>65878701</v>
      </c>
      <c r="H148">
        <v>287208928</v>
      </c>
      <c r="I148">
        <v>313.34583333333302</v>
      </c>
      <c r="J148">
        <v>353087629</v>
      </c>
      <c r="K148"/>
      <c r="L148"/>
      <c r="M148"/>
      <c r="N148"/>
    </row>
    <row r="149" spans="1:14">
      <c r="A149">
        <v>148</v>
      </c>
      <c r="B149">
        <v>2015</v>
      </c>
      <c r="C149" t="s">
        <v>306</v>
      </c>
      <c r="D149" t="s">
        <v>614</v>
      </c>
      <c r="E149" t="s">
        <v>307</v>
      </c>
      <c r="F149" t="s">
        <v>9</v>
      </c>
      <c r="G149">
        <v>1080238094</v>
      </c>
      <c r="H149">
        <v>1735966871</v>
      </c>
      <c r="I149">
        <v>98.963166666666694</v>
      </c>
      <c r="J149">
        <v>2816204965</v>
      </c>
      <c r="K149"/>
      <c r="L149"/>
      <c r="M149"/>
      <c r="N149"/>
    </row>
    <row r="150" spans="1:14">
      <c r="A150">
        <v>149</v>
      </c>
      <c r="B150">
        <v>2015</v>
      </c>
      <c r="C150" t="s">
        <v>308</v>
      </c>
      <c r="D150" t="s">
        <v>615</v>
      </c>
      <c r="E150" t="s">
        <v>309</v>
      </c>
      <c r="F150" t="s">
        <v>19</v>
      </c>
      <c r="G150">
        <v>3399133</v>
      </c>
      <c r="H150">
        <v>14031255</v>
      </c>
      <c r="I150">
        <v>100.00083333333301</v>
      </c>
      <c r="J150">
        <v>17430388</v>
      </c>
      <c r="K150"/>
      <c r="L150"/>
      <c r="M150"/>
      <c r="N150"/>
    </row>
    <row r="151" spans="1:14">
      <c r="A151">
        <v>150</v>
      </c>
      <c r="B151">
        <v>2015</v>
      </c>
      <c r="C151" t="s">
        <v>310</v>
      </c>
      <c r="D151" t="s">
        <v>616</v>
      </c>
      <c r="E151" t="s">
        <v>311</v>
      </c>
      <c r="F151" t="s">
        <v>19</v>
      </c>
      <c r="G151">
        <v>633500</v>
      </c>
      <c r="H151">
        <v>79946343</v>
      </c>
      <c r="I151">
        <v>163.458333333333</v>
      </c>
      <c r="J151">
        <v>80579843</v>
      </c>
      <c r="K151"/>
      <c r="L151"/>
      <c r="M151"/>
      <c r="N151"/>
    </row>
    <row r="152" spans="1:14">
      <c r="A152">
        <v>151</v>
      </c>
      <c r="B152">
        <v>2015</v>
      </c>
      <c r="C152" t="s">
        <v>312</v>
      </c>
      <c r="D152" t="s">
        <v>617</v>
      </c>
      <c r="E152" t="s">
        <v>313</v>
      </c>
      <c r="F152" t="s">
        <v>24</v>
      </c>
      <c r="G152">
        <v>4054774</v>
      </c>
      <c r="H152">
        <v>366305</v>
      </c>
      <c r="I152">
        <v>42.171666666666702</v>
      </c>
      <c r="J152">
        <v>4421079</v>
      </c>
      <c r="K152"/>
      <c r="L152"/>
      <c r="M152"/>
      <c r="N152"/>
    </row>
    <row r="153" spans="1:14">
      <c r="A153">
        <v>152</v>
      </c>
      <c r="B153">
        <v>2015</v>
      </c>
      <c r="C153" t="s">
        <v>314</v>
      </c>
      <c r="D153" t="s">
        <v>618</v>
      </c>
      <c r="E153" t="s">
        <v>315</v>
      </c>
      <c r="F153" t="s">
        <v>19</v>
      </c>
      <c r="G153">
        <v>17344</v>
      </c>
      <c r="H153">
        <v>27633</v>
      </c>
      <c r="I153">
        <v>107.73333333333299</v>
      </c>
      <c r="J153">
        <v>44977</v>
      </c>
      <c r="K153"/>
      <c r="L153"/>
      <c r="M153"/>
      <c r="N153"/>
    </row>
    <row r="154" spans="1:14">
      <c r="A154">
        <v>153</v>
      </c>
      <c r="B154">
        <v>2015</v>
      </c>
      <c r="C154" t="s">
        <v>316</v>
      </c>
      <c r="D154" t="s">
        <v>619</v>
      </c>
      <c r="E154" t="s">
        <v>317</v>
      </c>
      <c r="F154" t="s">
        <v>24</v>
      </c>
      <c r="G154">
        <v>26696859</v>
      </c>
      <c r="H154">
        <v>1249706</v>
      </c>
      <c r="I154">
        <v>100.27997635156299</v>
      </c>
      <c r="J154">
        <v>27946565</v>
      </c>
      <c r="K154"/>
      <c r="L154"/>
      <c r="M154"/>
      <c r="N154"/>
    </row>
    <row r="155" spans="1:14">
      <c r="A155">
        <v>154</v>
      </c>
      <c r="B155">
        <v>2015</v>
      </c>
      <c r="C155" t="s">
        <v>318</v>
      </c>
      <c r="D155" t="s">
        <v>620</v>
      </c>
      <c r="E155" t="s">
        <v>319</v>
      </c>
      <c r="F155" t="s">
        <v>24</v>
      </c>
      <c r="G155">
        <v>410437</v>
      </c>
      <c r="H155">
        <v>1968</v>
      </c>
      <c r="I155">
        <v>100.91261498263199</v>
      </c>
      <c r="J155">
        <v>412405</v>
      </c>
      <c r="K155"/>
      <c r="L155"/>
      <c r="M155"/>
      <c r="N155"/>
    </row>
    <row r="156" spans="1:14">
      <c r="A156">
        <v>155</v>
      </c>
      <c r="B156">
        <v>2015</v>
      </c>
      <c r="C156" t="s">
        <v>320</v>
      </c>
      <c r="D156" t="s">
        <v>621</v>
      </c>
      <c r="E156" t="s">
        <v>321</v>
      </c>
      <c r="F156" t="s">
        <v>56</v>
      </c>
      <c r="G156">
        <v>152968</v>
      </c>
      <c r="H156">
        <v>362880</v>
      </c>
      <c r="I156">
        <v>66.443084425663699</v>
      </c>
      <c r="J156">
        <v>515848</v>
      </c>
      <c r="K156"/>
      <c r="L156"/>
      <c r="M156"/>
      <c r="N156"/>
    </row>
    <row r="157" spans="1:14">
      <c r="A157">
        <v>156</v>
      </c>
      <c r="B157">
        <v>2015</v>
      </c>
      <c r="C157" t="s">
        <v>322</v>
      </c>
      <c r="D157" t="s">
        <v>622</v>
      </c>
      <c r="E157" t="s">
        <v>323</v>
      </c>
      <c r="F157" t="s">
        <v>24</v>
      </c>
      <c r="G157">
        <v>10013</v>
      </c>
      <c r="H157">
        <v>1757</v>
      </c>
      <c r="I157">
        <v>98.810969938094601</v>
      </c>
      <c r="J157">
        <v>11770</v>
      </c>
      <c r="K157"/>
      <c r="L157"/>
      <c r="M157"/>
      <c r="N157"/>
    </row>
    <row r="158" spans="1:14">
      <c r="A158">
        <v>157</v>
      </c>
      <c r="B158">
        <v>2015</v>
      </c>
      <c r="C158" t="s">
        <v>324</v>
      </c>
      <c r="D158" t="s">
        <v>623</v>
      </c>
      <c r="E158" t="s">
        <v>325</v>
      </c>
      <c r="F158" t="s">
        <v>14</v>
      </c>
      <c r="G158">
        <v>20857195</v>
      </c>
      <c r="H158">
        <v>27382855</v>
      </c>
      <c r="I158">
        <v>109.37333333333299</v>
      </c>
      <c r="J158">
        <v>48240050</v>
      </c>
      <c r="K158"/>
      <c r="L158"/>
      <c r="M158"/>
      <c r="N158"/>
    </row>
    <row r="159" spans="1:14">
      <c r="A159">
        <v>158</v>
      </c>
      <c r="B159">
        <v>2015</v>
      </c>
      <c r="C159" t="s">
        <v>326</v>
      </c>
      <c r="D159" t="s">
        <v>624</v>
      </c>
      <c r="E159" t="s">
        <v>327</v>
      </c>
      <c r="F159" t="s">
        <v>24</v>
      </c>
      <c r="G159">
        <v>1526878</v>
      </c>
      <c r="H159">
        <v>114023</v>
      </c>
      <c r="I159">
        <v>89.678449005231997</v>
      </c>
      <c r="J159">
        <v>1640901</v>
      </c>
      <c r="K159"/>
      <c r="L159"/>
      <c r="M159"/>
      <c r="N159"/>
    </row>
    <row r="160" spans="1:14">
      <c r="A160">
        <v>159</v>
      </c>
      <c r="B160">
        <v>2015</v>
      </c>
      <c r="C160" t="s">
        <v>328</v>
      </c>
      <c r="D160" t="s">
        <v>625</v>
      </c>
      <c r="E160" t="s">
        <v>329</v>
      </c>
      <c r="F160" t="s">
        <v>24</v>
      </c>
      <c r="G160">
        <v>2532089</v>
      </c>
      <c r="H160">
        <v>18246</v>
      </c>
      <c r="I160">
        <v>102.14413725</v>
      </c>
      <c r="J160">
        <v>2550335</v>
      </c>
      <c r="K160"/>
      <c r="L160"/>
      <c r="M160"/>
      <c r="N160"/>
    </row>
    <row r="161" spans="1:14">
      <c r="A161">
        <v>160</v>
      </c>
      <c r="B161">
        <v>2015</v>
      </c>
      <c r="C161" t="s">
        <v>330</v>
      </c>
      <c r="D161" t="s">
        <v>626</v>
      </c>
      <c r="E161" t="s">
        <v>331</v>
      </c>
      <c r="F161" t="s">
        <v>9</v>
      </c>
      <c r="G161">
        <v>774626198</v>
      </c>
      <c r="H161">
        <v>2083334215</v>
      </c>
      <c r="I161">
        <v>97.417633855643004</v>
      </c>
      <c r="J161">
        <v>2857960413</v>
      </c>
      <c r="K161"/>
      <c r="L161"/>
      <c r="M161"/>
      <c r="N161"/>
    </row>
    <row r="162" spans="1:14">
      <c r="A162">
        <v>161</v>
      </c>
      <c r="B162">
        <v>2015</v>
      </c>
      <c r="C162" t="s">
        <v>332</v>
      </c>
      <c r="D162" t="s">
        <v>627</v>
      </c>
      <c r="E162" t="s">
        <v>333</v>
      </c>
      <c r="F162" t="s">
        <v>9</v>
      </c>
      <c r="G162">
        <v>0</v>
      </c>
      <c r="H162">
        <v>7262</v>
      </c>
      <c r="I162">
        <v>494.38477514161798</v>
      </c>
      <c r="J162">
        <v>7262</v>
      </c>
      <c r="K162"/>
      <c r="L162"/>
      <c r="M162"/>
      <c r="N162"/>
    </row>
    <row r="163" spans="1:14">
      <c r="A163">
        <v>162</v>
      </c>
      <c r="B163">
        <v>2015</v>
      </c>
      <c r="C163" t="s">
        <v>334</v>
      </c>
      <c r="D163" t="s">
        <v>628</v>
      </c>
      <c r="E163" t="s">
        <v>335</v>
      </c>
      <c r="F163" t="s">
        <v>9</v>
      </c>
      <c r="G163">
        <v>2155062</v>
      </c>
      <c r="H163">
        <v>732083</v>
      </c>
      <c r="I163">
        <v>98.65</v>
      </c>
      <c r="J163">
        <v>2887145</v>
      </c>
      <c r="K163"/>
      <c r="L163"/>
      <c r="M163"/>
      <c r="N163"/>
    </row>
    <row r="164" spans="1:14">
      <c r="A164">
        <v>163</v>
      </c>
      <c r="B164">
        <v>2015</v>
      </c>
      <c r="C164" t="s">
        <v>336</v>
      </c>
      <c r="D164" t="s">
        <v>629</v>
      </c>
      <c r="E164" t="s">
        <v>337</v>
      </c>
      <c r="F164" t="s">
        <v>24</v>
      </c>
      <c r="G164">
        <v>6490210</v>
      </c>
      <c r="H164">
        <v>4844823</v>
      </c>
      <c r="I164">
        <v>100</v>
      </c>
      <c r="J164">
        <v>11335033</v>
      </c>
      <c r="K164"/>
      <c r="L164"/>
      <c r="M164"/>
      <c r="N164"/>
    </row>
    <row r="165" spans="1:14">
      <c r="A165">
        <v>164</v>
      </c>
      <c r="B165">
        <v>2015</v>
      </c>
      <c r="C165" t="s">
        <v>338</v>
      </c>
      <c r="D165" t="s">
        <v>630</v>
      </c>
      <c r="E165" t="s">
        <v>339</v>
      </c>
      <c r="F165" t="s">
        <v>29</v>
      </c>
      <c r="G165">
        <v>65461186</v>
      </c>
      <c r="H165">
        <v>2302863</v>
      </c>
      <c r="I165">
        <v>85.384408041179796</v>
      </c>
      <c r="J165">
        <v>67764049</v>
      </c>
      <c r="K165"/>
      <c r="L165"/>
      <c r="M165"/>
      <c r="N165"/>
    </row>
    <row r="166" spans="1:14">
      <c r="A166">
        <v>165</v>
      </c>
      <c r="B166">
        <v>2015</v>
      </c>
      <c r="C166" t="s">
        <v>340</v>
      </c>
      <c r="D166" t="s">
        <v>631</v>
      </c>
      <c r="E166" t="s">
        <v>341</v>
      </c>
      <c r="F166" t="s">
        <v>9</v>
      </c>
      <c r="G166">
        <v>109780039</v>
      </c>
      <c r="H166">
        <v>170619480</v>
      </c>
      <c r="I166">
        <v>260.58499999999998</v>
      </c>
      <c r="J166">
        <v>280399519</v>
      </c>
      <c r="K166"/>
      <c r="L166"/>
      <c r="M166"/>
      <c r="N166"/>
    </row>
    <row r="167" spans="1:14">
      <c r="A167">
        <v>166</v>
      </c>
      <c r="B167">
        <v>2015</v>
      </c>
      <c r="C167" t="s">
        <v>342</v>
      </c>
      <c r="D167" t="s">
        <v>632</v>
      </c>
      <c r="E167" t="s">
        <v>343</v>
      </c>
      <c r="F167" t="s">
        <v>14</v>
      </c>
      <c r="G167">
        <v>53578916</v>
      </c>
      <c r="H167">
        <v>1084361</v>
      </c>
      <c r="I167">
        <v>101.28516967730501</v>
      </c>
      <c r="J167">
        <v>54663277</v>
      </c>
      <c r="K167"/>
      <c r="L167"/>
      <c r="M167"/>
      <c r="N167"/>
    </row>
    <row r="168" spans="1:14">
      <c r="A168">
        <v>167</v>
      </c>
      <c r="B168">
        <v>2015</v>
      </c>
      <c r="C168" t="s">
        <v>344</v>
      </c>
      <c r="D168" t="s">
        <v>633</v>
      </c>
      <c r="E168" t="s">
        <v>345</v>
      </c>
      <c r="F168" t="s">
        <v>24</v>
      </c>
      <c r="G168">
        <v>4655009</v>
      </c>
      <c r="H168">
        <v>3940414</v>
      </c>
      <c r="I168">
        <v>81.623551794718793</v>
      </c>
      <c r="J168">
        <v>8595423</v>
      </c>
      <c r="K168"/>
      <c r="L168"/>
      <c r="M168"/>
      <c r="N168"/>
    </row>
    <row r="169" spans="1:14">
      <c r="A169">
        <v>168</v>
      </c>
      <c r="B169">
        <v>2015</v>
      </c>
      <c r="C169" t="s">
        <v>346</v>
      </c>
      <c r="D169" t="s">
        <v>634</v>
      </c>
      <c r="E169" t="s">
        <v>347</v>
      </c>
      <c r="F169" t="s">
        <v>19</v>
      </c>
      <c r="G169">
        <v>8098256</v>
      </c>
      <c r="H169">
        <v>12884187</v>
      </c>
      <c r="I169">
        <v>173.941666666667</v>
      </c>
      <c r="J169">
        <v>20982443</v>
      </c>
      <c r="K169"/>
      <c r="L169"/>
      <c r="M169"/>
      <c r="N169"/>
    </row>
    <row r="170" spans="1:14">
      <c r="A170">
        <v>169</v>
      </c>
      <c r="B170">
        <v>2015</v>
      </c>
      <c r="C170" t="s">
        <v>348</v>
      </c>
      <c r="D170" t="s">
        <v>635</v>
      </c>
      <c r="E170" t="s">
        <v>349</v>
      </c>
      <c r="F170" t="s">
        <v>24</v>
      </c>
      <c r="G170">
        <v>959064</v>
      </c>
      <c r="H170">
        <v>582186</v>
      </c>
      <c r="I170">
        <v>91.173985356424595</v>
      </c>
      <c r="J170">
        <v>1541250</v>
      </c>
      <c r="K170"/>
      <c r="L170"/>
      <c r="M170"/>
      <c r="N170"/>
    </row>
    <row r="171" spans="1:14">
      <c r="A171">
        <v>170</v>
      </c>
      <c r="B171">
        <v>2015</v>
      </c>
      <c r="C171" t="s">
        <v>350</v>
      </c>
      <c r="D171" t="s">
        <v>636</v>
      </c>
      <c r="E171" t="s">
        <v>351</v>
      </c>
      <c r="F171" t="s">
        <v>14</v>
      </c>
      <c r="G171">
        <v>5757781145</v>
      </c>
      <c r="H171">
        <v>5891415804</v>
      </c>
      <c r="I171">
        <v>108.695721960694</v>
      </c>
      <c r="J171">
        <v>11649196949</v>
      </c>
      <c r="K171"/>
      <c r="L171"/>
      <c r="M171"/>
      <c r="N171"/>
    </row>
    <row r="172" spans="1:14">
      <c r="A172">
        <v>171</v>
      </c>
      <c r="B172">
        <v>2015</v>
      </c>
      <c r="C172" t="s">
        <v>352</v>
      </c>
      <c r="D172" t="s">
        <v>637</v>
      </c>
      <c r="E172" t="s">
        <v>353</v>
      </c>
      <c r="F172" t="s">
        <v>56</v>
      </c>
      <c r="G172">
        <v>21420625</v>
      </c>
      <c r="H172">
        <v>5227438</v>
      </c>
      <c r="I172">
        <v>55.9396144516788</v>
      </c>
      <c r="J172">
        <v>26648063</v>
      </c>
      <c r="K172"/>
      <c r="L172"/>
      <c r="M172"/>
      <c r="N172"/>
    </row>
    <row r="173" spans="1:14">
      <c r="A173">
        <v>172</v>
      </c>
      <c r="B173">
        <v>2015</v>
      </c>
      <c r="C173" t="s">
        <v>354</v>
      </c>
      <c r="D173" t="s">
        <v>638</v>
      </c>
      <c r="E173" t="s">
        <v>355</v>
      </c>
      <c r="F173" t="s">
        <v>9</v>
      </c>
      <c r="G173">
        <v>3545051</v>
      </c>
      <c r="H173">
        <v>40886</v>
      </c>
      <c r="I173">
        <v>53.4587629167683</v>
      </c>
      <c r="J173">
        <v>3585937</v>
      </c>
      <c r="K173"/>
      <c r="L173"/>
      <c r="M173"/>
      <c r="N173"/>
    </row>
    <row r="174" spans="1:14">
      <c r="A174">
        <v>173</v>
      </c>
      <c r="B174">
        <v>2015</v>
      </c>
      <c r="C174" t="s">
        <v>356</v>
      </c>
      <c r="D174" t="s">
        <v>639</v>
      </c>
      <c r="E174" t="s">
        <v>357</v>
      </c>
      <c r="F174" t="s">
        <v>14</v>
      </c>
      <c r="G174">
        <v>1712838</v>
      </c>
      <c r="H174">
        <v>224</v>
      </c>
      <c r="I174">
        <v>105.808333333333</v>
      </c>
      <c r="J174">
        <v>1713062</v>
      </c>
      <c r="K174"/>
      <c r="L174"/>
      <c r="M174"/>
      <c r="N174"/>
    </row>
    <row r="175" spans="1:14">
      <c r="A175">
        <v>174</v>
      </c>
      <c r="B175">
        <v>2015</v>
      </c>
      <c r="C175" t="s">
        <v>358</v>
      </c>
      <c r="D175" t="s">
        <v>640</v>
      </c>
      <c r="E175" t="s">
        <v>359</v>
      </c>
      <c r="F175" t="s">
        <v>56</v>
      </c>
      <c r="G175">
        <v>309629569</v>
      </c>
      <c r="H175">
        <v>198177</v>
      </c>
      <c r="I175">
        <v>1460.5333333333299</v>
      </c>
      <c r="J175">
        <v>309827746</v>
      </c>
      <c r="K175"/>
      <c r="L175"/>
      <c r="M175"/>
      <c r="N175"/>
    </row>
    <row r="176" spans="1:14">
      <c r="A176">
        <v>175</v>
      </c>
      <c r="B176">
        <v>2015</v>
      </c>
      <c r="C176" t="s">
        <v>360</v>
      </c>
      <c r="D176" t="s">
        <v>641</v>
      </c>
      <c r="E176" t="s">
        <v>361</v>
      </c>
      <c r="F176" t="s">
        <v>14</v>
      </c>
      <c r="G176">
        <v>529151</v>
      </c>
      <c r="H176">
        <v>55080</v>
      </c>
      <c r="I176">
        <v>104.94079174532</v>
      </c>
      <c r="J176">
        <v>584231</v>
      </c>
      <c r="K176"/>
      <c r="L176"/>
      <c r="M176"/>
      <c r="N176"/>
    </row>
    <row r="177" spans="1:14">
      <c r="A177">
        <v>176</v>
      </c>
      <c r="B177">
        <v>2015</v>
      </c>
      <c r="C177" t="s">
        <v>362</v>
      </c>
      <c r="D177" t="s">
        <v>642</v>
      </c>
      <c r="E177" t="s">
        <v>363</v>
      </c>
      <c r="F177" t="s">
        <v>9</v>
      </c>
      <c r="G177">
        <v>519497341</v>
      </c>
      <c r="H177">
        <v>590604823</v>
      </c>
      <c r="I177">
        <v>88.198613609438794</v>
      </c>
      <c r="J177">
        <v>1110102164</v>
      </c>
      <c r="K177"/>
      <c r="L177"/>
      <c r="M177"/>
      <c r="N177"/>
    </row>
    <row r="178" spans="1:14">
      <c r="A178">
        <v>177</v>
      </c>
      <c r="B178">
        <v>2015</v>
      </c>
      <c r="C178" t="s">
        <v>364</v>
      </c>
      <c r="D178" t="s">
        <v>643</v>
      </c>
      <c r="E178" t="s">
        <v>365</v>
      </c>
      <c r="F178" t="s">
        <v>29</v>
      </c>
      <c r="G178">
        <v>53067351</v>
      </c>
      <c r="H178">
        <v>812218</v>
      </c>
      <c r="I178">
        <v>145.47499999999999</v>
      </c>
      <c r="J178">
        <v>53879569</v>
      </c>
      <c r="K178"/>
      <c r="L178"/>
      <c r="M178"/>
      <c r="N178"/>
    </row>
    <row r="179" spans="1:14">
      <c r="A179">
        <v>178</v>
      </c>
      <c r="B179">
        <v>2015</v>
      </c>
      <c r="C179" t="s">
        <v>366</v>
      </c>
      <c r="D179" t="s">
        <v>644</v>
      </c>
      <c r="E179" t="s">
        <v>367</v>
      </c>
      <c r="F179" t="s">
        <v>29</v>
      </c>
      <c r="G179">
        <v>111122415</v>
      </c>
      <c r="H179">
        <v>4829978</v>
      </c>
      <c r="I179">
        <v>99.824320195539201</v>
      </c>
      <c r="J179">
        <v>115952393</v>
      </c>
      <c r="K179"/>
      <c r="L179"/>
      <c r="M179"/>
      <c r="N179"/>
    </row>
    <row r="180" spans="1:14">
      <c r="A180">
        <v>179</v>
      </c>
      <c r="B180">
        <v>2015</v>
      </c>
      <c r="C180" t="s">
        <v>368</v>
      </c>
      <c r="D180" t="s">
        <v>645</v>
      </c>
      <c r="E180" t="s">
        <v>369</v>
      </c>
      <c r="F180" t="s">
        <v>24</v>
      </c>
      <c r="G180">
        <v>206777169</v>
      </c>
      <c r="H180">
        <v>157691500</v>
      </c>
      <c r="I180">
        <v>74.058333333333294</v>
      </c>
      <c r="J180">
        <v>364468669</v>
      </c>
      <c r="K180"/>
      <c r="L180"/>
      <c r="M180"/>
      <c r="N180"/>
    </row>
    <row r="181" spans="1:14">
      <c r="A181">
        <v>180</v>
      </c>
      <c r="B181">
        <v>2015</v>
      </c>
      <c r="C181" t="s">
        <v>370</v>
      </c>
      <c r="D181" t="s">
        <v>646</v>
      </c>
      <c r="E181" t="s">
        <v>371</v>
      </c>
      <c r="F181" t="s">
        <v>24</v>
      </c>
      <c r="G181">
        <v>1332120</v>
      </c>
      <c r="H181">
        <v>878986</v>
      </c>
      <c r="I181">
        <v>155.8175</v>
      </c>
      <c r="J181">
        <v>2211106</v>
      </c>
      <c r="K181"/>
      <c r="L181"/>
      <c r="M181"/>
      <c r="N181"/>
    </row>
    <row r="182" spans="1:14">
      <c r="A182">
        <v>181</v>
      </c>
      <c r="B182">
        <v>2015</v>
      </c>
      <c r="C182" t="s">
        <v>372</v>
      </c>
      <c r="D182" t="s">
        <v>647</v>
      </c>
      <c r="E182" t="s">
        <v>373</v>
      </c>
      <c r="F182" t="s">
        <v>24</v>
      </c>
      <c r="G182">
        <v>8474748</v>
      </c>
      <c r="H182">
        <v>3123346</v>
      </c>
      <c r="I182">
        <v>2.02720306284805</v>
      </c>
      <c r="J182">
        <v>11598094</v>
      </c>
      <c r="K182"/>
      <c r="L182"/>
      <c r="M182"/>
      <c r="N182"/>
    </row>
    <row r="183" spans="1:14">
      <c r="A183">
        <v>182</v>
      </c>
      <c r="B183">
        <v>2016</v>
      </c>
      <c r="C183" t="s">
        <v>7</v>
      </c>
      <c r="D183" t="s">
        <v>648</v>
      </c>
      <c r="E183" t="s">
        <v>8</v>
      </c>
      <c r="F183" t="s">
        <v>9</v>
      </c>
      <c r="G183">
        <v>621352915</v>
      </c>
      <c r="H183">
        <v>1034523514</v>
      </c>
      <c r="I183">
        <v>99.099028420686594</v>
      </c>
      <c r="J183">
        <v>1655876429</v>
      </c>
      <c r="K183"/>
      <c r="L183"/>
      <c r="M183"/>
      <c r="N183"/>
    </row>
    <row r="184" spans="1:14">
      <c r="A184">
        <v>183</v>
      </c>
      <c r="B184">
        <v>2016</v>
      </c>
      <c r="C184" t="s">
        <v>10</v>
      </c>
      <c r="D184" t="s">
        <v>649</v>
      </c>
      <c r="E184" t="s">
        <v>11</v>
      </c>
      <c r="F184" t="s">
        <v>9</v>
      </c>
      <c r="G184">
        <v>792954</v>
      </c>
      <c r="H184">
        <v>98583</v>
      </c>
      <c r="I184">
        <v>105.736447508106</v>
      </c>
      <c r="J184">
        <v>891537</v>
      </c>
      <c r="K184"/>
      <c r="L184"/>
      <c r="M184"/>
      <c r="N184"/>
    </row>
    <row r="185" spans="1:14">
      <c r="A185">
        <v>184</v>
      </c>
      <c r="B185">
        <v>2016</v>
      </c>
      <c r="C185" t="s">
        <v>12</v>
      </c>
      <c r="D185" t="s">
        <v>650</v>
      </c>
      <c r="E185" t="s">
        <v>13</v>
      </c>
      <c r="F185" t="s">
        <v>14</v>
      </c>
      <c r="G185">
        <v>1433897</v>
      </c>
      <c r="H185">
        <v>50516</v>
      </c>
      <c r="I185">
        <v>96.088664166847806</v>
      </c>
      <c r="J185">
        <v>1484413</v>
      </c>
      <c r="K185"/>
      <c r="L185"/>
      <c r="M185"/>
      <c r="N185"/>
    </row>
    <row r="186" spans="1:14">
      <c r="A186">
        <v>185</v>
      </c>
      <c r="B186">
        <v>2016</v>
      </c>
      <c r="C186" t="s">
        <v>15</v>
      </c>
      <c r="D186" t="s">
        <v>651</v>
      </c>
      <c r="E186" t="s">
        <v>16</v>
      </c>
      <c r="F186" t="s">
        <v>14</v>
      </c>
      <c r="G186">
        <v>52937</v>
      </c>
      <c r="H186">
        <v>183005</v>
      </c>
      <c r="I186">
        <v>105.57368700000001</v>
      </c>
      <c r="J186">
        <v>235942</v>
      </c>
      <c r="K186"/>
      <c r="L186"/>
      <c r="M186"/>
      <c r="N186"/>
    </row>
    <row r="187" spans="1:14">
      <c r="A187">
        <v>186</v>
      </c>
      <c r="B187">
        <v>2016</v>
      </c>
      <c r="C187" t="s">
        <v>17</v>
      </c>
      <c r="D187" t="s">
        <v>652</v>
      </c>
      <c r="E187" t="s">
        <v>18</v>
      </c>
      <c r="F187" t="s">
        <v>19</v>
      </c>
      <c r="G187">
        <v>560677</v>
      </c>
      <c r="H187">
        <v>571209</v>
      </c>
      <c r="I187">
        <v>93.614714424887197</v>
      </c>
      <c r="J187">
        <v>1131886</v>
      </c>
      <c r="K187"/>
      <c r="L187"/>
      <c r="M187"/>
      <c r="N187"/>
    </row>
    <row r="188" spans="1:14">
      <c r="A188">
        <v>187</v>
      </c>
      <c r="B188">
        <v>2016</v>
      </c>
      <c r="C188" t="s">
        <v>20</v>
      </c>
      <c r="D188" t="s">
        <v>653</v>
      </c>
      <c r="E188" t="s">
        <v>21</v>
      </c>
      <c r="F188" t="s">
        <v>9</v>
      </c>
      <c r="G188">
        <v>15422565</v>
      </c>
      <c r="H188">
        <v>69555</v>
      </c>
      <c r="I188">
        <v>122.487623243108</v>
      </c>
      <c r="J188">
        <v>15492120</v>
      </c>
      <c r="K188"/>
      <c r="L188"/>
      <c r="M188"/>
      <c r="N188"/>
    </row>
    <row r="189" spans="1:14">
      <c r="A189">
        <v>188</v>
      </c>
      <c r="B189">
        <v>2016</v>
      </c>
      <c r="C189" t="s">
        <v>22</v>
      </c>
      <c r="D189" t="s">
        <v>654</v>
      </c>
      <c r="E189" t="s">
        <v>23</v>
      </c>
      <c r="F189" t="s">
        <v>24</v>
      </c>
      <c r="G189">
        <v>11390228</v>
      </c>
      <c r="H189">
        <v>3872</v>
      </c>
      <c r="I189">
        <v>40.655000000000001</v>
      </c>
      <c r="J189">
        <v>11394100</v>
      </c>
      <c r="K189"/>
      <c r="L189"/>
      <c r="M189"/>
      <c r="N189"/>
    </row>
    <row r="190" spans="1:14">
      <c r="A190">
        <v>189</v>
      </c>
      <c r="B190">
        <v>2016</v>
      </c>
      <c r="C190" t="s">
        <v>25</v>
      </c>
      <c r="D190" t="s">
        <v>655</v>
      </c>
      <c r="E190" t="s">
        <v>26</v>
      </c>
      <c r="F190" t="s">
        <v>19</v>
      </c>
      <c r="G190">
        <v>24265560</v>
      </c>
      <c r="H190">
        <v>198189962</v>
      </c>
      <c r="I190">
        <v>93.304368333333301</v>
      </c>
      <c r="J190">
        <v>222455522</v>
      </c>
      <c r="K190"/>
      <c r="L190"/>
      <c r="M190"/>
      <c r="N190"/>
    </row>
    <row r="191" spans="1:14">
      <c r="A191">
        <v>190</v>
      </c>
      <c r="B191">
        <v>2016</v>
      </c>
      <c r="C191" t="s">
        <v>27</v>
      </c>
      <c r="D191" t="s">
        <v>656</v>
      </c>
      <c r="E191" t="s">
        <v>28</v>
      </c>
      <c r="F191" t="s">
        <v>29</v>
      </c>
      <c r="G191">
        <v>8277020160</v>
      </c>
      <c r="H191">
        <v>6220759029</v>
      </c>
      <c r="I191">
        <v>109.05</v>
      </c>
      <c r="J191">
        <v>14497779189</v>
      </c>
      <c r="K191"/>
      <c r="L191"/>
      <c r="M191"/>
      <c r="N191"/>
    </row>
    <row r="192" spans="1:14">
      <c r="A192">
        <v>191</v>
      </c>
      <c r="B192">
        <v>2016</v>
      </c>
      <c r="C192" t="s">
        <v>30</v>
      </c>
      <c r="D192" t="s">
        <v>657</v>
      </c>
      <c r="E192" t="s">
        <v>31</v>
      </c>
      <c r="F192" t="s">
        <v>14</v>
      </c>
      <c r="G192">
        <v>902408</v>
      </c>
      <c r="H192">
        <v>93500</v>
      </c>
      <c r="I192">
        <v>92.8571666666667</v>
      </c>
      <c r="J192">
        <v>995908</v>
      </c>
      <c r="K192"/>
      <c r="L192"/>
      <c r="M192"/>
      <c r="N192"/>
    </row>
    <row r="193" spans="1:14">
      <c r="A193">
        <v>192</v>
      </c>
      <c r="B193">
        <v>2016</v>
      </c>
      <c r="C193" t="s">
        <v>32</v>
      </c>
      <c r="D193" t="s">
        <v>658</v>
      </c>
      <c r="E193" t="s">
        <v>33</v>
      </c>
      <c r="F193" t="s">
        <v>9</v>
      </c>
      <c r="G193">
        <v>52413561</v>
      </c>
      <c r="H193">
        <v>971072</v>
      </c>
      <c r="I193">
        <v>132.38333333333301</v>
      </c>
      <c r="J193">
        <v>53384633</v>
      </c>
      <c r="K193"/>
      <c r="L193"/>
      <c r="M193"/>
      <c r="N193"/>
    </row>
    <row r="194" spans="1:14">
      <c r="A194">
        <v>193</v>
      </c>
      <c r="B194">
        <v>2016</v>
      </c>
      <c r="C194" t="s">
        <v>34</v>
      </c>
      <c r="D194" t="s">
        <v>659</v>
      </c>
      <c r="E194" t="s">
        <v>35</v>
      </c>
      <c r="F194" t="s">
        <v>19</v>
      </c>
      <c r="G194">
        <v>214969</v>
      </c>
      <c r="H194">
        <v>3069171</v>
      </c>
      <c r="I194">
        <v>101.67166666666699</v>
      </c>
      <c r="J194">
        <v>3284140</v>
      </c>
      <c r="K194"/>
      <c r="L194"/>
      <c r="M194"/>
      <c r="N194"/>
    </row>
    <row r="195" spans="1:14">
      <c r="A195">
        <v>194</v>
      </c>
      <c r="B195">
        <v>2016</v>
      </c>
      <c r="C195" t="s">
        <v>36</v>
      </c>
      <c r="D195" t="s">
        <v>660</v>
      </c>
      <c r="E195" t="s">
        <v>37</v>
      </c>
      <c r="F195" t="s">
        <v>14</v>
      </c>
      <c r="G195">
        <v>24705391</v>
      </c>
      <c r="H195">
        <v>1080353</v>
      </c>
      <c r="I195">
        <v>78.525335008375194</v>
      </c>
      <c r="J195">
        <v>25785744</v>
      </c>
      <c r="K195"/>
      <c r="L195"/>
      <c r="M195"/>
      <c r="N195"/>
    </row>
    <row r="196" spans="1:14">
      <c r="A196">
        <v>195</v>
      </c>
      <c r="B196">
        <v>2016</v>
      </c>
      <c r="C196" t="s">
        <v>38</v>
      </c>
      <c r="D196" t="s">
        <v>661</v>
      </c>
      <c r="E196" t="s">
        <v>39</v>
      </c>
      <c r="F196" t="s">
        <v>9</v>
      </c>
      <c r="G196">
        <v>218107000</v>
      </c>
      <c r="H196">
        <v>106911599</v>
      </c>
      <c r="I196">
        <v>73.361464625137899</v>
      </c>
      <c r="J196">
        <v>325018599</v>
      </c>
      <c r="K196"/>
      <c r="L196"/>
      <c r="M196"/>
      <c r="N196"/>
    </row>
    <row r="197" spans="1:14">
      <c r="A197">
        <v>196</v>
      </c>
      <c r="B197">
        <v>2016</v>
      </c>
      <c r="C197" t="s">
        <v>40</v>
      </c>
      <c r="D197" t="s">
        <v>662</v>
      </c>
      <c r="E197" t="s">
        <v>41</v>
      </c>
      <c r="F197" t="s">
        <v>19</v>
      </c>
      <c r="G197">
        <v>198932754</v>
      </c>
      <c r="H197">
        <v>328887049</v>
      </c>
      <c r="I197">
        <v>102.894166666667</v>
      </c>
      <c r="J197">
        <v>527819803</v>
      </c>
      <c r="K197"/>
      <c r="L197"/>
      <c r="M197"/>
      <c r="N197"/>
    </row>
    <row r="198" spans="1:14">
      <c r="A198">
        <v>197</v>
      </c>
      <c r="B198">
        <v>2016</v>
      </c>
      <c r="C198" t="s">
        <v>42</v>
      </c>
      <c r="D198" t="s">
        <v>663</v>
      </c>
      <c r="E198" t="s">
        <v>43</v>
      </c>
      <c r="F198" t="s">
        <v>24</v>
      </c>
      <c r="G198">
        <v>2489048</v>
      </c>
      <c r="H198">
        <v>9238</v>
      </c>
      <c r="I198">
        <v>102.101666666667</v>
      </c>
      <c r="J198">
        <v>2498286</v>
      </c>
      <c r="K198"/>
      <c r="L198"/>
      <c r="M198"/>
      <c r="N198"/>
    </row>
    <row r="199" spans="1:14">
      <c r="A199">
        <v>198</v>
      </c>
      <c r="B199">
        <v>2016</v>
      </c>
      <c r="C199" t="s">
        <v>44</v>
      </c>
      <c r="D199" t="s">
        <v>664</v>
      </c>
      <c r="E199" t="s">
        <v>45</v>
      </c>
      <c r="F199" t="s">
        <v>19</v>
      </c>
      <c r="G199">
        <v>12591779</v>
      </c>
      <c r="H199">
        <v>25537073</v>
      </c>
      <c r="I199">
        <v>6498.0917989970103</v>
      </c>
      <c r="J199">
        <v>38128852</v>
      </c>
      <c r="K199"/>
      <c r="L199"/>
      <c r="M199"/>
      <c r="N199"/>
    </row>
    <row r="200" spans="1:14">
      <c r="A200">
        <v>199</v>
      </c>
      <c r="B200">
        <v>2016</v>
      </c>
      <c r="C200" t="s">
        <v>46</v>
      </c>
      <c r="D200" t="s">
        <v>665</v>
      </c>
      <c r="E200" t="s">
        <v>47</v>
      </c>
      <c r="F200" t="s">
        <v>9</v>
      </c>
      <c r="G200">
        <v>63355561</v>
      </c>
      <c r="H200">
        <v>8711575</v>
      </c>
      <c r="I200">
        <v>95.556238571583805</v>
      </c>
      <c r="J200">
        <v>72067136</v>
      </c>
      <c r="K200"/>
      <c r="L200"/>
      <c r="M200"/>
      <c r="N200"/>
    </row>
    <row r="201" spans="1:14">
      <c r="A201">
        <v>200</v>
      </c>
      <c r="B201">
        <v>2016</v>
      </c>
      <c r="C201" t="s">
        <v>48</v>
      </c>
      <c r="D201" t="s">
        <v>666</v>
      </c>
      <c r="E201" t="s">
        <v>49</v>
      </c>
      <c r="F201" t="s">
        <v>24</v>
      </c>
      <c r="G201">
        <v>0</v>
      </c>
      <c r="H201">
        <v>49287</v>
      </c>
      <c r="I201">
        <v>98.977999555931703</v>
      </c>
      <c r="J201">
        <v>49287</v>
      </c>
      <c r="K201"/>
      <c r="L201"/>
      <c r="M201"/>
      <c r="N201"/>
    </row>
    <row r="202" spans="1:14">
      <c r="A202">
        <v>201</v>
      </c>
      <c r="B202">
        <v>2016</v>
      </c>
      <c r="C202" t="s">
        <v>50</v>
      </c>
      <c r="D202" t="s">
        <v>667</v>
      </c>
      <c r="E202" t="s">
        <v>51</v>
      </c>
      <c r="F202" t="s">
        <v>24</v>
      </c>
      <c r="G202">
        <v>4072157</v>
      </c>
      <c r="H202">
        <v>0</v>
      </c>
      <c r="I202">
        <v>99.422998479623203</v>
      </c>
      <c r="J202">
        <v>4072157</v>
      </c>
      <c r="K202"/>
      <c r="L202"/>
      <c r="M202"/>
      <c r="N202"/>
    </row>
    <row r="203" spans="1:14">
      <c r="A203">
        <v>202</v>
      </c>
      <c r="B203">
        <v>2016</v>
      </c>
      <c r="C203" t="s">
        <v>52</v>
      </c>
      <c r="D203" t="s">
        <v>668</v>
      </c>
      <c r="E203" t="s">
        <v>53</v>
      </c>
      <c r="F203" t="s">
        <v>9</v>
      </c>
      <c r="G203">
        <v>5032104</v>
      </c>
      <c r="H203">
        <v>206513472</v>
      </c>
      <c r="I203">
        <v>99.616967500000001</v>
      </c>
      <c r="J203">
        <v>211545576</v>
      </c>
      <c r="K203"/>
      <c r="L203"/>
      <c r="M203"/>
      <c r="N203"/>
    </row>
    <row r="204" spans="1:14">
      <c r="A204">
        <v>203</v>
      </c>
      <c r="B204">
        <v>2016</v>
      </c>
      <c r="C204" t="s">
        <v>54</v>
      </c>
      <c r="D204" t="s">
        <v>669</v>
      </c>
      <c r="E204" t="s">
        <v>55</v>
      </c>
      <c r="F204" t="s">
        <v>56</v>
      </c>
      <c r="G204">
        <v>2507928</v>
      </c>
      <c r="H204">
        <v>6393545</v>
      </c>
      <c r="I204">
        <v>96.595833333333303</v>
      </c>
      <c r="J204">
        <v>8901473</v>
      </c>
      <c r="K204"/>
      <c r="L204"/>
      <c r="M204"/>
      <c r="N204"/>
    </row>
    <row r="205" spans="1:14">
      <c r="A205">
        <v>204</v>
      </c>
      <c r="B205">
        <v>2016</v>
      </c>
      <c r="C205" t="s">
        <v>57</v>
      </c>
      <c r="D205" t="s">
        <v>670</v>
      </c>
      <c r="E205" t="s">
        <v>58</v>
      </c>
      <c r="F205" t="s">
        <v>56</v>
      </c>
      <c r="G205">
        <v>77740893</v>
      </c>
      <c r="H205">
        <v>193903208</v>
      </c>
      <c r="I205">
        <v>4686.7866666666696</v>
      </c>
      <c r="J205">
        <v>271644101</v>
      </c>
      <c r="K205"/>
      <c r="L205"/>
      <c r="M205"/>
      <c r="N205"/>
    </row>
    <row r="206" spans="1:14">
      <c r="A206">
        <v>205</v>
      </c>
      <c r="B206">
        <v>2016</v>
      </c>
      <c r="C206" t="s">
        <v>59</v>
      </c>
      <c r="D206" t="s">
        <v>671</v>
      </c>
      <c r="E206" t="s">
        <v>60</v>
      </c>
      <c r="F206" t="s">
        <v>14</v>
      </c>
      <c r="G206">
        <v>1418856</v>
      </c>
      <c r="H206">
        <v>19790</v>
      </c>
      <c r="I206">
        <v>101.655</v>
      </c>
      <c r="J206">
        <v>1438646</v>
      </c>
      <c r="K206"/>
      <c r="L206"/>
      <c r="M206"/>
      <c r="N206"/>
    </row>
    <row r="207" spans="1:14">
      <c r="A207">
        <v>206</v>
      </c>
      <c r="B207">
        <v>2016</v>
      </c>
      <c r="C207" t="s">
        <v>61</v>
      </c>
      <c r="D207" t="s">
        <v>672</v>
      </c>
      <c r="E207" t="s">
        <v>62</v>
      </c>
      <c r="F207" t="s">
        <v>9</v>
      </c>
      <c r="G207">
        <v>927870</v>
      </c>
      <c r="H207">
        <v>1095</v>
      </c>
      <c r="I207">
        <v>90.471943768248295</v>
      </c>
      <c r="J207">
        <v>928965</v>
      </c>
      <c r="K207"/>
      <c r="L207"/>
      <c r="M207"/>
      <c r="N207"/>
    </row>
    <row r="208" spans="1:14">
      <c r="A208">
        <v>207</v>
      </c>
      <c r="B208">
        <v>2016</v>
      </c>
      <c r="C208" t="s">
        <v>63</v>
      </c>
      <c r="D208" t="s">
        <v>673</v>
      </c>
      <c r="E208" t="s">
        <v>64</v>
      </c>
      <c r="F208" t="s">
        <v>24</v>
      </c>
      <c r="G208">
        <v>142783</v>
      </c>
      <c r="H208">
        <v>24951</v>
      </c>
      <c r="I208">
        <v>92.501551831160796</v>
      </c>
      <c r="J208">
        <v>167734</v>
      </c>
      <c r="K208"/>
      <c r="L208"/>
      <c r="M208"/>
      <c r="N208"/>
    </row>
    <row r="209" spans="1:14">
      <c r="A209">
        <v>208</v>
      </c>
      <c r="B209">
        <v>2016</v>
      </c>
      <c r="C209" t="s">
        <v>65</v>
      </c>
      <c r="D209" t="s">
        <v>674</v>
      </c>
      <c r="E209" t="s">
        <v>66</v>
      </c>
      <c r="F209" t="s">
        <v>19</v>
      </c>
      <c r="G209">
        <v>550188</v>
      </c>
      <c r="H209">
        <v>3383697</v>
      </c>
      <c r="I209">
        <v>62.903037525330703</v>
      </c>
      <c r="J209">
        <v>3933885</v>
      </c>
      <c r="K209"/>
      <c r="L209"/>
      <c r="M209"/>
      <c r="N209"/>
    </row>
    <row r="210" spans="1:14">
      <c r="A210">
        <v>209</v>
      </c>
      <c r="B210">
        <v>2016</v>
      </c>
      <c r="C210" t="s">
        <v>67</v>
      </c>
      <c r="D210" t="s">
        <v>675</v>
      </c>
      <c r="E210" t="s">
        <v>68</v>
      </c>
      <c r="F210" t="s">
        <v>14</v>
      </c>
      <c r="G210">
        <v>418070</v>
      </c>
      <c r="H210">
        <v>359528</v>
      </c>
      <c r="I210">
        <v>98.766905271628403</v>
      </c>
      <c r="J210">
        <v>777598</v>
      </c>
      <c r="K210"/>
      <c r="L210"/>
      <c r="M210"/>
      <c r="N210"/>
    </row>
    <row r="211" spans="1:14">
      <c r="A211">
        <v>210</v>
      </c>
      <c r="B211">
        <v>2016</v>
      </c>
      <c r="C211" t="s">
        <v>69</v>
      </c>
      <c r="D211" t="s">
        <v>676</v>
      </c>
      <c r="E211" t="s">
        <v>70</v>
      </c>
      <c r="F211" t="s">
        <v>14</v>
      </c>
      <c r="G211">
        <v>597544920</v>
      </c>
      <c r="H211">
        <v>641677408</v>
      </c>
      <c r="I211">
        <v>128.375</v>
      </c>
      <c r="J211">
        <v>1239222328</v>
      </c>
      <c r="K211"/>
      <c r="L211"/>
      <c r="M211"/>
      <c r="N211"/>
    </row>
    <row r="212" spans="1:14">
      <c r="A212">
        <v>211</v>
      </c>
      <c r="B212">
        <v>2016</v>
      </c>
      <c r="C212" t="s">
        <v>71</v>
      </c>
      <c r="D212" t="s">
        <v>677</v>
      </c>
      <c r="E212" t="s">
        <v>72</v>
      </c>
      <c r="F212" t="s">
        <v>24</v>
      </c>
      <c r="G212">
        <v>0</v>
      </c>
      <c r="H212">
        <v>4682</v>
      </c>
      <c r="I212">
        <v>91.243693297981196</v>
      </c>
      <c r="J212">
        <v>4682</v>
      </c>
      <c r="K212"/>
      <c r="L212"/>
      <c r="M212"/>
      <c r="N212"/>
    </row>
    <row r="213" spans="1:14">
      <c r="A213">
        <v>212</v>
      </c>
      <c r="B213">
        <v>2016</v>
      </c>
      <c r="C213" t="s">
        <v>73</v>
      </c>
      <c r="D213" t="s">
        <v>678</v>
      </c>
      <c r="E213" t="s">
        <v>74</v>
      </c>
      <c r="F213" t="s">
        <v>24</v>
      </c>
      <c r="G213">
        <v>5483021</v>
      </c>
      <c r="H213">
        <v>12203</v>
      </c>
      <c r="I213">
        <v>96.509979827372803</v>
      </c>
      <c r="J213">
        <v>5495224</v>
      </c>
      <c r="K213"/>
      <c r="L213"/>
      <c r="M213"/>
      <c r="N213"/>
    </row>
    <row r="214" spans="1:14">
      <c r="A214">
        <v>213</v>
      </c>
      <c r="B214">
        <v>2016</v>
      </c>
      <c r="C214" t="s">
        <v>75</v>
      </c>
      <c r="D214" t="s">
        <v>679</v>
      </c>
      <c r="E214" t="s">
        <v>76</v>
      </c>
      <c r="F214" t="s">
        <v>19</v>
      </c>
      <c r="G214">
        <v>86103592</v>
      </c>
      <c r="H214">
        <v>351997805</v>
      </c>
      <c r="I214">
        <v>99.326291666666705</v>
      </c>
      <c r="J214">
        <v>438101397</v>
      </c>
      <c r="K214"/>
      <c r="L214"/>
      <c r="M214"/>
      <c r="N214"/>
    </row>
    <row r="215" spans="1:14">
      <c r="A215">
        <v>214</v>
      </c>
      <c r="B215">
        <v>2016</v>
      </c>
      <c r="C215" t="s">
        <v>77</v>
      </c>
      <c r="D215" t="s">
        <v>680</v>
      </c>
      <c r="E215" t="s">
        <v>78</v>
      </c>
      <c r="F215" t="s">
        <v>56</v>
      </c>
      <c r="G215">
        <v>128388671</v>
      </c>
      <c r="H215">
        <v>100894367</v>
      </c>
      <c r="I215">
        <v>95.255833333333399</v>
      </c>
      <c r="J215">
        <v>229283038</v>
      </c>
      <c r="K215"/>
      <c r="L215"/>
      <c r="M215"/>
      <c r="N215"/>
    </row>
    <row r="216" spans="1:14">
      <c r="A216">
        <v>215</v>
      </c>
      <c r="B216">
        <v>2016</v>
      </c>
      <c r="C216" t="s">
        <v>79</v>
      </c>
      <c r="D216" t="s">
        <v>681</v>
      </c>
      <c r="E216" t="s">
        <v>80</v>
      </c>
      <c r="F216" t="s">
        <v>24</v>
      </c>
      <c r="G216">
        <v>19582858</v>
      </c>
      <c r="H216">
        <v>1139459</v>
      </c>
      <c r="I216">
        <v>110.22508047195601</v>
      </c>
      <c r="J216">
        <v>20722317</v>
      </c>
      <c r="K216"/>
      <c r="L216"/>
      <c r="M216"/>
      <c r="N216"/>
    </row>
    <row r="217" spans="1:14">
      <c r="A217">
        <v>216</v>
      </c>
      <c r="B217">
        <v>2016</v>
      </c>
      <c r="C217" t="s">
        <v>81</v>
      </c>
      <c r="D217" t="s">
        <v>682</v>
      </c>
      <c r="E217" t="s">
        <v>82</v>
      </c>
      <c r="F217" t="s">
        <v>9</v>
      </c>
      <c r="G217">
        <v>9432047605</v>
      </c>
      <c r="H217">
        <v>9957539148</v>
      </c>
      <c r="I217">
        <v>91.442025833333304</v>
      </c>
      <c r="J217">
        <v>19389586753</v>
      </c>
      <c r="K217"/>
      <c r="L217"/>
      <c r="M217"/>
      <c r="N217"/>
    </row>
    <row r="218" spans="1:14">
      <c r="A218">
        <v>217</v>
      </c>
      <c r="B218">
        <v>2016</v>
      </c>
      <c r="C218" t="s">
        <v>83</v>
      </c>
      <c r="D218" t="s">
        <v>683</v>
      </c>
      <c r="E218" t="s">
        <v>84</v>
      </c>
      <c r="F218" t="s">
        <v>56</v>
      </c>
      <c r="G218">
        <v>12418539</v>
      </c>
      <c r="H218">
        <v>21228385</v>
      </c>
      <c r="I218">
        <v>91.987158333333298</v>
      </c>
      <c r="J218">
        <v>33646924</v>
      </c>
      <c r="K218"/>
      <c r="L218"/>
      <c r="M218"/>
      <c r="N218"/>
    </row>
    <row r="219" spans="1:14">
      <c r="A219">
        <v>218</v>
      </c>
      <c r="B219">
        <v>2016</v>
      </c>
      <c r="C219" t="s">
        <v>85</v>
      </c>
      <c r="D219" t="s">
        <v>684</v>
      </c>
      <c r="E219" t="s">
        <v>86</v>
      </c>
      <c r="F219" t="s">
        <v>14</v>
      </c>
      <c r="G219">
        <v>12147067</v>
      </c>
      <c r="H219">
        <v>35674166</v>
      </c>
      <c r="I219">
        <v>92.953249999999997</v>
      </c>
      <c r="J219">
        <v>47821233</v>
      </c>
      <c r="K219"/>
      <c r="L219"/>
      <c r="M219"/>
      <c r="N219"/>
    </row>
    <row r="220" spans="1:14">
      <c r="A220">
        <v>219</v>
      </c>
      <c r="B220">
        <v>2016</v>
      </c>
      <c r="C220" t="s">
        <v>87</v>
      </c>
      <c r="D220" t="s">
        <v>685</v>
      </c>
      <c r="E220" t="s">
        <v>88</v>
      </c>
      <c r="F220" t="s">
        <v>14</v>
      </c>
      <c r="G220">
        <v>651216</v>
      </c>
      <c r="H220">
        <v>30000</v>
      </c>
      <c r="I220">
        <v>123.508333333333</v>
      </c>
      <c r="J220">
        <v>681216</v>
      </c>
      <c r="K220"/>
      <c r="L220"/>
      <c r="M220"/>
      <c r="N220"/>
    </row>
    <row r="221" spans="1:14">
      <c r="A221">
        <v>220</v>
      </c>
      <c r="B221">
        <v>2016</v>
      </c>
      <c r="C221" t="s">
        <v>89</v>
      </c>
      <c r="D221" t="s">
        <v>686</v>
      </c>
      <c r="E221" t="s">
        <v>90</v>
      </c>
      <c r="F221" t="s">
        <v>9</v>
      </c>
      <c r="G221">
        <v>15485262</v>
      </c>
      <c r="H221">
        <v>1931041</v>
      </c>
      <c r="I221">
        <v>98.570833333333297</v>
      </c>
      <c r="J221">
        <v>17416303</v>
      </c>
      <c r="K221"/>
      <c r="L221"/>
      <c r="M221"/>
      <c r="N221"/>
    </row>
    <row r="222" spans="1:14">
      <c r="A222">
        <v>221</v>
      </c>
      <c r="B222">
        <v>2016</v>
      </c>
      <c r="C222" t="s">
        <v>91</v>
      </c>
      <c r="D222" t="s">
        <v>687</v>
      </c>
      <c r="E222" t="s">
        <v>92</v>
      </c>
      <c r="F222" t="s">
        <v>19</v>
      </c>
      <c r="G222">
        <v>10280603</v>
      </c>
      <c r="H222">
        <v>145519209</v>
      </c>
      <c r="I222">
        <v>100.658333333333</v>
      </c>
      <c r="J222">
        <v>155799812</v>
      </c>
      <c r="K222"/>
      <c r="L222"/>
      <c r="M222"/>
      <c r="N222"/>
    </row>
    <row r="223" spans="1:14">
      <c r="A223">
        <v>222</v>
      </c>
      <c r="B223">
        <v>2016</v>
      </c>
      <c r="C223" t="s">
        <v>93</v>
      </c>
      <c r="D223" t="s">
        <v>688</v>
      </c>
      <c r="E223" t="s">
        <v>94</v>
      </c>
      <c r="F223" t="s">
        <v>19</v>
      </c>
      <c r="G223">
        <v>680150811</v>
      </c>
      <c r="H223">
        <v>2387658513</v>
      </c>
      <c r="I223">
        <v>95.317538333333303</v>
      </c>
      <c r="J223">
        <v>3067809324</v>
      </c>
      <c r="K223"/>
      <c r="L223"/>
      <c r="M223"/>
      <c r="N223"/>
    </row>
    <row r="224" spans="1:14">
      <c r="A224">
        <v>223</v>
      </c>
      <c r="B224">
        <v>2016</v>
      </c>
      <c r="C224" t="s">
        <v>95</v>
      </c>
      <c r="D224" t="s">
        <v>689</v>
      </c>
      <c r="E224" t="s">
        <v>96</v>
      </c>
      <c r="F224" t="s">
        <v>24</v>
      </c>
      <c r="G224">
        <v>3582837</v>
      </c>
      <c r="H224">
        <v>905459</v>
      </c>
      <c r="I224">
        <v>104.22379973401399</v>
      </c>
      <c r="J224">
        <v>4488296</v>
      </c>
      <c r="K224"/>
      <c r="L224"/>
      <c r="M224"/>
      <c r="N224"/>
    </row>
    <row r="225" spans="1:14">
      <c r="A225">
        <v>224</v>
      </c>
      <c r="B225">
        <v>2016</v>
      </c>
      <c r="C225" t="s">
        <v>97</v>
      </c>
      <c r="D225" t="s">
        <v>690</v>
      </c>
      <c r="E225" t="s">
        <v>98</v>
      </c>
      <c r="F225" t="s">
        <v>19</v>
      </c>
      <c r="G225">
        <v>148658406</v>
      </c>
      <c r="H225">
        <v>191363122</v>
      </c>
      <c r="I225">
        <v>100.25</v>
      </c>
      <c r="J225">
        <v>340021528</v>
      </c>
      <c r="K225"/>
      <c r="L225"/>
      <c r="M225"/>
      <c r="N225"/>
    </row>
    <row r="226" spans="1:14">
      <c r="A226">
        <v>225</v>
      </c>
      <c r="B226">
        <v>2016</v>
      </c>
      <c r="C226" t="s">
        <v>99</v>
      </c>
      <c r="D226" t="s">
        <v>691</v>
      </c>
      <c r="E226" t="s">
        <v>100</v>
      </c>
      <c r="F226" t="s">
        <v>14</v>
      </c>
      <c r="G226">
        <v>0</v>
      </c>
      <c r="H226">
        <v>384882</v>
      </c>
      <c r="I226">
        <v>102.39</v>
      </c>
      <c r="J226">
        <v>384882</v>
      </c>
      <c r="K226"/>
      <c r="L226"/>
      <c r="M226"/>
      <c r="N226"/>
    </row>
    <row r="227" spans="1:14">
      <c r="A227">
        <v>226</v>
      </c>
      <c r="B227">
        <v>2016</v>
      </c>
      <c r="C227" t="s">
        <v>101</v>
      </c>
      <c r="D227" t="s">
        <v>692</v>
      </c>
      <c r="E227" t="s">
        <v>102</v>
      </c>
      <c r="F227" t="s">
        <v>14</v>
      </c>
      <c r="G227">
        <v>15806951</v>
      </c>
      <c r="H227">
        <v>16877758</v>
      </c>
      <c r="I227">
        <v>89.148981213820605</v>
      </c>
      <c r="J227">
        <v>32684709</v>
      </c>
      <c r="K227"/>
      <c r="L227"/>
      <c r="M227"/>
      <c r="N227"/>
    </row>
    <row r="228" spans="1:14">
      <c r="A228">
        <v>227</v>
      </c>
      <c r="B228">
        <v>2016</v>
      </c>
      <c r="C228" t="s">
        <v>103</v>
      </c>
      <c r="D228" t="s">
        <v>693</v>
      </c>
      <c r="E228" t="s">
        <v>104</v>
      </c>
      <c r="F228" t="s">
        <v>24</v>
      </c>
      <c r="G228">
        <v>695835779</v>
      </c>
      <c r="H228">
        <v>184113</v>
      </c>
      <c r="I228">
        <v>183.699166666667</v>
      </c>
      <c r="J228">
        <v>696019892</v>
      </c>
      <c r="K228"/>
      <c r="L228"/>
      <c r="M228"/>
      <c r="N228"/>
    </row>
    <row r="229" spans="1:14">
      <c r="A229">
        <v>228</v>
      </c>
      <c r="B229">
        <v>2016</v>
      </c>
      <c r="C229" t="s">
        <v>105</v>
      </c>
      <c r="D229" t="s">
        <v>694</v>
      </c>
      <c r="E229" t="s">
        <v>106</v>
      </c>
      <c r="F229" t="s">
        <v>56</v>
      </c>
      <c r="G229">
        <v>8630799</v>
      </c>
      <c r="H229">
        <v>59523280</v>
      </c>
      <c r="I229">
        <v>105.004302218628</v>
      </c>
      <c r="J229">
        <v>68154079</v>
      </c>
      <c r="K229"/>
      <c r="L229"/>
      <c r="M229"/>
      <c r="N229"/>
    </row>
    <row r="230" spans="1:14">
      <c r="A230">
        <v>229</v>
      </c>
      <c r="B230">
        <v>2016</v>
      </c>
      <c r="C230" t="s">
        <v>107</v>
      </c>
      <c r="D230" t="s">
        <v>695</v>
      </c>
      <c r="E230" t="s">
        <v>108</v>
      </c>
      <c r="F230" t="s">
        <v>19</v>
      </c>
      <c r="G230">
        <v>3715415</v>
      </c>
      <c r="H230">
        <v>8507963</v>
      </c>
      <c r="I230">
        <v>195.333333333333</v>
      </c>
      <c r="J230">
        <v>12223378</v>
      </c>
      <c r="K230"/>
      <c r="L230"/>
      <c r="M230"/>
      <c r="N230"/>
    </row>
    <row r="231" spans="1:14">
      <c r="A231">
        <v>230</v>
      </c>
      <c r="B231">
        <v>2016</v>
      </c>
      <c r="C231" t="s">
        <v>109</v>
      </c>
      <c r="D231" t="s">
        <v>696</v>
      </c>
      <c r="E231" t="s">
        <v>110</v>
      </c>
      <c r="F231" t="s">
        <v>24</v>
      </c>
      <c r="G231">
        <v>426037272</v>
      </c>
      <c r="H231">
        <v>9212845</v>
      </c>
      <c r="I231">
        <v>63.5939191701518</v>
      </c>
      <c r="J231">
        <v>435250117</v>
      </c>
      <c r="K231"/>
      <c r="L231"/>
      <c r="M231"/>
      <c r="N231"/>
    </row>
    <row r="232" spans="1:14">
      <c r="A232">
        <v>231</v>
      </c>
      <c r="B232">
        <v>2016</v>
      </c>
      <c r="C232" t="s">
        <v>111</v>
      </c>
      <c r="D232" t="s">
        <v>697</v>
      </c>
      <c r="E232" t="s">
        <v>112</v>
      </c>
      <c r="F232" t="s">
        <v>19</v>
      </c>
      <c r="G232">
        <v>270569631</v>
      </c>
      <c r="H232">
        <v>368947835</v>
      </c>
      <c r="I232">
        <v>93.222333333333296</v>
      </c>
      <c r="J232">
        <v>639517466</v>
      </c>
      <c r="K232"/>
      <c r="L232"/>
      <c r="M232"/>
      <c r="N232"/>
    </row>
    <row r="233" spans="1:14">
      <c r="A233">
        <v>232</v>
      </c>
      <c r="B233">
        <v>2016</v>
      </c>
      <c r="C233" t="s">
        <v>113</v>
      </c>
      <c r="D233" t="s">
        <v>698</v>
      </c>
      <c r="E233" t="s">
        <v>114</v>
      </c>
      <c r="F233" t="s">
        <v>24</v>
      </c>
      <c r="G233">
        <v>3827127</v>
      </c>
      <c r="H233">
        <v>5780824</v>
      </c>
      <c r="I233">
        <v>98.585979017318294</v>
      </c>
      <c r="J233">
        <v>9607951</v>
      </c>
      <c r="K233"/>
      <c r="L233"/>
      <c r="M233"/>
      <c r="N233"/>
    </row>
    <row r="234" spans="1:14">
      <c r="A234">
        <v>233</v>
      </c>
      <c r="B234">
        <v>2016</v>
      </c>
      <c r="C234" t="s">
        <v>115</v>
      </c>
      <c r="D234" t="s">
        <v>699</v>
      </c>
      <c r="E234" t="s">
        <v>116</v>
      </c>
      <c r="F234" t="s">
        <v>19</v>
      </c>
      <c r="G234">
        <v>21220566</v>
      </c>
      <c r="H234">
        <v>156953444</v>
      </c>
      <c r="I234">
        <v>100.351666666667</v>
      </c>
      <c r="J234">
        <v>178174010</v>
      </c>
      <c r="K234"/>
      <c r="L234"/>
      <c r="M234"/>
      <c r="N234"/>
    </row>
    <row r="235" spans="1:14">
      <c r="A235">
        <v>234</v>
      </c>
      <c r="B235">
        <v>2016</v>
      </c>
      <c r="C235" t="s">
        <v>117</v>
      </c>
      <c r="D235" t="s">
        <v>700</v>
      </c>
      <c r="E235" t="s">
        <v>118</v>
      </c>
      <c r="F235" t="s">
        <v>29</v>
      </c>
      <c r="G235">
        <v>472250384</v>
      </c>
      <c r="H235">
        <v>60427835</v>
      </c>
      <c r="I235">
        <v>105.3</v>
      </c>
      <c r="J235">
        <v>532678219</v>
      </c>
      <c r="K235"/>
      <c r="L235"/>
      <c r="M235"/>
      <c r="N235"/>
    </row>
    <row r="236" spans="1:14">
      <c r="A236">
        <v>235</v>
      </c>
      <c r="B236">
        <v>2016</v>
      </c>
      <c r="C236" t="s">
        <v>119</v>
      </c>
      <c r="D236" t="s">
        <v>701</v>
      </c>
      <c r="E236" t="s">
        <v>120</v>
      </c>
      <c r="F236" t="s">
        <v>29</v>
      </c>
      <c r="G236">
        <v>5204298</v>
      </c>
      <c r="H236">
        <v>1855</v>
      </c>
      <c r="I236">
        <v>100.290305947522</v>
      </c>
      <c r="J236">
        <v>5206153</v>
      </c>
      <c r="K236"/>
      <c r="L236"/>
      <c r="M236"/>
      <c r="N236"/>
    </row>
    <row r="237" spans="1:14">
      <c r="A237">
        <v>236</v>
      </c>
      <c r="B237">
        <v>2016</v>
      </c>
      <c r="C237" t="s">
        <v>121</v>
      </c>
      <c r="D237" t="s">
        <v>702</v>
      </c>
      <c r="E237" t="s">
        <v>122</v>
      </c>
      <c r="F237" t="s">
        <v>19</v>
      </c>
      <c r="G237">
        <v>350763782</v>
      </c>
      <c r="H237">
        <v>1119980181</v>
      </c>
      <c r="I237">
        <v>100.1825</v>
      </c>
      <c r="J237">
        <v>1470743963</v>
      </c>
      <c r="K237"/>
      <c r="L237"/>
      <c r="M237"/>
      <c r="N237"/>
    </row>
    <row r="238" spans="1:14">
      <c r="A238">
        <v>237</v>
      </c>
      <c r="B238">
        <v>2016</v>
      </c>
      <c r="C238" t="s">
        <v>123</v>
      </c>
      <c r="D238" t="s">
        <v>703</v>
      </c>
      <c r="E238" t="s">
        <v>124</v>
      </c>
      <c r="F238" t="s">
        <v>24</v>
      </c>
      <c r="G238">
        <v>1988677</v>
      </c>
      <c r="H238">
        <v>373495</v>
      </c>
      <c r="I238">
        <v>91.444177808293603</v>
      </c>
      <c r="J238">
        <v>2362172</v>
      </c>
      <c r="K238"/>
      <c r="L238"/>
      <c r="M238"/>
      <c r="N238"/>
    </row>
    <row r="239" spans="1:14">
      <c r="A239">
        <v>238</v>
      </c>
      <c r="B239">
        <v>2016</v>
      </c>
      <c r="C239" t="s">
        <v>125</v>
      </c>
      <c r="D239" t="s">
        <v>704</v>
      </c>
      <c r="E239" t="s">
        <v>126</v>
      </c>
      <c r="F239" t="s">
        <v>19</v>
      </c>
      <c r="G239">
        <v>1462827064</v>
      </c>
      <c r="H239">
        <v>1384932002</v>
      </c>
      <c r="I239">
        <v>101</v>
      </c>
      <c r="J239">
        <v>2847759066</v>
      </c>
      <c r="K239"/>
      <c r="L239"/>
      <c r="M239"/>
      <c r="N239"/>
    </row>
    <row r="240" spans="1:14">
      <c r="A240">
        <v>239</v>
      </c>
      <c r="B240">
        <v>2016</v>
      </c>
      <c r="C240" t="s">
        <v>127</v>
      </c>
      <c r="D240" t="s">
        <v>705</v>
      </c>
      <c r="E240" t="s">
        <v>128</v>
      </c>
      <c r="F240" t="s">
        <v>14</v>
      </c>
      <c r="G240">
        <v>2102622</v>
      </c>
      <c r="H240">
        <v>3469</v>
      </c>
      <c r="I240">
        <v>109.37666666666701</v>
      </c>
      <c r="J240">
        <v>2106091</v>
      </c>
      <c r="K240"/>
      <c r="L240"/>
      <c r="M240"/>
      <c r="N240"/>
    </row>
    <row r="241" spans="1:14">
      <c r="A241">
        <v>240</v>
      </c>
      <c r="B241">
        <v>2016</v>
      </c>
      <c r="C241" t="s">
        <v>129</v>
      </c>
      <c r="D241" t="s">
        <v>706</v>
      </c>
      <c r="E241" t="s">
        <v>130</v>
      </c>
      <c r="F241" t="s">
        <v>9</v>
      </c>
      <c r="G241">
        <v>3265118</v>
      </c>
      <c r="H241">
        <v>208508</v>
      </c>
      <c r="I241">
        <v>117.112733333333</v>
      </c>
      <c r="J241">
        <v>3473626</v>
      </c>
      <c r="K241"/>
      <c r="L241"/>
      <c r="M241"/>
      <c r="N241"/>
    </row>
    <row r="242" spans="1:14">
      <c r="A242">
        <v>241</v>
      </c>
      <c r="B242">
        <v>2016</v>
      </c>
      <c r="C242" t="s">
        <v>131</v>
      </c>
      <c r="D242" t="s">
        <v>707</v>
      </c>
      <c r="E242" t="s">
        <v>132</v>
      </c>
      <c r="F242" t="s">
        <v>24</v>
      </c>
      <c r="G242">
        <v>32349567</v>
      </c>
      <c r="H242">
        <v>9912626</v>
      </c>
      <c r="I242">
        <v>64.596856682290806</v>
      </c>
      <c r="J242">
        <v>42262193</v>
      </c>
      <c r="K242"/>
      <c r="L242"/>
      <c r="M242"/>
      <c r="N242"/>
    </row>
    <row r="243" spans="1:14">
      <c r="A243">
        <v>242</v>
      </c>
      <c r="B243">
        <v>2016</v>
      </c>
      <c r="C243" t="s">
        <v>133</v>
      </c>
      <c r="D243" t="s">
        <v>708</v>
      </c>
      <c r="E243" t="s">
        <v>134</v>
      </c>
      <c r="F243" t="s">
        <v>24</v>
      </c>
      <c r="G243">
        <v>960167</v>
      </c>
      <c r="H243">
        <v>6790</v>
      </c>
      <c r="I243">
        <v>78.444671769632507</v>
      </c>
      <c r="J243">
        <v>966957</v>
      </c>
      <c r="K243"/>
      <c r="L243"/>
      <c r="M243"/>
      <c r="N243"/>
    </row>
    <row r="244" spans="1:14">
      <c r="A244">
        <v>243</v>
      </c>
      <c r="B244">
        <v>2016</v>
      </c>
      <c r="C244" t="s">
        <v>135</v>
      </c>
      <c r="D244" t="s">
        <v>709</v>
      </c>
      <c r="E244" t="s">
        <v>136</v>
      </c>
      <c r="F244" t="s">
        <v>24</v>
      </c>
      <c r="G244">
        <v>2993482</v>
      </c>
      <c r="H244">
        <v>1359345</v>
      </c>
      <c r="I244">
        <v>76.367423467114904</v>
      </c>
      <c r="J244">
        <v>4352827</v>
      </c>
      <c r="K244"/>
      <c r="L244"/>
      <c r="M244"/>
      <c r="N244"/>
    </row>
    <row r="245" spans="1:14">
      <c r="A245">
        <v>244</v>
      </c>
      <c r="B245">
        <v>2016</v>
      </c>
      <c r="C245" t="s">
        <v>137</v>
      </c>
      <c r="D245" t="s">
        <v>710</v>
      </c>
      <c r="E245" t="s">
        <v>138</v>
      </c>
      <c r="F245" t="s">
        <v>14</v>
      </c>
      <c r="G245">
        <v>5812169</v>
      </c>
      <c r="H245">
        <v>57911</v>
      </c>
      <c r="I245">
        <v>99.906666666666695</v>
      </c>
      <c r="J245">
        <v>5870080</v>
      </c>
      <c r="K245"/>
      <c r="L245"/>
      <c r="M245"/>
      <c r="N245"/>
    </row>
    <row r="246" spans="1:14">
      <c r="A246">
        <v>245</v>
      </c>
      <c r="B246">
        <v>2016</v>
      </c>
      <c r="C246" t="s">
        <v>139</v>
      </c>
      <c r="D246" t="s">
        <v>711</v>
      </c>
      <c r="E246" t="s">
        <v>140</v>
      </c>
      <c r="F246" t="s">
        <v>19</v>
      </c>
      <c r="G246">
        <v>47138854</v>
      </c>
      <c r="H246">
        <v>27305375</v>
      </c>
      <c r="I246">
        <v>99.267158333333398</v>
      </c>
      <c r="J246">
        <v>74444229</v>
      </c>
      <c r="K246"/>
      <c r="L246"/>
      <c r="M246"/>
      <c r="N246"/>
    </row>
    <row r="247" spans="1:14">
      <c r="A247">
        <v>246</v>
      </c>
      <c r="B247">
        <v>2016</v>
      </c>
      <c r="C247" t="s">
        <v>141</v>
      </c>
      <c r="D247" t="s">
        <v>712</v>
      </c>
      <c r="E247" t="s">
        <v>142</v>
      </c>
      <c r="F247" t="s">
        <v>14</v>
      </c>
      <c r="G247">
        <v>25021493</v>
      </c>
      <c r="H247">
        <v>5461108</v>
      </c>
      <c r="I247">
        <v>124.834166666667</v>
      </c>
      <c r="J247">
        <v>30482601</v>
      </c>
      <c r="K247"/>
      <c r="L247"/>
      <c r="M247"/>
      <c r="N247"/>
    </row>
    <row r="248" spans="1:14">
      <c r="A248">
        <v>247</v>
      </c>
      <c r="B248">
        <v>2016</v>
      </c>
      <c r="C248" t="s">
        <v>143</v>
      </c>
      <c r="D248" t="s">
        <v>713</v>
      </c>
      <c r="E248" t="s">
        <v>144</v>
      </c>
      <c r="F248" t="s">
        <v>24</v>
      </c>
      <c r="G248">
        <v>126518</v>
      </c>
      <c r="H248">
        <v>3022</v>
      </c>
      <c r="I248">
        <v>102.293434115523</v>
      </c>
      <c r="J248">
        <v>129540</v>
      </c>
      <c r="K248"/>
      <c r="L248"/>
      <c r="M248"/>
      <c r="N248"/>
    </row>
    <row r="249" spans="1:14">
      <c r="A249">
        <v>248</v>
      </c>
      <c r="B249">
        <v>2016</v>
      </c>
      <c r="C249" t="s">
        <v>145</v>
      </c>
      <c r="D249" t="s">
        <v>714</v>
      </c>
      <c r="E249" t="s">
        <v>146</v>
      </c>
      <c r="F249" t="s">
        <v>56</v>
      </c>
      <c r="G249">
        <v>19199490</v>
      </c>
      <c r="H249">
        <v>2522924</v>
      </c>
      <c r="I249">
        <v>112.575</v>
      </c>
      <c r="J249">
        <v>21722414</v>
      </c>
      <c r="K249"/>
      <c r="L249"/>
      <c r="M249"/>
      <c r="N249"/>
    </row>
    <row r="250" spans="1:14">
      <c r="A250">
        <v>249</v>
      </c>
      <c r="B250">
        <v>2016</v>
      </c>
      <c r="C250" t="s">
        <v>147</v>
      </c>
      <c r="D250" t="s">
        <v>715</v>
      </c>
      <c r="E250" t="s">
        <v>148</v>
      </c>
      <c r="F250" t="s">
        <v>9</v>
      </c>
      <c r="G250">
        <v>795426551</v>
      </c>
      <c r="H250">
        <v>98653295</v>
      </c>
      <c r="I250">
        <v>93.158333333333303</v>
      </c>
      <c r="J250">
        <v>894079846</v>
      </c>
      <c r="K250"/>
      <c r="L250"/>
      <c r="M250"/>
      <c r="N250"/>
    </row>
    <row r="251" spans="1:14">
      <c r="A251">
        <v>250</v>
      </c>
      <c r="B251">
        <v>2016</v>
      </c>
      <c r="C251" t="s">
        <v>149</v>
      </c>
      <c r="D251" t="s">
        <v>716</v>
      </c>
      <c r="E251" t="s">
        <v>150</v>
      </c>
      <c r="F251" t="s">
        <v>14</v>
      </c>
      <c r="G251">
        <v>529729</v>
      </c>
      <c r="H251">
        <v>3385537</v>
      </c>
      <c r="I251">
        <v>292.50833333333298</v>
      </c>
      <c r="J251">
        <v>3915266</v>
      </c>
      <c r="K251"/>
      <c r="L251"/>
      <c r="M251"/>
      <c r="N251"/>
    </row>
    <row r="252" spans="1:14">
      <c r="A252">
        <v>251</v>
      </c>
      <c r="B252">
        <v>2016</v>
      </c>
      <c r="C252" t="s">
        <v>151</v>
      </c>
      <c r="D252" t="s">
        <v>717</v>
      </c>
      <c r="E252" t="s">
        <v>152</v>
      </c>
      <c r="F252" t="s">
        <v>19</v>
      </c>
      <c r="G252">
        <v>5634458</v>
      </c>
      <c r="H252">
        <v>4231799</v>
      </c>
      <c r="I252">
        <v>98.875</v>
      </c>
      <c r="J252">
        <v>9866257</v>
      </c>
      <c r="K252"/>
      <c r="L252"/>
      <c r="M252"/>
      <c r="N252"/>
    </row>
    <row r="253" spans="1:14">
      <c r="A253">
        <v>252</v>
      </c>
      <c r="B253">
        <v>2016</v>
      </c>
      <c r="C253" t="s">
        <v>153</v>
      </c>
      <c r="D253" t="s">
        <v>718</v>
      </c>
      <c r="E253" t="s">
        <v>154</v>
      </c>
      <c r="F253" t="s">
        <v>14</v>
      </c>
      <c r="G253">
        <v>274843</v>
      </c>
      <c r="H253">
        <v>901736</v>
      </c>
      <c r="I253">
        <v>83.164325580061103</v>
      </c>
      <c r="J253">
        <v>1176579</v>
      </c>
      <c r="K253"/>
      <c r="L253"/>
      <c r="M253"/>
      <c r="N253"/>
    </row>
    <row r="254" spans="1:14">
      <c r="A254">
        <v>253</v>
      </c>
      <c r="B254">
        <v>2016</v>
      </c>
      <c r="C254" t="s">
        <v>155</v>
      </c>
      <c r="D254" t="s">
        <v>719</v>
      </c>
      <c r="E254" t="s">
        <v>156</v>
      </c>
      <c r="F254" t="s">
        <v>19</v>
      </c>
      <c r="G254">
        <v>3003979</v>
      </c>
      <c r="H254">
        <v>63176658</v>
      </c>
      <c r="I254">
        <v>135.63333333333301</v>
      </c>
      <c r="J254">
        <v>66180637</v>
      </c>
      <c r="K254"/>
      <c r="L254"/>
      <c r="M254"/>
      <c r="N254"/>
    </row>
    <row r="255" spans="1:14">
      <c r="A255">
        <v>254</v>
      </c>
      <c r="B255">
        <v>2016</v>
      </c>
      <c r="C255" t="s">
        <v>0</v>
      </c>
      <c r="D255" t="s">
        <v>720</v>
      </c>
      <c r="E255" t="s">
        <v>157</v>
      </c>
      <c r="F255" t="s">
        <v>9</v>
      </c>
      <c r="G255">
        <v>868341751</v>
      </c>
      <c r="H255">
        <v>629925254</v>
      </c>
      <c r="I255">
        <v>124.6675</v>
      </c>
      <c r="J255">
        <v>1498267005</v>
      </c>
      <c r="K255"/>
      <c r="L255"/>
      <c r="M255"/>
      <c r="N255"/>
    </row>
    <row r="256" spans="1:14">
      <c r="A256">
        <v>255</v>
      </c>
      <c r="B256">
        <v>2016</v>
      </c>
      <c r="C256" t="s">
        <v>158</v>
      </c>
      <c r="D256" t="s">
        <v>721</v>
      </c>
      <c r="E256" t="s">
        <v>159</v>
      </c>
      <c r="F256" t="s">
        <v>19</v>
      </c>
      <c r="G256">
        <v>53739966</v>
      </c>
      <c r="H256">
        <v>259613568</v>
      </c>
      <c r="I256">
        <v>100.333333333333</v>
      </c>
      <c r="J256">
        <v>313353534</v>
      </c>
      <c r="K256"/>
      <c r="L256"/>
      <c r="M256"/>
      <c r="N256"/>
    </row>
    <row r="257" spans="1:14">
      <c r="A257">
        <v>256</v>
      </c>
      <c r="B257">
        <v>2016</v>
      </c>
      <c r="C257" t="s">
        <v>160</v>
      </c>
      <c r="D257" t="s">
        <v>722</v>
      </c>
      <c r="E257" t="s">
        <v>161</v>
      </c>
      <c r="F257" t="s">
        <v>9</v>
      </c>
      <c r="G257">
        <v>21184581</v>
      </c>
      <c r="H257">
        <v>107238547</v>
      </c>
      <c r="I257">
        <v>93.158333333333303</v>
      </c>
      <c r="J257">
        <v>128423128</v>
      </c>
      <c r="K257"/>
      <c r="L257"/>
      <c r="M257"/>
      <c r="N257"/>
    </row>
    <row r="258" spans="1:14">
      <c r="A258">
        <v>257</v>
      </c>
      <c r="B258">
        <v>2016</v>
      </c>
      <c r="C258" t="s">
        <v>162</v>
      </c>
      <c r="D258" t="s">
        <v>723</v>
      </c>
      <c r="E258" t="s">
        <v>163</v>
      </c>
      <c r="F258" t="s">
        <v>9</v>
      </c>
      <c r="G258">
        <v>638516109</v>
      </c>
      <c r="H258">
        <v>566602135</v>
      </c>
      <c r="I258">
        <v>129.19999999999999</v>
      </c>
      <c r="J258">
        <v>1205118244</v>
      </c>
      <c r="K258"/>
      <c r="L258"/>
      <c r="M258"/>
      <c r="N258"/>
    </row>
    <row r="259" spans="1:14">
      <c r="A259">
        <v>258</v>
      </c>
      <c r="B259">
        <v>2016</v>
      </c>
      <c r="C259" t="s">
        <v>164</v>
      </c>
      <c r="D259" t="s">
        <v>724</v>
      </c>
      <c r="E259" t="s">
        <v>165</v>
      </c>
      <c r="F259" t="s">
        <v>9</v>
      </c>
      <c r="G259">
        <v>5574678</v>
      </c>
      <c r="H259">
        <v>2091</v>
      </c>
      <c r="I259">
        <v>104.133333333333</v>
      </c>
      <c r="J259">
        <v>5576769</v>
      </c>
      <c r="K259"/>
      <c r="L259"/>
      <c r="M259"/>
      <c r="N259"/>
    </row>
    <row r="260" spans="1:14">
      <c r="A260">
        <v>259</v>
      </c>
      <c r="B260">
        <v>2016</v>
      </c>
      <c r="C260" t="s">
        <v>166</v>
      </c>
      <c r="D260" t="s">
        <v>725</v>
      </c>
      <c r="E260" t="s">
        <v>167</v>
      </c>
      <c r="F260" t="s">
        <v>9</v>
      </c>
      <c r="G260">
        <v>151163211</v>
      </c>
      <c r="H260">
        <v>4621556</v>
      </c>
      <c r="I260">
        <v>27.453802273850702</v>
      </c>
      <c r="J260">
        <v>155784767</v>
      </c>
      <c r="K260"/>
      <c r="L260"/>
      <c r="M260"/>
      <c r="N260"/>
    </row>
    <row r="261" spans="1:14">
      <c r="A261">
        <v>260</v>
      </c>
      <c r="B261">
        <v>2016</v>
      </c>
      <c r="C261" t="s">
        <v>168</v>
      </c>
      <c r="D261" t="s">
        <v>726</v>
      </c>
      <c r="E261" t="s">
        <v>169</v>
      </c>
      <c r="F261" t="s">
        <v>19</v>
      </c>
      <c r="G261">
        <v>11959241</v>
      </c>
      <c r="H261">
        <v>6132089</v>
      </c>
      <c r="I261">
        <v>154.170508333333</v>
      </c>
      <c r="J261">
        <v>18091330</v>
      </c>
      <c r="K261"/>
      <c r="L261"/>
      <c r="M261"/>
      <c r="N261"/>
    </row>
    <row r="262" spans="1:14">
      <c r="A262">
        <v>261</v>
      </c>
      <c r="B262">
        <v>2016</v>
      </c>
      <c r="C262" t="s">
        <v>170</v>
      </c>
      <c r="D262" t="s">
        <v>727</v>
      </c>
      <c r="E262" t="s">
        <v>171</v>
      </c>
      <c r="F262" t="s">
        <v>19</v>
      </c>
      <c r="G262">
        <v>376301513</v>
      </c>
      <c r="H262">
        <v>1008513745</v>
      </c>
      <c r="I262">
        <v>99.875</v>
      </c>
      <c r="J262">
        <v>1384815258</v>
      </c>
      <c r="K262"/>
      <c r="L262"/>
      <c r="M262"/>
      <c r="N262"/>
    </row>
    <row r="263" spans="1:14">
      <c r="A263">
        <v>262</v>
      </c>
      <c r="B263">
        <v>2016</v>
      </c>
      <c r="C263" t="s">
        <v>172</v>
      </c>
      <c r="D263" t="s">
        <v>728</v>
      </c>
      <c r="E263" t="s">
        <v>173</v>
      </c>
      <c r="F263" t="s">
        <v>14</v>
      </c>
      <c r="G263">
        <v>32788804</v>
      </c>
      <c r="H263">
        <v>7678743</v>
      </c>
      <c r="I263">
        <v>88.883333333333297</v>
      </c>
      <c r="J263">
        <v>40467547</v>
      </c>
      <c r="K263"/>
      <c r="L263"/>
      <c r="M263"/>
      <c r="N263"/>
    </row>
    <row r="264" spans="1:14">
      <c r="A264">
        <v>263</v>
      </c>
      <c r="B264">
        <v>2016</v>
      </c>
      <c r="C264" t="s">
        <v>174</v>
      </c>
      <c r="D264" t="s">
        <v>729</v>
      </c>
      <c r="E264" t="s">
        <v>175</v>
      </c>
      <c r="F264" t="s">
        <v>9</v>
      </c>
      <c r="G264">
        <v>72974731</v>
      </c>
      <c r="H264">
        <v>2161448</v>
      </c>
      <c r="I264">
        <v>92.648758266817893</v>
      </c>
      <c r="J264">
        <v>75136179</v>
      </c>
      <c r="K264"/>
      <c r="L264"/>
      <c r="M264"/>
      <c r="N264"/>
    </row>
    <row r="265" spans="1:14">
      <c r="A265">
        <v>264</v>
      </c>
      <c r="B265">
        <v>2016</v>
      </c>
      <c r="C265" t="s">
        <v>176</v>
      </c>
      <c r="D265" t="s">
        <v>730</v>
      </c>
      <c r="E265" t="s">
        <v>177</v>
      </c>
      <c r="F265" t="s">
        <v>9</v>
      </c>
      <c r="G265">
        <v>2974982654</v>
      </c>
      <c r="H265">
        <v>3382375232</v>
      </c>
      <c r="I265">
        <v>98.1</v>
      </c>
      <c r="J265">
        <v>6357357886</v>
      </c>
      <c r="K265"/>
      <c r="L265"/>
      <c r="M265"/>
      <c r="N265"/>
    </row>
    <row r="266" spans="1:14">
      <c r="A266">
        <v>265</v>
      </c>
      <c r="B266">
        <v>2016</v>
      </c>
      <c r="C266" t="s">
        <v>178</v>
      </c>
      <c r="D266" t="s">
        <v>731</v>
      </c>
      <c r="E266" t="s">
        <v>179</v>
      </c>
      <c r="F266" t="s">
        <v>24</v>
      </c>
      <c r="G266">
        <v>8086241</v>
      </c>
      <c r="H266">
        <v>3565262</v>
      </c>
      <c r="I266">
        <v>86.658386549417997</v>
      </c>
      <c r="J266">
        <v>11651503</v>
      </c>
      <c r="K266"/>
      <c r="L266"/>
      <c r="M266"/>
      <c r="N266"/>
    </row>
    <row r="267" spans="1:14">
      <c r="A267">
        <v>266</v>
      </c>
      <c r="B267">
        <v>2016</v>
      </c>
      <c r="C267" t="s">
        <v>180</v>
      </c>
      <c r="D267" t="s">
        <v>732</v>
      </c>
      <c r="E267" t="s">
        <v>181</v>
      </c>
      <c r="F267" t="s">
        <v>9</v>
      </c>
      <c r="G267">
        <v>23200</v>
      </c>
      <c r="H267">
        <v>4411</v>
      </c>
      <c r="I267">
        <v>99.999999999999901</v>
      </c>
      <c r="J267">
        <v>27611</v>
      </c>
      <c r="K267"/>
      <c r="L267"/>
      <c r="M267"/>
      <c r="N267"/>
    </row>
    <row r="268" spans="1:14">
      <c r="A268">
        <v>267</v>
      </c>
      <c r="B268">
        <v>2016</v>
      </c>
      <c r="C268" t="s">
        <v>182</v>
      </c>
      <c r="D268" t="s">
        <v>733</v>
      </c>
      <c r="E268" t="s">
        <v>183</v>
      </c>
      <c r="F268" t="s">
        <v>9</v>
      </c>
      <c r="G268">
        <v>8244985</v>
      </c>
      <c r="H268">
        <v>23081370</v>
      </c>
      <c r="I268">
        <v>165.06241666666699</v>
      </c>
      <c r="J268">
        <v>31326355</v>
      </c>
      <c r="K268"/>
      <c r="L268"/>
      <c r="M268"/>
      <c r="N268"/>
    </row>
    <row r="269" spans="1:14">
      <c r="A269">
        <v>268</v>
      </c>
      <c r="B269">
        <v>2016</v>
      </c>
      <c r="C269" t="s">
        <v>184</v>
      </c>
      <c r="D269" t="s">
        <v>734</v>
      </c>
      <c r="E269" t="s">
        <v>185</v>
      </c>
      <c r="F269" t="s">
        <v>29</v>
      </c>
      <c r="G269">
        <v>12750963</v>
      </c>
      <c r="H269">
        <v>1906</v>
      </c>
      <c r="I269">
        <v>126.688504585739</v>
      </c>
      <c r="J269">
        <v>12752869</v>
      </c>
      <c r="K269"/>
      <c r="L269"/>
      <c r="M269"/>
      <c r="N269"/>
    </row>
    <row r="270" spans="1:14">
      <c r="A270">
        <v>269</v>
      </c>
      <c r="B270">
        <v>2016</v>
      </c>
      <c r="C270" t="s">
        <v>186</v>
      </c>
      <c r="D270" t="s">
        <v>735</v>
      </c>
      <c r="E270" t="s">
        <v>187</v>
      </c>
      <c r="F270" t="s">
        <v>14</v>
      </c>
      <c r="G270">
        <v>133103</v>
      </c>
      <c r="H270">
        <v>12406</v>
      </c>
      <c r="I270">
        <v>106.6075</v>
      </c>
      <c r="J270">
        <v>145509</v>
      </c>
      <c r="K270"/>
      <c r="L270"/>
      <c r="M270"/>
      <c r="N270"/>
    </row>
    <row r="271" spans="1:14">
      <c r="A271">
        <v>270</v>
      </c>
      <c r="B271">
        <v>2016</v>
      </c>
      <c r="C271" t="s">
        <v>188</v>
      </c>
      <c r="D271" t="s">
        <v>736</v>
      </c>
      <c r="E271" t="s">
        <v>189</v>
      </c>
      <c r="F271" t="s">
        <v>9</v>
      </c>
      <c r="G271">
        <v>1493611761</v>
      </c>
      <c r="H271">
        <v>2092716868</v>
      </c>
      <c r="I271">
        <v>95.782666666666699</v>
      </c>
      <c r="J271">
        <v>3586328629</v>
      </c>
      <c r="K271"/>
      <c r="L271"/>
      <c r="M271"/>
      <c r="N271"/>
    </row>
    <row r="272" spans="1:14">
      <c r="A272">
        <v>271</v>
      </c>
      <c r="B272">
        <v>2016</v>
      </c>
      <c r="C272" t="s">
        <v>190</v>
      </c>
      <c r="D272" t="s">
        <v>737</v>
      </c>
      <c r="E272" t="s">
        <v>191</v>
      </c>
      <c r="F272" t="s">
        <v>9</v>
      </c>
      <c r="G272">
        <v>66321184</v>
      </c>
      <c r="H272">
        <v>3573093</v>
      </c>
      <c r="I272">
        <v>109.959986130375</v>
      </c>
      <c r="J272">
        <v>69894277</v>
      </c>
      <c r="K272"/>
      <c r="L272"/>
      <c r="M272"/>
      <c r="N272"/>
    </row>
    <row r="273" spans="1:14">
      <c r="A273">
        <v>272</v>
      </c>
      <c r="B273">
        <v>2016</v>
      </c>
      <c r="C273" t="s">
        <v>192</v>
      </c>
      <c r="D273" t="s">
        <v>738</v>
      </c>
      <c r="E273" t="s">
        <v>193</v>
      </c>
      <c r="F273" t="s">
        <v>14</v>
      </c>
      <c r="G273">
        <v>1148023</v>
      </c>
      <c r="H273">
        <v>94991</v>
      </c>
      <c r="I273">
        <v>101.80907500000001</v>
      </c>
      <c r="J273">
        <v>1243014</v>
      </c>
      <c r="K273"/>
      <c r="L273"/>
      <c r="M273"/>
      <c r="N273"/>
    </row>
    <row r="274" spans="1:14">
      <c r="A274">
        <v>273</v>
      </c>
      <c r="B274">
        <v>2016</v>
      </c>
      <c r="C274" t="s">
        <v>194</v>
      </c>
      <c r="D274" t="s">
        <v>739</v>
      </c>
      <c r="E274" t="s">
        <v>195</v>
      </c>
      <c r="F274" t="s">
        <v>9</v>
      </c>
      <c r="G274">
        <v>2798672</v>
      </c>
      <c r="H274">
        <v>1003851</v>
      </c>
      <c r="I274">
        <v>69.769348856279294</v>
      </c>
      <c r="J274">
        <v>3802523</v>
      </c>
      <c r="K274"/>
      <c r="L274"/>
      <c r="M274"/>
      <c r="N274"/>
    </row>
    <row r="275" spans="1:14">
      <c r="A275">
        <v>274</v>
      </c>
      <c r="B275">
        <v>2016</v>
      </c>
      <c r="C275" t="s">
        <v>196</v>
      </c>
      <c r="D275" t="s">
        <v>740</v>
      </c>
      <c r="E275" t="s">
        <v>197</v>
      </c>
      <c r="F275" t="s">
        <v>9</v>
      </c>
      <c r="G275">
        <v>973340</v>
      </c>
      <c r="H275">
        <v>8890378</v>
      </c>
      <c r="I275">
        <v>101.3049631067</v>
      </c>
      <c r="J275">
        <v>9863718</v>
      </c>
      <c r="K275"/>
      <c r="L275"/>
      <c r="M275"/>
      <c r="N275"/>
    </row>
    <row r="276" spans="1:14">
      <c r="A276">
        <v>275</v>
      </c>
      <c r="B276">
        <v>2016</v>
      </c>
      <c r="C276" t="s">
        <v>198</v>
      </c>
      <c r="D276" t="s">
        <v>741</v>
      </c>
      <c r="E276" t="s">
        <v>199</v>
      </c>
      <c r="F276" t="s">
        <v>9</v>
      </c>
      <c r="G276">
        <v>14168581</v>
      </c>
      <c r="H276">
        <v>1460926</v>
      </c>
      <c r="I276">
        <v>96.274324574308295</v>
      </c>
      <c r="J276">
        <v>15629507</v>
      </c>
      <c r="K276"/>
      <c r="L276"/>
      <c r="M276"/>
      <c r="N276"/>
    </row>
    <row r="277" spans="1:14">
      <c r="A277">
        <v>276</v>
      </c>
      <c r="B277">
        <v>2016</v>
      </c>
      <c r="C277" t="s">
        <v>200</v>
      </c>
      <c r="D277" t="s">
        <v>742</v>
      </c>
      <c r="E277" t="s">
        <v>201</v>
      </c>
      <c r="F277" t="s">
        <v>14</v>
      </c>
      <c r="G277">
        <v>3517823</v>
      </c>
      <c r="H277">
        <v>2447</v>
      </c>
      <c r="I277">
        <v>99.186589249999997</v>
      </c>
      <c r="J277">
        <v>3520270</v>
      </c>
      <c r="K277"/>
      <c r="L277"/>
      <c r="M277"/>
      <c r="N277"/>
    </row>
    <row r="278" spans="1:14">
      <c r="A278">
        <v>277</v>
      </c>
      <c r="B278">
        <v>2016</v>
      </c>
      <c r="C278" t="s">
        <v>202</v>
      </c>
      <c r="D278" t="s">
        <v>743</v>
      </c>
      <c r="E278" t="s">
        <v>203</v>
      </c>
      <c r="F278" t="s">
        <v>9</v>
      </c>
      <c r="G278">
        <v>243407527</v>
      </c>
      <c r="H278">
        <v>51850410</v>
      </c>
      <c r="I278">
        <v>90.277078157349905</v>
      </c>
      <c r="J278">
        <v>295257937</v>
      </c>
      <c r="K278"/>
      <c r="L278"/>
      <c r="M278"/>
      <c r="N278"/>
    </row>
    <row r="279" spans="1:14">
      <c r="A279">
        <v>278</v>
      </c>
      <c r="B279">
        <v>2016</v>
      </c>
      <c r="C279" t="s">
        <v>204</v>
      </c>
      <c r="D279" t="s">
        <v>744</v>
      </c>
      <c r="E279" t="s">
        <v>205</v>
      </c>
      <c r="F279" t="s">
        <v>24</v>
      </c>
      <c r="G279">
        <v>1715541</v>
      </c>
      <c r="H279">
        <v>786</v>
      </c>
      <c r="I279">
        <v>64.274391071711804</v>
      </c>
      <c r="J279">
        <v>1716327</v>
      </c>
      <c r="K279"/>
      <c r="L279"/>
      <c r="M279"/>
      <c r="N279"/>
    </row>
    <row r="280" spans="1:14">
      <c r="A280">
        <v>279</v>
      </c>
      <c r="B280">
        <v>2016</v>
      </c>
      <c r="C280" t="s">
        <v>206</v>
      </c>
      <c r="D280" t="s">
        <v>745</v>
      </c>
      <c r="E280" t="s">
        <v>207</v>
      </c>
      <c r="F280" t="s">
        <v>24</v>
      </c>
      <c r="G280">
        <v>0</v>
      </c>
      <c r="H280">
        <v>598575</v>
      </c>
      <c r="I280">
        <v>72.087810813368407</v>
      </c>
      <c r="J280">
        <v>598575</v>
      </c>
      <c r="K280"/>
      <c r="L280"/>
      <c r="M280"/>
      <c r="N280"/>
    </row>
    <row r="281" spans="1:14">
      <c r="A281">
        <v>280</v>
      </c>
      <c r="B281">
        <v>2016</v>
      </c>
      <c r="C281" t="s">
        <v>208</v>
      </c>
      <c r="D281" t="s">
        <v>746</v>
      </c>
      <c r="E281" t="s">
        <v>209</v>
      </c>
      <c r="F281" t="s">
        <v>19</v>
      </c>
      <c r="G281">
        <v>20274032</v>
      </c>
      <c r="H281">
        <v>33418784</v>
      </c>
      <c r="I281">
        <v>100.905516666667</v>
      </c>
      <c r="J281">
        <v>53692816</v>
      </c>
      <c r="K281"/>
      <c r="L281"/>
      <c r="M281"/>
      <c r="N281"/>
    </row>
    <row r="282" spans="1:14">
      <c r="A282">
        <v>281</v>
      </c>
      <c r="B282">
        <v>2016</v>
      </c>
      <c r="C282" t="s">
        <v>210</v>
      </c>
      <c r="D282" t="s">
        <v>747</v>
      </c>
      <c r="E282" t="s">
        <v>211</v>
      </c>
      <c r="F282" t="s">
        <v>19</v>
      </c>
      <c r="G282">
        <v>1857685</v>
      </c>
      <c r="H282">
        <v>6816079</v>
      </c>
      <c r="I282">
        <v>100.290833333333</v>
      </c>
      <c r="J282">
        <v>8673764</v>
      </c>
      <c r="K282"/>
      <c r="L282"/>
      <c r="M282"/>
      <c r="N282"/>
    </row>
    <row r="283" spans="1:14">
      <c r="A283">
        <v>282</v>
      </c>
      <c r="B283">
        <v>2016</v>
      </c>
      <c r="C283" t="s">
        <v>212</v>
      </c>
      <c r="D283" t="s">
        <v>748</v>
      </c>
      <c r="E283" t="s">
        <v>213</v>
      </c>
      <c r="F283" t="s">
        <v>19</v>
      </c>
      <c r="G283">
        <v>10396542</v>
      </c>
      <c r="H283">
        <v>7215102</v>
      </c>
      <c r="I283">
        <v>100.1406325</v>
      </c>
      <c r="J283">
        <v>17611644</v>
      </c>
      <c r="K283"/>
      <c r="L283"/>
      <c r="M283"/>
      <c r="N283"/>
    </row>
    <row r="284" spans="1:14">
      <c r="A284">
        <v>283</v>
      </c>
      <c r="B284">
        <v>2016</v>
      </c>
      <c r="C284" t="s">
        <v>214</v>
      </c>
      <c r="D284" t="s">
        <v>749</v>
      </c>
      <c r="E284" t="s">
        <v>215</v>
      </c>
      <c r="F284" t="s">
        <v>24</v>
      </c>
      <c r="G284">
        <v>62260286</v>
      </c>
      <c r="H284">
        <v>130</v>
      </c>
      <c r="I284">
        <v>189.76666666666699</v>
      </c>
      <c r="J284">
        <v>62260416</v>
      </c>
      <c r="K284"/>
      <c r="L284"/>
      <c r="M284"/>
      <c r="N284"/>
    </row>
    <row r="285" spans="1:14">
      <c r="A285">
        <v>284</v>
      </c>
      <c r="B285">
        <v>2016</v>
      </c>
      <c r="C285" t="s">
        <v>216</v>
      </c>
      <c r="D285" t="s">
        <v>750</v>
      </c>
      <c r="E285" t="s">
        <v>217</v>
      </c>
      <c r="F285" t="s">
        <v>24</v>
      </c>
      <c r="G285">
        <v>71459320</v>
      </c>
      <c r="H285">
        <v>79956119</v>
      </c>
      <c r="I285">
        <v>98.893729372937301</v>
      </c>
      <c r="J285">
        <v>151415439</v>
      </c>
      <c r="K285"/>
      <c r="L285"/>
      <c r="M285"/>
      <c r="N285"/>
    </row>
    <row r="286" spans="1:14">
      <c r="A286">
        <v>285</v>
      </c>
      <c r="B286">
        <v>2016</v>
      </c>
      <c r="C286" t="s">
        <v>218</v>
      </c>
      <c r="D286" t="s">
        <v>751</v>
      </c>
      <c r="E286" t="s">
        <v>219</v>
      </c>
      <c r="F286" t="s">
        <v>19</v>
      </c>
      <c r="G286">
        <v>291883</v>
      </c>
      <c r="H286">
        <v>213713</v>
      </c>
      <c r="I286">
        <v>54.298771828174303</v>
      </c>
      <c r="J286">
        <v>505596</v>
      </c>
      <c r="K286"/>
      <c r="L286"/>
      <c r="M286"/>
      <c r="N286"/>
    </row>
    <row r="287" spans="1:14">
      <c r="A287">
        <v>286</v>
      </c>
      <c r="B287">
        <v>2016</v>
      </c>
      <c r="C287" t="s">
        <v>220</v>
      </c>
      <c r="D287" t="s">
        <v>752</v>
      </c>
      <c r="E287" t="s">
        <v>221</v>
      </c>
      <c r="F287" t="s">
        <v>24</v>
      </c>
      <c r="G287">
        <v>2332413</v>
      </c>
      <c r="H287">
        <v>1390020</v>
      </c>
      <c r="I287">
        <v>99.991666666666703</v>
      </c>
      <c r="J287">
        <v>3722433</v>
      </c>
      <c r="K287"/>
      <c r="L287"/>
      <c r="M287"/>
      <c r="N287"/>
    </row>
    <row r="288" spans="1:14">
      <c r="A288">
        <v>287</v>
      </c>
      <c r="B288">
        <v>2016</v>
      </c>
      <c r="C288" t="s">
        <v>222</v>
      </c>
      <c r="D288" t="s">
        <v>753</v>
      </c>
      <c r="E288" t="s">
        <v>223</v>
      </c>
      <c r="F288" t="s">
        <v>24</v>
      </c>
      <c r="G288">
        <v>7674334</v>
      </c>
      <c r="H288">
        <v>4280</v>
      </c>
      <c r="I288">
        <v>100.442847769029</v>
      </c>
      <c r="J288">
        <v>7678614</v>
      </c>
      <c r="K288"/>
      <c r="L288"/>
      <c r="M288"/>
      <c r="N288"/>
    </row>
    <row r="289" spans="1:14">
      <c r="A289">
        <v>288</v>
      </c>
      <c r="B289">
        <v>2016</v>
      </c>
      <c r="C289" t="s">
        <v>224</v>
      </c>
      <c r="D289" t="s">
        <v>754</v>
      </c>
      <c r="E289" t="s">
        <v>225</v>
      </c>
      <c r="F289" t="s">
        <v>9</v>
      </c>
      <c r="G289">
        <v>40226090</v>
      </c>
      <c r="H289">
        <v>3480709</v>
      </c>
      <c r="I289">
        <v>127.99841425374299</v>
      </c>
      <c r="J289">
        <v>43706799</v>
      </c>
      <c r="K289"/>
      <c r="L289"/>
      <c r="M289"/>
      <c r="N289"/>
    </row>
    <row r="290" spans="1:14">
      <c r="A290">
        <v>289</v>
      </c>
      <c r="B290">
        <v>2016</v>
      </c>
      <c r="C290" t="s">
        <v>226</v>
      </c>
      <c r="D290" t="s">
        <v>755</v>
      </c>
      <c r="E290" t="s">
        <v>227</v>
      </c>
      <c r="F290" t="s">
        <v>9</v>
      </c>
      <c r="G290">
        <v>10557972</v>
      </c>
      <c r="H290">
        <v>622245</v>
      </c>
      <c r="I290">
        <v>80.585156249999997</v>
      </c>
      <c r="J290">
        <v>11180217</v>
      </c>
      <c r="K290"/>
      <c r="L290"/>
      <c r="M290"/>
      <c r="N290"/>
    </row>
    <row r="291" spans="1:14">
      <c r="A291">
        <v>290</v>
      </c>
      <c r="B291">
        <v>2016</v>
      </c>
      <c r="C291" t="s">
        <v>228</v>
      </c>
      <c r="D291" t="s">
        <v>756</v>
      </c>
      <c r="E291" t="s">
        <v>229</v>
      </c>
      <c r="F291" t="s">
        <v>9</v>
      </c>
      <c r="G291">
        <v>8246896</v>
      </c>
      <c r="H291">
        <v>731347</v>
      </c>
      <c r="I291">
        <v>94.995833333333394</v>
      </c>
      <c r="J291">
        <v>8978243</v>
      </c>
      <c r="K291"/>
      <c r="L291"/>
      <c r="M291"/>
      <c r="N291"/>
    </row>
    <row r="292" spans="1:14">
      <c r="A292">
        <v>291</v>
      </c>
      <c r="B292">
        <v>2016</v>
      </c>
      <c r="C292" t="s">
        <v>230</v>
      </c>
      <c r="D292" t="s">
        <v>757</v>
      </c>
      <c r="E292" t="s">
        <v>231</v>
      </c>
      <c r="F292" t="s">
        <v>14</v>
      </c>
      <c r="G292">
        <v>3660214</v>
      </c>
      <c r="H292">
        <v>877</v>
      </c>
      <c r="I292">
        <v>99.754999999999995</v>
      </c>
      <c r="J292">
        <v>3661091</v>
      </c>
      <c r="K292"/>
      <c r="L292"/>
      <c r="M292"/>
      <c r="N292"/>
    </row>
    <row r="293" spans="1:14">
      <c r="A293">
        <v>292</v>
      </c>
      <c r="B293">
        <v>2016</v>
      </c>
      <c r="C293" t="s">
        <v>232</v>
      </c>
      <c r="D293" t="s">
        <v>758</v>
      </c>
      <c r="E293" t="s">
        <v>233</v>
      </c>
      <c r="F293" t="s">
        <v>24</v>
      </c>
      <c r="G293">
        <v>2152536</v>
      </c>
      <c r="H293">
        <v>50581</v>
      </c>
      <c r="I293">
        <v>92.763116310393201</v>
      </c>
      <c r="J293">
        <v>2203117</v>
      </c>
      <c r="K293"/>
      <c r="L293"/>
      <c r="M293"/>
      <c r="N293"/>
    </row>
    <row r="294" spans="1:14">
      <c r="A294">
        <v>293</v>
      </c>
      <c r="B294">
        <v>2016</v>
      </c>
      <c r="C294" t="s">
        <v>234</v>
      </c>
      <c r="D294" t="s">
        <v>759</v>
      </c>
      <c r="E294" t="s">
        <v>235</v>
      </c>
      <c r="F294" t="s">
        <v>14</v>
      </c>
      <c r="G294">
        <v>0</v>
      </c>
      <c r="H294">
        <v>2276</v>
      </c>
      <c r="I294">
        <v>98.288333333333298</v>
      </c>
      <c r="J294">
        <v>2276</v>
      </c>
      <c r="K294"/>
      <c r="L294"/>
      <c r="M294"/>
      <c r="N294"/>
    </row>
    <row r="295" spans="1:14">
      <c r="A295">
        <v>294</v>
      </c>
      <c r="B295">
        <v>2016</v>
      </c>
      <c r="C295" t="s">
        <v>236</v>
      </c>
      <c r="D295" t="s">
        <v>760</v>
      </c>
      <c r="E295" t="s">
        <v>237</v>
      </c>
      <c r="F295" t="s">
        <v>19</v>
      </c>
      <c r="G295">
        <v>5384238</v>
      </c>
      <c r="H295">
        <v>4033355</v>
      </c>
      <c r="I295">
        <v>98.503853921053306</v>
      </c>
      <c r="J295">
        <v>9417593</v>
      </c>
      <c r="K295"/>
      <c r="L295"/>
      <c r="M295"/>
      <c r="N295"/>
    </row>
    <row r="296" spans="1:14">
      <c r="A296">
        <v>295</v>
      </c>
      <c r="B296">
        <v>2016</v>
      </c>
      <c r="C296" t="s">
        <v>238</v>
      </c>
      <c r="D296" t="s">
        <v>761</v>
      </c>
      <c r="E296" t="s">
        <v>239</v>
      </c>
      <c r="F296" t="s">
        <v>24</v>
      </c>
      <c r="G296">
        <v>71310800</v>
      </c>
      <c r="H296">
        <v>2279465</v>
      </c>
      <c r="I296">
        <v>96.476904972050605</v>
      </c>
      <c r="J296">
        <v>73590265</v>
      </c>
      <c r="K296"/>
      <c r="L296"/>
      <c r="M296"/>
      <c r="N296"/>
    </row>
    <row r="297" spans="1:14">
      <c r="A297">
        <v>296</v>
      </c>
      <c r="B297">
        <v>2016</v>
      </c>
      <c r="C297" t="s">
        <v>240</v>
      </c>
      <c r="D297" t="s">
        <v>762</v>
      </c>
      <c r="E297" t="s">
        <v>241</v>
      </c>
      <c r="F297" t="s">
        <v>9</v>
      </c>
      <c r="G297">
        <v>18114882</v>
      </c>
      <c r="H297">
        <v>10266</v>
      </c>
      <c r="I297">
        <v>95.020547685039105</v>
      </c>
      <c r="J297">
        <v>18125148</v>
      </c>
      <c r="K297"/>
      <c r="L297"/>
      <c r="M297"/>
      <c r="N297"/>
    </row>
    <row r="298" spans="1:14">
      <c r="A298">
        <v>297</v>
      </c>
      <c r="B298">
        <v>2016</v>
      </c>
      <c r="C298" t="s">
        <v>242</v>
      </c>
      <c r="D298" t="s">
        <v>763</v>
      </c>
      <c r="E298" t="s">
        <v>243</v>
      </c>
      <c r="F298" t="s">
        <v>24</v>
      </c>
      <c r="G298">
        <v>243676</v>
      </c>
      <c r="H298">
        <v>288201</v>
      </c>
      <c r="I298">
        <v>56.747848117913499</v>
      </c>
      <c r="J298">
        <v>531877</v>
      </c>
      <c r="K298"/>
      <c r="L298"/>
      <c r="M298"/>
      <c r="N298"/>
    </row>
    <row r="299" spans="1:14">
      <c r="A299">
        <v>298</v>
      </c>
      <c r="B299">
        <v>2016</v>
      </c>
      <c r="C299" t="s">
        <v>244</v>
      </c>
      <c r="D299" t="s">
        <v>764</v>
      </c>
      <c r="E299" t="s">
        <v>245</v>
      </c>
      <c r="F299" t="s">
        <v>14</v>
      </c>
      <c r="G299">
        <v>467068848</v>
      </c>
      <c r="H299">
        <v>269338610</v>
      </c>
      <c r="I299">
        <v>90.127924166666702</v>
      </c>
      <c r="J299">
        <v>736407458</v>
      </c>
      <c r="K299"/>
      <c r="L299"/>
      <c r="M299"/>
      <c r="N299"/>
    </row>
    <row r="300" spans="1:14">
      <c r="A300">
        <v>299</v>
      </c>
      <c r="B300">
        <v>2016</v>
      </c>
      <c r="C300" t="s">
        <v>246</v>
      </c>
      <c r="D300" t="s">
        <v>765</v>
      </c>
      <c r="E300" t="s">
        <v>247</v>
      </c>
      <c r="F300" t="s">
        <v>9</v>
      </c>
      <c r="G300">
        <v>796620907</v>
      </c>
      <c r="H300">
        <v>1283539490</v>
      </c>
      <c r="I300">
        <v>115.166666666667</v>
      </c>
      <c r="J300">
        <v>2080160397</v>
      </c>
      <c r="K300"/>
      <c r="L300"/>
      <c r="M300"/>
      <c r="N300"/>
    </row>
    <row r="301" spans="1:14">
      <c r="A301">
        <v>300</v>
      </c>
      <c r="B301">
        <v>2016</v>
      </c>
      <c r="C301" t="s">
        <v>248</v>
      </c>
      <c r="D301" t="s">
        <v>766</v>
      </c>
      <c r="E301" t="s">
        <v>249</v>
      </c>
      <c r="F301" t="s">
        <v>24</v>
      </c>
      <c r="G301">
        <v>6024666</v>
      </c>
      <c r="H301">
        <v>930046</v>
      </c>
      <c r="I301">
        <v>100.00083333333301</v>
      </c>
      <c r="J301">
        <v>6954712</v>
      </c>
      <c r="K301"/>
      <c r="L301"/>
      <c r="M301"/>
      <c r="N301"/>
    </row>
    <row r="302" spans="1:14">
      <c r="A302">
        <v>301</v>
      </c>
      <c r="B302">
        <v>2016</v>
      </c>
      <c r="C302" t="s">
        <v>250</v>
      </c>
      <c r="D302" t="s">
        <v>767</v>
      </c>
      <c r="E302" t="s">
        <v>251</v>
      </c>
      <c r="F302" t="s">
        <v>24</v>
      </c>
      <c r="G302">
        <v>382457</v>
      </c>
      <c r="H302">
        <v>749206</v>
      </c>
      <c r="I302">
        <v>119.824783453573</v>
      </c>
      <c r="J302">
        <v>1131663</v>
      </c>
      <c r="K302"/>
      <c r="L302"/>
      <c r="M302"/>
      <c r="N302"/>
    </row>
    <row r="303" spans="1:14">
      <c r="A303">
        <v>302</v>
      </c>
      <c r="B303">
        <v>2016</v>
      </c>
      <c r="C303" t="s">
        <v>252</v>
      </c>
      <c r="D303" t="s">
        <v>768</v>
      </c>
      <c r="E303" t="s">
        <v>253</v>
      </c>
      <c r="F303" t="s">
        <v>29</v>
      </c>
      <c r="G303">
        <v>154138813</v>
      </c>
      <c r="H303">
        <v>2334840</v>
      </c>
      <c r="I303">
        <v>106.23333333333299</v>
      </c>
      <c r="J303">
        <v>156473653</v>
      </c>
      <c r="K303"/>
      <c r="L303"/>
      <c r="M303"/>
      <c r="N303"/>
    </row>
    <row r="304" spans="1:14">
      <c r="A304">
        <v>303</v>
      </c>
      <c r="B304">
        <v>2016</v>
      </c>
      <c r="C304" t="s">
        <v>254</v>
      </c>
      <c r="D304" t="s">
        <v>769</v>
      </c>
      <c r="E304" t="s">
        <v>255</v>
      </c>
      <c r="F304" t="s">
        <v>24</v>
      </c>
      <c r="G304">
        <v>55171</v>
      </c>
      <c r="H304">
        <v>96681</v>
      </c>
      <c r="I304">
        <v>98.341666666666697</v>
      </c>
      <c r="J304">
        <v>151852</v>
      </c>
      <c r="K304"/>
      <c r="L304"/>
      <c r="M304"/>
      <c r="N304"/>
    </row>
    <row r="305" spans="1:14">
      <c r="A305">
        <v>304</v>
      </c>
      <c r="B305">
        <v>2016</v>
      </c>
      <c r="C305" t="s">
        <v>256</v>
      </c>
      <c r="D305" t="s">
        <v>770</v>
      </c>
      <c r="E305" t="s">
        <v>257</v>
      </c>
      <c r="F305" t="s">
        <v>24</v>
      </c>
      <c r="G305">
        <v>178830834</v>
      </c>
      <c r="H305">
        <v>10512</v>
      </c>
      <c r="I305">
        <v>200.298537983892</v>
      </c>
      <c r="J305">
        <v>178841346</v>
      </c>
      <c r="K305"/>
      <c r="L305"/>
      <c r="M305"/>
      <c r="N305"/>
    </row>
    <row r="306" spans="1:14">
      <c r="A306">
        <v>305</v>
      </c>
      <c r="B306">
        <v>2016</v>
      </c>
      <c r="C306" t="s">
        <v>258</v>
      </c>
      <c r="D306" t="s">
        <v>771</v>
      </c>
      <c r="E306" t="s">
        <v>259</v>
      </c>
      <c r="F306" t="s">
        <v>14</v>
      </c>
      <c r="G306">
        <v>24782945</v>
      </c>
      <c r="H306">
        <v>1665399</v>
      </c>
      <c r="I306">
        <v>197.04456341666699</v>
      </c>
      <c r="J306">
        <v>26448344</v>
      </c>
      <c r="K306"/>
      <c r="L306"/>
      <c r="M306"/>
      <c r="N306"/>
    </row>
    <row r="307" spans="1:14">
      <c r="A307">
        <v>306</v>
      </c>
      <c r="B307">
        <v>2016</v>
      </c>
      <c r="C307" t="s">
        <v>260</v>
      </c>
      <c r="D307" t="s">
        <v>772</v>
      </c>
      <c r="E307" t="s">
        <v>261</v>
      </c>
      <c r="F307" t="s">
        <v>19</v>
      </c>
      <c r="G307">
        <v>808281754</v>
      </c>
      <c r="H307">
        <v>527666694</v>
      </c>
      <c r="I307">
        <v>100.316666666667</v>
      </c>
      <c r="J307">
        <v>1335948448</v>
      </c>
      <c r="K307"/>
      <c r="L307"/>
      <c r="M307"/>
      <c r="N307"/>
    </row>
    <row r="308" spans="1:14">
      <c r="A308">
        <v>307</v>
      </c>
      <c r="B308">
        <v>2016</v>
      </c>
      <c r="C308" t="s">
        <v>262</v>
      </c>
      <c r="D308" t="s">
        <v>773</v>
      </c>
      <c r="E308" t="s">
        <v>263</v>
      </c>
      <c r="F308" t="s">
        <v>19</v>
      </c>
      <c r="G308">
        <v>48229545</v>
      </c>
      <c r="H308">
        <v>76552995</v>
      </c>
      <c r="I308">
        <v>103.55</v>
      </c>
      <c r="J308">
        <v>124782540</v>
      </c>
      <c r="K308"/>
      <c r="L308"/>
      <c r="M308"/>
      <c r="N308"/>
    </row>
    <row r="309" spans="1:14">
      <c r="A309">
        <v>308</v>
      </c>
      <c r="B309">
        <v>2016</v>
      </c>
      <c r="C309" t="s">
        <v>264</v>
      </c>
      <c r="D309" t="s">
        <v>774</v>
      </c>
      <c r="E309" t="s">
        <v>265</v>
      </c>
      <c r="F309" t="s">
        <v>9</v>
      </c>
      <c r="G309">
        <v>11939254</v>
      </c>
      <c r="H309">
        <v>1233161</v>
      </c>
      <c r="I309">
        <v>112.808333333333</v>
      </c>
      <c r="J309">
        <v>13172415</v>
      </c>
      <c r="K309"/>
      <c r="L309"/>
      <c r="M309"/>
      <c r="N309"/>
    </row>
    <row r="310" spans="1:14">
      <c r="A310">
        <v>309</v>
      </c>
      <c r="B310">
        <v>2016</v>
      </c>
      <c r="C310" t="s">
        <v>266</v>
      </c>
      <c r="D310" t="s">
        <v>775</v>
      </c>
      <c r="E310" t="s">
        <v>267</v>
      </c>
      <c r="F310" t="s">
        <v>29</v>
      </c>
      <c r="G310">
        <v>0</v>
      </c>
      <c r="H310">
        <v>200570152</v>
      </c>
      <c r="I310">
        <v>98.450244999999995</v>
      </c>
      <c r="J310">
        <v>200570152</v>
      </c>
      <c r="K310"/>
      <c r="L310"/>
      <c r="M310"/>
      <c r="N310"/>
    </row>
    <row r="311" spans="1:14">
      <c r="A311">
        <v>310</v>
      </c>
      <c r="B311">
        <v>2016</v>
      </c>
      <c r="C311" t="s">
        <v>268</v>
      </c>
      <c r="D311" t="s">
        <v>776</v>
      </c>
      <c r="E311" t="s">
        <v>269</v>
      </c>
      <c r="F311" t="s">
        <v>9</v>
      </c>
      <c r="G311">
        <v>86723386</v>
      </c>
      <c r="H311">
        <v>46481703</v>
      </c>
      <c r="I311">
        <v>103.308333333333</v>
      </c>
      <c r="J311">
        <v>133205089</v>
      </c>
      <c r="K311"/>
      <c r="L311"/>
      <c r="M311"/>
      <c r="N311"/>
    </row>
    <row r="312" spans="1:14">
      <c r="A312">
        <v>311</v>
      </c>
      <c r="B312">
        <v>2016</v>
      </c>
      <c r="C312" t="s">
        <v>270</v>
      </c>
      <c r="D312" t="s">
        <v>777</v>
      </c>
      <c r="E312" t="s">
        <v>271</v>
      </c>
      <c r="F312" t="s">
        <v>14</v>
      </c>
      <c r="G312">
        <v>46898994</v>
      </c>
      <c r="H312">
        <v>1147567</v>
      </c>
      <c r="I312">
        <v>103.526866666667</v>
      </c>
      <c r="J312">
        <v>48046561</v>
      </c>
      <c r="K312"/>
      <c r="L312"/>
      <c r="M312"/>
      <c r="N312"/>
    </row>
    <row r="313" spans="1:14">
      <c r="A313">
        <v>312</v>
      </c>
      <c r="B313">
        <v>2016</v>
      </c>
      <c r="C313" t="s">
        <v>272</v>
      </c>
      <c r="D313" t="s">
        <v>778</v>
      </c>
      <c r="E313" t="s">
        <v>273</v>
      </c>
      <c r="F313" t="s">
        <v>56</v>
      </c>
      <c r="G313">
        <v>71823760</v>
      </c>
      <c r="H313">
        <v>43337763</v>
      </c>
      <c r="I313">
        <v>85.009542178957702</v>
      </c>
      <c r="J313">
        <v>115161523</v>
      </c>
      <c r="K313"/>
      <c r="L313"/>
      <c r="M313"/>
      <c r="N313"/>
    </row>
    <row r="314" spans="1:14">
      <c r="A314">
        <v>313</v>
      </c>
      <c r="B314">
        <v>2016</v>
      </c>
      <c r="C314" t="s">
        <v>274</v>
      </c>
      <c r="D314" t="s">
        <v>779</v>
      </c>
      <c r="E314" t="s">
        <v>275</v>
      </c>
      <c r="F314" t="s">
        <v>29</v>
      </c>
      <c r="G314">
        <v>178437454</v>
      </c>
      <c r="H314">
        <v>9414103</v>
      </c>
      <c r="I314">
        <v>125.875</v>
      </c>
      <c r="J314">
        <v>187851557</v>
      </c>
      <c r="K314"/>
      <c r="L314"/>
      <c r="M314"/>
      <c r="N314"/>
    </row>
    <row r="315" spans="1:14">
      <c r="A315">
        <v>314</v>
      </c>
      <c r="B315">
        <v>2016</v>
      </c>
      <c r="C315" t="s">
        <v>276</v>
      </c>
      <c r="D315" t="s">
        <v>780</v>
      </c>
      <c r="E315" t="s">
        <v>277</v>
      </c>
      <c r="F315" t="s">
        <v>9</v>
      </c>
      <c r="G315">
        <v>633592461</v>
      </c>
      <c r="H315">
        <v>110986258</v>
      </c>
      <c r="I315">
        <v>92.308764241893101</v>
      </c>
      <c r="J315">
        <v>744578719</v>
      </c>
      <c r="K315"/>
      <c r="L315"/>
      <c r="M315"/>
      <c r="N315"/>
    </row>
    <row r="316" spans="1:14">
      <c r="A316">
        <v>315</v>
      </c>
      <c r="B316">
        <v>2016</v>
      </c>
      <c r="C316" t="s">
        <v>278</v>
      </c>
      <c r="D316" t="s">
        <v>781</v>
      </c>
      <c r="E316" t="s">
        <v>279</v>
      </c>
      <c r="F316" t="s">
        <v>9</v>
      </c>
      <c r="G316">
        <v>85129147</v>
      </c>
      <c r="H316">
        <v>69396009</v>
      </c>
      <c r="I316">
        <v>101.92635594625</v>
      </c>
      <c r="J316">
        <v>154525156</v>
      </c>
      <c r="K316"/>
      <c r="L316"/>
      <c r="M316"/>
      <c r="N316"/>
    </row>
    <row r="317" spans="1:14">
      <c r="A317">
        <v>316</v>
      </c>
      <c r="B317">
        <v>2016</v>
      </c>
      <c r="C317" t="s">
        <v>280</v>
      </c>
      <c r="D317" t="s">
        <v>782</v>
      </c>
      <c r="E317" t="s">
        <v>281</v>
      </c>
      <c r="F317" t="s">
        <v>19</v>
      </c>
      <c r="G317">
        <v>63948344</v>
      </c>
      <c r="H317">
        <v>130514067</v>
      </c>
      <c r="I317">
        <v>122.033333333333</v>
      </c>
      <c r="J317">
        <v>194462411</v>
      </c>
      <c r="K317"/>
      <c r="L317"/>
      <c r="M317"/>
      <c r="N317"/>
    </row>
    <row r="318" spans="1:14">
      <c r="A318">
        <v>317</v>
      </c>
      <c r="B318">
        <v>2016</v>
      </c>
      <c r="C318" t="s">
        <v>282</v>
      </c>
      <c r="D318" t="s">
        <v>783</v>
      </c>
      <c r="E318" t="s">
        <v>283</v>
      </c>
      <c r="F318" t="s">
        <v>19</v>
      </c>
      <c r="G318">
        <v>33281400</v>
      </c>
      <c r="H318">
        <v>37027728</v>
      </c>
      <c r="I318">
        <v>101.09375</v>
      </c>
      <c r="J318">
        <v>70309128</v>
      </c>
      <c r="K318"/>
      <c r="L318"/>
      <c r="M318"/>
      <c r="N318"/>
    </row>
    <row r="319" spans="1:14">
      <c r="A319">
        <v>318</v>
      </c>
      <c r="B319">
        <v>2016</v>
      </c>
      <c r="C319" t="s">
        <v>284</v>
      </c>
      <c r="D319" t="s">
        <v>784</v>
      </c>
      <c r="E319" t="s">
        <v>285</v>
      </c>
      <c r="F319" t="s">
        <v>29</v>
      </c>
      <c r="G319">
        <v>925298</v>
      </c>
      <c r="H319">
        <v>1121</v>
      </c>
      <c r="I319">
        <v>99.316700903861999</v>
      </c>
      <c r="J319">
        <v>926419</v>
      </c>
      <c r="K319"/>
      <c r="L319"/>
      <c r="M319"/>
      <c r="N319"/>
    </row>
    <row r="320" spans="1:14">
      <c r="A320">
        <v>319</v>
      </c>
      <c r="B320">
        <v>2016</v>
      </c>
      <c r="C320" t="s">
        <v>286</v>
      </c>
      <c r="D320" t="s">
        <v>785</v>
      </c>
      <c r="E320" t="s">
        <v>287</v>
      </c>
      <c r="F320" t="s">
        <v>56</v>
      </c>
      <c r="G320">
        <v>912779</v>
      </c>
      <c r="H320">
        <v>328651</v>
      </c>
      <c r="I320">
        <v>94.557274876423804</v>
      </c>
      <c r="J320">
        <v>1241430</v>
      </c>
      <c r="K320"/>
      <c r="L320"/>
      <c r="M320"/>
      <c r="N320"/>
    </row>
    <row r="321" spans="1:14">
      <c r="A321">
        <v>320</v>
      </c>
      <c r="B321">
        <v>2016</v>
      </c>
      <c r="C321" t="s">
        <v>288</v>
      </c>
      <c r="D321" t="s">
        <v>786</v>
      </c>
      <c r="E321" t="s">
        <v>289</v>
      </c>
      <c r="F321" t="s">
        <v>9</v>
      </c>
      <c r="G321">
        <v>29431454</v>
      </c>
      <c r="H321">
        <v>208531568</v>
      </c>
      <c r="I321">
        <v>99.087419176057693</v>
      </c>
      <c r="J321">
        <v>237963022</v>
      </c>
      <c r="K321"/>
      <c r="L321"/>
      <c r="M321"/>
      <c r="N321"/>
    </row>
    <row r="322" spans="1:14">
      <c r="A322">
        <v>321</v>
      </c>
      <c r="B322">
        <v>2016</v>
      </c>
      <c r="C322" t="s">
        <v>290</v>
      </c>
      <c r="D322" t="s">
        <v>787</v>
      </c>
      <c r="E322" t="s">
        <v>291</v>
      </c>
      <c r="F322" t="s">
        <v>19</v>
      </c>
      <c r="G322">
        <v>4817453</v>
      </c>
      <c r="H322">
        <v>16907818</v>
      </c>
      <c r="I322">
        <v>98.454999999999998</v>
      </c>
      <c r="J322">
        <v>21725271</v>
      </c>
      <c r="K322"/>
      <c r="L322"/>
      <c r="M322"/>
      <c r="N322"/>
    </row>
    <row r="323" spans="1:14">
      <c r="A323">
        <v>322</v>
      </c>
      <c r="B323">
        <v>2016</v>
      </c>
      <c r="C323" t="s">
        <v>292</v>
      </c>
      <c r="D323" t="s">
        <v>788</v>
      </c>
      <c r="E323" t="s">
        <v>293</v>
      </c>
      <c r="F323" t="s">
        <v>19</v>
      </c>
      <c r="G323">
        <v>220964757</v>
      </c>
      <c r="H323">
        <v>136675000</v>
      </c>
      <c r="I323">
        <v>162.20085</v>
      </c>
      <c r="J323">
        <v>357639757</v>
      </c>
      <c r="K323"/>
      <c r="L323"/>
      <c r="M323"/>
      <c r="N323"/>
    </row>
    <row r="324" spans="1:14">
      <c r="A324">
        <v>323</v>
      </c>
      <c r="B324">
        <v>2016</v>
      </c>
      <c r="C324" t="s">
        <v>294</v>
      </c>
      <c r="D324" t="s">
        <v>789</v>
      </c>
      <c r="E324" t="s">
        <v>295</v>
      </c>
      <c r="F324" t="s">
        <v>24</v>
      </c>
      <c r="G324">
        <v>564380</v>
      </c>
      <c r="H324">
        <v>457313</v>
      </c>
      <c r="I324">
        <v>111.894626122079</v>
      </c>
      <c r="J324">
        <v>1021693</v>
      </c>
      <c r="K324"/>
      <c r="L324"/>
      <c r="M324"/>
      <c r="N324"/>
    </row>
    <row r="325" spans="1:14">
      <c r="A325">
        <v>324</v>
      </c>
      <c r="B325">
        <v>2016</v>
      </c>
      <c r="C325" t="s">
        <v>296</v>
      </c>
      <c r="D325" t="s">
        <v>790</v>
      </c>
      <c r="E325" t="s">
        <v>297</v>
      </c>
      <c r="F325" t="s">
        <v>9</v>
      </c>
      <c r="G325">
        <v>511878530</v>
      </c>
      <c r="H325">
        <v>651123977</v>
      </c>
      <c r="I325">
        <v>98.425833333333301</v>
      </c>
      <c r="J325">
        <v>1163002507</v>
      </c>
      <c r="K325"/>
      <c r="L325"/>
      <c r="M325"/>
      <c r="N325"/>
    </row>
    <row r="326" spans="1:14">
      <c r="A326">
        <v>325</v>
      </c>
      <c r="B326">
        <v>2016</v>
      </c>
      <c r="C326" t="s">
        <v>298</v>
      </c>
      <c r="D326" t="s">
        <v>791</v>
      </c>
      <c r="E326" t="s">
        <v>299</v>
      </c>
      <c r="F326" t="s">
        <v>29</v>
      </c>
      <c r="G326">
        <v>29141932</v>
      </c>
      <c r="H326">
        <v>5680111</v>
      </c>
      <c r="I326">
        <v>99.526698843804496</v>
      </c>
      <c r="J326">
        <v>34822043</v>
      </c>
      <c r="K326"/>
      <c r="L326"/>
      <c r="M326"/>
      <c r="N326"/>
    </row>
    <row r="327" spans="1:14">
      <c r="A327">
        <v>326</v>
      </c>
      <c r="B327">
        <v>2016</v>
      </c>
      <c r="C327" t="s">
        <v>300</v>
      </c>
      <c r="D327" t="s">
        <v>792</v>
      </c>
      <c r="E327" t="s">
        <v>301</v>
      </c>
      <c r="F327" t="s">
        <v>24</v>
      </c>
      <c r="G327">
        <v>5374638</v>
      </c>
      <c r="H327">
        <v>589434</v>
      </c>
      <c r="I327">
        <v>99.960008741101902</v>
      </c>
      <c r="J327">
        <v>5964072</v>
      </c>
      <c r="K327"/>
      <c r="L327"/>
      <c r="M327"/>
      <c r="N327"/>
    </row>
    <row r="328" spans="1:14">
      <c r="A328">
        <v>327</v>
      </c>
      <c r="B328">
        <v>2016</v>
      </c>
      <c r="C328" t="s">
        <v>302</v>
      </c>
      <c r="D328" t="s">
        <v>793</v>
      </c>
      <c r="E328" t="s">
        <v>303</v>
      </c>
      <c r="F328" t="s">
        <v>24</v>
      </c>
      <c r="G328">
        <v>61601505</v>
      </c>
      <c r="H328">
        <v>46523</v>
      </c>
      <c r="I328">
        <v>1184.1994777157399</v>
      </c>
      <c r="J328">
        <v>61648028</v>
      </c>
      <c r="K328"/>
      <c r="L328"/>
      <c r="M328"/>
      <c r="N328"/>
    </row>
    <row r="329" spans="1:14">
      <c r="A329">
        <v>328</v>
      </c>
      <c r="B329">
        <v>2016</v>
      </c>
      <c r="C329" t="s">
        <v>304</v>
      </c>
      <c r="D329" t="s">
        <v>794</v>
      </c>
      <c r="E329" t="s">
        <v>305</v>
      </c>
      <c r="F329" t="s">
        <v>19</v>
      </c>
      <c r="G329">
        <v>62926369</v>
      </c>
      <c r="H329">
        <v>295482512</v>
      </c>
      <c r="I329">
        <v>316.43</v>
      </c>
      <c r="J329">
        <v>358408881</v>
      </c>
      <c r="K329"/>
      <c r="L329"/>
      <c r="M329"/>
      <c r="N329"/>
    </row>
    <row r="330" spans="1:14">
      <c r="A330">
        <v>329</v>
      </c>
      <c r="B330">
        <v>2016</v>
      </c>
      <c r="C330" t="s">
        <v>306</v>
      </c>
      <c r="D330" t="s">
        <v>795</v>
      </c>
      <c r="E330" t="s">
        <v>307</v>
      </c>
      <c r="F330" t="s">
        <v>9</v>
      </c>
      <c r="G330">
        <v>1125830496</v>
      </c>
      <c r="H330">
        <v>1375928937</v>
      </c>
      <c r="I330">
        <v>98.436416666666702</v>
      </c>
      <c r="J330">
        <v>2501759433</v>
      </c>
      <c r="K330"/>
      <c r="L330"/>
      <c r="M330"/>
      <c r="N330"/>
    </row>
    <row r="331" spans="1:14">
      <c r="A331">
        <v>330</v>
      </c>
      <c r="B331">
        <v>2016</v>
      </c>
      <c r="C331" t="s">
        <v>308</v>
      </c>
      <c r="D331" t="s">
        <v>796</v>
      </c>
      <c r="E331" t="s">
        <v>309</v>
      </c>
      <c r="F331" t="s">
        <v>19</v>
      </c>
      <c r="G331">
        <v>3476612</v>
      </c>
      <c r="H331">
        <v>16877803</v>
      </c>
      <c r="I331">
        <v>99.945833333333297</v>
      </c>
      <c r="J331">
        <v>20354415</v>
      </c>
      <c r="K331"/>
      <c r="L331"/>
      <c r="M331"/>
      <c r="N331"/>
    </row>
    <row r="332" spans="1:14">
      <c r="A332">
        <v>331</v>
      </c>
      <c r="B332">
        <v>2016</v>
      </c>
      <c r="C332" t="s">
        <v>310</v>
      </c>
      <c r="D332" t="s">
        <v>797</v>
      </c>
      <c r="E332" t="s">
        <v>311</v>
      </c>
      <c r="F332" t="s">
        <v>19</v>
      </c>
      <c r="G332">
        <v>944142</v>
      </c>
      <c r="H332">
        <v>69977342</v>
      </c>
      <c r="I332">
        <v>162.60833333333301</v>
      </c>
      <c r="J332">
        <v>70921484</v>
      </c>
      <c r="K332"/>
      <c r="L332"/>
      <c r="M332"/>
      <c r="N332"/>
    </row>
    <row r="333" spans="1:14">
      <c r="A333">
        <v>332</v>
      </c>
      <c r="B333">
        <v>2016</v>
      </c>
      <c r="C333" t="s">
        <v>312</v>
      </c>
      <c r="D333" t="s">
        <v>798</v>
      </c>
      <c r="E333" t="s">
        <v>313</v>
      </c>
      <c r="F333" t="s">
        <v>24</v>
      </c>
      <c r="G333">
        <v>3493737</v>
      </c>
      <c r="H333">
        <v>634283</v>
      </c>
      <c r="I333">
        <v>46.762500000000003</v>
      </c>
      <c r="J333">
        <v>4128020</v>
      </c>
      <c r="K333"/>
      <c r="L333"/>
      <c r="M333"/>
      <c r="N333"/>
    </row>
    <row r="334" spans="1:14">
      <c r="A334">
        <v>333</v>
      </c>
      <c r="B334">
        <v>2016</v>
      </c>
      <c r="C334" t="s">
        <v>314</v>
      </c>
      <c r="D334" t="s">
        <v>799</v>
      </c>
      <c r="E334" t="s">
        <v>315</v>
      </c>
      <c r="F334" t="s">
        <v>19</v>
      </c>
      <c r="G334">
        <v>5928</v>
      </c>
      <c r="H334">
        <v>56973</v>
      </c>
      <c r="I334">
        <v>108.351666666667</v>
      </c>
      <c r="J334">
        <v>62901</v>
      </c>
      <c r="K334"/>
      <c r="L334"/>
      <c r="M334"/>
      <c r="N334"/>
    </row>
    <row r="335" spans="1:14">
      <c r="A335">
        <v>334</v>
      </c>
      <c r="B335">
        <v>2016</v>
      </c>
      <c r="C335" t="s">
        <v>316</v>
      </c>
      <c r="D335" t="s">
        <v>800</v>
      </c>
      <c r="E335" t="s">
        <v>317</v>
      </c>
      <c r="F335" t="s">
        <v>24</v>
      </c>
      <c r="G335">
        <v>18509527</v>
      </c>
      <c r="H335">
        <v>1687186</v>
      </c>
      <c r="I335">
        <v>101.11960549395501</v>
      </c>
      <c r="J335">
        <v>20196713</v>
      </c>
      <c r="K335"/>
      <c r="L335"/>
      <c r="M335"/>
      <c r="N335"/>
    </row>
    <row r="336" spans="1:14">
      <c r="A336">
        <v>335</v>
      </c>
      <c r="B336">
        <v>2016</v>
      </c>
      <c r="C336" t="s">
        <v>318</v>
      </c>
      <c r="D336" t="s">
        <v>801</v>
      </c>
      <c r="E336" t="s">
        <v>319</v>
      </c>
      <c r="F336" t="s">
        <v>24</v>
      </c>
      <c r="G336">
        <v>3275178</v>
      </c>
      <c r="H336">
        <v>992</v>
      </c>
      <c r="I336">
        <v>100.93676712562301</v>
      </c>
      <c r="J336">
        <v>3276170</v>
      </c>
      <c r="K336"/>
      <c r="L336"/>
      <c r="M336"/>
      <c r="N336"/>
    </row>
    <row r="337" spans="1:14">
      <c r="A337">
        <v>336</v>
      </c>
      <c r="B337">
        <v>2016</v>
      </c>
      <c r="C337" t="s">
        <v>320</v>
      </c>
      <c r="D337" t="s">
        <v>802</v>
      </c>
      <c r="E337" t="s">
        <v>321</v>
      </c>
      <c r="F337" t="s">
        <v>56</v>
      </c>
      <c r="G337">
        <v>94550</v>
      </c>
      <c r="H337">
        <v>537188</v>
      </c>
      <c r="I337">
        <v>103.260784151046</v>
      </c>
      <c r="J337">
        <v>631738</v>
      </c>
      <c r="K337"/>
      <c r="L337"/>
      <c r="M337"/>
      <c r="N337"/>
    </row>
    <row r="338" spans="1:14">
      <c r="A338">
        <v>337</v>
      </c>
      <c r="B338">
        <v>2016</v>
      </c>
      <c r="C338" t="s">
        <v>322</v>
      </c>
      <c r="D338" t="s">
        <v>803</v>
      </c>
      <c r="E338" t="s">
        <v>323</v>
      </c>
      <c r="F338" t="s">
        <v>24</v>
      </c>
      <c r="G338">
        <v>0</v>
      </c>
      <c r="H338">
        <v>5103</v>
      </c>
      <c r="I338">
        <v>104.17691908799701</v>
      </c>
      <c r="J338">
        <v>5103</v>
      </c>
      <c r="K338"/>
      <c r="L338"/>
      <c r="M338"/>
      <c r="N338"/>
    </row>
    <row r="339" spans="1:14">
      <c r="A339">
        <v>338</v>
      </c>
      <c r="B339">
        <v>2016</v>
      </c>
      <c r="C339" t="s">
        <v>324</v>
      </c>
      <c r="D339" t="s">
        <v>804</v>
      </c>
      <c r="E339" t="s">
        <v>325</v>
      </c>
      <c r="F339" t="s">
        <v>14</v>
      </c>
      <c r="G339">
        <v>10568644</v>
      </c>
      <c r="H339">
        <v>1853913</v>
      </c>
      <c r="I339">
        <v>110.03400195475101</v>
      </c>
      <c r="J339">
        <v>12422557</v>
      </c>
      <c r="K339"/>
      <c r="L339"/>
      <c r="M339"/>
      <c r="N339"/>
    </row>
    <row r="340" spans="1:14">
      <c r="A340">
        <v>339</v>
      </c>
      <c r="B340">
        <v>2016</v>
      </c>
      <c r="C340" t="s">
        <v>326</v>
      </c>
      <c r="D340" t="s">
        <v>805</v>
      </c>
      <c r="E340" t="s">
        <v>327</v>
      </c>
      <c r="F340" t="s">
        <v>24</v>
      </c>
      <c r="G340">
        <v>408701</v>
      </c>
      <c r="H340">
        <v>484</v>
      </c>
      <c r="I340">
        <v>88.967800632911406</v>
      </c>
      <c r="J340">
        <v>409185</v>
      </c>
      <c r="K340"/>
      <c r="L340"/>
      <c r="M340"/>
      <c r="N340"/>
    </row>
    <row r="341" spans="1:14">
      <c r="A341">
        <v>340</v>
      </c>
      <c r="B341">
        <v>2016</v>
      </c>
      <c r="C341" t="s">
        <v>328</v>
      </c>
      <c r="D341" t="s">
        <v>806</v>
      </c>
      <c r="E341" t="s">
        <v>329</v>
      </c>
      <c r="F341" t="s">
        <v>24</v>
      </c>
      <c r="G341">
        <v>656861</v>
      </c>
      <c r="H341">
        <v>40246</v>
      </c>
      <c r="I341">
        <v>103.4571475</v>
      </c>
      <c r="J341">
        <v>697107</v>
      </c>
      <c r="K341"/>
      <c r="L341"/>
      <c r="M341"/>
      <c r="N341"/>
    </row>
    <row r="342" spans="1:14">
      <c r="A342">
        <v>341</v>
      </c>
      <c r="B342">
        <v>2016</v>
      </c>
      <c r="C342" t="s">
        <v>330</v>
      </c>
      <c r="D342" t="s">
        <v>807</v>
      </c>
      <c r="E342" t="s">
        <v>331</v>
      </c>
      <c r="F342" t="s">
        <v>9</v>
      </c>
      <c r="G342">
        <v>825320501</v>
      </c>
      <c r="H342">
        <v>2233818501</v>
      </c>
      <c r="I342">
        <v>97.600924845822803</v>
      </c>
      <c r="J342">
        <v>3059139002</v>
      </c>
      <c r="K342"/>
      <c r="L342"/>
      <c r="M342"/>
      <c r="N342"/>
    </row>
    <row r="343" spans="1:14">
      <c r="A343">
        <v>342</v>
      </c>
      <c r="B343">
        <v>2016</v>
      </c>
      <c r="C343" t="s">
        <v>332</v>
      </c>
      <c r="D343" t="s">
        <v>808</v>
      </c>
      <c r="E343" t="s">
        <v>333</v>
      </c>
      <c r="F343" t="s">
        <v>9</v>
      </c>
      <c r="G343">
        <v>0</v>
      </c>
      <c r="H343">
        <v>12375</v>
      </c>
      <c r="I343">
        <v>524.07050854269801</v>
      </c>
      <c r="J343">
        <v>12375</v>
      </c>
      <c r="K343"/>
      <c r="L343"/>
      <c r="M343"/>
      <c r="N343"/>
    </row>
    <row r="344" spans="1:14">
      <c r="A344">
        <v>343</v>
      </c>
      <c r="B344">
        <v>2016</v>
      </c>
      <c r="C344" t="s">
        <v>334</v>
      </c>
      <c r="D344" t="s">
        <v>809</v>
      </c>
      <c r="E344" t="s">
        <v>335</v>
      </c>
      <c r="F344" t="s">
        <v>9</v>
      </c>
      <c r="G344">
        <v>2728725</v>
      </c>
      <c r="H344">
        <v>279539</v>
      </c>
      <c r="I344">
        <v>97.2</v>
      </c>
      <c r="J344">
        <v>3008264</v>
      </c>
      <c r="K344"/>
      <c r="L344"/>
      <c r="M344"/>
      <c r="N344"/>
    </row>
    <row r="345" spans="1:14">
      <c r="A345">
        <v>344</v>
      </c>
      <c r="B345">
        <v>2016</v>
      </c>
      <c r="C345" t="s">
        <v>336</v>
      </c>
      <c r="D345" t="s">
        <v>810</v>
      </c>
      <c r="E345" t="s">
        <v>337</v>
      </c>
      <c r="F345" t="s">
        <v>24</v>
      </c>
      <c r="G345">
        <v>4014832</v>
      </c>
      <c r="H345">
        <v>5244848</v>
      </c>
      <c r="I345">
        <v>103.629399373844</v>
      </c>
      <c r="J345">
        <v>9259680</v>
      </c>
      <c r="K345"/>
      <c r="L345"/>
      <c r="M345"/>
      <c r="N345"/>
    </row>
    <row r="346" spans="1:14">
      <c r="A346">
        <v>345</v>
      </c>
      <c r="B346">
        <v>2016</v>
      </c>
      <c r="C346" t="s">
        <v>338</v>
      </c>
      <c r="D346" t="s">
        <v>811</v>
      </c>
      <c r="E346" t="s">
        <v>339</v>
      </c>
      <c r="F346" t="s">
        <v>29</v>
      </c>
      <c r="G346">
        <v>78326173</v>
      </c>
      <c r="H346">
        <v>2115794</v>
      </c>
      <c r="I346">
        <v>87.585750556483006</v>
      </c>
      <c r="J346">
        <v>80441967</v>
      </c>
      <c r="K346"/>
      <c r="L346"/>
      <c r="M346"/>
      <c r="N346"/>
    </row>
    <row r="347" spans="1:14">
      <c r="A347">
        <v>346</v>
      </c>
      <c r="B347">
        <v>2016</v>
      </c>
      <c r="C347" t="s">
        <v>340</v>
      </c>
      <c r="D347" t="s">
        <v>812</v>
      </c>
      <c r="E347" t="s">
        <v>341</v>
      </c>
      <c r="F347" t="s">
        <v>9</v>
      </c>
      <c r="G347">
        <v>101852669</v>
      </c>
      <c r="H347">
        <v>167874260</v>
      </c>
      <c r="I347">
        <v>280.84583333333302</v>
      </c>
      <c r="J347">
        <v>269726929</v>
      </c>
      <c r="K347"/>
      <c r="L347"/>
      <c r="M347"/>
      <c r="N347"/>
    </row>
    <row r="348" spans="1:14">
      <c r="A348">
        <v>347</v>
      </c>
      <c r="B348">
        <v>2016</v>
      </c>
      <c r="C348" t="s">
        <v>342</v>
      </c>
      <c r="D348" t="s">
        <v>813</v>
      </c>
      <c r="E348" t="s">
        <v>343</v>
      </c>
      <c r="F348" t="s">
        <v>14</v>
      </c>
      <c r="G348">
        <v>48761918</v>
      </c>
      <c r="H348">
        <v>1202767</v>
      </c>
      <c r="I348">
        <v>104.395300388577</v>
      </c>
      <c r="J348">
        <v>49964685</v>
      </c>
      <c r="K348"/>
      <c r="L348"/>
      <c r="M348"/>
      <c r="N348"/>
    </row>
    <row r="349" spans="1:14">
      <c r="A349">
        <v>348</v>
      </c>
      <c r="B349">
        <v>2016</v>
      </c>
      <c r="C349" t="s">
        <v>344</v>
      </c>
      <c r="D349" t="s">
        <v>814</v>
      </c>
      <c r="E349" t="s">
        <v>345</v>
      </c>
      <c r="F349" t="s">
        <v>24</v>
      </c>
      <c r="G349">
        <v>5018565</v>
      </c>
      <c r="H349">
        <v>9125949</v>
      </c>
      <c r="I349">
        <v>85.847379840153494</v>
      </c>
      <c r="J349">
        <v>14144514</v>
      </c>
      <c r="K349"/>
      <c r="L349"/>
      <c r="M349"/>
      <c r="N349"/>
    </row>
    <row r="350" spans="1:14">
      <c r="A350">
        <v>349</v>
      </c>
      <c r="B350">
        <v>2016</v>
      </c>
      <c r="C350" t="s">
        <v>346</v>
      </c>
      <c r="D350" t="s">
        <v>815</v>
      </c>
      <c r="E350" t="s">
        <v>347</v>
      </c>
      <c r="F350" t="s">
        <v>19</v>
      </c>
      <c r="G350">
        <v>9958196</v>
      </c>
      <c r="H350">
        <v>6444542</v>
      </c>
      <c r="I350">
        <v>198.14166666666699</v>
      </c>
      <c r="J350">
        <v>16402738</v>
      </c>
      <c r="K350"/>
      <c r="L350"/>
      <c r="M350"/>
      <c r="N350"/>
    </row>
    <row r="351" spans="1:14">
      <c r="A351">
        <v>350</v>
      </c>
      <c r="B351">
        <v>2016</v>
      </c>
      <c r="C351" t="s">
        <v>348</v>
      </c>
      <c r="D351" t="s">
        <v>816</v>
      </c>
      <c r="E351" t="s">
        <v>349</v>
      </c>
      <c r="F351" t="s">
        <v>24</v>
      </c>
      <c r="G351">
        <v>885517</v>
      </c>
      <c r="H351">
        <v>1207788</v>
      </c>
      <c r="I351">
        <v>96.376714905395104</v>
      </c>
      <c r="J351">
        <v>2093305</v>
      </c>
      <c r="K351"/>
      <c r="L351"/>
      <c r="M351"/>
      <c r="N351"/>
    </row>
    <row r="352" spans="1:14">
      <c r="A352">
        <v>351</v>
      </c>
      <c r="B352">
        <v>2016</v>
      </c>
      <c r="C352" t="s">
        <v>350</v>
      </c>
      <c r="D352" t="s">
        <v>817</v>
      </c>
      <c r="E352" t="s">
        <v>351</v>
      </c>
      <c r="F352" t="s">
        <v>14</v>
      </c>
      <c r="G352">
        <v>5298580470</v>
      </c>
      <c r="H352">
        <v>5573594119</v>
      </c>
      <c r="I352">
        <v>110.06700893427001</v>
      </c>
      <c r="J352">
        <v>10872174589</v>
      </c>
      <c r="K352"/>
      <c r="L352"/>
      <c r="M352"/>
      <c r="N352"/>
    </row>
    <row r="353" spans="1:14">
      <c r="A353">
        <v>352</v>
      </c>
      <c r="B353">
        <v>2016</v>
      </c>
      <c r="C353" t="s">
        <v>352</v>
      </c>
      <c r="D353" t="s">
        <v>818</v>
      </c>
      <c r="E353" t="s">
        <v>353</v>
      </c>
      <c r="F353" t="s">
        <v>56</v>
      </c>
      <c r="G353">
        <v>22909657</v>
      </c>
      <c r="H353">
        <v>7508771</v>
      </c>
      <c r="I353">
        <v>61.331865185752598</v>
      </c>
      <c r="J353">
        <v>30418428</v>
      </c>
      <c r="K353"/>
      <c r="L353"/>
      <c r="M353"/>
      <c r="N353"/>
    </row>
    <row r="354" spans="1:14">
      <c r="A354">
        <v>353</v>
      </c>
      <c r="B354">
        <v>2016</v>
      </c>
      <c r="C354" t="s">
        <v>354</v>
      </c>
      <c r="D354" t="s">
        <v>819</v>
      </c>
      <c r="E354" t="s">
        <v>355</v>
      </c>
      <c r="F354" t="s">
        <v>9</v>
      </c>
      <c r="G354">
        <v>3254093</v>
      </c>
      <c r="H354">
        <v>37659</v>
      </c>
      <c r="I354">
        <v>57.805434358205602</v>
      </c>
      <c r="J354">
        <v>3291752</v>
      </c>
      <c r="K354"/>
      <c r="L354"/>
      <c r="M354"/>
      <c r="N354"/>
    </row>
    <row r="355" spans="1:14">
      <c r="A355">
        <v>354</v>
      </c>
      <c r="B355">
        <v>2016</v>
      </c>
      <c r="C355" t="s">
        <v>356</v>
      </c>
      <c r="D355" t="s">
        <v>820</v>
      </c>
      <c r="E355" t="s">
        <v>357</v>
      </c>
      <c r="F355" t="s">
        <v>14</v>
      </c>
      <c r="G355">
        <v>1320193</v>
      </c>
      <c r="H355">
        <v>52288</v>
      </c>
      <c r="I355">
        <v>105.65</v>
      </c>
      <c r="J355">
        <v>1372481</v>
      </c>
      <c r="K355"/>
      <c r="L355"/>
      <c r="M355"/>
      <c r="N355"/>
    </row>
    <row r="356" spans="1:14">
      <c r="A356">
        <v>355</v>
      </c>
      <c r="B356">
        <v>2016</v>
      </c>
      <c r="C356" t="s">
        <v>358</v>
      </c>
      <c r="D356" t="s">
        <v>821</v>
      </c>
      <c r="E356" t="s">
        <v>359</v>
      </c>
      <c r="F356" t="s">
        <v>56</v>
      </c>
      <c r="G356">
        <v>75738949</v>
      </c>
      <c r="H356">
        <v>113290</v>
      </c>
      <c r="I356">
        <v>5184.1416666666701</v>
      </c>
      <c r="J356">
        <v>75852239</v>
      </c>
      <c r="K356"/>
      <c r="L356"/>
      <c r="M356"/>
      <c r="N356"/>
    </row>
    <row r="357" spans="1:14">
      <c r="A357">
        <v>356</v>
      </c>
      <c r="B357">
        <v>2016</v>
      </c>
      <c r="C357" t="s">
        <v>360</v>
      </c>
      <c r="D357" t="s">
        <v>822</v>
      </c>
      <c r="E357" t="s">
        <v>361</v>
      </c>
      <c r="F357" t="s">
        <v>14</v>
      </c>
      <c r="G357">
        <v>303403</v>
      </c>
      <c r="H357">
        <v>23768</v>
      </c>
      <c r="I357">
        <v>106.04925900781799</v>
      </c>
      <c r="J357">
        <v>327171</v>
      </c>
      <c r="K357"/>
      <c r="L357"/>
      <c r="M357"/>
      <c r="N357"/>
    </row>
    <row r="358" spans="1:14">
      <c r="A358">
        <v>357</v>
      </c>
      <c r="B358">
        <v>2016</v>
      </c>
      <c r="C358" t="s">
        <v>362</v>
      </c>
      <c r="D358" t="s">
        <v>823</v>
      </c>
      <c r="E358" t="s">
        <v>363</v>
      </c>
      <c r="F358" t="s">
        <v>9</v>
      </c>
      <c r="G358">
        <v>515640996</v>
      </c>
      <c r="H358">
        <v>634891358</v>
      </c>
      <c r="I358">
        <v>90.551971502765298</v>
      </c>
      <c r="J358">
        <v>1150532354</v>
      </c>
      <c r="K358"/>
      <c r="L358"/>
      <c r="M358"/>
      <c r="N358"/>
    </row>
    <row r="359" spans="1:14">
      <c r="A359">
        <v>358</v>
      </c>
      <c r="B359">
        <v>2016</v>
      </c>
      <c r="C359" t="s">
        <v>364</v>
      </c>
      <c r="D359" t="s">
        <v>824</v>
      </c>
      <c r="E359" t="s">
        <v>365</v>
      </c>
      <c r="F359" t="s">
        <v>29</v>
      </c>
      <c r="G359">
        <v>51363687</v>
      </c>
      <c r="H359">
        <v>675089</v>
      </c>
      <c r="I359">
        <v>146.69999999999999</v>
      </c>
      <c r="J359">
        <v>52038776</v>
      </c>
      <c r="K359"/>
      <c r="L359"/>
      <c r="M359"/>
      <c r="N359"/>
    </row>
    <row r="360" spans="1:14">
      <c r="A360">
        <v>359</v>
      </c>
      <c r="B360">
        <v>2016</v>
      </c>
      <c r="C360" t="s">
        <v>366</v>
      </c>
      <c r="D360" t="s">
        <v>825</v>
      </c>
      <c r="E360" t="s">
        <v>367</v>
      </c>
      <c r="F360" t="s">
        <v>29</v>
      </c>
      <c r="G360">
        <v>109378960</v>
      </c>
      <c r="H360">
        <v>4967614</v>
      </c>
      <c r="I360">
        <v>101.126746761322</v>
      </c>
      <c r="J360">
        <v>114346574</v>
      </c>
      <c r="K360"/>
      <c r="L360"/>
      <c r="M360"/>
      <c r="N360"/>
    </row>
    <row r="361" spans="1:14">
      <c r="A361">
        <v>360</v>
      </c>
      <c r="B361">
        <v>2016</v>
      </c>
      <c r="C361" t="s">
        <v>368</v>
      </c>
      <c r="D361" t="s">
        <v>826</v>
      </c>
      <c r="E361" t="s">
        <v>369</v>
      </c>
      <c r="F361" t="s">
        <v>24</v>
      </c>
      <c r="G361">
        <v>179710612</v>
      </c>
      <c r="H361">
        <v>150866490</v>
      </c>
      <c r="I361">
        <v>78.924999999999997</v>
      </c>
      <c r="J361">
        <v>330577102</v>
      </c>
      <c r="K361"/>
      <c r="L361"/>
      <c r="M361"/>
      <c r="N361"/>
    </row>
    <row r="362" spans="1:14">
      <c r="A362">
        <v>361</v>
      </c>
      <c r="B362">
        <v>2016</v>
      </c>
      <c r="C362" t="s">
        <v>370</v>
      </c>
      <c r="D362" t="s">
        <v>827</v>
      </c>
      <c r="E362" t="s">
        <v>371</v>
      </c>
      <c r="F362" t="s">
        <v>24</v>
      </c>
      <c r="G362">
        <v>1969877</v>
      </c>
      <c r="H362">
        <v>91432</v>
      </c>
      <c r="I362">
        <v>183.661666666667</v>
      </c>
      <c r="J362">
        <v>2061309</v>
      </c>
      <c r="K362"/>
      <c r="L362"/>
      <c r="M362"/>
      <c r="N362"/>
    </row>
    <row r="363" spans="1:14">
      <c r="A363">
        <v>362</v>
      </c>
      <c r="B363">
        <v>2016</v>
      </c>
      <c r="C363" t="s">
        <v>372</v>
      </c>
      <c r="D363" t="s">
        <v>828</v>
      </c>
      <c r="E363" t="s">
        <v>373</v>
      </c>
      <c r="F363" t="s">
        <v>24</v>
      </c>
      <c r="G363">
        <v>1219446</v>
      </c>
      <c r="H363">
        <v>2212526</v>
      </c>
      <c r="I363">
        <v>1.9959097454256201</v>
      </c>
      <c r="J363">
        <v>3431972</v>
      </c>
      <c r="K363"/>
      <c r="L363"/>
      <c r="M363"/>
      <c r="N363"/>
    </row>
    <row r="364" spans="1:14">
      <c r="A364">
        <v>363</v>
      </c>
      <c r="B364">
        <v>2017</v>
      </c>
      <c r="C364" t="s">
        <v>7</v>
      </c>
      <c r="D364" t="s">
        <v>829</v>
      </c>
      <c r="E364" t="s">
        <v>8</v>
      </c>
      <c r="F364" t="s">
        <v>9</v>
      </c>
      <c r="G364">
        <v>874506980</v>
      </c>
      <c r="H364">
        <v>1911169692</v>
      </c>
      <c r="I364">
        <v>101.048133459401</v>
      </c>
      <c r="J364">
        <v>2785676672</v>
      </c>
      <c r="K364"/>
      <c r="L364"/>
      <c r="M364"/>
      <c r="N364"/>
    </row>
    <row r="365" spans="1:14">
      <c r="A365">
        <v>364</v>
      </c>
      <c r="B365">
        <v>2017</v>
      </c>
      <c r="C365" t="s">
        <v>10</v>
      </c>
      <c r="D365" t="s">
        <v>830</v>
      </c>
      <c r="E365" t="s">
        <v>11</v>
      </c>
      <c r="F365" t="s">
        <v>9</v>
      </c>
      <c r="G365">
        <v>380071</v>
      </c>
      <c r="H365">
        <v>96472</v>
      </c>
      <c r="I365">
        <v>110.99784185978901</v>
      </c>
      <c r="J365">
        <v>476543</v>
      </c>
      <c r="K365"/>
      <c r="L365"/>
      <c r="M365"/>
      <c r="N365"/>
    </row>
    <row r="366" spans="1:14">
      <c r="A366">
        <v>365</v>
      </c>
      <c r="B366">
        <v>2017</v>
      </c>
      <c r="C366" t="s">
        <v>12</v>
      </c>
      <c r="D366" t="s">
        <v>831</v>
      </c>
      <c r="E366" t="s">
        <v>13</v>
      </c>
      <c r="F366" t="s">
        <v>14</v>
      </c>
      <c r="G366">
        <v>1454127</v>
      </c>
      <c r="H366">
        <v>62755</v>
      </c>
      <c r="I366">
        <v>98.4260092867666</v>
      </c>
      <c r="J366">
        <v>1516882</v>
      </c>
      <c r="K366"/>
      <c r="L366"/>
      <c r="M366"/>
      <c r="N366"/>
    </row>
    <row r="367" spans="1:14">
      <c r="A367">
        <v>366</v>
      </c>
      <c r="B367">
        <v>2017</v>
      </c>
      <c r="C367" t="s">
        <v>15</v>
      </c>
      <c r="D367" t="s">
        <v>832</v>
      </c>
      <c r="E367" t="s">
        <v>16</v>
      </c>
      <c r="F367" t="s">
        <v>14</v>
      </c>
      <c r="G367">
        <v>3150</v>
      </c>
      <c r="H367">
        <v>143425</v>
      </c>
      <c r="I367">
        <v>106.94</v>
      </c>
      <c r="J367">
        <v>146575</v>
      </c>
      <c r="K367"/>
      <c r="L367"/>
      <c r="M367"/>
      <c r="N367"/>
    </row>
    <row r="368" spans="1:14">
      <c r="A368">
        <v>367</v>
      </c>
      <c r="B368">
        <v>2017</v>
      </c>
      <c r="C368" t="s">
        <v>17</v>
      </c>
      <c r="D368" t="s">
        <v>833</v>
      </c>
      <c r="E368" t="s">
        <v>18</v>
      </c>
      <c r="F368" t="s">
        <v>19</v>
      </c>
      <c r="G368">
        <v>211543</v>
      </c>
      <c r="H368">
        <v>454020</v>
      </c>
      <c r="I368">
        <v>95.474521757158996</v>
      </c>
      <c r="J368">
        <v>665563</v>
      </c>
      <c r="K368"/>
      <c r="L368"/>
      <c r="M368"/>
      <c r="N368"/>
    </row>
    <row r="369" spans="1:14">
      <c r="A369">
        <v>368</v>
      </c>
      <c r="B369">
        <v>2017</v>
      </c>
      <c r="C369" t="s">
        <v>20</v>
      </c>
      <c r="D369" t="s">
        <v>834</v>
      </c>
      <c r="E369" t="s">
        <v>21</v>
      </c>
      <c r="F369" t="s">
        <v>9</v>
      </c>
      <c r="G369">
        <v>16745107</v>
      </c>
      <c r="H369">
        <v>102205</v>
      </c>
      <c r="I369">
        <v>123.675205998157</v>
      </c>
      <c r="J369">
        <v>16847312</v>
      </c>
      <c r="K369"/>
      <c r="L369"/>
      <c r="M369"/>
      <c r="N369"/>
    </row>
    <row r="370" spans="1:14">
      <c r="A370">
        <v>369</v>
      </c>
      <c r="B370">
        <v>2017</v>
      </c>
      <c r="C370" t="s">
        <v>22</v>
      </c>
      <c r="D370" t="s">
        <v>835</v>
      </c>
      <c r="E370" t="s">
        <v>23</v>
      </c>
      <c r="F370" t="s">
        <v>24</v>
      </c>
      <c r="G370">
        <v>29083159</v>
      </c>
      <c r="H370">
        <v>0</v>
      </c>
      <c r="I370">
        <v>52.787500000000001</v>
      </c>
      <c r="J370">
        <v>29083159</v>
      </c>
      <c r="K370"/>
      <c r="L370"/>
      <c r="M370"/>
      <c r="N370"/>
    </row>
    <row r="371" spans="1:14">
      <c r="A371">
        <v>370</v>
      </c>
      <c r="B371">
        <v>2017</v>
      </c>
      <c r="C371" t="s">
        <v>374</v>
      </c>
      <c r="D371" t="s">
        <v>836</v>
      </c>
      <c r="E371" t="s">
        <v>375</v>
      </c>
      <c r="F371" t="s">
        <v>56</v>
      </c>
      <c r="G371">
        <v>23002801</v>
      </c>
      <c r="H371">
        <v>212092058</v>
      </c>
      <c r="I371">
        <v>112.887108333333</v>
      </c>
      <c r="J371">
        <v>235094859</v>
      </c>
      <c r="K371"/>
      <c r="L371"/>
      <c r="M371"/>
      <c r="N371"/>
    </row>
    <row r="372" spans="1:14">
      <c r="A372">
        <v>371</v>
      </c>
      <c r="B372">
        <v>2017</v>
      </c>
      <c r="C372" t="s">
        <v>25</v>
      </c>
      <c r="D372" t="s">
        <v>837</v>
      </c>
      <c r="E372" t="s">
        <v>26</v>
      </c>
      <c r="F372" t="s">
        <v>19</v>
      </c>
      <c r="G372">
        <v>29116951</v>
      </c>
      <c r="H372">
        <v>232247622</v>
      </c>
      <c r="I372">
        <v>95.246283333333295</v>
      </c>
      <c r="J372">
        <v>261364573</v>
      </c>
      <c r="K372"/>
      <c r="L372"/>
      <c r="M372"/>
      <c r="N372"/>
    </row>
    <row r="373" spans="1:14">
      <c r="A373">
        <v>372</v>
      </c>
      <c r="B373">
        <v>2017</v>
      </c>
      <c r="C373" t="s">
        <v>27</v>
      </c>
      <c r="D373" t="s">
        <v>838</v>
      </c>
      <c r="E373" t="s">
        <v>28</v>
      </c>
      <c r="F373" t="s">
        <v>29</v>
      </c>
      <c r="G373">
        <v>8807782041</v>
      </c>
      <c r="H373">
        <v>6641390475</v>
      </c>
      <c r="I373">
        <v>111.175</v>
      </c>
      <c r="J373">
        <v>15449172516</v>
      </c>
      <c r="K373"/>
      <c r="L373"/>
      <c r="M373"/>
      <c r="N373"/>
    </row>
    <row r="374" spans="1:14">
      <c r="A374">
        <v>373</v>
      </c>
      <c r="B374">
        <v>2017</v>
      </c>
      <c r="C374" t="s">
        <v>30</v>
      </c>
      <c r="D374" t="s">
        <v>839</v>
      </c>
      <c r="E374" t="s">
        <v>31</v>
      </c>
      <c r="F374" t="s">
        <v>14</v>
      </c>
      <c r="G374">
        <v>1158153</v>
      </c>
      <c r="H374">
        <v>93819</v>
      </c>
      <c r="I374">
        <v>91.902333333333303</v>
      </c>
      <c r="J374">
        <v>1251972</v>
      </c>
      <c r="K374"/>
      <c r="L374"/>
      <c r="M374"/>
      <c r="N374"/>
    </row>
    <row r="375" spans="1:14">
      <c r="A375">
        <v>374</v>
      </c>
      <c r="B375">
        <v>2017</v>
      </c>
      <c r="C375" t="s">
        <v>32</v>
      </c>
      <c r="D375" t="s">
        <v>840</v>
      </c>
      <c r="E375" t="s">
        <v>33</v>
      </c>
      <c r="F375" t="s">
        <v>9</v>
      </c>
      <c r="G375">
        <v>66520726</v>
      </c>
      <c r="H375">
        <v>153364</v>
      </c>
      <c r="I375">
        <v>149.50833333333301</v>
      </c>
      <c r="J375">
        <v>66674090</v>
      </c>
      <c r="K375"/>
      <c r="L375"/>
      <c r="M375"/>
      <c r="N375"/>
    </row>
    <row r="376" spans="1:14">
      <c r="A376">
        <v>375</v>
      </c>
      <c r="B376">
        <v>2017</v>
      </c>
      <c r="C376" t="s">
        <v>34</v>
      </c>
      <c r="D376" t="s">
        <v>841</v>
      </c>
      <c r="E376" t="s">
        <v>35</v>
      </c>
      <c r="F376" t="s">
        <v>19</v>
      </c>
      <c r="G376">
        <v>175927</v>
      </c>
      <c r="H376">
        <v>2675575</v>
      </c>
      <c r="I376">
        <v>103.196666666667</v>
      </c>
      <c r="J376">
        <v>2851502</v>
      </c>
      <c r="K376"/>
      <c r="L376"/>
      <c r="M376"/>
      <c r="N376"/>
    </row>
    <row r="377" spans="1:14">
      <c r="A377">
        <v>376</v>
      </c>
      <c r="B377">
        <v>2017</v>
      </c>
      <c r="C377" t="s">
        <v>36</v>
      </c>
      <c r="D377" t="s">
        <v>842</v>
      </c>
      <c r="E377" t="s">
        <v>37</v>
      </c>
      <c r="F377" t="s">
        <v>14</v>
      </c>
      <c r="G377">
        <v>26192362</v>
      </c>
      <c r="H377">
        <v>1392011</v>
      </c>
      <c r="I377">
        <v>82.184760608598495</v>
      </c>
      <c r="J377">
        <v>27584373</v>
      </c>
      <c r="K377"/>
      <c r="L377"/>
      <c r="M377"/>
      <c r="N377"/>
    </row>
    <row r="378" spans="1:14">
      <c r="A378">
        <v>377</v>
      </c>
      <c r="B378">
        <v>2017</v>
      </c>
      <c r="C378" t="s">
        <v>38</v>
      </c>
      <c r="D378" t="s">
        <v>843</v>
      </c>
      <c r="E378" t="s">
        <v>39</v>
      </c>
      <c r="F378" t="s">
        <v>9</v>
      </c>
      <c r="G378">
        <v>309334369</v>
      </c>
      <c r="H378">
        <v>105355235</v>
      </c>
      <c r="I378">
        <v>77.544586806392502</v>
      </c>
      <c r="J378">
        <v>414689604</v>
      </c>
      <c r="K378"/>
      <c r="L378"/>
      <c r="M378"/>
      <c r="N378"/>
    </row>
    <row r="379" spans="1:14">
      <c r="A379">
        <v>378</v>
      </c>
      <c r="B379">
        <v>2017</v>
      </c>
      <c r="C379" t="s">
        <v>40</v>
      </c>
      <c r="D379" t="s">
        <v>844</v>
      </c>
      <c r="E379" t="s">
        <v>41</v>
      </c>
      <c r="F379" t="s">
        <v>19</v>
      </c>
      <c r="G379">
        <v>247549568</v>
      </c>
      <c r="H379">
        <v>385423807</v>
      </c>
      <c r="I379">
        <v>105.081666666667</v>
      </c>
      <c r="J379">
        <v>632973375</v>
      </c>
      <c r="K379"/>
      <c r="L379"/>
      <c r="M379"/>
      <c r="N379"/>
    </row>
    <row r="380" spans="1:14">
      <c r="A380">
        <v>379</v>
      </c>
      <c r="B380">
        <v>2017</v>
      </c>
      <c r="C380" t="s">
        <v>42</v>
      </c>
      <c r="D380" t="s">
        <v>845</v>
      </c>
      <c r="E380" t="s">
        <v>43</v>
      </c>
      <c r="F380" t="s">
        <v>24</v>
      </c>
      <c r="G380">
        <v>1216374</v>
      </c>
      <c r="H380">
        <v>127</v>
      </c>
      <c r="I380">
        <v>103.615833333333</v>
      </c>
      <c r="J380">
        <v>1216501</v>
      </c>
      <c r="K380"/>
      <c r="L380"/>
      <c r="M380"/>
      <c r="N380"/>
    </row>
    <row r="381" spans="1:14">
      <c r="A381">
        <v>380</v>
      </c>
      <c r="B381">
        <v>2017</v>
      </c>
      <c r="C381" t="s">
        <v>44</v>
      </c>
      <c r="D381" t="s">
        <v>846</v>
      </c>
      <c r="E381" t="s">
        <v>45</v>
      </c>
      <c r="F381" t="s">
        <v>19</v>
      </c>
      <c r="G381">
        <v>12276754</v>
      </c>
      <c r="H381">
        <v>29828260</v>
      </c>
      <c r="I381">
        <v>6632.0562122357896</v>
      </c>
      <c r="J381">
        <v>42105014</v>
      </c>
      <c r="K381"/>
      <c r="L381"/>
      <c r="M381"/>
      <c r="N381"/>
    </row>
    <row r="382" spans="1:14">
      <c r="A382">
        <v>381</v>
      </c>
      <c r="B382">
        <v>2017</v>
      </c>
      <c r="C382" t="s">
        <v>46</v>
      </c>
      <c r="D382" t="s">
        <v>847</v>
      </c>
      <c r="E382" t="s">
        <v>47</v>
      </c>
      <c r="F382" t="s">
        <v>9</v>
      </c>
      <c r="G382">
        <v>37966319</v>
      </c>
      <c r="H382">
        <v>5199358</v>
      </c>
      <c r="I382">
        <v>96.881334424155497</v>
      </c>
      <c r="J382">
        <v>43165677</v>
      </c>
      <c r="K382"/>
      <c r="L382"/>
      <c r="M382"/>
      <c r="N382"/>
    </row>
    <row r="383" spans="1:14">
      <c r="A383">
        <v>382</v>
      </c>
      <c r="B383">
        <v>2017</v>
      </c>
      <c r="C383" t="s">
        <v>48</v>
      </c>
      <c r="D383" t="s">
        <v>848</v>
      </c>
      <c r="E383" t="s">
        <v>49</v>
      </c>
      <c r="F383" t="s">
        <v>24</v>
      </c>
      <c r="G383">
        <v>0</v>
      </c>
      <c r="H383">
        <v>16680</v>
      </c>
      <c r="I383">
        <v>114.86647787689</v>
      </c>
      <c r="J383">
        <v>16680</v>
      </c>
      <c r="K383"/>
      <c r="L383"/>
      <c r="M383"/>
      <c r="N383"/>
    </row>
    <row r="384" spans="1:14">
      <c r="A384">
        <v>383</v>
      </c>
      <c r="B384">
        <v>2017</v>
      </c>
      <c r="C384" t="s">
        <v>50</v>
      </c>
      <c r="D384" t="s">
        <v>849</v>
      </c>
      <c r="E384" t="s">
        <v>51</v>
      </c>
      <c r="F384" t="s">
        <v>24</v>
      </c>
      <c r="G384">
        <v>1183938</v>
      </c>
      <c r="H384">
        <v>1042</v>
      </c>
      <c r="I384">
        <v>101.182201416667</v>
      </c>
      <c r="J384">
        <v>1184980</v>
      </c>
      <c r="K384"/>
      <c r="L384"/>
      <c r="M384"/>
      <c r="N384"/>
    </row>
    <row r="385" spans="1:14">
      <c r="A385">
        <v>384</v>
      </c>
      <c r="B385">
        <v>2017</v>
      </c>
      <c r="C385" t="s">
        <v>52</v>
      </c>
      <c r="D385" t="s">
        <v>850</v>
      </c>
      <c r="E385" t="s">
        <v>53</v>
      </c>
      <c r="F385" t="s">
        <v>9</v>
      </c>
      <c r="G385">
        <v>5414519</v>
      </c>
      <c r="H385">
        <v>16410</v>
      </c>
      <c r="I385">
        <v>98.361289999999997</v>
      </c>
      <c r="J385">
        <v>5430929</v>
      </c>
      <c r="K385"/>
      <c r="L385"/>
      <c r="M385"/>
      <c r="N385"/>
    </row>
    <row r="386" spans="1:14">
      <c r="A386">
        <v>385</v>
      </c>
      <c r="B386">
        <v>2017</v>
      </c>
      <c r="C386" t="s">
        <v>54</v>
      </c>
      <c r="D386" t="s">
        <v>851</v>
      </c>
      <c r="E386" t="s">
        <v>55</v>
      </c>
      <c r="F386" t="s">
        <v>56</v>
      </c>
      <c r="G386">
        <v>2425834</v>
      </c>
      <c r="H386">
        <v>6304402</v>
      </c>
      <c r="I386">
        <v>99.322500000000005</v>
      </c>
      <c r="J386">
        <v>8730236</v>
      </c>
      <c r="K386"/>
      <c r="L386"/>
      <c r="M386"/>
      <c r="N386"/>
    </row>
    <row r="387" spans="1:14">
      <c r="A387">
        <v>386</v>
      </c>
      <c r="B387">
        <v>2017</v>
      </c>
      <c r="C387" t="s">
        <v>57</v>
      </c>
      <c r="D387" t="s">
        <v>852</v>
      </c>
      <c r="E387" t="s">
        <v>58</v>
      </c>
      <c r="F387" t="s">
        <v>56</v>
      </c>
      <c r="G387">
        <v>79559179</v>
      </c>
      <c r="H387">
        <v>167043009</v>
      </c>
      <c r="I387">
        <v>4848.3108333333303</v>
      </c>
      <c r="J387">
        <v>246602188</v>
      </c>
      <c r="K387"/>
      <c r="L387"/>
      <c r="M387"/>
      <c r="N387"/>
    </row>
    <row r="388" spans="1:14">
      <c r="A388">
        <v>387</v>
      </c>
      <c r="B388">
        <v>2017</v>
      </c>
      <c r="C388" t="s">
        <v>59</v>
      </c>
      <c r="D388" t="s">
        <v>853</v>
      </c>
      <c r="E388" t="s">
        <v>60</v>
      </c>
      <c r="F388" t="s">
        <v>14</v>
      </c>
      <c r="G388">
        <v>2348232</v>
      </c>
      <c r="H388">
        <v>40127</v>
      </c>
      <c r="I388">
        <v>103.198333333333</v>
      </c>
      <c r="J388">
        <v>2388359</v>
      </c>
      <c r="K388"/>
      <c r="L388"/>
      <c r="M388"/>
      <c r="N388"/>
    </row>
    <row r="389" spans="1:14">
      <c r="A389">
        <v>388</v>
      </c>
      <c r="B389">
        <v>2017</v>
      </c>
      <c r="C389" t="s">
        <v>61</v>
      </c>
      <c r="D389" t="s">
        <v>854</v>
      </c>
      <c r="E389" t="s">
        <v>62</v>
      </c>
      <c r="F389" t="s">
        <v>9</v>
      </c>
      <c r="G389">
        <v>1385609</v>
      </c>
      <c r="H389">
        <v>15</v>
      </c>
      <c r="I389">
        <v>94.954904279705801</v>
      </c>
      <c r="J389">
        <v>1385624</v>
      </c>
      <c r="K389"/>
      <c r="L389"/>
      <c r="M389"/>
      <c r="N389"/>
    </row>
    <row r="390" spans="1:14">
      <c r="A390">
        <v>389</v>
      </c>
      <c r="B390">
        <v>2017</v>
      </c>
      <c r="C390" t="s">
        <v>63</v>
      </c>
      <c r="D390" t="s">
        <v>855</v>
      </c>
      <c r="E390" t="s">
        <v>64</v>
      </c>
      <c r="F390" t="s">
        <v>24</v>
      </c>
      <c r="G390">
        <v>43059</v>
      </c>
      <c r="H390">
        <v>2392</v>
      </c>
      <c r="I390">
        <v>95.5617628801986</v>
      </c>
      <c r="J390">
        <v>45451</v>
      </c>
      <c r="K390"/>
      <c r="L390"/>
      <c r="M390"/>
      <c r="N390"/>
    </row>
    <row r="391" spans="1:14">
      <c r="A391">
        <v>390</v>
      </c>
      <c r="B391">
        <v>2017</v>
      </c>
      <c r="C391" t="s">
        <v>65</v>
      </c>
      <c r="D391" t="s">
        <v>856</v>
      </c>
      <c r="E391" t="s">
        <v>66</v>
      </c>
      <c r="F391" t="s">
        <v>19</v>
      </c>
      <c r="G391">
        <v>1173254</v>
      </c>
      <c r="H391">
        <v>2321659</v>
      </c>
      <c r="I391">
        <v>66.697246375283399</v>
      </c>
      <c r="J391">
        <v>3494913</v>
      </c>
      <c r="K391"/>
      <c r="L391"/>
      <c r="M391"/>
      <c r="N391"/>
    </row>
    <row r="392" spans="1:14">
      <c r="A392">
        <v>391</v>
      </c>
      <c r="B392">
        <v>2017</v>
      </c>
      <c r="C392" t="s">
        <v>67</v>
      </c>
      <c r="D392" t="s">
        <v>857</v>
      </c>
      <c r="E392" t="s">
        <v>68</v>
      </c>
      <c r="F392" t="s">
        <v>14</v>
      </c>
      <c r="G392">
        <v>829413</v>
      </c>
      <c r="H392">
        <v>612354</v>
      </c>
      <c r="I392">
        <v>99.900407011196805</v>
      </c>
      <c r="J392">
        <v>1441767</v>
      </c>
      <c r="K392"/>
      <c r="L392"/>
      <c r="M392"/>
      <c r="N392"/>
    </row>
    <row r="393" spans="1:14">
      <c r="A393">
        <v>392</v>
      </c>
      <c r="B393">
        <v>2017</v>
      </c>
      <c r="C393" t="s">
        <v>69</v>
      </c>
      <c r="D393" t="s">
        <v>858</v>
      </c>
      <c r="E393" t="s">
        <v>70</v>
      </c>
      <c r="F393" t="s">
        <v>14</v>
      </c>
      <c r="G393">
        <v>677006386</v>
      </c>
      <c r="H393">
        <v>608016467</v>
      </c>
      <c r="I393">
        <v>130.42500000000001</v>
      </c>
      <c r="J393">
        <v>1285022853</v>
      </c>
      <c r="K393"/>
      <c r="L393"/>
      <c r="M393"/>
      <c r="N393"/>
    </row>
    <row r="394" spans="1:14">
      <c r="A394">
        <v>393</v>
      </c>
      <c r="B394">
        <v>2017</v>
      </c>
      <c r="C394" t="s">
        <v>71</v>
      </c>
      <c r="D394" t="s">
        <v>859</v>
      </c>
      <c r="E394" t="s">
        <v>72</v>
      </c>
      <c r="F394" t="s">
        <v>24</v>
      </c>
      <c r="G394">
        <v>0</v>
      </c>
      <c r="H394">
        <v>272874</v>
      </c>
      <c r="I394">
        <v>95.058339660544604</v>
      </c>
      <c r="J394">
        <v>272874</v>
      </c>
      <c r="K394"/>
      <c r="L394"/>
      <c r="M394"/>
      <c r="N394"/>
    </row>
    <row r="395" spans="1:14">
      <c r="A395">
        <v>394</v>
      </c>
      <c r="B395">
        <v>2017</v>
      </c>
      <c r="C395" t="s">
        <v>73</v>
      </c>
      <c r="D395" t="s">
        <v>860</v>
      </c>
      <c r="E395" t="s">
        <v>74</v>
      </c>
      <c r="F395" t="s">
        <v>24</v>
      </c>
      <c r="G395">
        <v>3993705</v>
      </c>
      <c r="H395">
        <v>18046</v>
      </c>
      <c r="I395">
        <v>96.944336332435995</v>
      </c>
      <c r="J395">
        <v>4011751</v>
      </c>
      <c r="K395"/>
      <c r="L395"/>
      <c r="M395"/>
      <c r="N395"/>
    </row>
    <row r="396" spans="1:14">
      <c r="A396">
        <v>395</v>
      </c>
      <c r="B396">
        <v>2017</v>
      </c>
      <c r="C396" t="s">
        <v>75</v>
      </c>
      <c r="D396" t="s">
        <v>861</v>
      </c>
      <c r="E396" t="s">
        <v>76</v>
      </c>
      <c r="F396" t="s">
        <v>19</v>
      </c>
      <c r="G396">
        <v>97657047</v>
      </c>
      <c r="H396">
        <v>371183896</v>
      </c>
      <c r="I396">
        <v>99.856483333333301</v>
      </c>
      <c r="J396">
        <v>468840943</v>
      </c>
      <c r="K396"/>
      <c r="L396"/>
      <c r="M396"/>
      <c r="N396"/>
    </row>
    <row r="397" spans="1:14">
      <c r="A397">
        <v>396</v>
      </c>
      <c r="B397">
        <v>2017</v>
      </c>
      <c r="C397" t="s">
        <v>77</v>
      </c>
      <c r="D397" t="s">
        <v>862</v>
      </c>
      <c r="E397" t="s">
        <v>78</v>
      </c>
      <c r="F397" t="s">
        <v>56</v>
      </c>
      <c r="G397">
        <v>179719448</v>
      </c>
      <c r="H397">
        <v>107582418</v>
      </c>
      <c r="I397">
        <v>97.334999999999994</v>
      </c>
      <c r="J397">
        <v>287301866</v>
      </c>
      <c r="K397"/>
      <c r="L397"/>
      <c r="M397"/>
      <c r="N397"/>
    </row>
    <row r="398" spans="1:14">
      <c r="A398">
        <v>397</v>
      </c>
      <c r="B398">
        <v>2017</v>
      </c>
      <c r="C398" t="s">
        <v>79</v>
      </c>
      <c r="D398" t="s">
        <v>863</v>
      </c>
      <c r="E398" t="s">
        <v>80</v>
      </c>
      <c r="F398" t="s">
        <v>24</v>
      </c>
      <c r="G398">
        <v>16823826</v>
      </c>
      <c r="H398">
        <v>857333</v>
      </c>
      <c r="I398">
        <v>110.930971972763</v>
      </c>
      <c r="J398">
        <v>17681159</v>
      </c>
      <c r="K398"/>
      <c r="L398"/>
      <c r="M398"/>
      <c r="N398"/>
    </row>
    <row r="399" spans="1:14">
      <c r="A399">
        <v>398</v>
      </c>
      <c r="B399">
        <v>2017</v>
      </c>
      <c r="C399" t="s">
        <v>81</v>
      </c>
      <c r="D399" t="s">
        <v>864</v>
      </c>
      <c r="E399" t="s">
        <v>82</v>
      </c>
      <c r="F399" t="s">
        <v>9</v>
      </c>
      <c r="G399">
        <v>12094098593</v>
      </c>
      <c r="H399">
        <v>10536296290</v>
      </c>
      <c r="I399">
        <v>92.898821666666706</v>
      </c>
      <c r="J399">
        <v>22630394883</v>
      </c>
      <c r="K399"/>
      <c r="L399"/>
      <c r="M399"/>
      <c r="N399"/>
    </row>
    <row r="400" spans="1:14">
      <c r="A400">
        <v>399</v>
      </c>
      <c r="B400">
        <v>2017</v>
      </c>
      <c r="C400" t="s">
        <v>83</v>
      </c>
      <c r="D400" t="s">
        <v>865</v>
      </c>
      <c r="E400" t="s">
        <v>84</v>
      </c>
      <c r="F400" t="s">
        <v>56</v>
      </c>
      <c r="G400">
        <v>20599588</v>
      </c>
      <c r="H400">
        <v>24078125</v>
      </c>
      <c r="I400">
        <v>95.955772499999995</v>
      </c>
      <c r="J400">
        <v>44677713</v>
      </c>
      <c r="K400"/>
      <c r="L400"/>
      <c r="M400"/>
      <c r="N400"/>
    </row>
    <row r="401" spans="1:14">
      <c r="A401">
        <v>400</v>
      </c>
      <c r="B401">
        <v>2017</v>
      </c>
      <c r="C401" t="s">
        <v>85</v>
      </c>
      <c r="D401" t="s">
        <v>866</v>
      </c>
      <c r="E401" t="s">
        <v>86</v>
      </c>
      <c r="F401" t="s">
        <v>14</v>
      </c>
      <c r="G401">
        <v>11306996</v>
      </c>
      <c r="H401">
        <v>27560117</v>
      </c>
      <c r="I401">
        <v>94.464583333333394</v>
      </c>
      <c r="J401">
        <v>38867113</v>
      </c>
      <c r="K401"/>
      <c r="L401"/>
      <c r="M401"/>
      <c r="N401"/>
    </row>
    <row r="402" spans="1:14">
      <c r="A402">
        <v>401</v>
      </c>
      <c r="B402">
        <v>2017</v>
      </c>
      <c r="C402" t="s">
        <v>87</v>
      </c>
      <c r="D402" t="s">
        <v>867</v>
      </c>
      <c r="E402" t="s">
        <v>88</v>
      </c>
      <c r="F402" t="s">
        <v>14</v>
      </c>
      <c r="G402">
        <v>749473</v>
      </c>
      <c r="H402">
        <v>6883</v>
      </c>
      <c r="I402">
        <v>125.466666666667</v>
      </c>
      <c r="J402">
        <v>756356</v>
      </c>
      <c r="K402"/>
      <c r="L402"/>
      <c r="M402"/>
      <c r="N402"/>
    </row>
    <row r="403" spans="1:14">
      <c r="A403">
        <v>402</v>
      </c>
      <c r="B403">
        <v>2017</v>
      </c>
      <c r="C403" t="s">
        <v>89</v>
      </c>
      <c r="D403" t="s">
        <v>868</v>
      </c>
      <c r="E403" t="s">
        <v>90</v>
      </c>
      <c r="F403" t="s">
        <v>9</v>
      </c>
      <c r="G403">
        <v>15349599</v>
      </c>
      <c r="H403">
        <v>1917429</v>
      </c>
      <c r="I403">
        <v>99.094999999999999</v>
      </c>
      <c r="J403">
        <v>17267028</v>
      </c>
      <c r="K403"/>
      <c r="L403"/>
      <c r="M403"/>
      <c r="N403"/>
    </row>
    <row r="404" spans="1:14">
      <c r="A404">
        <v>403</v>
      </c>
      <c r="B404">
        <v>2017</v>
      </c>
      <c r="C404" t="s">
        <v>91</v>
      </c>
      <c r="D404" t="s">
        <v>869</v>
      </c>
      <c r="E404" t="s">
        <v>92</v>
      </c>
      <c r="F404" t="s">
        <v>19</v>
      </c>
      <c r="G404">
        <v>13151138</v>
      </c>
      <c r="H404">
        <v>157070797</v>
      </c>
      <c r="I404">
        <v>103.125</v>
      </c>
      <c r="J404">
        <v>170221935</v>
      </c>
      <c r="K404"/>
      <c r="L404"/>
      <c r="M404"/>
      <c r="N404"/>
    </row>
    <row r="405" spans="1:14">
      <c r="A405">
        <v>404</v>
      </c>
      <c r="B405">
        <v>2017</v>
      </c>
      <c r="C405" t="s">
        <v>93</v>
      </c>
      <c r="D405" t="s">
        <v>870</v>
      </c>
      <c r="E405" t="s">
        <v>94</v>
      </c>
      <c r="F405" t="s">
        <v>19</v>
      </c>
      <c r="G405">
        <v>713821743</v>
      </c>
      <c r="H405">
        <v>2882524622</v>
      </c>
      <c r="I405">
        <v>96.756351666666603</v>
      </c>
      <c r="J405">
        <v>3596346365</v>
      </c>
      <c r="K405"/>
      <c r="L405"/>
      <c r="M405"/>
      <c r="N405"/>
    </row>
    <row r="406" spans="1:14">
      <c r="A406">
        <v>405</v>
      </c>
      <c r="B406">
        <v>2017</v>
      </c>
      <c r="C406" t="s">
        <v>95</v>
      </c>
      <c r="D406" t="s">
        <v>871</v>
      </c>
      <c r="E406" t="s">
        <v>96</v>
      </c>
      <c r="F406" t="s">
        <v>24</v>
      </c>
      <c r="G406">
        <v>1970792</v>
      </c>
      <c r="H406">
        <v>2559666</v>
      </c>
      <c r="I406">
        <v>104.815907769189</v>
      </c>
      <c r="J406">
        <v>4530458</v>
      </c>
      <c r="K406"/>
      <c r="L406"/>
      <c r="M406"/>
      <c r="N406"/>
    </row>
    <row r="407" spans="1:14">
      <c r="A407">
        <v>406</v>
      </c>
      <c r="B407">
        <v>2017</v>
      </c>
      <c r="C407" t="s">
        <v>97</v>
      </c>
      <c r="D407" t="s">
        <v>872</v>
      </c>
      <c r="E407" t="s">
        <v>98</v>
      </c>
      <c r="F407" t="s">
        <v>19</v>
      </c>
      <c r="G407">
        <v>153868197</v>
      </c>
      <c r="H407">
        <v>226096990</v>
      </c>
      <c r="I407">
        <v>101.4</v>
      </c>
      <c r="J407">
        <v>379965187</v>
      </c>
      <c r="K407"/>
      <c r="L407"/>
      <c r="M407"/>
      <c r="N407"/>
    </row>
    <row r="408" spans="1:14">
      <c r="A408">
        <v>407</v>
      </c>
      <c r="B408">
        <v>2017</v>
      </c>
      <c r="C408" t="s">
        <v>99</v>
      </c>
      <c r="D408" t="s">
        <v>873</v>
      </c>
      <c r="E408" t="s">
        <v>100</v>
      </c>
      <c r="F408" t="s">
        <v>14</v>
      </c>
      <c r="G408">
        <v>8871</v>
      </c>
      <c r="H408">
        <v>6666</v>
      </c>
      <c r="I408">
        <v>102.693333333333</v>
      </c>
      <c r="J408">
        <v>15537</v>
      </c>
      <c r="K408"/>
      <c r="L408"/>
      <c r="M408"/>
      <c r="N408"/>
    </row>
    <row r="409" spans="1:14">
      <c r="A409">
        <v>408</v>
      </c>
      <c r="B409">
        <v>2017</v>
      </c>
      <c r="C409" t="s">
        <v>101</v>
      </c>
      <c r="D409" t="s">
        <v>874</v>
      </c>
      <c r="E409" t="s">
        <v>102</v>
      </c>
      <c r="F409" t="s">
        <v>14</v>
      </c>
      <c r="G409">
        <v>22787505</v>
      </c>
      <c r="H409">
        <v>14719131</v>
      </c>
      <c r="I409">
        <v>92.072672820206904</v>
      </c>
      <c r="J409">
        <v>37506636</v>
      </c>
      <c r="K409"/>
      <c r="L409"/>
      <c r="M409"/>
      <c r="N409"/>
    </row>
    <row r="410" spans="1:14">
      <c r="A410">
        <v>409</v>
      </c>
      <c r="B410">
        <v>2017</v>
      </c>
      <c r="C410" t="s">
        <v>103</v>
      </c>
      <c r="D410" t="s">
        <v>875</v>
      </c>
      <c r="E410" t="s">
        <v>104</v>
      </c>
      <c r="F410" t="s">
        <v>24</v>
      </c>
      <c r="G410">
        <v>534396431</v>
      </c>
      <c r="H410">
        <v>77692</v>
      </c>
      <c r="I410">
        <v>193.97</v>
      </c>
      <c r="J410">
        <v>534474123</v>
      </c>
      <c r="K410"/>
      <c r="L410"/>
      <c r="M410"/>
      <c r="N410"/>
    </row>
    <row r="411" spans="1:14">
      <c r="A411">
        <v>410</v>
      </c>
      <c r="B411">
        <v>2017</v>
      </c>
      <c r="C411" t="s">
        <v>105</v>
      </c>
      <c r="D411" t="s">
        <v>876</v>
      </c>
      <c r="E411" t="s">
        <v>106</v>
      </c>
      <c r="F411" t="s">
        <v>56</v>
      </c>
      <c r="G411">
        <v>5157389</v>
      </c>
      <c r="H411">
        <v>59736295</v>
      </c>
      <c r="I411">
        <v>105.442522541418</v>
      </c>
      <c r="J411">
        <v>64893684</v>
      </c>
      <c r="K411"/>
      <c r="L411"/>
      <c r="M411"/>
      <c r="N411"/>
    </row>
    <row r="412" spans="1:14">
      <c r="A412">
        <v>411</v>
      </c>
      <c r="B412">
        <v>2017</v>
      </c>
      <c r="C412" t="s">
        <v>107</v>
      </c>
      <c r="D412" t="s">
        <v>877</v>
      </c>
      <c r="E412" t="s">
        <v>108</v>
      </c>
      <c r="F412" t="s">
        <v>19</v>
      </c>
      <c r="G412">
        <v>4769870</v>
      </c>
      <c r="H412">
        <v>10264410</v>
      </c>
      <c r="I412">
        <v>202.00833333333301</v>
      </c>
      <c r="J412">
        <v>15034280</v>
      </c>
      <c r="K412"/>
      <c r="L412"/>
      <c r="M412"/>
      <c r="N412"/>
    </row>
    <row r="413" spans="1:14">
      <c r="A413">
        <v>412</v>
      </c>
      <c r="B413">
        <v>2017</v>
      </c>
      <c r="C413" t="s">
        <v>109</v>
      </c>
      <c r="D413" t="s">
        <v>878</v>
      </c>
      <c r="E413" t="s">
        <v>110</v>
      </c>
      <c r="F413" t="s">
        <v>24</v>
      </c>
      <c r="G413">
        <v>282632925</v>
      </c>
      <c r="H413">
        <v>6120482</v>
      </c>
      <c r="I413">
        <v>82.358327862087805</v>
      </c>
      <c r="J413">
        <v>288753407</v>
      </c>
      <c r="K413"/>
      <c r="L413"/>
      <c r="M413"/>
      <c r="N413"/>
    </row>
    <row r="414" spans="1:14">
      <c r="A414">
        <v>413</v>
      </c>
      <c r="B414">
        <v>2017</v>
      </c>
      <c r="C414" t="s">
        <v>111</v>
      </c>
      <c r="D414" t="s">
        <v>879</v>
      </c>
      <c r="E414" t="s">
        <v>112</v>
      </c>
      <c r="F414" t="s">
        <v>19</v>
      </c>
      <c r="G414">
        <v>210807283</v>
      </c>
      <c r="H414">
        <v>425285929</v>
      </c>
      <c r="I414">
        <v>95.045833333333306</v>
      </c>
      <c r="J414">
        <v>636093212</v>
      </c>
      <c r="K414"/>
      <c r="L414"/>
      <c r="M414"/>
      <c r="N414"/>
    </row>
    <row r="415" spans="1:14">
      <c r="A415">
        <v>414</v>
      </c>
      <c r="B415">
        <v>2017</v>
      </c>
      <c r="C415" t="s">
        <v>113</v>
      </c>
      <c r="D415" t="s">
        <v>880</v>
      </c>
      <c r="E415" t="s">
        <v>114</v>
      </c>
      <c r="F415" t="s">
        <v>24</v>
      </c>
      <c r="G415">
        <v>3447103</v>
      </c>
      <c r="H415">
        <v>5087933</v>
      </c>
      <c r="I415">
        <v>109.121975996797</v>
      </c>
      <c r="J415">
        <v>8535036</v>
      </c>
      <c r="K415"/>
      <c r="L415"/>
      <c r="M415"/>
      <c r="N415"/>
    </row>
    <row r="416" spans="1:14">
      <c r="A416">
        <v>415</v>
      </c>
      <c r="B416">
        <v>2017</v>
      </c>
      <c r="C416" t="s">
        <v>115</v>
      </c>
      <c r="D416" t="s">
        <v>881</v>
      </c>
      <c r="E416" t="s">
        <v>116</v>
      </c>
      <c r="F416" t="s">
        <v>19</v>
      </c>
      <c r="G416">
        <v>16428203</v>
      </c>
      <c r="H416">
        <v>153918850</v>
      </c>
      <c r="I416">
        <v>101.10833333333299</v>
      </c>
      <c r="J416">
        <v>170347053</v>
      </c>
      <c r="K416"/>
      <c r="L416"/>
      <c r="M416"/>
      <c r="N416"/>
    </row>
    <row r="417" spans="1:14">
      <c r="A417">
        <v>416</v>
      </c>
      <c r="B417">
        <v>2017</v>
      </c>
      <c r="C417" t="s">
        <v>117</v>
      </c>
      <c r="D417" t="s">
        <v>882</v>
      </c>
      <c r="E417" t="s">
        <v>118</v>
      </c>
      <c r="F417" t="s">
        <v>29</v>
      </c>
      <c r="G417">
        <v>493244552</v>
      </c>
      <c r="H417">
        <v>59978193</v>
      </c>
      <c r="I417">
        <v>108.825</v>
      </c>
      <c r="J417">
        <v>553222745</v>
      </c>
      <c r="K417"/>
      <c r="L417"/>
      <c r="M417"/>
      <c r="N417"/>
    </row>
    <row r="418" spans="1:14">
      <c r="A418">
        <v>417</v>
      </c>
      <c r="B418">
        <v>2017</v>
      </c>
      <c r="C418" t="s">
        <v>119</v>
      </c>
      <c r="D418" t="s">
        <v>883</v>
      </c>
      <c r="E418" t="s">
        <v>120</v>
      </c>
      <c r="F418" t="s">
        <v>29</v>
      </c>
      <c r="G418">
        <v>4656242</v>
      </c>
      <c r="H418">
        <v>0</v>
      </c>
      <c r="I418">
        <v>100.87425</v>
      </c>
      <c r="J418">
        <v>4656242</v>
      </c>
      <c r="K418"/>
      <c r="L418"/>
      <c r="M418"/>
      <c r="N418"/>
    </row>
    <row r="419" spans="1:14">
      <c r="A419">
        <v>418</v>
      </c>
      <c r="B419">
        <v>2017</v>
      </c>
      <c r="C419" t="s">
        <v>121</v>
      </c>
      <c r="D419" t="s">
        <v>884</v>
      </c>
      <c r="E419" t="s">
        <v>122</v>
      </c>
      <c r="F419" t="s">
        <v>19</v>
      </c>
      <c r="G419">
        <v>320813324</v>
      </c>
      <c r="H419">
        <v>952429934</v>
      </c>
      <c r="I419">
        <v>101.216666666667</v>
      </c>
      <c r="J419">
        <v>1273243258</v>
      </c>
      <c r="K419"/>
      <c r="L419"/>
      <c r="M419"/>
      <c r="N419"/>
    </row>
    <row r="420" spans="1:14">
      <c r="A420">
        <v>419</v>
      </c>
      <c r="B420">
        <v>2017</v>
      </c>
      <c r="C420" t="s">
        <v>123</v>
      </c>
      <c r="D420" t="s">
        <v>885</v>
      </c>
      <c r="E420" t="s">
        <v>124</v>
      </c>
      <c r="F420" t="s">
        <v>24</v>
      </c>
      <c r="G420">
        <v>1859074</v>
      </c>
      <c r="H420">
        <v>311972</v>
      </c>
      <c r="I420">
        <v>93.869209580938701</v>
      </c>
      <c r="J420">
        <v>2171046</v>
      </c>
      <c r="K420"/>
      <c r="L420"/>
      <c r="M420"/>
      <c r="N420"/>
    </row>
    <row r="421" spans="1:14">
      <c r="A421">
        <v>420</v>
      </c>
      <c r="B421">
        <v>2017</v>
      </c>
      <c r="C421" t="s">
        <v>125</v>
      </c>
      <c r="D421" t="s">
        <v>886</v>
      </c>
      <c r="E421" t="s">
        <v>126</v>
      </c>
      <c r="F421" t="s">
        <v>19</v>
      </c>
      <c r="G421">
        <v>1448115924</v>
      </c>
      <c r="H421">
        <v>1655414446</v>
      </c>
      <c r="I421">
        <v>103.583333333333</v>
      </c>
      <c r="J421">
        <v>3103530370</v>
      </c>
      <c r="K421"/>
      <c r="L421"/>
      <c r="M421"/>
      <c r="N421"/>
    </row>
    <row r="422" spans="1:14">
      <c r="A422">
        <v>421</v>
      </c>
      <c r="B422">
        <v>2017</v>
      </c>
      <c r="C422" t="s">
        <v>127</v>
      </c>
      <c r="D422" t="s">
        <v>887</v>
      </c>
      <c r="E422" t="s">
        <v>128</v>
      </c>
      <c r="F422" t="s">
        <v>14</v>
      </c>
      <c r="G422">
        <v>3732686</v>
      </c>
      <c r="H422">
        <v>14983</v>
      </c>
      <c r="I422">
        <v>110.370308025</v>
      </c>
      <c r="J422">
        <v>3747669</v>
      </c>
      <c r="K422"/>
      <c r="L422"/>
      <c r="M422"/>
      <c r="N422"/>
    </row>
    <row r="423" spans="1:14">
      <c r="A423">
        <v>422</v>
      </c>
      <c r="B423">
        <v>2017</v>
      </c>
      <c r="C423" t="s">
        <v>129</v>
      </c>
      <c r="D423" t="s">
        <v>888</v>
      </c>
      <c r="E423" t="s">
        <v>130</v>
      </c>
      <c r="F423" t="s">
        <v>9</v>
      </c>
      <c r="G423">
        <v>5229104</v>
      </c>
      <c r="H423">
        <v>362620</v>
      </c>
      <c r="I423">
        <v>124.18085833333301</v>
      </c>
      <c r="J423">
        <v>5591724</v>
      </c>
      <c r="K423"/>
      <c r="L423"/>
      <c r="M423"/>
      <c r="N423"/>
    </row>
    <row r="424" spans="1:14">
      <c r="A424">
        <v>423</v>
      </c>
      <c r="B424">
        <v>2017</v>
      </c>
      <c r="C424" t="s">
        <v>131</v>
      </c>
      <c r="D424" t="s">
        <v>889</v>
      </c>
      <c r="E424" t="s">
        <v>132</v>
      </c>
      <c r="F424" t="s">
        <v>24</v>
      </c>
      <c r="G424">
        <v>40418544</v>
      </c>
      <c r="H424">
        <v>8161786</v>
      </c>
      <c r="I424">
        <v>72.588729115245002</v>
      </c>
      <c r="J424">
        <v>48580330</v>
      </c>
      <c r="K424"/>
      <c r="L424"/>
      <c r="M424"/>
      <c r="N424"/>
    </row>
    <row r="425" spans="1:14">
      <c r="A425">
        <v>424</v>
      </c>
      <c r="B425">
        <v>2017</v>
      </c>
      <c r="C425" t="s">
        <v>133</v>
      </c>
      <c r="D425" t="s">
        <v>890</v>
      </c>
      <c r="E425" t="s">
        <v>134</v>
      </c>
      <c r="F425" t="s">
        <v>24</v>
      </c>
      <c r="G425">
        <v>356648</v>
      </c>
      <c r="H425">
        <v>171814</v>
      </c>
      <c r="I425">
        <v>84.747065544807398</v>
      </c>
      <c r="J425">
        <v>528462</v>
      </c>
      <c r="K425"/>
      <c r="L425"/>
      <c r="M425"/>
      <c r="N425"/>
    </row>
    <row r="426" spans="1:14">
      <c r="A426">
        <v>425</v>
      </c>
      <c r="B426">
        <v>2017</v>
      </c>
      <c r="C426" t="s">
        <v>135</v>
      </c>
      <c r="D426" t="s">
        <v>891</v>
      </c>
      <c r="E426" t="s">
        <v>136</v>
      </c>
      <c r="F426" t="s">
        <v>24</v>
      </c>
      <c r="G426">
        <v>2000354</v>
      </c>
      <c r="H426">
        <v>481455</v>
      </c>
      <c r="I426">
        <v>83.175090119923695</v>
      </c>
      <c r="J426">
        <v>2481809</v>
      </c>
      <c r="K426"/>
      <c r="L426"/>
      <c r="M426"/>
      <c r="N426"/>
    </row>
    <row r="427" spans="1:14">
      <c r="A427">
        <v>426</v>
      </c>
      <c r="B427">
        <v>2017</v>
      </c>
      <c r="C427" t="s">
        <v>139</v>
      </c>
      <c r="D427" t="s">
        <v>892</v>
      </c>
      <c r="E427" t="s">
        <v>140</v>
      </c>
      <c r="F427" t="s">
        <v>19</v>
      </c>
      <c r="G427">
        <v>45252708</v>
      </c>
      <c r="H427">
        <v>32783825</v>
      </c>
      <c r="I427">
        <v>100.380195833333</v>
      </c>
      <c r="J427">
        <v>78036533</v>
      </c>
      <c r="K427"/>
      <c r="L427"/>
      <c r="M427"/>
      <c r="N427"/>
    </row>
    <row r="428" spans="1:14">
      <c r="A428">
        <v>427</v>
      </c>
      <c r="B428">
        <v>2017</v>
      </c>
      <c r="C428" t="s">
        <v>141</v>
      </c>
      <c r="D428" t="s">
        <v>893</v>
      </c>
      <c r="E428" t="s">
        <v>142</v>
      </c>
      <c r="F428" t="s">
        <v>14</v>
      </c>
      <c r="G428">
        <v>36070463</v>
      </c>
      <c r="H428">
        <v>25977875</v>
      </c>
      <c r="I428">
        <v>130.35749999999999</v>
      </c>
      <c r="J428">
        <v>62048338</v>
      </c>
      <c r="K428"/>
      <c r="L428"/>
      <c r="M428"/>
      <c r="N428"/>
    </row>
    <row r="429" spans="1:14">
      <c r="A429">
        <v>428</v>
      </c>
      <c r="B429">
        <v>2017</v>
      </c>
      <c r="C429" t="s">
        <v>145</v>
      </c>
      <c r="D429" t="s">
        <v>894</v>
      </c>
      <c r="E429" t="s">
        <v>146</v>
      </c>
      <c r="F429" t="s">
        <v>56</v>
      </c>
      <c r="G429">
        <v>24384457</v>
      </c>
      <c r="H429">
        <v>2559007</v>
      </c>
      <c r="I429">
        <v>114.71916666666699</v>
      </c>
      <c r="J429">
        <v>26943464</v>
      </c>
      <c r="K429"/>
      <c r="L429"/>
      <c r="M429"/>
      <c r="N429"/>
    </row>
    <row r="430" spans="1:14">
      <c r="A430">
        <v>429</v>
      </c>
      <c r="B430">
        <v>2017</v>
      </c>
      <c r="C430" t="s">
        <v>147</v>
      </c>
      <c r="D430" t="s">
        <v>895</v>
      </c>
      <c r="E430" t="s">
        <v>148</v>
      </c>
      <c r="F430" t="s">
        <v>9</v>
      </c>
      <c r="G430">
        <v>1100507974</v>
      </c>
      <c r="H430">
        <v>84777515</v>
      </c>
      <c r="I430">
        <v>94.55</v>
      </c>
      <c r="J430">
        <v>1185285489</v>
      </c>
      <c r="K430"/>
      <c r="L430"/>
      <c r="M430"/>
      <c r="N430"/>
    </row>
    <row r="431" spans="1:14">
      <c r="A431">
        <v>430</v>
      </c>
      <c r="B431">
        <v>2017</v>
      </c>
      <c r="C431" t="s">
        <v>149</v>
      </c>
      <c r="D431" t="s">
        <v>896</v>
      </c>
      <c r="E431" t="s">
        <v>150</v>
      </c>
      <c r="F431" t="s">
        <v>14</v>
      </c>
      <c r="G431">
        <v>1251284</v>
      </c>
      <c r="H431">
        <v>4529509</v>
      </c>
      <c r="I431">
        <v>304.01666666666699</v>
      </c>
      <c r="J431">
        <v>5780793</v>
      </c>
      <c r="K431"/>
      <c r="L431"/>
      <c r="M431"/>
      <c r="N431"/>
    </row>
    <row r="432" spans="1:14">
      <c r="A432">
        <v>431</v>
      </c>
      <c r="B432">
        <v>2017</v>
      </c>
      <c r="C432" t="s">
        <v>151</v>
      </c>
      <c r="D432" t="s">
        <v>897</v>
      </c>
      <c r="E432" t="s">
        <v>152</v>
      </c>
      <c r="F432" t="s">
        <v>19</v>
      </c>
      <c r="G432">
        <v>2106772</v>
      </c>
      <c r="H432">
        <v>4350751</v>
      </c>
      <c r="I432">
        <v>99.991666666666703</v>
      </c>
      <c r="J432">
        <v>6457523</v>
      </c>
      <c r="K432"/>
      <c r="L432"/>
      <c r="M432"/>
      <c r="N432"/>
    </row>
    <row r="433" spans="1:14">
      <c r="A433">
        <v>432</v>
      </c>
      <c r="B433">
        <v>2017</v>
      </c>
      <c r="C433" t="s">
        <v>153</v>
      </c>
      <c r="D433" t="s">
        <v>898</v>
      </c>
      <c r="E433" t="s">
        <v>154</v>
      </c>
      <c r="F433" t="s">
        <v>14</v>
      </c>
      <c r="G433">
        <v>659196</v>
      </c>
      <c r="H433">
        <v>641557</v>
      </c>
      <c r="I433">
        <v>92.046349338942704</v>
      </c>
      <c r="J433">
        <v>1300753</v>
      </c>
      <c r="K433"/>
      <c r="L433"/>
      <c r="M433"/>
      <c r="N433"/>
    </row>
    <row r="434" spans="1:14">
      <c r="A434">
        <v>433</v>
      </c>
      <c r="B434">
        <v>2017</v>
      </c>
      <c r="C434" t="s">
        <v>155</v>
      </c>
      <c r="D434" t="s">
        <v>899</v>
      </c>
      <c r="E434" t="s">
        <v>156</v>
      </c>
      <c r="F434" t="s">
        <v>19</v>
      </c>
      <c r="G434">
        <v>4602879</v>
      </c>
      <c r="H434">
        <v>81603925</v>
      </c>
      <c r="I434">
        <v>138.81833333333299</v>
      </c>
      <c r="J434">
        <v>86206804</v>
      </c>
      <c r="K434"/>
      <c r="L434"/>
      <c r="M434"/>
      <c r="N434"/>
    </row>
    <row r="435" spans="1:14">
      <c r="A435">
        <v>434</v>
      </c>
      <c r="B435">
        <v>2017</v>
      </c>
      <c r="C435" t="s">
        <v>0</v>
      </c>
      <c r="D435" t="s">
        <v>900</v>
      </c>
      <c r="E435" t="s">
        <v>157</v>
      </c>
      <c r="F435" t="s">
        <v>9</v>
      </c>
      <c r="G435">
        <v>963527732</v>
      </c>
      <c r="H435">
        <v>791050580</v>
      </c>
      <c r="I435">
        <v>129.41583333333301</v>
      </c>
      <c r="J435">
        <v>1754578312</v>
      </c>
      <c r="K435"/>
      <c r="L435"/>
      <c r="M435"/>
      <c r="N435"/>
    </row>
    <row r="436" spans="1:14">
      <c r="A436">
        <v>435</v>
      </c>
      <c r="B436">
        <v>2017</v>
      </c>
      <c r="C436" t="s">
        <v>158</v>
      </c>
      <c r="D436" t="s">
        <v>901</v>
      </c>
      <c r="E436" t="s">
        <v>159</v>
      </c>
      <c r="F436" t="s">
        <v>19</v>
      </c>
      <c r="G436">
        <v>57701458</v>
      </c>
      <c r="H436">
        <v>227094491</v>
      </c>
      <c r="I436">
        <v>100.675</v>
      </c>
      <c r="J436">
        <v>284795949</v>
      </c>
      <c r="K436"/>
      <c r="L436"/>
      <c r="M436"/>
      <c r="N436"/>
    </row>
    <row r="437" spans="1:14">
      <c r="A437">
        <v>436</v>
      </c>
      <c r="B437">
        <v>2017</v>
      </c>
      <c r="C437" t="s">
        <v>160</v>
      </c>
      <c r="D437" t="s">
        <v>902</v>
      </c>
      <c r="E437" t="s">
        <v>161</v>
      </c>
      <c r="F437" t="s">
        <v>9</v>
      </c>
      <c r="G437">
        <v>27999900</v>
      </c>
      <c r="H437">
        <v>164508437</v>
      </c>
      <c r="I437">
        <v>93.4</v>
      </c>
      <c r="J437">
        <v>192508337</v>
      </c>
      <c r="K437"/>
      <c r="L437"/>
      <c r="M437"/>
      <c r="N437"/>
    </row>
    <row r="438" spans="1:14">
      <c r="A438">
        <v>437</v>
      </c>
      <c r="B438">
        <v>2017</v>
      </c>
      <c r="C438" t="s">
        <v>162</v>
      </c>
      <c r="D438" t="s">
        <v>903</v>
      </c>
      <c r="E438" t="s">
        <v>163</v>
      </c>
      <c r="F438" t="s">
        <v>9</v>
      </c>
      <c r="G438">
        <v>679265480</v>
      </c>
      <c r="H438">
        <v>593108657</v>
      </c>
      <c r="I438">
        <v>133.5</v>
      </c>
      <c r="J438">
        <v>1272374137</v>
      </c>
      <c r="K438"/>
      <c r="L438"/>
      <c r="M438"/>
      <c r="N438"/>
    </row>
    <row r="439" spans="1:14">
      <c r="A439">
        <v>438</v>
      </c>
      <c r="B439">
        <v>2017</v>
      </c>
      <c r="C439" t="s">
        <v>164</v>
      </c>
      <c r="D439" t="s">
        <v>904</v>
      </c>
      <c r="E439" t="s">
        <v>165</v>
      </c>
      <c r="F439" t="s">
        <v>9</v>
      </c>
      <c r="G439">
        <v>7146936</v>
      </c>
      <c r="H439">
        <v>218</v>
      </c>
      <c r="I439">
        <v>104.325</v>
      </c>
      <c r="J439">
        <v>7147154</v>
      </c>
      <c r="K439"/>
      <c r="L439"/>
      <c r="M439"/>
      <c r="N439"/>
    </row>
    <row r="440" spans="1:14">
      <c r="A440">
        <v>439</v>
      </c>
      <c r="B440">
        <v>2017</v>
      </c>
      <c r="C440" t="s">
        <v>166</v>
      </c>
      <c r="D440" t="s">
        <v>905</v>
      </c>
      <c r="E440" t="s">
        <v>167</v>
      </c>
      <c r="F440" t="s">
        <v>9</v>
      </c>
      <c r="G440">
        <v>121263145</v>
      </c>
      <c r="H440">
        <v>6480409</v>
      </c>
      <c r="I440">
        <v>29.662439905284</v>
      </c>
      <c r="J440">
        <v>127743554</v>
      </c>
      <c r="K440"/>
      <c r="L440"/>
      <c r="M440"/>
      <c r="N440"/>
    </row>
    <row r="441" spans="1:14">
      <c r="A441">
        <v>440</v>
      </c>
      <c r="B441">
        <v>2017</v>
      </c>
      <c r="C441" t="s">
        <v>168</v>
      </c>
      <c r="D441" t="s">
        <v>906</v>
      </c>
      <c r="E441" t="s">
        <v>169</v>
      </c>
      <c r="F441" t="s">
        <v>19</v>
      </c>
      <c r="G441">
        <v>2739595</v>
      </c>
      <c r="H441">
        <v>2366786</v>
      </c>
      <c r="I441">
        <v>156.88454999999999</v>
      </c>
      <c r="J441">
        <v>5106381</v>
      </c>
      <c r="K441"/>
      <c r="L441"/>
      <c r="M441"/>
      <c r="N441"/>
    </row>
    <row r="442" spans="1:14">
      <c r="A442">
        <v>441</v>
      </c>
      <c r="B442">
        <v>2017</v>
      </c>
      <c r="C442" t="s">
        <v>170</v>
      </c>
      <c r="D442" t="s">
        <v>907</v>
      </c>
      <c r="E442" t="s">
        <v>171</v>
      </c>
      <c r="F442" t="s">
        <v>19</v>
      </c>
      <c r="G442">
        <v>357894274</v>
      </c>
      <c r="H442">
        <v>1104853535</v>
      </c>
      <c r="I442">
        <v>101.1</v>
      </c>
      <c r="J442">
        <v>1462747809</v>
      </c>
      <c r="K442"/>
      <c r="L442"/>
      <c r="M442"/>
      <c r="N442"/>
    </row>
    <row r="443" spans="1:14">
      <c r="A443">
        <v>442</v>
      </c>
      <c r="B443">
        <v>2017</v>
      </c>
      <c r="C443" t="s">
        <v>172</v>
      </c>
      <c r="D443" t="s">
        <v>908</v>
      </c>
      <c r="E443" t="s">
        <v>173</v>
      </c>
      <c r="F443" t="s">
        <v>14</v>
      </c>
      <c r="G443">
        <v>33606836</v>
      </c>
      <c r="H443">
        <v>7188271</v>
      </c>
      <c r="I443">
        <v>92.775000000000006</v>
      </c>
      <c r="J443">
        <v>40795107</v>
      </c>
      <c r="K443"/>
      <c r="L443"/>
      <c r="M443"/>
      <c r="N443"/>
    </row>
    <row r="444" spans="1:14">
      <c r="A444">
        <v>443</v>
      </c>
      <c r="B444">
        <v>2017</v>
      </c>
      <c r="C444" t="s">
        <v>174</v>
      </c>
      <c r="D444" t="s">
        <v>909</v>
      </c>
      <c r="E444" t="s">
        <v>175</v>
      </c>
      <c r="F444" t="s">
        <v>9</v>
      </c>
      <c r="G444">
        <v>95835911</v>
      </c>
      <c r="H444">
        <v>3030110</v>
      </c>
      <c r="I444">
        <v>95.7283052247098</v>
      </c>
      <c r="J444">
        <v>98866021</v>
      </c>
      <c r="K444"/>
      <c r="L444"/>
      <c r="M444"/>
      <c r="N444"/>
    </row>
    <row r="445" spans="1:14">
      <c r="A445">
        <v>444</v>
      </c>
      <c r="B445">
        <v>2017</v>
      </c>
      <c r="C445" t="s">
        <v>176</v>
      </c>
      <c r="D445" t="s">
        <v>910</v>
      </c>
      <c r="E445" t="s">
        <v>177</v>
      </c>
      <c r="F445" t="s">
        <v>9</v>
      </c>
      <c r="G445">
        <v>3205408475</v>
      </c>
      <c r="H445">
        <v>3864148154</v>
      </c>
      <c r="I445">
        <v>98.575000000000003</v>
      </c>
      <c r="J445">
        <v>7069556629</v>
      </c>
      <c r="K445"/>
      <c r="L445"/>
      <c r="M445"/>
      <c r="N445"/>
    </row>
    <row r="446" spans="1:14">
      <c r="A446">
        <v>445</v>
      </c>
      <c r="B446">
        <v>2017</v>
      </c>
      <c r="C446" t="s">
        <v>178</v>
      </c>
      <c r="D446" t="s">
        <v>911</v>
      </c>
      <c r="E446" t="s">
        <v>179</v>
      </c>
      <c r="F446" t="s">
        <v>24</v>
      </c>
      <c r="G446">
        <v>10835976</v>
      </c>
      <c r="H446">
        <v>4103590</v>
      </c>
      <c r="I446">
        <v>93.596016752018102</v>
      </c>
      <c r="J446">
        <v>14939566</v>
      </c>
      <c r="K446"/>
      <c r="L446"/>
      <c r="M446"/>
      <c r="N446"/>
    </row>
    <row r="447" spans="1:14">
      <c r="A447">
        <v>446</v>
      </c>
      <c r="B447">
        <v>2017</v>
      </c>
      <c r="C447" t="s">
        <v>180</v>
      </c>
      <c r="D447" t="s">
        <v>912</v>
      </c>
      <c r="E447" t="s">
        <v>181</v>
      </c>
      <c r="F447" t="s">
        <v>9</v>
      </c>
      <c r="G447">
        <v>40981</v>
      </c>
      <c r="H447">
        <v>160317</v>
      </c>
      <c r="I447">
        <v>103.175309863799</v>
      </c>
      <c r="J447">
        <v>201298</v>
      </c>
      <c r="K447"/>
      <c r="L447"/>
      <c r="M447"/>
      <c r="N447"/>
    </row>
    <row r="448" spans="1:14">
      <c r="A448">
        <v>447</v>
      </c>
      <c r="B448">
        <v>2017</v>
      </c>
      <c r="C448" t="s">
        <v>182</v>
      </c>
      <c r="D448" t="s">
        <v>913</v>
      </c>
      <c r="E448" t="s">
        <v>183</v>
      </c>
      <c r="F448" t="s">
        <v>9</v>
      </c>
      <c r="G448">
        <v>8626049</v>
      </c>
      <c r="H448">
        <v>27935084</v>
      </c>
      <c r="I448">
        <v>169.87008333333301</v>
      </c>
      <c r="J448">
        <v>36561133</v>
      </c>
      <c r="K448"/>
      <c r="L448"/>
      <c r="M448"/>
      <c r="N448"/>
    </row>
    <row r="449" spans="1:14">
      <c r="A449">
        <v>448</v>
      </c>
      <c r="B449">
        <v>2017</v>
      </c>
      <c r="C449" t="s">
        <v>184</v>
      </c>
      <c r="D449" t="s">
        <v>914</v>
      </c>
      <c r="E449" t="s">
        <v>185</v>
      </c>
      <c r="F449" t="s">
        <v>29</v>
      </c>
      <c r="G449">
        <v>16290180</v>
      </c>
      <c r="H449">
        <v>5649</v>
      </c>
      <c r="I449">
        <v>127.138908682929</v>
      </c>
      <c r="J449">
        <v>16295829</v>
      </c>
      <c r="K449"/>
      <c r="L449"/>
      <c r="M449"/>
      <c r="N449"/>
    </row>
    <row r="450" spans="1:14">
      <c r="A450">
        <v>449</v>
      </c>
      <c r="B450">
        <v>2017</v>
      </c>
      <c r="C450" t="s">
        <v>186</v>
      </c>
      <c r="D450" t="s">
        <v>915</v>
      </c>
      <c r="E450" t="s">
        <v>187</v>
      </c>
      <c r="F450" t="s">
        <v>14</v>
      </c>
      <c r="G450">
        <v>70494</v>
      </c>
      <c r="H450">
        <v>825</v>
      </c>
      <c r="I450">
        <v>107.348333333333</v>
      </c>
      <c r="J450">
        <v>71319</v>
      </c>
      <c r="K450"/>
      <c r="L450"/>
      <c r="M450"/>
      <c r="N450"/>
    </row>
    <row r="451" spans="1:14">
      <c r="A451">
        <v>450</v>
      </c>
      <c r="B451">
        <v>2017</v>
      </c>
      <c r="C451" t="s">
        <v>188</v>
      </c>
      <c r="D451" t="s">
        <v>916</v>
      </c>
      <c r="E451" t="s">
        <v>189</v>
      </c>
      <c r="F451" t="s">
        <v>9</v>
      </c>
      <c r="G451">
        <v>1492612284</v>
      </c>
      <c r="H451">
        <v>1906700039</v>
      </c>
      <c r="I451">
        <v>97.644999999999996</v>
      </c>
      <c r="J451">
        <v>3399312323</v>
      </c>
      <c r="K451"/>
      <c r="L451"/>
      <c r="M451"/>
      <c r="N451"/>
    </row>
    <row r="452" spans="1:14">
      <c r="A452">
        <v>451</v>
      </c>
      <c r="B452">
        <v>2017</v>
      </c>
      <c r="C452" t="s">
        <v>190</v>
      </c>
      <c r="D452" t="s">
        <v>917</v>
      </c>
      <c r="E452" t="s">
        <v>191</v>
      </c>
      <c r="F452" t="s">
        <v>9</v>
      </c>
      <c r="G452">
        <v>122508130</v>
      </c>
      <c r="H452">
        <v>31594600</v>
      </c>
      <c r="I452">
        <v>112.348133379565</v>
      </c>
      <c r="J452">
        <v>154102730</v>
      </c>
      <c r="K452"/>
      <c r="L452"/>
      <c r="M452"/>
      <c r="N452"/>
    </row>
    <row r="453" spans="1:14">
      <c r="A453">
        <v>452</v>
      </c>
      <c r="B453">
        <v>2017</v>
      </c>
      <c r="C453" t="s">
        <v>194</v>
      </c>
      <c r="D453" t="s">
        <v>918</v>
      </c>
      <c r="E453" t="s">
        <v>195</v>
      </c>
      <c r="F453" t="s">
        <v>9</v>
      </c>
      <c r="G453">
        <v>2424193</v>
      </c>
      <c r="H453">
        <v>1247900</v>
      </c>
      <c r="I453">
        <v>74.960191462379697</v>
      </c>
      <c r="J453">
        <v>3672093</v>
      </c>
      <c r="K453"/>
      <c r="L453"/>
      <c r="M453"/>
      <c r="N453"/>
    </row>
    <row r="454" spans="1:14">
      <c r="A454">
        <v>453</v>
      </c>
      <c r="B454">
        <v>2017</v>
      </c>
      <c r="C454" t="s">
        <v>196</v>
      </c>
      <c r="D454" t="s">
        <v>919</v>
      </c>
      <c r="E454" t="s">
        <v>197</v>
      </c>
      <c r="F454" t="s">
        <v>9</v>
      </c>
      <c r="G454">
        <v>1541591</v>
      </c>
      <c r="H454">
        <v>2673971</v>
      </c>
      <c r="I454">
        <v>102.141213905551</v>
      </c>
      <c r="J454">
        <v>4215562</v>
      </c>
      <c r="K454"/>
      <c r="L454"/>
      <c r="M454"/>
      <c r="N454"/>
    </row>
    <row r="455" spans="1:14">
      <c r="A455">
        <v>454</v>
      </c>
      <c r="B455">
        <v>2017</v>
      </c>
      <c r="C455" t="s">
        <v>198</v>
      </c>
      <c r="D455" t="s">
        <v>920</v>
      </c>
      <c r="E455" t="s">
        <v>199</v>
      </c>
      <c r="F455" t="s">
        <v>9</v>
      </c>
      <c r="G455">
        <v>14783693</v>
      </c>
      <c r="H455">
        <v>1628442</v>
      </c>
      <c r="I455">
        <v>100.434677200999</v>
      </c>
      <c r="J455">
        <v>16412135</v>
      </c>
      <c r="K455"/>
      <c r="L455"/>
      <c r="M455"/>
      <c r="N455"/>
    </row>
    <row r="456" spans="1:14">
      <c r="A456">
        <v>455</v>
      </c>
      <c r="B456">
        <v>2017</v>
      </c>
      <c r="C456" t="s">
        <v>200</v>
      </c>
      <c r="D456" t="s">
        <v>921</v>
      </c>
      <c r="E456" t="s">
        <v>201</v>
      </c>
      <c r="F456" t="s">
        <v>14</v>
      </c>
      <c r="G456">
        <v>4615987</v>
      </c>
      <c r="H456">
        <v>8878</v>
      </c>
      <c r="I456">
        <v>99.290003249999998</v>
      </c>
      <c r="J456">
        <v>4624865</v>
      </c>
      <c r="K456"/>
      <c r="L456"/>
      <c r="M456"/>
      <c r="N456"/>
    </row>
    <row r="457" spans="1:14">
      <c r="A457">
        <v>456</v>
      </c>
      <c r="B457">
        <v>2017</v>
      </c>
      <c r="C457" t="s">
        <v>202</v>
      </c>
      <c r="D457" t="s">
        <v>922</v>
      </c>
      <c r="E457" t="s">
        <v>203</v>
      </c>
      <c r="F457" t="s">
        <v>9</v>
      </c>
      <c r="G457">
        <v>401928722</v>
      </c>
      <c r="H457">
        <v>60940528</v>
      </c>
      <c r="I457">
        <v>97.232148550724602</v>
      </c>
      <c r="J457">
        <v>462869250</v>
      </c>
      <c r="K457"/>
      <c r="L457"/>
      <c r="M457"/>
      <c r="N457"/>
    </row>
    <row r="458" spans="1:14">
      <c r="A458">
        <v>457</v>
      </c>
      <c r="B458">
        <v>2017</v>
      </c>
      <c r="C458" t="s">
        <v>204</v>
      </c>
      <c r="D458" t="s">
        <v>923</v>
      </c>
      <c r="E458" t="s">
        <v>205</v>
      </c>
      <c r="F458" t="s">
        <v>24</v>
      </c>
      <c r="G458">
        <v>823249</v>
      </c>
      <c r="H458">
        <v>9864808</v>
      </c>
      <c r="I458">
        <v>72.257034164188099</v>
      </c>
      <c r="J458">
        <v>10688057</v>
      </c>
      <c r="K458"/>
      <c r="L458"/>
      <c r="M458"/>
      <c r="N458"/>
    </row>
    <row r="459" spans="1:14">
      <c r="A459">
        <v>458</v>
      </c>
      <c r="B459">
        <v>2017</v>
      </c>
      <c r="C459" t="s">
        <v>206</v>
      </c>
      <c r="D459" t="s">
        <v>924</v>
      </c>
      <c r="E459" t="s">
        <v>207</v>
      </c>
      <c r="F459" t="s">
        <v>24</v>
      </c>
      <c r="G459">
        <v>0</v>
      </c>
      <c r="H459">
        <v>858121</v>
      </c>
      <c r="I459">
        <v>75.294059923473995</v>
      </c>
      <c r="J459">
        <v>858121</v>
      </c>
      <c r="K459"/>
      <c r="L459"/>
      <c r="M459"/>
      <c r="N459"/>
    </row>
    <row r="460" spans="1:14">
      <c r="A460">
        <v>459</v>
      </c>
      <c r="B460">
        <v>2017</v>
      </c>
      <c r="C460" t="s">
        <v>208</v>
      </c>
      <c r="D460" t="s">
        <v>925</v>
      </c>
      <c r="E460" t="s">
        <v>209</v>
      </c>
      <c r="F460" t="s">
        <v>19</v>
      </c>
      <c r="G460">
        <v>17670769</v>
      </c>
      <c r="H460">
        <v>56702036</v>
      </c>
      <c r="I460">
        <v>104.662116666667</v>
      </c>
      <c r="J460">
        <v>74372805</v>
      </c>
      <c r="K460"/>
      <c r="L460"/>
      <c r="M460"/>
      <c r="N460"/>
    </row>
    <row r="461" spans="1:14">
      <c r="A461">
        <v>460</v>
      </c>
      <c r="B461">
        <v>2017</v>
      </c>
      <c r="C461" t="s">
        <v>210</v>
      </c>
      <c r="D461" t="s">
        <v>926</v>
      </c>
      <c r="E461" t="s">
        <v>211</v>
      </c>
      <c r="F461" t="s">
        <v>19</v>
      </c>
      <c r="G461">
        <v>2205928</v>
      </c>
      <c r="H461">
        <v>7392845</v>
      </c>
      <c r="I461">
        <v>102.026666666667</v>
      </c>
      <c r="J461">
        <v>9598773</v>
      </c>
      <c r="K461"/>
      <c r="L461"/>
      <c r="M461"/>
      <c r="N461"/>
    </row>
    <row r="462" spans="1:14">
      <c r="A462">
        <v>461</v>
      </c>
      <c r="B462">
        <v>2017</v>
      </c>
      <c r="C462" t="s">
        <v>212</v>
      </c>
      <c r="D462" t="s">
        <v>927</v>
      </c>
      <c r="E462" t="s">
        <v>213</v>
      </c>
      <c r="F462" t="s">
        <v>19</v>
      </c>
      <c r="G462">
        <v>14101929</v>
      </c>
      <c r="H462">
        <v>10260090</v>
      </c>
      <c r="I462">
        <v>103.075116666667</v>
      </c>
      <c r="J462">
        <v>24362019</v>
      </c>
      <c r="K462"/>
      <c r="L462"/>
      <c r="M462"/>
      <c r="N462"/>
    </row>
    <row r="463" spans="1:14">
      <c r="A463">
        <v>462</v>
      </c>
      <c r="B463">
        <v>2017</v>
      </c>
      <c r="C463" t="s">
        <v>214</v>
      </c>
      <c r="D463" t="s">
        <v>928</v>
      </c>
      <c r="E463" t="s">
        <v>215</v>
      </c>
      <c r="F463" t="s">
        <v>24</v>
      </c>
      <c r="G463">
        <v>42681903</v>
      </c>
      <c r="H463">
        <v>83</v>
      </c>
      <c r="I463">
        <v>238.73333333333301</v>
      </c>
      <c r="J463">
        <v>42681986</v>
      </c>
      <c r="K463"/>
      <c r="L463"/>
      <c r="M463"/>
      <c r="N463"/>
    </row>
    <row r="464" spans="1:14">
      <c r="A464">
        <v>463</v>
      </c>
      <c r="B464">
        <v>2017</v>
      </c>
      <c r="C464" t="s">
        <v>216</v>
      </c>
      <c r="D464" t="s">
        <v>929</v>
      </c>
      <c r="E464" t="s">
        <v>217</v>
      </c>
      <c r="F464" t="s">
        <v>24</v>
      </c>
      <c r="G464">
        <v>79355781</v>
      </c>
      <c r="H464">
        <v>58621393</v>
      </c>
      <c r="I464">
        <v>99.640044004400394</v>
      </c>
      <c r="J464">
        <v>137977174</v>
      </c>
      <c r="K464"/>
      <c r="L464"/>
      <c r="M464"/>
      <c r="N464"/>
    </row>
    <row r="465" spans="1:14">
      <c r="A465">
        <v>464</v>
      </c>
      <c r="B465">
        <v>2017</v>
      </c>
      <c r="C465" t="s">
        <v>218</v>
      </c>
      <c r="D465" t="s">
        <v>930</v>
      </c>
      <c r="E465" t="s">
        <v>219</v>
      </c>
      <c r="F465" t="s">
        <v>19</v>
      </c>
      <c r="G465">
        <v>127709</v>
      </c>
      <c r="H465">
        <v>322507</v>
      </c>
      <c r="I465">
        <v>57.866326010644698</v>
      </c>
      <c r="J465">
        <v>450216</v>
      </c>
      <c r="K465"/>
      <c r="L465"/>
      <c r="M465"/>
      <c r="N465"/>
    </row>
    <row r="466" spans="1:14">
      <c r="A466">
        <v>465</v>
      </c>
      <c r="B466">
        <v>2017</v>
      </c>
      <c r="C466" t="s">
        <v>220</v>
      </c>
      <c r="D466" t="s">
        <v>931</v>
      </c>
      <c r="E466" t="s">
        <v>221</v>
      </c>
      <c r="F466" t="s">
        <v>24</v>
      </c>
      <c r="G466">
        <v>3269474</v>
      </c>
      <c r="H466">
        <v>1808701</v>
      </c>
      <c r="I466">
        <v>108.6</v>
      </c>
      <c r="J466">
        <v>5078175</v>
      </c>
      <c r="K466"/>
      <c r="L466"/>
      <c r="M466"/>
      <c r="N466"/>
    </row>
    <row r="467" spans="1:14">
      <c r="A467">
        <v>466</v>
      </c>
      <c r="B467">
        <v>2017</v>
      </c>
      <c r="C467" t="s">
        <v>222</v>
      </c>
      <c r="D467" t="s">
        <v>932</v>
      </c>
      <c r="E467" t="s">
        <v>223</v>
      </c>
      <c r="F467" t="s">
        <v>24</v>
      </c>
      <c r="G467">
        <v>10902321</v>
      </c>
      <c r="H467">
        <v>60476</v>
      </c>
      <c r="I467">
        <v>102.210498687664</v>
      </c>
      <c r="J467">
        <v>10962797</v>
      </c>
      <c r="K467"/>
      <c r="L467"/>
      <c r="M467"/>
      <c r="N467"/>
    </row>
    <row r="468" spans="1:14">
      <c r="A468">
        <v>467</v>
      </c>
      <c r="B468">
        <v>2017</v>
      </c>
      <c r="C468" t="s">
        <v>224</v>
      </c>
      <c r="D468" t="s">
        <v>933</v>
      </c>
      <c r="E468" t="s">
        <v>225</v>
      </c>
      <c r="F468" t="s">
        <v>9</v>
      </c>
      <c r="G468">
        <v>40803202</v>
      </c>
      <c r="H468">
        <v>5098766</v>
      </c>
      <c r="I468">
        <v>133.85118853297999</v>
      </c>
      <c r="J468">
        <v>45901968</v>
      </c>
      <c r="K468"/>
      <c r="L468"/>
      <c r="M468"/>
      <c r="N468"/>
    </row>
    <row r="469" spans="1:14">
      <c r="A469">
        <v>468</v>
      </c>
      <c r="B469">
        <v>2017</v>
      </c>
      <c r="C469" t="s">
        <v>226</v>
      </c>
      <c r="D469" t="s">
        <v>934</v>
      </c>
      <c r="E469" t="s">
        <v>227</v>
      </c>
      <c r="F469" t="s">
        <v>9</v>
      </c>
      <c r="G469">
        <v>8600860</v>
      </c>
      <c r="H469">
        <v>49365</v>
      </c>
      <c r="I469">
        <v>84.051471185064997</v>
      </c>
      <c r="J469">
        <v>8650225</v>
      </c>
      <c r="K469"/>
      <c r="L469"/>
      <c r="M469"/>
      <c r="N469"/>
    </row>
    <row r="470" spans="1:14">
      <c r="A470">
        <v>469</v>
      </c>
      <c r="B470">
        <v>2017</v>
      </c>
      <c r="C470" t="s">
        <v>228</v>
      </c>
      <c r="D470" t="s">
        <v>935</v>
      </c>
      <c r="E470" t="s">
        <v>229</v>
      </c>
      <c r="F470" t="s">
        <v>9</v>
      </c>
      <c r="G470">
        <v>26585748</v>
      </c>
      <c r="H470">
        <v>543480</v>
      </c>
      <c r="I470">
        <v>96.162499999999994</v>
      </c>
      <c r="J470">
        <v>27129228</v>
      </c>
      <c r="K470"/>
      <c r="L470"/>
      <c r="M470"/>
      <c r="N470"/>
    </row>
    <row r="471" spans="1:14">
      <c r="A471">
        <v>470</v>
      </c>
      <c r="B471">
        <v>2017</v>
      </c>
      <c r="C471" t="s">
        <v>230</v>
      </c>
      <c r="D471" t="s">
        <v>936</v>
      </c>
      <c r="E471" t="s">
        <v>231</v>
      </c>
      <c r="F471" t="s">
        <v>14</v>
      </c>
      <c r="G471">
        <v>5241623</v>
      </c>
      <c r="H471">
        <v>0</v>
      </c>
      <c r="I471">
        <v>100.316666666667</v>
      </c>
      <c r="J471">
        <v>5241623</v>
      </c>
      <c r="K471"/>
      <c r="L471"/>
      <c r="M471"/>
      <c r="N471"/>
    </row>
    <row r="472" spans="1:14">
      <c r="A472">
        <v>471</v>
      </c>
      <c r="B472">
        <v>2017</v>
      </c>
      <c r="C472" t="s">
        <v>232</v>
      </c>
      <c r="D472" t="s">
        <v>937</v>
      </c>
      <c r="E472" t="s">
        <v>233</v>
      </c>
      <c r="F472" t="s">
        <v>24</v>
      </c>
      <c r="G472">
        <v>843624</v>
      </c>
      <c r="H472">
        <v>28714</v>
      </c>
      <c r="I472">
        <v>94.854253459993998</v>
      </c>
      <c r="J472">
        <v>872338</v>
      </c>
      <c r="K472"/>
      <c r="L472"/>
      <c r="M472"/>
      <c r="N472"/>
    </row>
    <row r="473" spans="1:14">
      <c r="A473">
        <v>472</v>
      </c>
      <c r="B473">
        <v>2017</v>
      </c>
      <c r="C473" t="s">
        <v>234</v>
      </c>
      <c r="D473" t="s">
        <v>938</v>
      </c>
      <c r="E473" t="s">
        <v>235</v>
      </c>
      <c r="F473" t="s">
        <v>14</v>
      </c>
      <c r="G473">
        <v>0</v>
      </c>
      <c r="H473">
        <v>25706</v>
      </c>
      <c r="I473">
        <v>99.460833333333298</v>
      </c>
      <c r="J473">
        <v>25706</v>
      </c>
      <c r="K473"/>
      <c r="L473"/>
      <c r="M473"/>
      <c r="N473"/>
    </row>
    <row r="474" spans="1:14">
      <c r="A474">
        <v>473</v>
      </c>
      <c r="B474">
        <v>2017</v>
      </c>
      <c r="C474" t="s">
        <v>236</v>
      </c>
      <c r="D474" t="s">
        <v>939</v>
      </c>
      <c r="E474" t="s">
        <v>237</v>
      </c>
      <c r="F474" t="s">
        <v>19</v>
      </c>
      <c r="G474">
        <v>5483015</v>
      </c>
      <c r="H474">
        <v>2852357</v>
      </c>
      <c r="I474">
        <v>99.847795666482398</v>
      </c>
      <c r="J474">
        <v>8335372</v>
      </c>
      <c r="K474"/>
      <c r="L474"/>
      <c r="M474"/>
      <c r="N474"/>
    </row>
    <row r="475" spans="1:14">
      <c r="A475">
        <v>474</v>
      </c>
      <c r="B475">
        <v>2017</v>
      </c>
      <c r="C475" t="s">
        <v>238</v>
      </c>
      <c r="D475" t="s">
        <v>940</v>
      </c>
      <c r="E475" t="s">
        <v>239</v>
      </c>
      <c r="F475" t="s">
        <v>24</v>
      </c>
      <c r="G475">
        <v>75101676</v>
      </c>
      <c r="H475">
        <v>6512881</v>
      </c>
      <c r="I475">
        <v>100.01471020888501</v>
      </c>
      <c r="J475">
        <v>81614557</v>
      </c>
      <c r="K475"/>
      <c r="L475"/>
      <c r="M475"/>
      <c r="N475"/>
    </row>
    <row r="476" spans="1:14">
      <c r="A476">
        <v>475</v>
      </c>
      <c r="B476">
        <v>2017</v>
      </c>
      <c r="C476" t="s">
        <v>240</v>
      </c>
      <c r="D476" t="s">
        <v>941</v>
      </c>
      <c r="E476" t="s">
        <v>241</v>
      </c>
      <c r="F476" t="s">
        <v>9</v>
      </c>
      <c r="G476">
        <v>30598272</v>
      </c>
      <c r="H476">
        <v>3591</v>
      </c>
      <c r="I476">
        <v>97.697726323823602</v>
      </c>
      <c r="J476">
        <v>30601863</v>
      </c>
      <c r="K476"/>
      <c r="L476"/>
      <c r="M476"/>
      <c r="N476"/>
    </row>
    <row r="477" spans="1:14">
      <c r="A477">
        <v>476</v>
      </c>
      <c r="B477">
        <v>2017</v>
      </c>
      <c r="C477" t="s">
        <v>242</v>
      </c>
      <c r="D477" t="s">
        <v>942</v>
      </c>
      <c r="E477" t="s">
        <v>243</v>
      </c>
      <c r="F477" t="s">
        <v>24</v>
      </c>
      <c r="G477">
        <v>30199</v>
      </c>
      <c r="H477">
        <v>272374</v>
      </c>
      <c r="I477">
        <v>63.298475766650398</v>
      </c>
      <c r="J477">
        <v>302573</v>
      </c>
      <c r="K477"/>
      <c r="L477"/>
      <c r="M477"/>
      <c r="N477"/>
    </row>
    <row r="478" spans="1:14">
      <c r="A478">
        <v>477</v>
      </c>
      <c r="B478">
        <v>2017</v>
      </c>
      <c r="C478" t="s">
        <v>244</v>
      </c>
      <c r="D478" t="s">
        <v>943</v>
      </c>
      <c r="E478" t="s">
        <v>245</v>
      </c>
      <c r="F478" t="s">
        <v>14</v>
      </c>
      <c r="G478">
        <v>360051122</v>
      </c>
      <c r="H478">
        <v>321248657</v>
      </c>
      <c r="I478">
        <v>95.572964166666694</v>
      </c>
      <c r="J478">
        <v>681299779</v>
      </c>
      <c r="K478"/>
      <c r="L478"/>
      <c r="M478"/>
      <c r="N478"/>
    </row>
    <row r="479" spans="1:14">
      <c r="A479">
        <v>478</v>
      </c>
      <c r="B479">
        <v>2017</v>
      </c>
      <c r="C479" t="s">
        <v>246</v>
      </c>
      <c r="D479" t="s">
        <v>944</v>
      </c>
      <c r="E479" t="s">
        <v>247</v>
      </c>
      <c r="F479" t="s">
        <v>9</v>
      </c>
      <c r="G479">
        <v>1016839496</v>
      </c>
      <c r="H479">
        <v>1693963734</v>
      </c>
      <c r="I479">
        <v>119.625</v>
      </c>
      <c r="J479">
        <v>2710803230</v>
      </c>
      <c r="K479"/>
      <c r="L479"/>
      <c r="M479"/>
      <c r="N479"/>
    </row>
    <row r="480" spans="1:14">
      <c r="A480">
        <v>479</v>
      </c>
      <c r="B480">
        <v>2017</v>
      </c>
      <c r="C480" t="s">
        <v>248</v>
      </c>
      <c r="D480" t="s">
        <v>945</v>
      </c>
      <c r="E480" t="s">
        <v>249</v>
      </c>
      <c r="F480" t="s">
        <v>24</v>
      </c>
      <c r="G480">
        <v>7583110</v>
      </c>
      <c r="H480">
        <v>790192</v>
      </c>
      <c r="I480">
        <v>115.114166666667</v>
      </c>
      <c r="J480">
        <v>8373302</v>
      </c>
      <c r="K480"/>
      <c r="L480"/>
      <c r="M480"/>
      <c r="N480"/>
    </row>
    <row r="481" spans="1:14">
      <c r="A481">
        <v>480</v>
      </c>
      <c r="B481">
        <v>2017</v>
      </c>
      <c r="C481" t="s">
        <v>250</v>
      </c>
      <c r="D481" t="s">
        <v>946</v>
      </c>
      <c r="E481" t="s">
        <v>251</v>
      </c>
      <c r="F481" t="s">
        <v>24</v>
      </c>
      <c r="G481">
        <v>1750545</v>
      </c>
      <c r="H481">
        <v>11968350</v>
      </c>
      <c r="I481">
        <v>127.18897476872699</v>
      </c>
      <c r="J481">
        <v>13718895</v>
      </c>
      <c r="K481"/>
      <c r="L481"/>
      <c r="M481"/>
      <c r="N481"/>
    </row>
    <row r="482" spans="1:14">
      <c r="A482">
        <v>481</v>
      </c>
      <c r="B482">
        <v>2017</v>
      </c>
      <c r="C482" t="s">
        <v>254</v>
      </c>
      <c r="D482" t="s">
        <v>947</v>
      </c>
      <c r="E482" t="s">
        <v>255</v>
      </c>
      <c r="F482" t="s">
        <v>24</v>
      </c>
      <c r="G482">
        <v>15233</v>
      </c>
      <c r="H482">
        <v>248848</v>
      </c>
      <c r="I482">
        <v>101.091666666667</v>
      </c>
      <c r="J482">
        <v>264081</v>
      </c>
      <c r="K482"/>
      <c r="L482"/>
      <c r="M482"/>
      <c r="N482"/>
    </row>
    <row r="483" spans="1:14">
      <c r="A483">
        <v>482</v>
      </c>
      <c r="B483">
        <v>2017</v>
      </c>
      <c r="C483" t="s">
        <v>256</v>
      </c>
      <c r="D483" t="s">
        <v>948</v>
      </c>
      <c r="E483" t="s">
        <v>257</v>
      </c>
      <c r="F483" t="s">
        <v>24</v>
      </c>
      <c r="G483">
        <v>242559858</v>
      </c>
      <c r="H483">
        <v>3222088</v>
      </c>
      <c r="I483">
        <v>233.35233594467201</v>
      </c>
      <c r="J483">
        <v>245781946</v>
      </c>
      <c r="K483"/>
      <c r="L483"/>
      <c r="M483"/>
      <c r="N483"/>
    </row>
    <row r="484" spans="1:14">
      <c r="A484">
        <v>483</v>
      </c>
      <c r="B484">
        <v>2017</v>
      </c>
      <c r="C484" t="s">
        <v>258</v>
      </c>
      <c r="D484" t="s">
        <v>949</v>
      </c>
      <c r="E484" t="s">
        <v>259</v>
      </c>
      <c r="F484" t="s">
        <v>14</v>
      </c>
      <c r="G484">
        <v>30105056</v>
      </c>
      <c r="H484">
        <v>2183542</v>
      </c>
      <c r="I484">
        <v>204.63210258333299</v>
      </c>
      <c r="J484">
        <v>32288598</v>
      </c>
      <c r="K484"/>
      <c r="L484"/>
      <c r="M484"/>
      <c r="N484"/>
    </row>
    <row r="485" spans="1:14">
      <c r="A485">
        <v>484</v>
      </c>
      <c r="B485">
        <v>2017</v>
      </c>
      <c r="C485" t="s">
        <v>260</v>
      </c>
      <c r="D485" t="s">
        <v>950</v>
      </c>
      <c r="E485" t="s">
        <v>261</v>
      </c>
      <c r="F485" t="s">
        <v>19</v>
      </c>
      <c r="G485">
        <v>873796304</v>
      </c>
      <c r="H485">
        <v>571537817</v>
      </c>
      <c r="I485">
        <v>101.7025</v>
      </c>
      <c r="J485">
        <v>1445334121</v>
      </c>
      <c r="K485"/>
      <c r="L485"/>
      <c r="M485"/>
      <c r="N485"/>
    </row>
    <row r="486" spans="1:14">
      <c r="A486">
        <v>485</v>
      </c>
      <c r="B486">
        <v>2017</v>
      </c>
      <c r="C486" t="s">
        <v>262</v>
      </c>
      <c r="D486" t="s">
        <v>951</v>
      </c>
      <c r="E486" t="s">
        <v>263</v>
      </c>
      <c r="F486" t="s">
        <v>19</v>
      </c>
      <c r="G486">
        <v>41430664</v>
      </c>
      <c r="H486">
        <v>51448393</v>
      </c>
      <c r="I486">
        <v>105.491666666667</v>
      </c>
      <c r="J486">
        <v>92879057</v>
      </c>
      <c r="K486"/>
      <c r="L486"/>
      <c r="M486"/>
      <c r="N486"/>
    </row>
    <row r="487" spans="1:14">
      <c r="A487">
        <v>486</v>
      </c>
      <c r="B487">
        <v>2017</v>
      </c>
      <c r="C487" t="s">
        <v>264</v>
      </c>
      <c r="D487" t="s">
        <v>952</v>
      </c>
      <c r="E487" t="s">
        <v>265</v>
      </c>
      <c r="F487" t="s">
        <v>9</v>
      </c>
      <c r="G487">
        <v>7910100</v>
      </c>
      <c r="H487">
        <v>1048570</v>
      </c>
      <c r="I487">
        <v>116.9</v>
      </c>
      <c r="J487">
        <v>8958670</v>
      </c>
      <c r="K487"/>
      <c r="L487"/>
      <c r="M487"/>
      <c r="N487"/>
    </row>
    <row r="488" spans="1:14">
      <c r="A488">
        <v>487</v>
      </c>
      <c r="B488">
        <v>2017</v>
      </c>
      <c r="C488" t="s">
        <v>266</v>
      </c>
      <c r="D488" t="s">
        <v>953</v>
      </c>
      <c r="E488" t="s">
        <v>267</v>
      </c>
      <c r="F488" t="s">
        <v>29</v>
      </c>
      <c r="G488">
        <v>0</v>
      </c>
      <c r="H488">
        <v>186750460</v>
      </c>
      <c r="I488">
        <v>100.27235</v>
      </c>
      <c r="J488">
        <v>186750460</v>
      </c>
      <c r="K488"/>
      <c r="L488"/>
      <c r="M488"/>
      <c r="N488"/>
    </row>
    <row r="489" spans="1:14">
      <c r="A489">
        <v>488</v>
      </c>
      <c r="B489">
        <v>2017</v>
      </c>
      <c r="C489" t="s">
        <v>268</v>
      </c>
      <c r="D489" t="s">
        <v>954</v>
      </c>
      <c r="E489" t="s">
        <v>269</v>
      </c>
      <c r="F489" t="s">
        <v>9</v>
      </c>
      <c r="G489">
        <v>83795797</v>
      </c>
      <c r="H489">
        <v>29889097</v>
      </c>
      <c r="I489">
        <v>104.958333333333</v>
      </c>
      <c r="J489">
        <v>113684894</v>
      </c>
      <c r="K489"/>
      <c r="L489"/>
      <c r="M489"/>
      <c r="N489"/>
    </row>
    <row r="490" spans="1:14">
      <c r="A490">
        <v>489</v>
      </c>
      <c r="B490">
        <v>2017</v>
      </c>
      <c r="C490" t="s">
        <v>270</v>
      </c>
      <c r="D490" t="s">
        <v>955</v>
      </c>
      <c r="E490" t="s">
        <v>271</v>
      </c>
      <c r="F490" t="s">
        <v>14</v>
      </c>
      <c r="G490">
        <v>45743586</v>
      </c>
      <c r="H490">
        <v>1863693</v>
      </c>
      <c r="I490">
        <v>104.433333333333</v>
      </c>
      <c r="J490">
        <v>47607279</v>
      </c>
      <c r="K490"/>
      <c r="L490"/>
      <c r="M490"/>
      <c r="N490"/>
    </row>
    <row r="491" spans="1:14">
      <c r="A491">
        <v>490</v>
      </c>
      <c r="B491">
        <v>2017</v>
      </c>
      <c r="C491" t="s">
        <v>272</v>
      </c>
      <c r="D491" t="s">
        <v>956</v>
      </c>
      <c r="E491" t="s">
        <v>273</v>
      </c>
      <c r="F491" t="s">
        <v>56</v>
      </c>
      <c r="G491">
        <v>117872508</v>
      </c>
      <c r="H491">
        <v>40511214</v>
      </c>
      <c r="I491">
        <v>87.555493347099301</v>
      </c>
      <c r="J491">
        <v>158383722</v>
      </c>
      <c r="K491"/>
      <c r="L491"/>
      <c r="M491"/>
      <c r="N491"/>
    </row>
    <row r="492" spans="1:14">
      <c r="A492">
        <v>491</v>
      </c>
      <c r="B492">
        <v>2017</v>
      </c>
      <c r="C492" t="s">
        <v>274</v>
      </c>
      <c r="D492" t="s">
        <v>957</v>
      </c>
      <c r="E492" t="s">
        <v>275</v>
      </c>
      <c r="F492" t="s">
        <v>29</v>
      </c>
      <c r="G492">
        <v>187725473</v>
      </c>
      <c r="H492">
        <v>8787382</v>
      </c>
      <c r="I492">
        <v>132.69999999999999</v>
      </c>
      <c r="J492">
        <v>196512855</v>
      </c>
      <c r="K492"/>
      <c r="L492"/>
      <c r="M492"/>
      <c r="N492"/>
    </row>
    <row r="493" spans="1:14">
      <c r="A493">
        <v>492</v>
      </c>
      <c r="B493">
        <v>2017</v>
      </c>
      <c r="C493" t="s">
        <v>276</v>
      </c>
      <c r="D493" t="s">
        <v>958</v>
      </c>
      <c r="E493" t="s">
        <v>277</v>
      </c>
      <c r="F493" t="s">
        <v>9</v>
      </c>
      <c r="G493">
        <v>704196788</v>
      </c>
      <c r="H493">
        <v>114959370</v>
      </c>
      <c r="I493">
        <v>94.942506573181404</v>
      </c>
      <c r="J493">
        <v>819156158</v>
      </c>
      <c r="K493"/>
      <c r="L493"/>
      <c r="M493"/>
      <c r="N493"/>
    </row>
    <row r="494" spans="1:14">
      <c r="A494">
        <v>493</v>
      </c>
      <c r="B494">
        <v>2017</v>
      </c>
      <c r="C494" t="s">
        <v>278</v>
      </c>
      <c r="D494" t="s">
        <v>959</v>
      </c>
      <c r="E494" t="s">
        <v>279</v>
      </c>
      <c r="F494" t="s">
        <v>9</v>
      </c>
      <c r="G494">
        <v>131774890</v>
      </c>
      <c r="H494">
        <v>68245326</v>
      </c>
      <c r="I494">
        <v>106.090428465393</v>
      </c>
      <c r="J494">
        <v>200020216</v>
      </c>
      <c r="K494"/>
      <c r="L494"/>
      <c r="M494"/>
      <c r="N494"/>
    </row>
    <row r="495" spans="1:14">
      <c r="A495">
        <v>494</v>
      </c>
      <c r="B495">
        <v>2017</v>
      </c>
      <c r="C495" t="s">
        <v>280</v>
      </c>
      <c r="D495" t="s">
        <v>960</v>
      </c>
      <c r="E495" t="s">
        <v>281</v>
      </c>
      <c r="F495" t="s">
        <v>19</v>
      </c>
      <c r="G495">
        <v>56595753</v>
      </c>
      <c r="H495">
        <v>158525634</v>
      </c>
      <c r="I495">
        <v>124.566666666667</v>
      </c>
      <c r="J495">
        <v>215121387</v>
      </c>
      <c r="K495"/>
      <c r="L495"/>
      <c r="M495"/>
      <c r="N495"/>
    </row>
    <row r="496" spans="1:14">
      <c r="A496">
        <v>495</v>
      </c>
      <c r="B496">
        <v>2017</v>
      </c>
      <c r="C496" t="s">
        <v>282</v>
      </c>
      <c r="D496" t="s">
        <v>961</v>
      </c>
      <c r="E496" t="s">
        <v>283</v>
      </c>
      <c r="F496" t="s">
        <v>19</v>
      </c>
      <c r="G496">
        <v>45105939</v>
      </c>
      <c r="H496">
        <v>39990576</v>
      </c>
      <c r="I496">
        <v>102.47733333333299</v>
      </c>
      <c r="J496">
        <v>85096515</v>
      </c>
      <c r="K496"/>
      <c r="L496"/>
      <c r="M496"/>
      <c r="N496"/>
    </row>
    <row r="497" spans="1:14">
      <c r="A497">
        <v>496</v>
      </c>
      <c r="B497">
        <v>2017</v>
      </c>
      <c r="C497" t="s">
        <v>284</v>
      </c>
      <c r="D497" t="s">
        <v>962</v>
      </c>
      <c r="E497" t="s">
        <v>285</v>
      </c>
      <c r="F497" t="s">
        <v>29</v>
      </c>
      <c r="G497">
        <v>1080343</v>
      </c>
      <c r="H497">
        <v>7455</v>
      </c>
      <c r="I497">
        <v>100.72499999999999</v>
      </c>
      <c r="J497">
        <v>1087798</v>
      </c>
      <c r="K497"/>
      <c r="L497"/>
      <c r="M497"/>
      <c r="N497"/>
    </row>
    <row r="498" spans="1:14">
      <c r="A498">
        <v>497</v>
      </c>
      <c r="B498">
        <v>2017</v>
      </c>
      <c r="C498" t="s">
        <v>286</v>
      </c>
      <c r="D498" t="s">
        <v>963</v>
      </c>
      <c r="E498" t="s">
        <v>287</v>
      </c>
      <c r="F498" t="s">
        <v>56</v>
      </c>
      <c r="G498">
        <v>1078360</v>
      </c>
      <c r="H498">
        <v>410504</v>
      </c>
      <c r="I498">
        <v>97.963679346658097</v>
      </c>
      <c r="J498">
        <v>1488864</v>
      </c>
      <c r="K498"/>
      <c r="L498"/>
      <c r="M498"/>
      <c r="N498"/>
    </row>
    <row r="499" spans="1:14">
      <c r="A499">
        <v>498</v>
      </c>
      <c r="B499">
        <v>2017</v>
      </c>
      <c r="C499" t="s">
        <v>288</v>
      </c>
      <c r="D499" t="s">
        <v>964</v>
      </c>
      <c r="E499" t="s">
        <v>289</v>
      </c>
      <c r="F499" t="s">
        <v>9</v>
      </c>
      <c r="G499">
        <v>37937413</v>
      </c>
      <c r="H499">
        <v>137590233</v>
      </c>
      <c r="I499">
        <v>99.4786945008929</v>
      </c>
      <c r="J499">
        <v>175527646</v>
      </c>
      <c r="K499"/>
      <c r="L499"/>
      <c r="M499"/>
      <c r="N499"/>
    </row>
    <row r="500" spans="1:14">
      <c r="A500">
        <v>499</v>
      </c>
      <c r="B500">
        <v>2017</v>
      </c>
      <c r="C500" t="s">
        <v>290</v>
      </c>
      <c r="D500" t="s">
        <v>965</v>
      </c>
      <c r="E500" t="s">
        <v>291</v>
      </c>
      <c r="F500" t="s">
        <v>19</v>
      </c>
      <c r="G500">
        <v>5361812</v>
      </c>
      <c r="H500">
        <v>36701880</v>
      </c>
      <c r="I500">
        <v>99.773333333333397</v>
      </c>
      <c r="J500">
        <v>42063692</v>
      </c>
      <c r="K500"/>
      <c r="L500"/>
      <c r="M500"/>
      <c r="N500"/>
    </row>
    <row r="501" spans="1:14">
      <c r="A501">
        <v>500</v>
      </c>
      <c r="B501">
        <v>2017</v>
      </c>
      <c r="C501" t="s">
        <v>292</v>
      </c>
      <c r="D501" t="s">
        <v>966</v>
      </c>
      <c r="E501" t="s">
        <v>293</v>
      </c>
      <c r="F501" t="s">
        <v>19</v>
      </c>
      <c r="G501">
        <v>218122234</v>
      </c>
      <c r="H501">
        <v>299892057</v>
      </c>
      <c r="I501">
        <v>168.17524166666701</v>
      </c>
      <c r="J501">
        <v>518014291</v>
      </c>
      <c r="K501"/>
      <c r="L501"/>
      <c r="M501"/>
      <c r="N501"/>
    </row>
    <row r="502" spans="1:14">
      <c r="A502">
        <v>501</v>
      </c>
      <c r="B502">
        <v>2017</v>
      </c>
      <c r="C502" t="s">
        <v>294</v>
      </c>
      <c r="D502" t="s">
        <v>967</v>
      </c>
      <c r="E502" t="s">
        <v>295</v>
      </c>
      <c r="F502" t="s">
        <v>24</v>
      </c>
      <c r="G502">
        <v>318521</v>
      </c>
      <c r="H502">
        <v>587921</v>
      </c>
      <c r="I502">
        <v>121.158982782482</v>
      </c>
      <c r="J502">
        <v>906442</v>
      </c>
      <c r="K502"/>
      <c r="L502"/>
      <c r="M502"/>
      <c r="N502"/>
    </row>
    <row r="503" spans="1:14">
      <c r="A503">
        <v>502</v>
      </c>
      <c r="B503">
        <v>2017</v>
      </c>
      <c r="C503" t="s">
        <v>296</v>
      </c>
      <c r="D503" t="s">
        <v>968</v>
      </c>
      <c r="E503" t="s">
        <v>297</v>
      </c>
      <c r="F503" t="s">
        <v>9</v>
      </c>
      <c r="G503">
        <v>575018283</v>
      </c>
      <c r="H503">
        <v>329610913</v>
      </c>
      <c r="I503">
        <v>97.600833333333298</v>
      </c>
      <c r="J503">
        <v>904629196</v>
      </c>
      <c r="K503"/>
      <c r="L503"/>
      <c r="M503"/>
      <c r="N503"/>
    </row>
    <row r="504" spans="1:14">
      <c r="A504">
        <v>503</v>
      </c>
      <c r="B504">
        <v>2017</v>
      </c>
      <c r="C504" t="s">
        <v>298</v>
      </c>
      <c r="D504" t="s">
        <v>969</v>
      </c>
      <c r="E504" t="s">
        <v>299</v>
      </c>
      <c r="F504" t="s">
        <v>29</v>
      </c>
      <c r="G504">
        <v>39634502</v>
      </c>
      <c r="H504">
        <v>7540579</v>
      </c>
      <c r="I504">
        <v>100.013072643979</v>
      </c>
      <c r="J504">
        <v>47175081</v>
      </c>
      <c r="K504"/>
      <c r="L504"/>
      <c r="M504"/>
      <c r="N504"/>
    </row>
    <row r="505" spans="1:14">
      <c r="A505">
        <v>504</v>
      </c>
      <c r="B505">
        <v>2017</v>
      </c>
      <c r="C505" t="s">
        <v>300</v>
      </c>
      <c r="D505" t="s">
        <v>970</v>
      </c>
      <c r="E505" t="s">
        <v>301</v>
      </c>
      <c r="F505" t="s">
        <v>24</v>
      </c>
      <c r="G505">
        <v>6478063</v>
      </c>
      <c r="H505">
        <v>10918</v>
      </c>
      <c r="I505">
        <v>102.81566202819999</v>
      </c>
      <c r="J505">
        <v>6488981</v>
      </c>
      <c r="K505"/>
      <c r="L505"/>
      <c r="M505"/>
      <c r="N505"/>
    </row>
    <row r="506" spans="1:14">
      <c r="A506">
        <v>505</v>
      </c>
      <c r="B506">
        <v>2017</v>
      </c>
      <c r="C506" t="s">
        <v>302</v>
      </c>
      <c r="D506" t="s">
        <v>971</v>
      </c>
      <c r="E506" t="s">
        <v>303</v>
      </c>
      <c r="F506" t="s">
        <v>24</v>
      </c>
      <c r="G506">
        <v>61260484</v>
      </c>
      <c r="H506">
        <v>3041</v>
      </c>
      <c r="I506">
        <v>3408.7375023653999</v>
      </c>
      <c r="J506">
        <v>61263525</v>
      </c>
      <c r="K506"/>
      <c r="L506"/>
      <c r="M506"/>
      <c r="N506"/>
    </row>
    <row r="507" spans="1:14">
      <c r="A507">
        <v>506</v>
      </c>
      <c r="B507">
        <v>2017</v>
      </c>
      <c r="C507" t="s">
        <v>304</v>
      </c>
      <c r="D507" t="s">
        <v>972</v>
      </c>
      <c r="E507" t="s">
        <v>305</v>
      </c>
      <c r="F507" t="s">
        <v>19</v>
      </c>
      <c r="G507">
        <v>71540089</v>
      </c>
      <c r="H507">
        <v>353362504</v>
      </c>
      <c r="I507">
        <v>322.10833333333301</v>
      </c>
      <c r="J507">
        <v>424902593</v>
      </c>
      <c r="K507"/>
      <c r="L507"/>
      <c r="M507"/>
      <c r="N507"/>
    </row>
    <row r="508" spans="1:14">
      <c r="A508">
        <v>507</v>
      </c>
      <c r="B508">
        <v>2017</v>
      </c>
      <c r="C508" t="s">
        <v>306</v>
      </c>
      <c r="D508" t="s">
        <v>973</v>
      </c>
      <c r="E508" t="s">
        <v>307</v>
      </c>
      <c r="F508" t="s">
        <v>9</v>
      </c>
      <c r="G508">
        <v>1140965182</v>
      </c>
      <c r="H508">
        <v>1860910264</v>
      </c>
      <c r="I508">
        <v>99.003666666666604</v>
      </c>
      <c r="J508">
        <v>3001875446</v>
      </c>
      <c r="K508"/>
      <c r="L508"/>
      <c r="M508"/>
      <c r="N508"/>
    </row>
    <row r="509" spans="1:14">
      <c r="A509">
        <v>508</v>
      </c>
      <c r="B509">
        <v>2017</v>
      </c>
      <c r="C509" t="s">
        <v>308</v>
      </c>
      <c r="D509" t="s">
        <v>974</v>
      </c>
      <c r="E509" t="s">
        <v>309</v>
      </c>
      <c r="F509" t="s">
        <v>19</v>
      </c>
      <c r="G509">
        <v>3486039</v>
      </c>
      <c r="H509">
        <v>23567990</v>
      </c>
      <c r="I509">
        <v>101.37416666666699</v>
      </c>
      <c r="J509">
        <v>27054029</v>
      </c>
      <c r="K509"/>
      <c r="L509"/>
      <c r="M509"/>
      <c r="N509"/>
    </row>
    <row r="510" spans="1:14">
      <c r="A510">
        <v>509</v>
      </c>
      <c r="B510">
        <v>2017</v>
      </c>
      <c r="C510" t="s">
        <v>310</v>
      </c>
      <c r="D510" t="s">
        <v>975</v>
      </c>
      <c r="E510" t="s">
        <v>311</v>
      </c>
      <c r="F510" t="s">
        <v>19</v>
      </c>
      <c r="G510">
        <v>7573376</v>
      </c>
      <c r="H510">
        <v>70236501</v>
      </c>
      <c r="I510">
        <v>164.74166666666699</v>
      </c>
      <c r="J510">
        <v>77809877</v>
      </c>
      <c r="K510"/>
      <c r="L510"/>
      <c r="M510"/>
      <c r="N510"/>
    </row>
    <row r="511" spans="1:14">
      <c r="A511">
        <v>510</v>
      </c>
      <c r="B511">
        <v>2017</v>
      </c>
      <c r="C511" t="s">
        <v>312</v>
      </c>
      <c r="D511" t="s">
        <v>976</v>
      </c>
      <c r="E511" t="s">
        <v>313</v>
      </c>
      <c r="F511" t="s">
        <v>24</v>
      </c>
      <c r="G511">
        <v>5071847</v>
      </c>
      <c r="H511">
        <v>660634</v>
      </c>
      <c r="I511">
        <v>55.283333333333402</v>
      </c>
      <c r="J511">
        <v>5732481</v>
      </c>
      <c r="K511"/>
      <c r="L511"/>
      <c r="M511"/>
      <c r="N511"/>
    </row>
    <row r="512" spans="1:14">
      <c r="A512">
        <v>511</v>
      </c>
      <c r="B512">
        <v>2017</v>
      </c>
      <c r="C512" t="s">
        <v>314</v>
      </c>
      <c r="D512" t="s">
        <v>977</v>
      </c>
      <c r="E512" t="s">
        <v>315</v>
      </c>
      <c r="F512" t="s">
        <v>19</v>
      </c>
      <c r="G512">
        <v>11109</v>
      </c>
      <c r="H512">
        <v>8595</v>
      </c>
      <c r="I512">
        <v>109.485</v>
      </c>
      <c r="J512">
        <v>19704</v>
      </c>
      <c r="K512"/>
      <c r="L512"/>
      <c r="M512"/>
      <c r="N512"/>
    </row>
    <row r="513" spans="1:14">
      <c r="A513">
        <v>512</v>
      </c>
      <c r="B513">
        <v>2017</v>
      </c>
      <c r="C513" t="s">
        <v>316</v>
      </c>
      <c r="D513" t="s">
        <v>978</v>
      </c>
      <c r="E513" t="s">
        <v>317</v>
      </c>
      <c r="F513" t="s">
        <v>24</v>
      </c>
      <c r="G513">
        <v>12951909</v>
      </c>
      <c r="H513">
        <v>53516</v>
      </c>
      <c r="I513">
        <v>102.452516757502</v>
      </c>
      <c r="J513">
        <v>13005425</v>
      </c>
      <c r="K513"/>
      <c r="L513"/>
      <c r="M513"/>
      <c r="N513"/>
    </row>
    <row r="514" spans="1:14">
      <c r="A514">
        <v>513</v>
      </c>
      <c r="B514">
        <v>2017</v>
      </c>
      <c r="C514" t="s">
        <v>318</v>
      </c>
      <c r="D514" t="s">
        <v>979</v>
      </c>
      <c r="E514" t="s">
        <v>319</v>
      </c>
      <c r="F514" t="s">
        <v>24</v>
      </c>
      <c r="G514">
        <v>4571623</v>
      </c>
      <c r="H514">
        <v>36973</v>
      </c>
      <c r="I514">
        <v>104.93042455392499</v>
      </c>
      <c r="J514">
        <v>4608596</v>
      </c>
      <c r="K514"/>
      <c r="L514"/>
      <c r="M514"/>
      <c r="N514"/>
    </row>
    <row r="515" spans="1:14">
      <c r="A515">
        <v>514</v>
      </c>
      <c r="B515">
        <v>2017</v>
      </c>
      <c r="C515" t="s">
        <v>320</v>
      </c>
      <c r="D515" t="s">
        <v>980</v>
      </c>
      <c r="E515" t="s">
        <v>321</v>
      </c>
      <c r="F515" t="s">
        <v>56</v>
      </c>
      <c r="G515">
        <v>189380</v>
      </c>
      <c r="H515">
        <v>990257</v>
      </c>
      <c r="I515">
        <v>125.97499999999999</v>
      </c>
      <c r="J515">
        <v>1179637</v>
      </c>
      <c r="K515"/>
      <c r="L515"/>
      <c r="M515"/>
      <c r="N515"/>
    </row>
    <row r="516" spans="1:14">
      <c r="A516">
        <v>515</v>
      </c>
      <c r="B516">
        <v>2017</v>
      </c>
      <c r="C516" t="s">
        <v>322</v>
      </c>
      <c r="D516" t="s">
        <v>981</v>
      </c>
      <c r="E516" t="s">
        <v>323</v>
      </c>
      <c r="F516" t="s">
        <v>24</v>
      </c>
      <c r="G516">
        <v>0</v>
      </c>
      <c r="H516">
        <v>1019</v>
      </c>
      <c r="I516">
        <v>110.104894355399</v>
      </c>
      <c r="J516">
        <v>1019</v>
      </c>
      <c r="K516"/>
      <c r="L516"/>
      <c r="M516"/>
      <c r="N516"/>
    </row>
    <row r="517" spans="1:14">
      <c r="A517">
        <v>516</v>
      </c>
      <c r="B517">
        <v>2017</v>
      </c>
      <c r="C517" t="s">
        <v>324</v>
      </c>
      <c r="D517" t="s">
        <v>982</v>
      </c>
      <c r="E517" t="s">
        <v>325</v>
      </c>
      <c r="F517" t="s">
        <v>14</v>
      </c>
      <c r="G517">
        <v>8830221</v>
      </c>
      <c r="H517">
        <v>2296625</v>
      </c>
      <c r="I517">
        <v>111.14793561138301</v>
      </c>
      <c r="J517">
        <v>11126846</v>
      </c>
      <c r="K517"/>
      <c r="L517"/>
      <c r="M517"/>
      <c r="N517"/>
    </row>
    <row r="518" spans="1:14">
      <c r="A518">
        <v>517</v>
      </c>
      <c r="B518">
        <v>2017</v>
      </c>
      <c r="C518" t="s">
        <v>326</v>
      </c>
      <c r="D518" t="s">
        <v>983</v>
      </c>
      <c r="E518" t="s">
        <v>327</v>
      </c>
      <c r="F518" t="s">
        <v>24</v>
      </c>
      <c r="G518">
        <v>222596</v>
      </c>
      <c r="H518">
        <v>2235</v>
      </c>
      <c r="I518">
        <v>87.600276898734194</v>
      </c>
      <c r="J518">
        <v>224831</v>
      </c>
      <c r="K518"/>
      <c r="L518"/>
      <c r="M518"/>
      <c r="N518"/>
    </row>
    <row r="519" spans="1:14">
      <c r="A519">
        <v>518</v>
      </c>
      <c r="B519">
        <v>2017</v>
      </c>
      <c r="C519" t="s">
        <v>328</v>
      </c>
      <c r="D519" t="s">
        <v>984</v>
      </c>
      <c r="E519" t="s">
        <v>329</v>
      </c>
      <c r="F519" t="s">
        <v>24</v>
      </c>
      <c r="G519">
        <v>979401</v>
      </c>
      <c r="H519">
        <v>230330</v>
      </c>
      <c r="I519">
        <v>102.44131225</v>
      </c>
      <c r="J519">
        <v>1209731</v>
      </c>
      <c r="K519"/>
      <c r="L519"/>
      <c r="M519"/>
      <c r="N519"/>
    </row>
    <row r="520" spans="1:14">
      <c r="A520">
        <v>519</v>
      </c>
      <c r="B520">
        <v>2017</v>
      </c>
      <c r="C520" t="s">
        <v>330</v>
      </c>
      <c r="D520" t="s">
        <v>985</v>
      </c>
      <c r="E520" t="s">
        <v>331</v>
      </c>
      <c r="F520" t="s">
        <v>9</v>
      </c>
      <c r="G520">
        <v>881282133</v>
      </c>
      <c r="H520">
        <v>2559486521</v>
      </c>
      <c r="I520">
        <v>98.250587729591402</v>
      </c>
      <c r="J520">
        <v>3440768654</v>
      </c>
      <c r="K520"/>
      <c r="L520"/>
      <c r="M520"/>
      <c r="N520"/>
    </row>
    <row r="521" spans="1:14">
      <c r="A521">
        <v>520</v>
      </c>
      <c r="B521">
        <v>2017</v>
      </c>
      <c r="C521" t="s">
        <v>334</v>
      </c>
      <c r="D521" t="s">
        <v>986</v>
      </c>
      <c r="E521" t="s">
        <v>335</v>
      </c>
      <c r="F521" t="s">
        <v>9</v>
      </c>
      <c r="G521">
        <v>5773868</v>
      </c>
      <c r="H521">
        <v>352830</v>
      </c>
      <c r="I521">
        <v>97.7083333333333</v>
      </c>
      <c r="J521">
        <v>6126698</v>
      </c>
      <c r="K521"/>
      <c r="L521"/>
      <c r="M521"/>
      <c r="N521"/>
    </row>
    <row r="522" spans="1:14">
      <c r="A522">
        <v>521</v>
      </c>
      <c r="B522">
        <v>2017</v>
      </c>
      <c r="C522" t="s">
        <v>336</v>
      </c>
      <c r="D522" t="s">
        <v>987</v>
      </c>
      <c r="E522" t="s">
        <v>337</v>
      </c>
      <c r="F522" t="s">
        <v>24</v>
      </c>
      <c r="G522">
        <v>5772505</v>
      </c>
      <c r="H522">
        <v>6588688</v>
      </c>
      <c r="I522">
        <v>109.130927079933</v>
      </c>
      <c r="J522">
        <v>12361193</v>
      </c>
      <c r="K522"/>
      <c r="L522"/>
      <c r="M522"/>
      <c r="N522"/>
    </row>
    <row r="523" spans="1:14">
      <c r="A523">
        <v>522</v>
      </c>
      <c r="B523">
        <v>2017</v>
      </c>
      <c r="C523" t="s">
        <v>338</v>
      </c>
      <c r="D523" t="s">
        <v>988</v>
      </c>
      <c r="E523" t="s">
        <v>339</v>
      </c>
      <c r="F523" t="s">
        <v>29</v>
      </c>
      <c r="G523">
        <v>69463875</v>
      </c>
      <c r="H523">
        <v>3586415</v>
      </c>
      <c r="I523">
        <v>94.169626460767901</v>
      </c>
      <c r="J523">
        <v>73050290</v>
      </c>
      <c r="K523"/>
      <c r="L523"/>
      <c r="M523"/>
      <c r="N523"/>
    </row>
    <row r="524" spans="1:14">
      <c r="A524">
        <v>523</v>
      </c>
      <c r="B524">
        <v>2017</v>
      </c>
      <c r="C524" t="s">
        <v>340</v>
      </c>
      <c r="D524" t="s">
        <v>989</v>
      </c>
      <c r="E524" t="s">
        <v>341</v>
      </c>
      <c r="F524" t="s">
        <v>9</v>
      </c>
      <c r="G524">
        <v>93530587</v>
      </c>
      <c r="H524">
        <v>193809552</v>
      </c>
      <c r="I524">
        <v>312.14416666666699</v>
      </c>
      <c r="J524">
        <v>287340139</v>
      </c>
      <c r="K524"/>
      <c r="L524"/>
      <c r="M524"/>
      <c r="N524"/>
    </row>
    <row r="525" spans="1:14">
      <c r="A525">
        <v>524</v>
      </c>
      <c r="B525">
        <v>2017</v>
      </c>
      <c r="C525" t="s">
        <v>342</v>
      </c>
      <c r="D525" t="s">
        <v>990</v>
      </c>
      <c r="E525" t="s">
        <v>343</v>
      </c>
      <c r="F525" t="s">
        <v>14</v>
      </c>
      <c r="G525">
        <v>65126821</v>
      </c>
      <c r="H525">
        <v>1465981</v>
      </c>
      <c r="I525">
        <v>106.35833333333299</v>
      </c>
      <c r="J525">
        <v>66592802</v>
      </c>
      <c r="K525"/>
      <c r="L525"/>
      <c r="M525"/>
      <c r="N525"/>
    </row>
    <row r="526" spans="1:14">
      <c r="A526">
        <v>525</v>
      </c>
      <c r="B526">
        <v>2017</v>
      </c>
      <c r="C526" t="s">
        <v>344</v>
      </c>
      <c r="D526" t="s">
        <v>991</v>
      </c>
      <c r="E526" t="s">
        <v>345</v>
      </c>
      <c r="F526" t="s">
        <v>24</v>
      </c>
      <c r="G526">
        <v>4878846</v>
      </c>
      <c r="H526">
        <v>5380229</v>
      </c>
      <c r="I526">
        <v>90.413358212181507</v>
      </c>
      <c r="J526">
        <v>10259075</v>
      </c>
      <c r="K526"/>
      <c r="L526"/>
      <c r="M526"/>
      <c r="N526"/>
    </row>
    <row r="527" spans="1:14">
      <c r="A527">
        <v>526</v>
      </c>
      <c r="B527">
        <v>2017</v>
      </c>
      <c r="C527" t="s">
        <v>346</v>
      </c>
      <c r="D527" t="s">
        <v>992</v>
      </c>
      <c r="E527" t="s">
        <v>347</v>
      </c>
      <c r="F527" t="s">
        <v>19</v>
      </c>
      <c r="G527">
        <v>12365122</v>
      </c>
      <c r="H527">
        <v>9407218</v>
      </c>
      <c r="I527">
        <v>226.75</v>
      </c>
      <c r="J527">
        <v>21772340</v>
      </c>
      <c r="K527"/>
      <c r="L527"/>
      <c r="M527"/>
      <c r="N527"/>
    </row>
    <row r="528" spans="1:14">
      <c r="A528">
        <v>527</v>
      </c>
      <c r="B528">
        <v>2017</v>
      </c>
      <c r="C528" t="s">
        <v>348</v>
      </c>
      <c r="D528" t="s">
        <v>993</v>
      </c>
      <c r="E528" t="s">
        <v>349</v>
      </c>
      <c r="F528" t="s">
        <v>24</v>
      </c>
      <c r="G528">
        <v>928177</v>
      </c>
      <c r="H528">
        <v>553282</v>
      </c>
      <c r="I528">
        <v>101.39766906286199</v>
      </c>
      <c r="J528">
        <v>1481459</v>
      </c>
      <c r="K528"/>
      <c r="L528"/>
      <c r="M528"/>
      <c r="N528"/>
    </row>
    <row r="529" spans="1:14">
      <c r="A529">
        <v>528</v>
      </c>
      <c r="B529">
        <v>2017</v>
      </c>
      <c r="C529" t="s">
        <v>350</v>
      </c>
      <c r="D529" t="s">
        <v>994</v>
      </c>
      <c r="E529" t="s">
        <v>351</v>
      </c>
      <c r="F529" t="s">
        <v>14</v>
      </c>
      <c r="G529">
        <v>5324927943</v>
      </c>
      <c r="H529">
        <v>5760941131</v>
      </c>
      <c r="I529">
        <v>112.411557302308</v>
      </c>
      <c r="J529">
        <v>11085869074</v>
      </c>
      <c r="K529"/>
      <c r="L529"/>
      <c r="M529"/>
      <c r="N529"/>
    </row>
    <row r="530" spans="1:14">
      <c r="A530">
        <v>529</v>
      </c>
      <c r="B530">
        <v>2017</v>
      </c>
      <c r="C530" t="s">
        <v>352</v>
      </c>
      <c r="D530" t="s">
        <v>995</v>
      </c>
      <c r="E530" t="s">
        <v>353</v>
      </c>
      <c r="F530" t="s">
        <v>56</v>
      </c>
      <c r="G530">
        <v>14929112</v>
      </c>
      <c r="H530">
        <v>5562904</v>
      </c>
      <c r="I530">
        <v>65.145538108004601</v>
      </c>
      <c r="J530">
        <v>20492016</v>
      </c>
      <c r="K530"/>
      <c r="L530"/>
      <c r="M530"/>
      <c r="N530"/>
    </row>
    <row r="531" spans="1:14">
      <c r="A531">
        <v>530</v>
      </c>
      <c r="B531">
        <v>2017</v>
      </c>
      <c r="C531" t="s">
        <v>354</v>
      </c>
      <c r="D531" t="s">
        <v>996</v>
      </c>
      <c r="E531" t="s">
        <v>355</v>
      </c>
      <c r="F531" t="s">
        <v>9</v>
      </c>
      <c r="G531">
        <v>4453362</v>
      </c>
      <c r="H531">
        <v>73954</v>
      </c>
      <c r="I531">
        <v>65.826367606285601</v>
      </c>
      <c r="J531">
        <v>4527316</v>
      </c>
      <c r="K531"/>
      <c r="L531"/>
      <c r="M531"/>
      <c r="N531"/>
    </row>
    <row r="532" spans="1:14">
      <c r="A532">
        <v>531</v>
      </c>
      <c r="B532">
        <v>2017</v>
      </c>
      <c r="C532" t="s">
        <v>356</v>
      </c>
      <c r="D532" t="s">
        <v>997</v>
      </c>
      <c r="E532" t="s">
        <v>357</v>
      </c>
      <c r="F532" t="s">
        <v>14</v>
      </c>
      <c r="G532">
        <v>787297</v>
      </c>
      <c r="H532">
        <v>1063</v>
      </c>
      <c r="I532">
        <v>107.925</v>
      </c>
      <c r="J532">
        <v>788360</v>
      </c>
      <c r="K532"/>
      <c r="L532"/>
      <c r="M532"/>
      <c r="N532"/>
    </row>
    <row r="533" spans="1:14">
      <c r="A533">
        <v>532</v>
      </c>
      <c r="B533">
        <v>2017</v>
      </c>
      <c r="C533" t="s">
        <v>362</v>
      </c>
      <c r="D533" t="s">
        <v>998</v>
      </c>
      <c r="E533" t="s">
        <v>363</v>
      </c>
      <c r="F533" t="s">
        <v>9</v>
      </c>
      <c r="G533">
        <v>723262305</v>
      </c>
      <c r="H533">
        <v>809510045</v>
      </c>
      <c r="I533">
        <v>93.739633516916399</v>
      </c>
      <c r="J533">
        <v>1532772350</v>
      </c>
      <c r="K533"/>
      <c r="L533"/>
      <c r="M533"/>
      <c r="N533"/>
    </row>
    <row r="534" spans="1:14">
      <c r="A534">
        <v>533</v>
      </c>
      <c r="B534">
        <v>2017</v>
      </c>
      <c r="C534" t="s">
        <v>364</v>
      </c>
      <c r="D534" t="s">
        <v>999</v>
      </c>
      <c r="E534" t="s">
        <v>365</v>
      </c>
      <c r="F534" t="s">
        <v>29</v>
      </c>
      <c r="G534">
        <v>46451976</v>
      </c>
      <c r="H534">
        <v>654550</v>
      </c>
      <c r="I534">
        <v>151.22499999999999</v>
      </c>
      <c r="J534">
        <v>47106526</v>
      </c>
      <c r="K534"/>
      <c r="L534"/>
      <c r="M534"/>
      <c r="N534"/>
    </row>
    <row r="535" spans="1:14">
      <c r="A535">
        <v>534</v>
      </c>
      <c r="B535">
        <v>2017</v>
      </c>
      <c r="C535" t="s">
        <v>366</v>
      </c>
      <c r="D535" t="s">
        <v>1000</v>
      </c>
      <c r="E535" t="s">
        <v>367</v>
      </c>
      <c r="F535" t="s">
        <v>29</v>
      </c>
      <c r="G535">
        <v>109618000</v>
      </c>
      <c r="H535">
        <v>6768686</v>
      </c>
      <c r="I535">
        <v>102.896360441407</v>
      </c>
      <c r="J535">
        <v>116386686</v>
      </c>
      <c r="K535"/>
      <c r="L535"/>
      <c r="M535"/>
      <c r="N535"/>
    </row>
    <row r="536" spans="1:14">
      <c r="A536">
        <v>535</v>
      </c>
      <c r="B536">
        <v>2017</v>
      </c>
      <c r="C536" t="s">
        <v>368</v>
      </c>
      <c r="D536" t="s">
        <v>1001</v>
      </c>
      <c r="E536" t="s">
        <v>369</v>
      </c>
      <c r="F536" t="s">
        <v>24</v>
      </c>
      <c r="G536">
        <v>223496495</v>
      </c>
      <c r="H536">
        <v>139616097</v>
      </c>
      <c r="I536">
        <v>83.016666666666694</v>
      </c>
      <c r="J536">
        <v>363112592</v>
      </c>
      <c r="K536"/>
      <c r="L536"/>
      <c r="M536"/>
      <c r="N536"/>
    </row>
    <row r="537" spans="1:14">
      <c r="A537">
        <v>536</v>
      </c>
      <c r="B537">
        <v>2017</v>
      </c>
      <c r="C537" t="s">
        <v>370</v>
      </c>
      <c r="D537" t="s">
        <v>1002</v>
      </c>
      <c r="E537" t="s">
        <v>371</v>
      </c>
      <c r="F537" t="s">
        <v>24</v>
      </c>
      <c r="G537">
        <v>1149360</v>
      </c>
      <c r="H537">
        <v>123532</v>
      </c>
      <c r="I537">
        <v>195.74166666666699</v>
      </c>
      <c r="J537">
        <v>1272892</v>
      </c>
      <c r="K537"/>
      <c r="L537"/>
      <c r="M537"/>
      <c r="N537"/>
    </row>
    <row r="538" spans="1:14">
      <c r="A538">
        <v>537</v>
      </c>
      <c r="B538">
        <v>2017</v>
      </c>
      <c r="C538" t="s">
        <v>372</v>
      </c>
      <c r="D538" t="s">
        <v>1003</v>
      </c>
      <c r="E538" t="s">
        <v>373</v>
      </c>
      <c r="F538" t="s">
        <v>24</v>
      </c>
      <c r="G538">
        <v>3051074</v>
      </c>
      <c r="H538">
        <v>1137540</v>
      </c>
      <c r="I538">
        <v>2.0137524264120898</v>
      </c>
      <c r="J538">
        <v>4188614</v>
      </c>
      <c r="K538"/>
      <c r="L538"/>
      <c r="M538"/>
      <c r="N538"/>
    </row>
    <row r="539" spans="1:14">
      <c r="A539">
        <v>538</v>
      </c>
      <c r="B539">
        <v>2018</v>
      </c>
      <c r="C539" t="s">
        <v>7</v>
      </c>
      <c r="D539" t="s">
        <v>1004</v>
      </c>
      <c r="E539" t="s">
        <v>8</v>
      </c>
      <c r="F539" t="s">
        <v>9</v>
      </c>
      <c r="G539">
        <v>819688445</v>
      </c>
      <c r="H539">
        <v>2841348197</v>
      </c>
      <c r="I539">
        <v>104.14893062944699</v>
      </c>
      <c r="J539">
        <v>3661036642</v>
      </c>
      <c r="K539"/>
      <c r="L539"/>
      <c r="M539"/>
      <c r="N539"/>
    </row>
    <row r="540" spans="1:14">
      <c r="A540">
        <v>539</v>
      </c>
      <c r="B540">
        <v>2018</v>
      </c>
      <c r="C540" t="s">
        <v>10</v>
      </c>
      <c r="D540" t="s">
        <v>1005</v>
      </c>
      <c r="E540" t="s">
        <v>11</v>
      </c>
      <c r="F540" t="s">
        <v>9</v>
      </c>
      <c r="G540">
        <v>1609077</v>
      </c>
      <c r="H540">
        <v>158665</v>
      </c>
      <c r="I540">
        <v>111.69285390219</v>
      </c>
      <c r="J540">
        <v>1767742</v>
      </c>
      <c r="K540"/>
      <c r="L540"/>
      <c r="M540"/>
      <c r="N540"/>
    </row>
    <row r="541" spans="1:14">
      <c r="A541">
        <v>540</v>
      </c>
      <c r="B541">
        <v>2018</v>
      </c>
      <c r="C541" t="s">
        <v>12</v>
      </c>
      <c r="D541" t="s">
        <v>1006</v>
      </c>
      <c r="E541" t="s">
        <v>13</v>
      </c>
      <c r="F541" t="s">
        <v>14</v>
      </c>
      <c r="G541">
        <v>2376899</v>
      </c>
      <c r="H541">
        <v>66826</v>
      </c>
      <c r="I541">
        <v>99.614166666666705</v>
      </c>
      <c r="J541">
        <v>2443725</v>
      </c>
      <c r="K541"/>
      <c r="L541"/>
      <c r="M541"/>
      <c r="N541"/>
    </row>
    <row r="542" spans="1:14">
      <c r="A542">
        <v>541</v>
      </c>
      <c r="B542">
        <v>2018</v>
      </c>
      <c r="C542" t="s">
        <v>15</v>
      </c>
      <c r="D542" t="s">
        <v>1007</v>
      </c>
      <c r="E542" t="s">
        <v>16</v>
      </c>
      <c r="F542" t="s">
        <v>14</v>
      </c>
      <c r="G542">
        <v>11044</v>
      </c>
      <c r="H542">
        <v>21621</v>
      </c>
      <c r="I542">
        <v>107.3425</v>
      </c>
      <c r="J542">
        <v>32665</v>
      </c>
      <c r="K542"/>
      <c r="L542"/>
      <c r="M542"/>
      <c r="N542"/>
    </row>
    <row r="543" spans="1:14">
      <c r="A543">
        <v>542</v>
      </c>
      <c r="B543">
        <v>2018</v>
      </c>
      <c r="C543" t="s">
        <v>17</v>
      </c>
      <c r="D543" t="s">
        <v>1008</v>
      </c>
      <c r="E543" t="s">
        <v>18</v>
      </c>
      <c r="F543" t="s">
        <v>19</v>
      </c>
      <c r="G543">
        <v>150761</v>
      </c>
      <c r="H543">
        <v>774566</v>
      </c>
      <c r="I543">
        <v>97.410801990530601</v>
      </c>
      <c r="J543">
        <v>925327</v>
      </c>
      <c r="K543"/>
      <c r="L543"/>
      <c r="M543"/>
      <c r="N543"/>
    </row>
    <row r="544" spans="1:14">
      <c r="A544">
        <v>543</v>
      </c>
      <c r="B544">
        <v>2018</v>
      </c>
      <c r="C544" t="s">
        <v>20</v>
      </c>
      <c r="D544" t="s">
        <v>1009</v>
      </c>
      <c r="E544" t="s">
        <v>21</v>
      </c>
      <c r="F544" t="s">
        <v>9</v>
      </c>
      <c r="G544">
        <v>4468113</v>
      </c>
      <c r="H544">
        <v>245965</v>
      </c>
      <c r="I544">
        <v>126.792110366697</v>
      </c>
      <c r="J544">
        <v>4714078</v>
      </c>
      <c r="K544"/>
      <c r="L544"/>
      <c r="M544"/>
      <c r="N544"/>
    </row>
    <row r="545" spans="1:14">
      <c r="A545">
        <v>544</v>
      </c>
      <c r="B545">
        <v>2018</v>
      </c>
      <c r="C545" t="s">
        <v>22</v>
      </c>
      <c r="D545" t="s">
        <v>1010</v>
      </c>
      <c r="E545" t="s">
        <v>23</v>
      </c>
      <c r="F545" t="s">
        <v>24</v>
      </c>
      <c r="G545">
        <v>7375244</v>
      </c>
      <c r="H545">
        <v>320</v>
      </c>
      <c r="I545">
        <v>63.15</v>
      </c>
      <c r="J545">
        <v>7375564</v>
      </c>
      <c r="K545"/>
      <c r="L545"/>
      <c r="M545"/>
      <c r="N545"/>
    </row>
    <row r="546" spans="1:14">
      <c r="A546">
        <v>545</v>
      </c>
      <c r="B546">
        <v>2018</v>
      </c>
      <c r="C546" t="s">
        <v>374</v>
      </c>
      <c r="D546" t="s">
        <v>1011</v>
      </c>
      <c r="E546" t="s">
        <v>375</v>
      </c>
      <c r="F546" t="s">
        <v>56</v>
      </c>
      <c r="G546">
        <v>18462932</v>
      </c>
      <c r="H546">
        <v>236671451</v>
      </c>
      <c r="I546">
        <v>151.58167499999999</v>
      </c>
      <c r="J546">
        <v>255134383</v>
      </c>
      <c r="K546"/>
      <c r="L546"/>
      <c r="M546"/>
      <c r="N546"/>
    </row>
    <row r="547" spans="1:14">
      <c r="A547">
        <v>546</v>
      </c>
      <c r="B547">
        <v>2018</v>
      </c>
      <c r="C547" t="s">
        <v>25</v>
      </c>
      <c r="D547" t="s">
        <v>1012</v>
      </c>
      <c r="E547" t="s">
        <v>26</v>
      </c>
      <c r="F547" t="s">
        <v>19</v>
      </c>
      <c r="G547">
        <v>46142005</v>
      </c>
      <c r="H547">
        <v>286088772</v>
      </c>
      <c r="I547">
        <v>97.149665833333302</v>
      </c>
      <c r="J547">
        <v>332230777</v>
      </c>
      <c r="K547"/>
      <c r="L547"/>
      <c r="M547"/>
      <c r="N547"/>
    </row>
    <row r="548" spans="1:14">
      <c r="A548">
        <v>547</v>
      </c>
      <c r="B548">
        <v>2018</v>
      </c>
      <c r="C548" t="s">
        <v>27</v>
      </c>
      <c r="D548" t="s">
        <v>1013</v>
      </c>
      <c r="E548" t="s">
        <v>28</v>
      </c>
      <c r="F548" t="s">
        <v>29</v>
      </c>
      <c r="G548">
        <v>9063086110</v>
      </c>
      <c r="H548">
        <v>7006301533</v>
      </c>
      <c r="I548">
        <v>113.3</v>
      </c>
      <c r="J548">
        <v>16069387643</v>
      </c>
      <c r="K548"/>
      <c r="L548"/>
      <c r="M548"/>
      <c r="N548"/>
    </row>
    <row r="549" spans="1:14">
      <c r="A549">
        <v>548</v>
      </c>
      <c r="B549">
        <v>2018</v>
      </c>
      <c r="C549" t="s">
        <v>30</v>
      </c>
      <c r="D549" t="s">
        <v>1014</v>
      </c>
      <c r="E549" t="s">
        <v>31</v>
      </c>
      <c r="F549" t="s">
        <v>14</v>
      </c>
      <c r="G549">
        <v>1359517</v>
      </c>
      <c r="H549">
        <v>2852</v>
      </c>
      <c r="I549">
        <v>95.234750000000005</v>
      </c>
      <c r="J549">
        <v>1362369</v>
      </c>
      <c r="K549"/>
      <c r="L549"/>
      <c r="M549"/>
      <c r="N549"/>
    </row>
    <row r="550" spans="1:14">
      <c r="A550">
        <v>549</v>
      </c>
      <c r="B550">
        <v>2018</v>
      </c>
      <c r="C550" t="s">
        <v>32</v>
      </c>
      <c r="D550" t="s">
        <v>1015</v>
      </c>
      <c r="E550" t="s">
        <v>33</v>
      </c>
      <c r="F550" t="s">
        <v>9</v>
      </c>
      <c r="G550">
        <v>35708184</v>
      </c>
      <c r="H550">
        <v>132867</v>
      </c>
      <c r="I550">
        <v>152.9</v>
      </c>
      <c r="J550">
        <v>35841051</v>
      </c>
      <c r="K550"/>
      <c r="L550"/>
      <c r="M550"/>
      <c r="N550"/>
    </row>
    <row r="551" spans="1:14">
      <c r="A551">
        <v>550</v>
      </c>
      <c r="B551">
        <v>2018</v>
      </c>
      <c r="C551" t="s">
        <v>34</v>
      </c>
      <c r="D551" t="s">
        <v>1016</v>
      </c>
      <c r="E551" t="s">
        <v>35</v>
      </c>
      <c r="F551" t="s">
        <v>19</v>
      </c>
      <c r="G551">
        <v>219643</v>
      </c>
      <c r="H551">
        <v>2659217</v>
      </c>
      <c r="I551">
        <v>105.536666666667</v>
      </c>
      <c r="J551">
        <v>2878860</v>
      </c>
      <c r="K551"/>
      <c r="L551"/>
      <c r="M551"/>
      <c r="N551"/>
    </row>
    <row r="552" spans="1:14">
      <c r="A552">
        <v>551</v>
      </c>
      <c r="B552">
        <v>2018</v>
      </c>
      <c r="C552" t="s">
        <v>36</v>
      </c>
      <c r="D552" t="s">
        <v>1017</v>
      </c>
      <c r="E552" t="s">
        <v>37</v>
      </c>
      <c r="F552" t="s">
        <v>14</v>
      </c>
      <c r="G552">
        <v>28335543</v>
      </c>
      <c r="H552">
        <v>1306100</v>
      </c>
      <c r="I552">
        <v>85.2040759352317</v>
      </c>
      <c r="J552">
        <v>29641643</v>
      </c>
      <c r="K552"/>
      <c r="L552"/>
      <c r="M552"/>
      <c r="N552"/>
    </row>
    <row r="553" spans="1:14">
      <c r="A553">
        <v>552</v>
      </c>
      <c r="B553">
        <v>2018</v>
      </c>
      <c r="C553" t="s">
        <v>38</v>
      </c>
      <c r="D553" t="s">
        <v>1018</v>
      </c>
      <c r="E553" t="s">
        <v>39</v>
      </c>
      <c r="F553" t="s">
        <v>9</v>
      </c>
      <c r="G553">
        <v>320355955</v>
      </c>
      <c r="H553">
        <v>137967122</v>
      </c>
      <c r="I553">
        <v>81.843365111151101</v>
      </c>
      <c r="J553">
        <v>458323077</v>
      </c>
      <c r="K553"/>
      <c r="L553"/>
      <c r="M553"/>
      <c r="N553"/>
    </row>
    <row r="554" spans="1:14">
      <c r="A554">
        <v>553</v>
      </c>
      <c r="B554">
        <v>2018</v>
      </c>
      <c r="C554" t="s">
        <v>40</v>
      </c>
      <c r="D554" t="s">
        <v>1019</v>
      </c>
      <c r="E554" t="s">
        <v>41</v>
      </c>
      <c r="F554" t="s">
        <v>19</v>
      </c>
      <c r="G554">
        <v>289317971</v>
      </c>
      <c r="H554">
        <v>419119030</v>
      </c>
      <c r="I554">
        <v>107.239166666667</v>
      </c>
      <c r="J554">
        <v>708437001</v>
      </c>
      <c r="K554"/>
      <c r="L554"/>
      <c r="M554"/>
      <c r="N554"/>
    </row>
    <row r="555" spans="1:14">
      <c r="A555">
        <v>554</v>
      </c>
      <c r="B555">
        <v>2018</v>
      </c>
      <c r="C555" t="s">
        <v>42</v>
      </c>
      <c r="D555" t="s">
        <v>1020</v>
      </c>
      <c r="E555" t="s">
        <v>43</v>
      </c>
      <c r="F555" t="s">
        <v>24</v>
      </c>
      <c r="G555">
        <v>1149755</v>
      </c>
      <c r="H555">
        <v>3640</v>
      </c>
      <c r="I555">
        <v>105.6425</v>
      </c>
      <c r="J555">
        <v>1153395</v>
      </c>
      <c r="K555"/>
      <c r="L555"/>
      <c r="M555"/>
      <c r="N555"/>
    </row>
    <row r="556" spans="1:14">
      <c r="A556">
        <v>555</v>
      </c>
      <c r="B556">
        <v>2018</v>
      </c>
      <c r="C556" t="s">
        <v>44</v>
      </c>
      <c r="D556" t="s">
        <v>1021</v>
      </c>
      <c r="E556" t="s">
        <v>45</v>
      </c>
      <c r="F556" t="s">
        <v>19</v>
      </c>
      <c r="G556">
        <v>13466194</v>
      </c>
      <c r="H556">
        <v>20214908</v>
      </c>
      <c r="I556">
        <v>6818.71840139494</v>
      </c>
      <c r="J556">
        <v>33681102</v>
      </c>
      <c r="K556"/>
      <c r="L556"/>
      <c r="M556"/>
      <c r="N556"/>
    </row>
    <row r="557" spans="1:14">
      <c r="A557">
        <v>556</v>
      </c>
      <c r="B557">
        <v>2018</v>
      </c>
      <c r="C557" t="s">
        <v>46</v>
      </c>
      <c r="D557" t="s">
        <v>1022</v>
      </c>
      <c r="E557" t="s">
        <v>47</v>
      </c>
      <c r="F557" t="s">
        <v>9</v>
      </c>
      <c r="G557">
        <v>60429983</v>
      </c>
      <c r="H557">
        <v>11660735</v>
      </c>
      <c r="I557">
        <v>98.903896378319104</v>
      </c>
      <c r="J557">
        <v>72090718</v>
      </c>
      <c r="K557"/>
      <c r="L557"/>
      <c r="M557"/>
      <c r="N557"/>
    </row>
    <row r="558" spans="1:14">
      <c r="A558">
        <v>557</v>
      </c>
      <c r="B558">
        <v>2018</v>
      </c>
      <c r="C558" t="s">
        <v>48</v>
      </c>
      <c r="D558" t="s">
        <v>1023</v>
      </c>
      <c r="E558" t="s">
        <v>49</v>
      </c>
      <c r="F558" t="s">
        <v>24</v>
      </c>
      <c r="G558">
        <v>6809</v>
      </c>
      <c r="H558">
        <v>1216064</v>
      </c>
      <c r="I558">
        <v>111.633333333333</v>
      </c>
      <c r="J558">
        <v>1222873</v>
      </c>
      <c r="K558"/>
      <c r="L558"/>
      <c r="M558"/>
      <c r="N558"/>
    </row>
    <row r="559" spans="1:14">
      <c r="A559">
        <v>558</v>
      </c>
      <c r="B559">
        <v>2018</v>
      </c>
      <c r="C559" t="s">
        <v>50</v>
      </c>
      <c r="D559" t="s">
        <v>1024</v>
      </c>
      <c r="E559" t="s">
        <v>51</v>
      </c>
      <c r="F559" t="s">
        <v>24</v>
      </c>
      <c r="G559">
        <v>1137221</v>
      </c>
      <c r="H559">
        <v>1053</v>
      </c>
      <c r="I559">
        <v>101.834627916667</v>
      </c>
      <c r="J559">
        <v>1138274</v>
      </c>
      <c r="K559"/>
      <c r="L559"/>
      <c r="M559"/>
      <c r="N559"/>
    </row>
    <row r="560" spans="1:14">
      <c r="A560">
        <v>559</v>
      </c>
      <c r="B560">
        <v>2018</v>
      </c>
      <c r="C560" t="s">
        <v>52</v>
      </c>
      <c r="D560" t="s">
        <v>1025</v>
      </c>
      <c r="E560" t="s">
        <v>53</v>
      </c>
      <c r="F560" t="s">
        <v>9</v>
      </c>
      <c r="G560">
        <v>5927718</v>
      </c>
      <c r="H560">
        <v>42169</v>
      </c>
      <c r="I560">
        <v>99.369544166666699</v>
      </c>
      <c r="J560">
        <v>5969887</v>
      </c>
      <c r="K560"/>
      <c r="L560"/>
      <c r="M560"/>
      <c r="N560"/>
    </row>
    <row r="561" spans="1:14">
      <c r="A561">
        <v>560</v>
      </c>
      <c r="B561">
        <v>2018</v>
      </c>
      <c r="C561" t="s">
        <v>54</v>
      </c>
      <c r="D561" t="s">
        <v>1026</v>
      </c>
      <c r="E561" t="s">
        <v>55</v>
      </c>
      <c r="F561" t="s">
        <v>56</v>
      </c>
      <c r="G561">
        <v>1976662</v>
      </c>
      <c r="H561">
        <v>8976777</v>
      </c>
      <c r="I561">
        <v>101.57916666666701</v>
      </c>
      <c r="J561">
        <v>10953439</v>
      </c>
      <c r="K561"/>
      <c r="L561"/>
      <c r="M561"/>
      <c r="N561"/>
    </row>
    <row r="562" spans="1:14">
      <c r="A562">
        <v>561</v>
      </c>
      <c r="B562">
        <v>2018</v>
      </c>
      <c r="C562" t="s">
        <v>57</v>
      </c>
      <c r="D562" t="s">
        <v>1027</v>
      </c>
      <c r="E562" t="s">
        <v>58</v>
      </c>
      <c r="F562" t="s">
        <v>56</v>
      </c>
      <c r="G562">
        <v>91668833</v>
      </c>
      <c r="H562">
        <v>173960586</v>
      </c>
      <c r="I562">
        <v>5025.99416666667</v>
      </c>
      <c r="J562">
        <v>265629419</v>
      </c>
      <c r="K562"/>
      <c r="L562"/>
      <c r="M562"/>
      <c r="N562"/>
    </row>
    <row r="563" spans="1:14">
      <c r="A563">
        <v>562</v>
      </c>
      <c r="B563">
        <v>2018</v>
      </c>
      <c r="C563" t="s">
        <v>59</v>
      </c>
      <c r="D563" t="s">
        <v>1028</v>
      </c>
      <c r="E563" t="s">
        <v>60</v>
      </c>
      <c r="F563" t="s">
        <v>14</v>
      </c>
      <c r="G563">
        <v>2898085</v>
      </c>
      <c r="H563">
        <v>30756</v>
      </c>
      <c r="I563">
        <v>105.536666666667</v>
      </c>
      <c r="J563">
        <v>2928841</v>
      </c>
      <c r="K563"/>
      <c r="L563"/>
      <c r="M563"/>
      <c r="N563"/>
    </row>
    <row r="564" spans="1:14">
      <c r="A564">
        <v>563</v>
      </c>
      <c r="B564">
        <v>2018</v>
      </c>
      <c r="C564" t="s">
        <v>61</v>
      </c>
      <c r="D564" t="s">
        <v>1029</v>
      </c>
      <c r="E564" t="s">
        <v>62</v>
      </c>
      <c r="F564" t="s">
        <v>9</v>
      </c>
      <c r="G564">
        <v>892348</v>
      </c>
      <c r="H564">
        <v>4089</v>
      </c>
      <c r="I564">
        <v>97.541441557327104</v>
      </c>
      <c r="J564">
        <v>896437</v>
      </c>
      <c r="K564"/>
      <c r="L564"/>
      <c r="M564"/>
      <c r="N564"/>
    </row>
    <row r="565" spans="1:14">
      <c r="A565">
        <v>564</v>
      </c>
      <c r="B565">
        <v>2018</v>
      </c>
      <c r="C565" t="s">
        <v>63</v>
      </c>
      <c r="D565" t="s">
        <v>1030</v>
      </c>
      <c r="E565" t="s">
        <v>64</v>
      </c>
      <c r="F565" t="s">
        <v>24</v>
      </c>
      <c r="G565">
        <v>52206</v>
      </c>
      <c r="H565">
        <v>5802</v>
      </c>
      <c r="I565">
        <v>98.656067659838598</v>
      </c>
      <c r="J565">
        <v>58008</v>
      </c>
      <c r="K565"/>
      <c r="L565"/>
      <c r="M565"/>
      <c r="N565"/>
    </row>
    <row r="566" spans="1:14">
      <c r="A566">
        <v>565</v>
      </c>
      <c r="B566">
        <v>2018</v>
      </c>
      <c r="C566" t="s">
        <v>65</v>
      </c>
      <c r="D566" t="s">
        <v>1031</v>
      </c>
      <c r="E566" t="s">
        <v>66</v>
      </c>
      <c r="F566" t="s">
        <v>19</v>
      </c>
      <c r="G566">
        <v>851383</v>
      </c>
      <c r="H566">
        <v>21690450</v>
      </c>
      <c r="I566">
        <v>69.946937781438706</v>
      </c>
      <c r="J566">
        <v>22541833</v>
      </c>
      <c r="K566"/>
      <c r="L566"/>
      <c r="M566"/>
      <c r="N566"/>
    </row>
    <row r="567" spans="1:14">
      <c r="A567">
        <v>566</v>
      </c>
      <c r="B567">
        <v>2018</v>
      </c>
      <c r="C567" t="s">
        <v>67</v>
      </c>
      <c r="D567" t="s">
        <v>1032</v>
      </c>
      <c r="E567" t="s">
        <v>68</v>
      </c>
      <c r="F567" t="s">
        <v>14</v>
      </c>
      <c r="G567">
        <v>443977</v>
      </c>
      <c r="H567">
        <v>1132640</v>
      </c>
      <c r="I567">
        <v>100.17012075008</v>
      </c>
      <c r="J567">
        <v>1576617</v>
      </c>
      <c r="K567"/>
      <c r="L567"/>
      <c r="M567"/>
      <c r="N567"/>
    </row>
    <row r="568" spans="1:14">
      <c r="A568">
        <v>567</v>
      </c>
      <c r="B568">
        <v>2018</v>
      </c>
      <c r="C568" t="s">
        <v>69</v>
      </c>
      <c r="D568" t="s">
        <v>1033</v>
      </c>
      <c r="E568" t="s">
        <v>70</v>
      </c>
      <c r="F568" t="s">
        <v>14</v>
      </c>
      <c r="G568">
        <v>721359153</v>
      </c>
      <c r="H568">
        <v>674690413</v>
      </c>
      <c r="I568">
        <v>133.38333333333301</v>
      </c>
      <c r="J568">
        <v>1396049566</v>
      </c>
      <c r="K568"/>
      <c r="L568"/>
      <c r="M568"/>
      <c r="N568"/>
    </row>
    <row r="569" spans="1:14">
      <c r="A569">
        <v>568</v>
      </c>
      <c r="B569">
        <v>2018</v>
      </c>
      <c r="C569" t="s">
        <v>71</v>
      </c>
      <c r="D569" t="s">
        <v>1034</v>
      </c>
      <c r="E569" t="s">
        <v>72</v>
      </c>
      <c r="F569" t="s">
        <v>24</v>
      </c>
      <c r="G569">
        <v>67702</v>
      </c>
      <c r="H569">
        <v>23358</v>
      </c>
      <c r="I569">
        <v>96.590829213809698</v>
      </c>
      <c r="J569">
        <v>91060</v>
      </c>
      <c r="K569"/>
      <c r="L569"/>
      <c r="M569"/>
      <c r="N569"/>
    </row>
    <row r="570" spans="1:14">
      <c r="A570">
        <v>569</v>
      </c>
      <c r="B570">
        <v>2018</v>
      </c>
      <c r="C570" t="s">
        <v>73</v>
      </c>
      <c r="D570" t="s">
        <v>1035</v>
      </c>
      <c r="E570" t="s">
        <v>74</v>
      </c>
      <c r="F570" t="s">
        <v>24</v>
      </c>
      <c r="G570">
        <v>4688409</v>
      </c>
      <c r="H570">
        <v>27678</v>
      </c>
      <c r="I570">
        <v>98.061890248228394</v>
      </c>
      <c r="J570">
        <v>4716087</v>
      </c>
      <c r="K570"/>
      <c r="L570"/>
      <c r="M570"/>
      <c r="N570"/>
    </row>
    <row r="571" spans="1:14">
      <c r="A571">
        <v>570</v>
      </c>
      <c r="B571">
        <v>2018</v>
      </c>
      <c r="C571" t="s">
        <v>75</v>
      </c>
      <c r="D571" t="s">
        <v>1036</v>
      </c>
      <c r="E571" t="s">
        <v>76</v>
      </c>
      <c r="F571" t="s">
        <v>19</v>
      </c>
      <c r="G571">
        <v>138762826</v>
      </c>
      <c r="H571">
        <v>389644104</v>
      </c>
      <c r="I571">
        <v>100.79147500000001</v>
      </c>
      <c r="J571">
        <v>528406930</v>
      </c>
      <c r="K571"/>
      <c r="L571"/>
      <c r="M571"/>
      <c r="N571"/>
    </row>
    <row r="572" spans="1:14">
      <c r="A572">
        <v>571</v>
      </c>
      <c r="B572">
        <v>2018</v>
      </c>
      <c r="C572" t="s">
        <v>77</v>
      </c>
      <c r="D572" t="s">
        <v>1037</v>
      </c>
      <c r="E572" t="s">
        <v>78</v>
      </c>
      <c r="F572" t="s">
        <v>56</v>
      </c>
      <c r="G572">
        <v>183024547</v>
      </c>
      <c r="H572">
        <v>118603445</v>
      </c>
      <c r="I572">
        <v>99.704999999999998</v>
      </c>
      <c r="J572">
        <v>301627992</v>
      </c>
      <c r="K572"/>
      <c r="L572"/>
      <c r="M572"/>
      <c r="N572"/>
    </row>
    <row r="573" spans="1:14">
      <c r="A573">
        <v>572</v>
      </c>
      <c r="B573">
        <v>2018</v>
      </c>
      <c r="C573" t="s">
        <v>79</v>
      </c>
      <c r="D573" t="s">
        <v>1038</v>
      </c>
      <c r="E573" t="s">
        <v>80</v>
      </c>
      <c r="F573" t="s">
        <v>24</v>
      </c>
      <c r="G573">
        <v>26581272</v>
      </c>
      <c r="H573">
        <v>798956</v>
      </c>
      <c r="I573">
        <v>112.116666666667</v>
      </c>
      <c r="J573">
        <v>27380228</v>
      </c>
      <c r="K573"/>
      <c r="L573"/>
      <c r="M573"/>
      <c r="N573"/>
    </row>
    <row r="574" spans="1:14">
      <c r="A574">
        <v>573</v>
      </c>
      <c r="B574">
        <v>2018</v>
      </c>
      <c r="C574" t="s">
        <v>81</v>
      </c>
      <c r="D574" t="s">
        <v>1039</v>
      </c>
      <c r="E574" t="s">
        <v>82</v>
      </c>
      <c r="F574" t="s">
        <v>9</v>
      </c>
      <c r="G574">
        <v>13847432010</v>
      </c>
      <c r="H574">
        <v>12076149262</v>
      </c>
      <c r="I574">
        <v>94.826277500000003</v>
      </c>
      <c r="J574">
        <v>25923581272</v>
      </c>
      <c r="K574"/>
      <c r="L574"/>
      <c r="M574"/>
      <c r="N574"/>
    </row>
    <row r="575" spans="1:14">
      <c r="A575">
        <v>574</v>
      </c>
      <c r="B575">
        <v>2018</v>
      </c>
      <c r="C575" t="s">
        <v>83</v>
      </c>
      <c r="D575" t="s">
        <v>1040</v>
      </c>
      <c r="E575" t="s">
        <v>84</v>
      </c>
      <c r="F575" t="s">
        <v>56</v>
      </c>
      <c r="G575">
        <v>16108545</v>
      </c>
      <c r="H575">
        <v>25294669</v>
      </c>
      <c r="I575">
        <v>99.065285833333306</v>
      </c>
      <c r="J575">
        <v>41403214</v>
      </c>
      <c r="K575"/>
      <c r="L575"/>
      <c r="M575"/>
      <c r="N575"/>
    </row>
    <row r="576" spans="1:14">
      <c r="A576">
        <v>575</v>
      </c>
      <c r="B576">
        <v>2018</v>
      </c>
      <c r="C576" t="s">
        <v>85</v>
      </c>
      <c r="D576" t="s">
        <v>1041</v>
      </c>
      <c r="E576" t="s">
        <v>86</v>
      </c>
      <c r="F576" t="s">
        <v>14</v>
      </c>
      <c r="G576">
        <v>16574593</v>
      </c>
      <c r="H576">
        <v>12961334</v>
      </c>
      <c r="I576">
        <v>96.562749999999994</v>
      </c>
      <c r="J576">
        <v>29535927</v>
      </c>
      <c r="K576"/>
      <c r="L576"/>
      <c r="M576"/>
      <c r="N576"/>
    </row>
    <row r="577" spans="1:14">
      <c r="A577">
        <v>576</v>
      </c>
      <c r="B577">
        <v>2018</v>
      </c>
      <c r="C577" t="s">
        <v>87</v>
      </c>
      <c r="D577" t="s">
        <v>1042</v>
      </c>
      <c r="E577" t="s">
        <v>88</v>
      </c>
      <c r="F577" t="s">
        <v>14</v>
      </c>
      <c r="G577">
        <v>975504</v>
      </c>
      <c r="H577">
        <v>0</v>
      </c>
      <c r="I577">
        <v>128.708333333333</v>
      </c>
      <c r="J577">
        <v>975504</v>
      </c>
      <c r="K577"/>
      <c r="L577"/>
      <c r="M577"/>
      <c r="N577"/>
    </row>
    <row r="578" spans="1:14">
      <c r="A578">
        <v>577</v>
      </c>
      <c r="B578">
        <v>2018</v>
      </c>
      <c r="C578" t="s">
        <v>89</v>
      </c>
      <c r="D578" t="s">
        <v>1043</v>
      </c>
      <c r="E578" t="s">
        <v>90</v>
      </c>
      <c r="F578" t="s">
        <v>9</v>
      </c>
      <c r="G578">
        <v>17642801</v>
      </c>
      <c r="H578">
        <v>3211853</v>
      </c>
      <c r="I578">
        <v>100.5175</v>
      </c>
      <c r="J578">
        <v>20854654</v>
      </c>
      <c r="K578"/>
      <c r="L578"/>
      <c r="M578"/>
      <c r="N578"/>
    </row>
    <row r="579" spans="1:14">
      <c r="A579">
        <v>578</v>
      </c>
      <c r="B579">
        <v>2018</v>
      </c>
      <c r="C579" t="s">
        <v>91</v>
      </c>
      <c r="D579" t="s">
        <v>1044</v>
      </c>
      <c r="E579" t="s">
        <v>92</v>
      </c>
      <c r="F579" t="s">
        <v>19</v>
      </c>
      <c r="G579">
        <v>40080825</v>
      </c>
      <c r="H579">
        <v>193174823</v>
      </c>
      <c r="I579">
        <v>105.341666666667</v>
      </c>
      <c r="J579">
        <v>233255648</v>
      </c>
      <c r="K579"/>
      <c r="L579"/>
      <c r="M579"/>
      <c r="N579"/>
    </row>
    <row r="580" spans="1:14">
      <c r="A580">
        <v>579</v>
      </c>
      <c r="B580">
        <v>2018</v>
      </c>
      <c r="C580" t="s">
        <v>93</v>
      </c>
      <c r="D580" t="s">
        <v>1045</v>
      </c>
      <c r="E580" t="s">
        <v>94</v>
      </c>
      <c r="F580" t="s">
        <v>19</v>
      </c>
      <c r="G580">
        <v>859984559</v>
      </c>
      <c r="H580">
        <v>3065491013</v>
      </c>
      <c r="I580">
        <v>98.432334999999995</v>
      </c>
      <c r="J580">
        <v>3925475572</v>
      </c>
      <c r="K580"/>
      <c r="L580"/>
      <c r="M580"/>
      <c r="N580"/>
    </row>
    <row r="581" spans="1:14">
      <c r="A581">
        <v>580</v>
      </c>
      <c r="B581">
        <v>2018</v>
      </c>
      <c r="C581" t="s">
        <v>95</v>
      </c>
      <c r="D581" t="s">
        <v>1046</v>
      </c>
      <c r="E581" t="s">
        <v>96</v>
      </c>
      <c r="F581" t="s">
        <v>24</v>
      </c>
      <c r="G581">
        <v>758214</v>
      </c>
      <c r="H581">
        <v>1158692</v>
      </c>
      <c r="I581">
        <v>104.97100475872099</v>
      </c>
      <c r="J581">
        <v>1916906</v>
      </c>
      <c r="K581"/>
      <c r="L581"/>
      <c r="M581"/>
      <c r="N581"/>
    </row>
    <row r="582" spans="1:14">
      <c r="A582">
        <v>581</v>
      </c>
      <c r="B582">
        <v>2018</v>
      </c>
      <c r="C582" t="s">
        <v>97</v>
      </c>
      <c r="D582" t="s">
        <v>1047</v>
      </c>
      <c r="E582" t="s">
        <v>98</v>
      </c>
      <c r="F582" t="s">
        <v>19</v>
      </c>
      <c r="G582">
        <v>156126265</v>
      </c>
      <c r="H582">
        <v>233032946</v>
      </c>
      <c r="I582">
        <v>102.22499999999999</v>
      </c>
      <c r="J582">
        <v>389159211</v>
      </c>
      <c r="K582"/>
      <c r="L582"/>
      <c r="M582"/>
      <c r="N582"/>
    </row>
    <row r="583" spans="1:14">
      <c r="A583">
        <v>582</v>
      </c>
      <c r="B583">
        <v>2018</v>
      </c>
      <c r="C583" t="s">
        <v>99</v>
      </c>
      <c r="D583" t="s">
        <v>1048</v>
      </c>
      <c r="E583" t="s">
        <v>100</v>
      </c>
      <c r="F583" t="s">
        <v>14</v>
      </c>
      <c r="G583">
        <v>66075</v>
      </c>
      <c r="H583">
        <v>84938</v>
      </c>
      <c r="I583">
        <v>103.709166666667</v>
      </c>
      <c r="J583">
        <v>151013</v>
      </c>
      <c r="K583"/>
      <c r="L583"/>
      <c r="M583"/>
      <c r="N583"/>
    </row>
    <row r="584" spans="1:14">
      <c r="A584">
        <v>583</v>
      </c>
      <c r="B584">
        <v>2018</v>
      </c>
      <c r="C584" t="s">
        <v>101</v>
      </c>
      <c r="D584" t="s">
        <v>1049</v>
      </c>
      <c r="E584" t="s">
        <v>102</v>
      </c>
      <c r="F584" t="s">
        <v>14</v>
      </c>
      <c r="G584">
        <v>24386463</v>
      </c>
      <c r="H584">
        <v>16381468</v>
      </c>
      <c r="I584">
        <v>95.354542714432498</v>
      </c>
      <c r="J584">
        <v>40767931</v>
      </c>
      <c r="K584"/>
      <c r="L584"/>
      <c r="M584"/>
      <c r="N584"/>
    </row>
    <row r="585" spans="1:14">
      <c r="A585">
        <v>584</v>
      </c>
      <c r="B585">
        <v>2018</v>
      </c>
      <c r="C585" t="s">
        <v>103</v>
      </c>
      <c r="D585" t="s">
        <v>1050</v>
      </c>
      <c r="E585" t="s">
        <v>104</v>
      </c>
      <c r="F585" t="s">
        <v>24</v>
      </c>
      <c r="G585">
        <v>493638346</v>
      </c>
      <c r="H585">
        <v>1593708</v>
      </c>
      <c r="I585">
        <v>202.2525</v>
      </c>
      <c r="J585">
        <v>495232054</v>
      </c>
      <c r="K585"/>
      <c r="L585"/>
      <c r="M585"/>
      <c r="N585"/>
    </row>
    <row r="586" spans="1:14">
      <c r="A586">
        <v>585</v>
      </c>
      <c r="B586">
        <v>2018</v>
      </c>
      <c r="C586" t="s">
        <v>105</v>
      </c>
      <c r="D586" t="s">
        <v>1051</v>
      </c>
      <c r="E586" t="s">
        <v>106</v>
      </c>
      <c r="F586" t="s">
        <v>56</v>
      </c>
      <c r="G586">
        <v>6806680</v>
      </c>
      <c r="H586">
        <v>59059336</v>
      </c>
      <c r="I586">
        <v>105.206222425733</v>
      </c>
      <c r="J586">
        <v>65866016</v>
      </c>
      <c r="K586"/>
      <c r="L586"/>
      <c r="M586"/>
      <c r="N586"/>
    </row>
    <row r="587" spans="1:14">
      <c r="A587">
        <v>586</v>
      </c>
      <c r="B587">
        <v>2018</v>
      </c>
      <c r="C587" t="s">
        <v>107</v>
      </c>
      <c r="D587" t="s">
        <v>1052</v>
      </c>
      <c r="E587" t="s">
        <v>108</v>
      </c>
      <c r="F587" t="s">
        <v>19</v>
      </c>
      <c r="G587">
        <v>5238474</v>
      </c>
      <c r="H587">
        <v>8458667</v>
      </c>
      <c r="I587">
        <v>208.95</v>
      </c>
      <c r="J587">
        <v>13697141</v>
      </c>
      <c r="K587"/>
      <c r="L587"/>
      <c r="M587"/>
      <c r="N587"/>
    </row>
    <row r="588" spans="1:14">
      <c r="A588">
        <v>587</v>
      </c>
      <c r="B588">
        <v>2018</v>
      </c>
      <c r="C588" t="s">
        <v>109</v>
      </c>
      <c r="D588" t="s">
        <v>1053</v>
      </c>
      <c r="E588" t="s">
        <v>110</v>
      </c>
      <c r="F588" t="s">
        <v>24</v>
      </c>
      <c r="G588">
        <v>345018497</v>
      </c>
      <c r="H588">
        <v>7829790</v>
      </c>
      <c r="I588">
        <v>94.219134266737797</v>
      </c>
      <c r="J588">
        <v>352848287</v>
      </c>
      <c r="K588"/>
      <c r="L588"/>
      <c r="M588"/>
      <c r="N588"/>
    </row>
    <row r="589" spans="1:14">
      <c r="A589">
        <v>588</v>
      </c>
      <c r="B589">
        <v>2018</v>
      </c>
      <c r="C589" t="s">
        <v>111</v>
      </c>
      <c r="D589" t="s">
        <v>1054</v>
      </c>
      <c r="E589" t="s">
        <v>112</v>
      </c>
      <c r="F589" t="s">
        <v>19</v>
      </c>
      <c r="G589">
        <v>150079103</v>
      </c>
      <c r="H589">
        <v>476022615</v>
      </c>
      <c r="I589">
        <v>96.637833333333305</v>
      </c>
      <c r="J589">
        <v>626101718</v>
      </c>
      <c r="K589"/>
      <c r="L589"/>
      <c r="M589"/>
      <c r="N589"/>
    </row>
    <row r="590" spans="1:14">
      <c r="A590">
        <v>589</v>
      </c>
      <c r="B590">
        <v>2018</v>
      </c>
      <c r="C590" t="s">
        <v>113</v>
      </c>
      <c r="D590" t="s">
        <v>1055</v>
      </c>
      <c r="E590" t="s">
        <v>114</v>
      </c>
      <c r="F590" t="s">
        <v>24</v>
      </c>
      <c r="G590">
        <v>1473207</v>
      </c>
      <c r="H590">
        <v>5670148</v>
      </c>
      <c r="I590">
        <v>124.216857847875</v>
      </c>
      <c r="J590">
        <v>7143355</v>
      </c>
      <c r="K590"/>
      <c r="L590"/>
      <c r="M590"/>
      <c r="N590"/>
    </row>
    <row r="591" spans="1:14">
      <c r="A591">
        <v>590</v>
      </c>
      <c r="B591">
        <v>2018</v>
      </c>
      <c r="C591" t="s">
        <v>115</v>
      </c>
      <c r="D591" t="s">
        <v>1056</v>
      </c>
      <c r="E591" t="s">
        <v>116</v>
      </c>
      <c r="F591" t="s">
        <v>19</v>
      </c>
      <c r="G591">
        <v>25985778</v>
      </c>
      <c r="H591">
        <v>168434223</v>
      </c>
      <c r="I591">
        <v>102.20416666666701</v>
      </c>
      <c r="J591">
        <v>194420001</v>
      </c>
      <c r="K591"/>
      <c r="L591"/>
      <c r="M591"/>
      <c r="N591"/>
    </row>
    <row r="592" spans="1:14">
      <c r="A592">
        <v>591</v>
      </c>
      <c r="B592">
        <v>2018</v>
      </c>
      <c r="C592" t="s">
        <v>117</v>
      </c>
      <c r="D592" t="s">
        <v>1057</v>
      </c>
      <c r="E592" t="s">
        <v>118</v>
      </c>
      <c r="F592" t="s">
        <v>29</v>
      </c>
      <c r="G592">
        <v>491000432</v>
      </c>
      <c r="H592">
        <v>57301353</v>
      </c>
      <c r="I592">
        <v>113.26666666666701</v>
      </c>
      <c r="J592">
        <v>548301785</v>
      </c>
      <c r="K592"/>
      <c r="L592"/>
      <c r="M592"/>
      <c r="N592"/>
    </row>
    <row r="593" spans="1:14">
      <c r="A593">
        <v>592</v>
      </c>
      <c r="B593">
        <v>2018</v>
      </c>
      <c r="C593" t="s">
        <v>119</v>
      </c>
      <c r="D593" t="s">
        <v>1058</v>
      </c>
      <c r="E593" t="s">
        <v>120</v>
      </c>
      <c r="F593" t="s">
        <v>29</v>
      </c>
      <c r="G593">
        <v>3921500</v>
      </c>
      <c r="H593">
        <v>1098</v>
      </c>
      <c r="I593">
        <v>102.38575</v>
      </c>
      <c r="J593">
        <v>3922598</v>
      </c>
      <c r="K593"/>
      <c r="L593"/>
      <c r="M593"/>
      <c r="N593"/>
    </row>
    <row r="594" spans="1:14">
      <c r="A594">
        <v>593</v>
      </c>
      <c r="B594">
        <v>2018</v>
      </c>
      <c r="C594" t="s">
        <v>121</v>
      </c>
      <c r="D594" t="s">
        <v>1059</v>
      </c>
      <c r="E594" t="s">
        <v>122</v>
      </c>
      <c r="F594" t="s">
        <v>19</v>
      </c>
      <c r="G594">
        <v>334838186</v>
      </c>
      <c r="H594">
        <v>1110969323</v>
      </c>
      <c r="I594">
        <v>103.09</v>
      </c>
      <c r="J594">
        <v>1445807509</v>
      </c>
      <c r="K594"/>
      <c r="L594"/>
      <c r="M594"/>
      <c r="N594"/>
    </row>
    <row r="595" spans="1:14">
      <c r="A595">
        <v>594</v>
      </c>
      <c r="B595">
        <v>2018</v>
      </c>
      <c r="C595" t="s">
        <v>123</v>
      </c>
      <c r="D595" t="s">
        <v>1060</v>
      </c>
      <c r="E595" t="s">
        <v>124</v>
      </c>
      <c r="F595" t="s">
        <v>24</v>
      </c>
      <c r="G595">
        <v>2419968</v>
      </c>
      <c r="H595">
        <v>592458</v>
      </c>
      <c r="I595">
        <v>98.3271207865169</v>
      </c>
      <c r="J595">
        <v>3012426</v>
      </c>
      <c r="K595"/>
      <c r="L595"/>
      <c r="M595"/>
      <c r="N595"/>
    </row>
    <row r="596" spans="1:14">
      <c r="A596">
        <v>595</v>
      </c>
      <c r="B596">
        <v>2018</v>
      </c>
      <c r="C596" t="s">
        <v>125</v>
      </c>
      <c r="D596" t="s">
        <v>1061</v>
      </c>
      <c r="E596" t="s">
        <v>126</v>
      </c>
      <c r="F596" t="s">
        <v>19</v>
      </c>
      <c r="G596">
        <v>1548225514</v>
      </c>
      <c r="H596">
        <v>1701605471</v>
      </c>
      <c r="I596">
        <v>105.958333333333</v>
      </c>
      <c r="J596">
        <v>3249830985</v>
      </c>
      <c r="K596"/>
      <c r="L596"/>
      <c r="M596"/>
      <c r="N596"/>
    </row>
    <row r="597" spans="1:14">
      <c r="A597">
        <v>596</v>
      </c>
      <c r="B597">
        <v>2018</v>
      </c>
      <c r="C597" t="s">
        <v>127</v>
      </c>
      <c r="D597" t="s">
        <v>1062</v>
      </c>
      <c r="E597" t="s">
        <v>128</v>
      </c>
      <c r="F597" t="s">
        <v>14</v>
      </c>
      <c r="G597">
        <v>3409306</v>
      </c>
      <c r="H597">
        <v>3735</v>
      </c>
      <c r="I597">
        <v>111.257798225</v>
      </c>
      <c r="J597">
        <v>3413041</v>
      </c>
      <c r="K597"/>
      <c r="L597"/>
      <c r="M597"/>
      <c r="N597"/>
    </row>
    <row r="598" spans="1:14">
      <c r="A598">
        <v>597</v>
      </c>
      <c r="B598">
        <v>2018</v>
      </c>
      <c r="C598" t="s">
        <v>129</v>
      </c>
      <c r="D598" t="s">
        <v>1063</v>
      </c>
      <c r="E598" t="s">
        <v>130</v>
      </c>
      <c r="F598" t="s">
        <v>9</v>
      </c>
      <c r="G598">
        <v>30502361</v>
      </c>
      <c r="H598">
        <v>1098172</v>
      </c>
      <c r="I598">
        <v>127.428491666667</v>
      </c>
      <c r="J598">
        <v>31600533</v>
      </c>
      <c r="K598"/>
      <c r="L598"/>
      <c r="M598"/>
      <c r="N598"/>
    </row>
    <row r="599" spans="1:14">
      <c r="A599">
        <v>598</v>
      </c>
      <c r="B599">
        <v>2018</v>
      </c>
      <c r="C599" t="s">
        <v>131</v>
      </c>
      <c r="D599" t="s">
        <v>1064</v>
      </c>
      <c r="E599" t="s">
        <v>132</v>
      </c>
      <c r="F599" t="s">
        <v>24</v>
      </c>
      <c r="G599">
        <v>29711095</v>
      </c>
      <c r="H599">
        <v>10532202</v>
      </c>
      <c r="I599">
        <v>78.257012508916105</v>
      </c>
      <c r="J599">
        <v>40243297</v>
      </c>
      <c r="K599"/>
      <c r="L599"/>
      <c r="M599"/>
      <c r="N599"/>
    </row>
    <row r="600" spans="1:14">
      <c r="A600">
        <v>599</v>
      </c>
      <c r="B600">
        <v>2018</v>
      </c>
      <c r="C600" t="s">
        <v>133</v>
      </c>
      <c r="D600" t="s">
        <v>1065</v>
      </c>
      <c r="E600" t="s">
        <v>134</v>
      </c>
      <c r="F600" t="s">
        <v>24</v>
      </c>
      <c r="G600">
        <v>595139</v>
      </c>
      <c r="H600">
        <v>77860</v>
      </c>
      <c r="I600">
        <v>90.273394772863497</v>
      </c>
      <c r="J600">
        <v>672999</v>
      </c>
      <c r="K600"/>
      <c r="L600"/>
      <c r="M600"/>
      <c r="N600"/>
    </row>
    <row r="601" spans="1:14">
      <c r="A601">
        <v>600</v>
      </c>
      <c r="B601">
        <v>2018</v>
      </c>
      <c r="C601" t="s">
        <v>135</v>
      </c>
      <c r="D601" t="s">
        <v>1066</v>
      </c>
      <c r="E601" t="s">
        <v>136</v>
      </c>
      <c r="F601" t="s">
        <v>24</v>
      </c>
      <c r="G601">
        <v>1193594</v>
      </c>
      <c r="H601">
        <v>50592</v>
      </c>
      <c r="I601">
        <v>91.349219426787997</v>
      </c>
      <c r="J601">
        <v>1244186</v>
      </c>
      <c r="K601"/>
      <c r="L601"/>
      <c r="M601"/>
      <c r="N601"/>
    </row>
    <row r="602" spans="1:14">
      <c r="A602">
        <v>601</v>
      </c>
      <c r="B602">
        <v>2018</v>
      </c>
      <c r="C602" t="s">
        <v>139</v>
      </c>
      <c r="D602" t="s">
        <v>1067</v>
      </c>
      <c r="E602" t="s">
        <v>140</v>
      </c>
      <c r="F602" t="s">
        <v>19</v>
      </c>
      <c r="G602">
        <v>71493357</v>
      </c>
      <c r="H602">
        <v>38629703</v>
      </c>
      <c r="I602">
        <v>101.008195833333</v>
      </c>
      <c r="J602">
        <v>110123060</v>
      </c>
      <c r="K602"/>
      <c r="L602"/>
      <c r="M602"/>
      <c r="N602"/>
    </row>
    <row r="603" spans="1:14">
      <c r="A603">
        <v>602</v>
      </c>
      <c r="B603">
        <v>2018</v>
      </c>
      <c r="C603" t="s">
        <v>141</v>
      </c>
      <c r="D603" t="s">
        <v>1068</v>
      </c>
      <c r="E603" t="s">
        <v>142</v>
      </c>
      <c r="F603" t="s">
        <v>14</v>
      </c>
      <c r="G603">
        <v>41973527</v>
      </c>
      <c r="H603">
        <v>54261214</v>
      </c>
      <c r="I603">
        <v>135.24833333333299</v>
      </c>
      <c r="J603">
        <v>96234741</v>
      </c>
      <c r="K603"/>
      <c r="L603"/>
      <c r="M603"/>
      <c r="N603"/>
    </row>
    <row r="604" spans="1:14">
      <c r="A604">
        <v>603</v>
      </c>
      <c r="B604">
        <v>2018</v>
      </c>
      <c r="C604" t="s">
        <v>145</v>
      </c>
      <c r="D604" t="s">
        <v>1069</v>
      </c>
      <c r="E604" t="s">
        <v>146</v>
      </c>
      <c r="F604" t="s">
        <v>56</v>
      </c>
      <c r="G604">
        <v>27240171</v>
      </c>
      <c r="H604">
        <v>1481074</v>
      </c>
      <c r="I604">
        <v>116.190833333333</v>
      </c>
      <c r="J604">
        <v>28721245</v>
      </c>
      <c r="K604"/>
      <c r="L604"/>
      <c r="M604"/>
      <c r="N604"/>
    </row>
    <row r="605" spans="1:14">
      <c r="A605">
        <v>604</v>
      </c>
      <c r="B605">
        <v>2018</v>
      </c>
      <c r="C605" t="s">
        <v>147</v>
      </c>
      <c r="D605" t="s">
        <v>1070</v>
      </c>
      <c r="E605" t="s">
        <v>148</v>
      </c>
      <c r="F605" t="s">
        <v>9</v>
      </c>
      <c r="G605">
        <v>1142196745</v>
      </c>
      <c r="H605">
        <v>89707524</v>
      </c>
      <c r="I605">
        <v>96.825000000000003</v>
      </c>
      <c r="J605">
        <v>1231904269</v>
      </c>
      <c r="K605"/>
      <c r="L605"/>
      <c r="M605"/>
      <c r="N605"/>
    </row>
    <row r="606" spans="1:14">
      <c r="A606">
        <v>605</v>
      </c>
      <c r="B606">
        <v>2018</v>
      </c>
      <c r="C606" t="s">
        <v>149</v>
      </c>
      <c r="D606" t="s">
        <v>1071</v>
      </c>
      <c r="E606" t="s">
        <v>150</v>
      </c>
      <c r="F606" t="s">
        <v>14</v>
      </c>
      <c r="G606">
        <v>2102297</v>
      </c>
      <c r="H606">
        <v>5426330</v>
      </c>
      <c r="I606">
        <v>317.23333333333301</v>
      </c>
      <c r="J606">
        <v>7528627</v>
      </c>
      <c r="K606"/>
      <c r="L606"/>
      <c r="M606"/>
      <c r="N606"/>
    </row>
    <row r="607" spans="1:14">
      <c r="A607">
        <v>606</v>
      </c>
      <c r="B607">
        <v>2018</v>
      </c>
      <c r="C607" t="s">
        <v>151</v>
      </c>
      <c r="D607" t="s">
        <v>1072</v>
      </c>
      <c r="E607" t="s">
        <v>152</v>
      </c>
      <c r="F607" t="s">
        <v>19</v>
      </c>
      <c r="G607">
        <v>3016970</v>
      </c>
      <c r="H607">
        <v>4299307</v>
      </c>
      <c r="I607">
        <v>101.491666666667</v>
      </c>
      <c r="J607">
        <v>7316277</v>
      </c>
      <c r="K607"/>
      <c r="L607"/>
      <c r="M607"/>
      <c r="N607"/>
    </row>
    <row r="608" spans="1:14">
      <c r="A608">
        <v>607</v>
      </c>
      <c r="B608">
        <v>2018</v>
      </c>
      <c r="C608" t="s">
        <v>153</v>
      </c>
      <c r="D608" t="s">
        <v>1073</v>
      </c>
      <c r="E608" t="s">
        <v>154</v>
      </c>
      <c r="F608" t="s">
        <v>14</v>
      </c>
      <c r="G608">
        <v>250860</v>
      </c>
      <c r="H608">
        <v>922849</v>
      </c>
      <c r="I608">
        <v>103.535032618166</v>
      </c>
      <c r="J608">
        <v>1173709</v>
      </c>
      <c r="K608"/>
      <c r="L608"/>
      <c r="M608"/>
      <c r="N608"/>
    </row>
    <row r="609" spans="1:14">
      <c r="A609">
        <v>608</v>
      </c>
      <c r="B609">
        <v>2018</v>
      </c>
      <c r="C609" t="s">
        <v>155</v>
      </c>
      <c r="D609" t="s">
        <v>1074</v>
      </c>
      <c r="E609" t="s">
        <v>156</v>
      </c>
      <c r="F609" t="s">
        <v>19</v>
      </c>
      <c r="G609">
        <v>7134863</v>
      </c>
      <c r="H609">
        <v>82468289</v>
      </c>
      <c r="I609">
        <v>142.77500000000001</v>
      </c>
      <c r="J609">
        <v>89603152</v>
      </c>
      <c r="K609"/>
      <c r="L609"/>
      <c r="M609"/>
      <c r="N609"/>
    </row>
    <row r="610" spans="1:14">
      <c r="A610">
        <v>609</v>
      </c>
      <c r="B610">
        <v>2018</v>
      </c>
      <c r="C610" t="s">
        <v>0</v>
      </c>
      <c r="D610" t="s">
        <v>1075</v>
      </c>
      <c r="E610" t="s">
        <v>157</v>
      </c>
      <c r="F610" t="s">
        <v>9</v>
      </c>
      <c r="G610">
        <v>979186266</v>
      </c>
      <c r="H610">
        <v>857678114</v>
      </c>
      <c r="I610">
        <v>133.55500000000001</v>
      </c>
      <c r="J610">
        <v>1836864380</v>
      </c>
      <c r="K610"/>
      <c r="L610"/>
      <c r="M610"/>
      <c r="N610"/>
    </row>
    <row r="611" spans="1:14">
      <c r="A611">
        <v>610</v>
      </c>
      <c r="B611">
        <v>2018</v>
      </c>
      <c r="C611" t="s">
        <v>158</v>
      </c>
      <c r="D611" t="s">
        <v>1076</v>
      </c>
      <c r="E611" t="s">
        <v>159</v>
      </c>
      <c r="F611" t="s">
        <v>19</v>
      </c>
      <c r="G611">
        <v>62429836</v>
      </c>
      <c r="H611">
        <v>240535732</v>
      </c>
      <c r="I611">
        <v>101.166666666667</v>
      </c>
      <c r="J611">
        <v>302965568</v>
      </c>
      <c r="K611"/>
      <c r="L611"/>
      <c r="M611"/>
      <c r="N611"/>
    </row>
    <row r="612" spans="1:14">
      <c r="A612">
        <v>611</v>
      </c>
      <c r="B612">
        <v>2018</v>
      </c>
      <c r="C612" t="s">
        <v>160</v>
      </c>
      <c r="D612" t="s">
        <v>1077</v>
      </c>
      <c r="E612" t="s">
        <v>161</v>
      </c>
      <c r="F612" t="s">
        <v>9</v>
      </c>
      <c r="G612">
        <v>37970770</v>
      </c>
      <c r="H612">
        <v>135667475</v>
      </c>
      <c r="I612">
        <v>94.141666666666694</v>
      </c>
      <c r="J612">
        <v>173638245</v>
      </c>
      <c r="K612"/>
      <c r="L612"/>
      <c r="M612"/>
      <c r="N612"/>
    </row>
    <row r="613" spans="1:14">
      <c r="A613">
        <v>612</v>
      </c>
      <c r="B613">
        <v>2018</v>
      </c>
      <c r="C613" t="s">
        <v>162</v>
      </c>
      <c r="D613" t="s">
        <v>1078</v>
      </c>
      <c r="E613" t="s">
        <v>163</v>
      </c>
      <c r="F613" t="s">
        <v>9</v>
      </c>
      <c r="G613">
        <v>704913531</v>
      </c>
      <c r="H613">
        <v>708697163</v>
      </c>
      <c r="I613">
        <v>138.75833333333301</v>
      </c>
      <c r="J613">
        <v>1413610694</v>
      </c>
      <c r="K613"/>
      <c r="L613"/>
      <c r="M613"/>
      <c r="N613"/>
    </row>
    <row r="614" spans="1:14">
      <c r="A614">
        <v>613</v>
      </c>
      <c r="B614">
        <v>2018</v>
      </c>
      <c r="C614" t="s">
        <v>164</v>
      </c>
      <c r="D614" t="s">
        <v>1079</v>
      </c>
      <c r="E614" t="s">
        <v>165</v>
      </c>
      <c r="F614" t="s">
        <v>9</v>
      </c>
      <c r="G614">
        <v>4861068</v>
      </c>
      <c r="H614">
        <v>343</v>
      </c>
      <c r="I614">
        <v>104.708333333333</v>
      </c>
      <c r="J614">
        <v>4861411</v>
      </c>
      <c r="K614"/>
      <c r="L614"/>
      <c r="M614"/>
      <c r="N614"/>
    </row>
    <row r="615" spans="1:14">
      <c r="A615">
        <v>614</v>
      </c>
      <c r="B615">
        <v>2018</v>
      </c>
      <c r="C615" t="s">
        <v>166</v>
      </c>
      <c r="D615" t="s">
        <v>1080</v>
      </c>
      <c r="E615" t="s">
        <v>167</v>
      </c>
      <c r="F615" t="s">
        <v>9</v>
      </c>
      <c r="G615">
        <v>141323413</v>
      </c>
      <c r="H615">
        <v>5826141</v>
      </c>
      <c r="I615">
        <v>35.005866931519002</v>
      </c>
      <c r="J615">
        <v>147149554</v>
      </c>
      <c r="K615"/>
      <c r="L615"/>
      <c r="M615"/>
      <c r="N615"/>
    </row>
    <row r="616" spans="1:14">
      <c r="A616">
        <v>615</v>
      </c>
      <c r="B616">
        <v>2018</v>
      </c>
      <c r="C616" t="s">
        <v>168</v>
      </c>
      <c r="D616" t="s">
        <v>1081</v>
      </c>
      <c r="E616" t="s">
        <v>169</v>
      </c>
      <c r="F616" t="s">
        <v>19</v>
      </c>
      <c r="G616">
        <v>2332073</v>
      </c>
      <c r="H616">
        <v>1603616</v>
      </c>
      <c r="I616">
        <v>161.093633333333</v>
      </c>
      <c r="J616">
        <v>3935689</v>
      </c>
      <c r="K616"/>
      <c r="L616"/>
      <c r="M616"/>
      <c r="N616"/>
    </row>
    <row r="617" spans="1:14">
      <c r="A617">
        <v>616</v>
      </c>
      <c r="B617">
        <v>2018</v>
      </c>
      <c r="C617" t="s">
        <v>170</v>
      </c>
      <c r="D617" t="s">
        <v>1082</v>
      </c>
      <c r="E617" t="s">
        <v>171</v>
      </c>
      <c r="F617" t="s">
        <v>19</v>
      </c>
      <c r="G617">
        <v>320034431</v>
      </c>
      <c r="H617">
        <v>1244748094</v>
      </c>
      <c r="I617">
        <v>102.25</v>
      </c>
      <c r="J617">
        <v>1564782525</v>
      </c>
      <c r="K617"/>
      <c r="L617"/>
      <c r="M617"/>
      <c r="N617"/>
    </row>
    <row r="618" spans="1:14">
      <c r="A618">
        <v>617</v>
      </c>
      <c r="B618">
        <v>2018</v>
      </c>
      <c r="C618" t="s">
        <v>172</v>
      </c>
      <c r="D618" t="s">
        <v>1083</v>
      </c>
      <c r="E618" t="s">
        <v>173</v>
      </c>
      <c r="F618" t="s">
        <v>14</v>
      </c>
      <c r="G618">
        <v>40020008</v>
      </c>
      <c r="H618">
        <v>7956286</v>
      </c>
      <c r="I618">
        <v>96.241666666666703</v>
      </c>
      <c r="J618">
        <v>47976294</v>
      </c>
      <c r="K618"/>
      <c r="L618"/>
      <c r="M618"/>
      <c r="N618"/>
    </row>
    <row r="619" spans="1:14">
      <c r="A619">
        <v>618</v>
      </c>
      <c r="B619">
        <v>2018</v>
      </c>
      <c r="C619" t="s">
        <v>174</v>
      </c>
      <c r="D619" t="s">
        <v>1084</v>
      </c>
      <c r="E619" t="s">
        <v>175</v>
      </c>
      <c r="F619" t="s">
        <v>9</v>
      </c>
      <c r="G619">
        <v>91922956</v>
      </c>
      <c r="H619">
        <v>2937456</v>
      </c>
      <c r="I619">
        <v>99.999999999999901</v>
      </c>
      <c r="J619">
        <v>94860412</v>
      </c>
      <c r="K619"/>
      <c r="L619"/>
      <c r="M619"/>
      <c r="N619"/>
    </row>
    <row r="620" spans="1:14">
      <c r="A620">
        <v>619</v>
      </c>
      <c r="B620">
        <v>2018</v>
      </c>
      <c r="C620" t="s">
        <v>176</v>
      </c>
      <c r="D620" t="s">
        <v>1085</v>
      </c>
      <c r="E620" t="s">
        <v>177</v>
      </c>
      <c r="F620" t="s">
        <v>9</v>
      </c>
      <c r="G620">
        <v>3493899416</v>
      </c>
      <c r="H620">
        <v>4112662957</v>
      </c>
      <c r="I620">
        <v>99.55</v>
      </c>
      <c r="J620">
        <v>7606562373</v>
      </c>
      <c r="K620"/>
      <c r="L620"/>
      <c r="M620"/>
      <c r="N620"/>
    </row>
    <row r="621" spans="1:14">
      <c r="A621">
        <v>620</v>
      </c>
      <c r="B621">
        <v>2018</v>
      </c>
      <c r="C621" t="s">
        <v>178</v>
      </c>
      <c r="D621" t="s">
        <v>1086</v>
      </c>
      <c r="E621" t="s">
        <v>179</v>
      </c>
      <c r="F621" t="s">
        <v>24</v>
      </c>
      <c r="G621">
        <v>11120715</v>
      </c>
      <c r="H621">
        <v>5756489</v>
      </c>
      <c r="I621">
        <v>97.985501241442606</v>
      </c>
      <c r="J621">
        <v>16877204</v>
      </c>
      <c r="K621"/>
      <c r="L621"/>
      <c r="M621"/>
      <c r="N621"/>
    </row>
    <row r="622" spans="1:14">
      <c r="A622">
        <v>621</v>
      </c>
      <c r="B622">
        <v>2018</v>
      </c>
      <c r="C622" t="s">
        <v>180</v>
      </c>
      <c r="D622" t="s">
        <v>1087</v>
      </c>
      <c r="E622" t="s">
        <v>181</v>
      </c>
      <c r="F622" t="s">
        <v>9</v>
      </c>
      <c r="G622">
        <v>121697</v>
      </c>
      <c r="H622">
        <v>43817</v>
      </c>
      <c r="I622">
        <v>104.766955597446</v>
      </c>
      <c r="J622">
        <v>165514</v>
      </c>
      <c r="K622"/>
      <c r="L622"/>
      <c r="M622"/>
      <c r="N622"/>
    </row>
    <row r="623" spans="1:14">
      <c r="A623">
        <v>622</v>
      </c>
      <c r="B623">
        <v>2018</v>
      </c>
      <c r="C623" t="s">
        <v>182</v>
      </c>
      <c r="D623" t="s">
        <v>1088</v>
      </c>
      <c r="E623" t="s">
        <v>183</v>
      </c>
      <c r="F623" t="s">
        <v>9</v>
      </c>
      <c r="G623">
        <v>12243005</v>
      </c>
      <c r="H623">
        <v>27199526</v>
      </c>
      <c r="I623">
        <v>174.047333333333</v>
      </c>
      <c r="J623">
        <v>39442531</v>
      </c>
      <c r="K623"/>
      <c r="L623"/>
      <c r="M623"/>
      <c r="N623"/>
    </row>
    <row r="624" spans="1:14">
      <c r="A624">
        <v>623</v>
      </c>
      <c r="B624">
        <v>2018</v>
      </c>
      <c r="C624" t="s">
        <v>184</v>
      </c>
      <c r="D624" t="s">
        <v>1089</v>
      </c>
      <c r="E624" t="s">
        <v>185</v>
      </c>
      <c r="F624" t="s">
        <v>29</v>
      </c>
      <c r="G624">
        <v>12135263</v>
      </c>
      <c r="H624">
        <v>4617</v>
      </c>
      <c r="I624">
        <v>127.856010894452</v>
      </c>
      <c r="J624">
        <v>12139880</v>
      </c>
      <c r="K624"/>
      <c r="L624"/>
      <c r="M624"/>
      <c r="N624"/>
    </row>
    <row r="625" spans="1:14">
      <c r="A625">
        <v>624</v>
      </c>
      <c r="B625">
        <v>2018</v>
      </c>
      <c r="C625" t="s">
        <v>186</v>
      </c>
      <c r="D625" t="s">
        <v>1090</v>
      </c>
      <c r="E625" t="s">
        <v>187</v>
      </c>
      <c r="F625" t="s">
        <v>14</v>
      </c>
      <c r="G625">
        <v>6113</v>
      </c>
      <c r="H625">
        <v>1506</v>
      </c>
      <c r="I625">
        <v>106.235</v>
      </c>
      <c r="J625">
        <v>7619</v>
      </c>
      <c r="K625"/>
      <c r="L625"/>
      <c r="M625"/>
      <c r="N625"/>
    </row>
    <row r="626" spans="1:14">
      <c r="A626">
        <v>625</v>
      </c>
      <c r="B626">
        <v>2018</v>
      </c>
      <c r="C626" t="s">
        <v>188</v>
      </c>
      <c r="D626" t="s">
        <v>1091</v>
      </c>
      <c r="E626" t="s">
        <v>189</v>
      </c>
      <c r="F626" t="s">
        <v>9</v>
      </c>
      <c r="G626">
        <v>1744697069</v>
      </c>
      <c r="H626">
        <v>2760652048</v>
      </c>
      <c r="I626">
        <v>99.086083333333306</v>
      </c>
      <c r="J626">
        <v>4505349117</v>
      </c>
      <c r="K626"/>
      <c r="L626"/>
      <c r="M626"/>
      <c r="N626"/>
    </row>
    <row r="627" spans="1:14">
      <c r="A627">
        <v>626</v>
      </c>
      <c r="B627">
        <v>2018</v>
      </c>
      <c r="C627" t="s">
        <v>190</v>
      </c>
      <c r="D627" t="s">
        <v>1092</v>
      </c>
      <c r="E627" t="s">
        <v>191</v>
      </c>
      <c r="F627" t="s">
        <v>9</v>
      </c>
      <c r="G627">
        <v>85531072</v>
      </c>
      <c r="H627">
        <v>12658153</v>
      </c>
      <c r="I627">
        <v>112.958333333333</v>
      </c>
      <c r="J627">
        <v>98189225</v>
      </c>
      <c r="K627"/>
      <c r="L627"/>
      <c r="M627"/>
      <c r="N627"/>
    </row>
    <row r="628" spans="1:14">
      <c r="A628">
        <v>627</v>
      </c>
      <c r="B628">
        <v>2018</v>
      </c>
      <c r="C628" t="s">
        <v>194</v>
      </c>
      <c r="D628" t="s">
        <v>1093</v>
      </c>
      <c r="E628" t="s">
        <v>195</v>
      </c>
      <c r="F628" t="s">
        <v>9</v>
      </c>
      <c r="G628">
        <v>982200</v>
      </c>
      <c r="H628">
        <v>1412177</v>
      </c>
      <c r="I628">
        <v>79.472143558644902</v>
      </c>
      <c r="J628">
        <v>2394377</v>
      </c>
      <c r="K628"/>
      <c r="L628"/>
      <c r="M628"/>
      <c r="N628"/>
    </row>
    <row r="629" spans="1:14">
      <c r="A629">
        <v>628</v>
      </c>
      <c r="B629">
        <v>2018</v>
      </c>
      <c r="C629" t="s">
        <v>196</v>
      </c>
      <c r="D629" t="s">
        <v>1094</v>
      </c>
      <c r="E629" t="s">
        <v>197</v>
      </c>
      <c r="F629" t="s">
        <v>9</v>
      </c>
      <c r="G629">
        <v>850025</v>
      </c>
      <c r="H629">
        <v>3244351</v>
      </c>
      <c r="I629">
        <v>104.22529574600701</v>
      </c>
      <c r="J629">
        <v>4094376</v>
      </c>
      <c r="K629"/>
      <c r="L629"/>
      <c r="M629"/>
      <c r="N629"/>
    </row>
    <row r="630" spans="1:14">
      <c r="A630">
        <v>629</v>
      </c>
      <c r="B630">
        <v>2018</v>
      </c>
      <c r="C630" t="s">
        <v>198</v>
      </c>
      <c r="D630" t="s">
        <v>1095</v>
      </c>
      <c r="E630" t="s">
        <v>199</v>
      </c>
      <c r="F630" t="s">
        <v>9</v>
      </c>
      <c r="G630">
        <v>17946653</v>
      </c>
      <c r="H630">
        <v>1949415</v>
      </c>
      <c r="I630">
        <v>106.53808156592901</v>
      </c>
      <c r="J630">
        <v>19896068</v>
      </c>
      <c r="K630"/>
      <c r="L630"/>
      <c r="M630"/>
      <c r="N630"/>
    </row>
    <row r="631" spans="1:14">
      <c r="A631">
        <v>630</v>
      </c>
      <c r="B631">
        <v>2018</v>
      </c>
      <c r="C631" t="s">
        <v>200</v>
      </c>
      <c r="D631" t="s">
        <v>1096</v>
      </c>
      <c r="E631" t="s">
        <v>201</v>
      </c>
      <c r="F631" t="s">
        <v>14</v>
      </c>
      <c r="G631">
        <v>5306757</v>
      </c>
      <c r="H631">
        <v>25695</v>
      </c>
      <c r="I631">
        <v>101.21187935</v>
      </c>
      <c r="J631">
        <v>5332452</v>
      </c>
      <c r="K631"/>
      <c r="L631"/>
      <c r="M631"/>
      <c r="N631"/>
    </row>
    <row r="632" spans="1:14">
      <c r="A632">
        <v>631</v>
      </c>
      <c r="B632">
        <v>2018</v>
      </c>
      <c r="C632" t="s">
        <v>202</v>
      </c>
      <c r="D632" t="s">
        <v>1097</v>
      </c>
      <c r="E632" t="s">
        <v>203</v>
      </c>
      <c r="F632" t="s">
        <v>9</v>
      </c>
      <c r="G632">
        <v>411136860</v>
      </c>
      <c r="H632">
        <v>59648679</v>
      </c>
      <c r="I632">
        <v>99.3080916149068</v>
      </c>
      <c r="J632">
        <v>470785539</v>
      </c>
      <c r="K632"/>
      <c r="L632"/>
      <c r="M632"/>
      <c r="N632"/>
    </row>
    <row r="633" spans="1:14">
      <c r="A633">
        <v>632</v>
      </c>
      <c r="B633">
        <v>2018</v>
      </c>
      <c r="C633" t="s">
        <v>204</v>
      </c>
      <c r="D633" t="s">
        <v>1098</v>
      </c>
      <c r="E633" t="s">
        <v>205</v>
      </c>
      <c r="F633" t="s">
        <v>24</v>
      </c>
      <c r="G633">
        <v>421161</v>
      </c>
      <c r="H633">
        <v>155955</v>
      </c>
      <c r="I633">
        <v>89.283331172422194</v>
      </c>
      <c r="J633">
        <v>577116</v>
      </c>
      <c r="K633"/>
      <c r="L633"/>
      <c r="M633"/>
      <c r="N633"/>
    </row>
    <row r="634" spans="1:14">
      <c r="A634">
        <v>633</v>
      </c>
      <c r="B634">
        <v>2018</v>
      </c>
      <c r="C634" t="s">
        <v>206</v>
      </c>
      <c r="D634" t="s">
        <v>1099</v>
      </c>
      <c r="E634" t="s">
        <v>207</v>
      </c>
      <c r="F634" t="s">
        <v>24</v>
      </c>
      <c r="G634">
        <v>4500</v>
      </c>
      <c r="H634">
        <v>157653</v>
      </c>
      <c r="I634">
        <v>78.871885333972799</v>
      </c>
      <c r="J634">
        <v>162153</v>
      </c>
      <c r="K634"/>
      <c r="L634"/>
      <c r="M634"/>
      <c r="N634"/>
    </row>
    <row r="635" spans="1:14">
      <c r="A635">
        <v>634</v>
      </c>
      <c r="B635">
        <v>2018</v>
      </c>
      <c r="C635" t="s">
        <v>208</v>
      </c>
      <c r="D635" t="s">
        <v>1100</v>
      </c>
      <c r="E635" t="s">
        <v>209</v>
      </c>
      <c r="F635" t="s">
        <v>19</v>
      </c>
      <c r="G635">
        <v>15440988</v>
      </c>
      <c r="H635">
        <v>32338591</v>
      </c>
      <c r="I635">
        <v>107.48582500000001</v>
      </c>
      <c r="J635">
        <v>47779579</v>
      </c>
      <c r="K635"/>
      <c r="L635"/>
      <c r="M635"/>
      <c r="N635"/>
    </row>
    <row r="636" spans="1:14">
      <c r="A636">
        <v>635</v>
      </c>
      <c r="B636">
        <v>2018</v>
      </c>
      <c r="C636" t="s">
        <v>210</v>
      </c>
      <c r="D636" t="s">
        <v>1101</v>
      </c>
      <c r="E636" t="s">
        <v>211</v>
      </c>
      <c r="F636" t="s">
        <v>19</v>
      </c>
      <c r="G636">
        <v>771096</v>
      </c>
      <c r="H636">
        <v>7551041</v>
      </c>
      <c r="I636">
        <v>103.585833333333</v>
      </c>
      <c r="J636">
        <v>8322137</v>
      </c>
      <c r="K636"/>
      <c r="L636"/>
      <c r="M636"/>
      <c r="N636"/>
    </row>
    <row r="637" spans="1:14">
      <c r="A637">
        <v>636</v>
      </c>
      <c r="B637">
        <v>2018</v>
      </c>
      <c r="C637" t="s">
        <v>212</v>
      </c>
      <c r="D637" t="s">
        <v>1102</v>
      </c>
      <c r="E637" t="s">
        <v>213</v>
      </c>
      <c r="F637" t="s">
        <v>19</v>
      </c>
      <c r="G637">
        <v>14337283</v>
      </c>
      <c r="H637">
        <v>13524939</v>
      </c>
      <c r="I637">
        <v>105.687508333333</v>
      </c>
      <c r="J637">
        <v>27862222</v>
      </c>
      <c r="K637"/>
      <c r="L637"/>
      <c r="M637"/>
      <c r="N637"/>
    </row>
    <row r="638" spans="1:14">
      <c r="A638">
        <v>637</v>
      </c>
      <c r="B638">
        <v>2018</v>
      </c>
      <c r="C638" t="s">
        <v>214</v>
      </c>
      <c r="D638" t="s">
        <v>1103</v>
      </c>
      <c r="E638" t="s">
        <v>215</v>
      </c>
      <c r="F638" t="s">
        <v>24</v>
      </c>
      <c r="G638">
        <v>28052887</v>
      </c>
      <c r="H638">
        <v>1097</v>
      </c>
      <c r="I638">
        <v>270.17500000000001</v>
      </c>
      <c r="J638">
        <v>28053984</v>
      </c>
      <c r="K638"/>
      <c r="L638"/>
      <c r="M638"/>
      <c r="N638"/>
    </row>
    <row r="639" spans="1:14">
      <c r="A639">
        <v>638</v>
      </c>
      <c r="B639">
        <v>2018</v>
      </c>
      <c r="C639" t="s">
        <v>216</v>
      </c>
      <c r="D639" t="s">
        <v>1104</v>
      </c>
      <c r="E639" t="s">
        <v>217</v>
      </c>
      <c r="F639" t="s">
        <v>24</v>
      </c>
      <c r="G639">
        <v>66782402</v>
      </c>
      <c r="H639">
        <v>81413603</v>
      </c>
      <c r="I639">
        <v>101.43746740946099</v>
      </c>
      <c r="J639">
        <v>148196005</v>
      </c>
      <c r="K639"/>
      <c r="L639"/>
      <c r="M639"/>
      <c r="N639"/>
    </row>
    <row r="640" spans="1:14">
      <c r="A640">
        <v>639</v>
      </c>
      <c r="B640">
        <v>2018</v>
      </c>
      <c r="C640" t="s">
        <v>218</v>
      </c>
      <c r="D640" t="s">
        <v>1105</v>
      </c>
      <c r="E640" t="s">
        <v>219</v>
      </c>
      <c r="F640" t="s">
        <v>19</v>
      </c>
      <c r="G640">
        <v>325818</v>
      </c>
      <c r="H640">
        <v>504109</v>
      </c>
      <c r="I640">
        <v>59.628386870075602</v>
      </c>
      <c r="J640">
        <v>829927</v>
      </c>
      <c r="K640"/>
      <c r="L640"/>
      <c r="M640"/>
      <c r="N640"/>
    </row>
    <row r="641" spans="1:14">
      <c r="A641">
        <v>640</v>
      </c>
      <c r="B641">
        <v>2018</v>
      </c>
      <c r="C641" t="s">
        <v>220</v>
      </c>
      <c r="D641" t="s">
        <v>1106</v>
      </c>
      <c r="E641" t="s">
        <v>221</v>
      </c>
      <c r="F641" t="s">
        <v>24</v>
      </c>
      <c r="G641">
        <v>3077365</v>
      </c>
      <c r="H641">
        <v>1938417</v>
      </c>
      <c r="I641">
        <v>117.933333333333</v>
      </c>
      <c r="J641">
        <v>5015782</v>
      </c>
      <c r="K641"/>
      <c r="L641"/>
      <c r="M641"/>
      <c r="N641"/>
    </row>
    <row r="642" spans="1:14">
      <c r="A642">
        <v>641</v>
      </c>
      <c r="B642">
        <v>2018</v>
      </c>
      <c r="C642" t="s">
        <v>222</v>
      </c>
      <c r="D642" t="s">
        <v>1107</v>
      </c>
      <c r="E642" t="s">
        <v>223</v>
      </c>
      <c r="F642" t="s">
        <v>24</v>
      </c>
      <c r="G642">
        <v>6555810</v>
      </c>
      <c r="H642">
        <v>172783</v>
      </c>
      <c r="I642">
        <v>102.51666666666701</v>
      </c>
      <c r="J642">
        <v>6728593</v>
      </c>
      <c r="K642"/>
      <c r="L642"/>
      <c r="M642"/>
      <c r="N642"/>
    </row>
    <row r="643" spans="1:14">
      <c r="A643">
        <v>642</v>
      </c>
      <c r="B643">
        <v>2018</v>
      </c>
      <c r="C643" t="s">
        <v>224</v>
      </c>
      <c r="D643" t="s">
        <v>1108</v>
      </c>
      <c r="E643" t="s">
        <v>225</v>
      </c>
      <c r="F643" t="s">
        <v>9</v>
      </c>
      <c r="G643">
        <v>46606607</v>
      </c>
      <c r="H643">
        <v>6017841</v>
      </c>
      <c r="I643">
        <v>143.04988211977101</v>
      </c>
      <c r="J643">
        <v>52624448</v>
      </c>
      <c r="K643"/>
      <c r="L643"/>
      <c r="M643"/>
      <c r="N643"/>
    </row>
    <row r="644" spans="1:14">
      <c r="A644">
        <v>643</v>
      </c>
      <c r="B644">
        <v>2018</v>
      </c>
      <c r="C644" t="s">
        <v>226</v>
      </c>
      <c r="D644" t="s">
        <v>1109</v>
      </c>
      <c r="E644" t="s">
        <v>227</v>
      </c>
      <c r="F644" t="s">
        <v>9</v>
      </c>
      <c r="G644">
        <v>8912685</v>
      </c>
      <c r="H644">
        <v>72505</v>
      </c>
      <c r="I644">
        <v>89.787351943554</v>
      </c>
      <c r="J644">
        <v>8985190</v>
      </c>
      <c r="K644"/>
      <c r="L644"/>
      <c r="M644"/>
      <c r="N644"/>
    </row>
    <row r="645" spans="1:14">
      <c r="A645">
        <v>644</v>
      </c>
      <c r="B645">
        <v>2018</v>
      </c>
      <c r="C645" t="s">
        <v>228</v>
      </c>
      <c r="D645" t="s">
        <v>1110</v>
      </c>
      <c r="E645" t="s">
        <v>229</v>
      </c>
      <c r="F645" t="s">
        <v>9</v>
      </c>
      <c r="G645">
        <v>4666810</v>
      </c>
      <c r="H645">
        <v>474993</v>
      </c>
      <c r="I645">
        <v>99.051666666666705</v>
      </c>
      <c r="J645">
        <v>5141803</v>
      </c>
      <c r="K645"/>
      <c r="L645"/>
      <c r="M645"/>
      <c r="N645"/>
    </row>
    <row r="646" spans="1:14">
      <c r="A646">
        <v>645</v>
      </c>
      <c r="B646">
        <v>2018</v>
      </c>
      <c r="C646" t="s">
        <v>232</v>
      </c>
      <c r="D646" t="s">
        <v>1111</v>
      </c>
      <c r="E646" t="s">
        <v>233</v>
      </c>
      <c r="F646" t="s">
        <v>24</v>
      </c>
      <c r="G646">
        <v>289513</v>
      </c>
      <c r="H646">
        <v>68751</v>
      </c>
      <c r="I646">
        <v>97.763774851536297</v>
      </c>
      <c r="J646">
        <v>358264</v>
      </c>
      <c r="K646"/>
      <c r="L646"/>
      <c r="M646"/>
      <c r="N646"/>
    </row>
    <row r="647" spans="1:14">
      <c r="A647">
        <v>646</v>
      </c>
      <c r="B647">
        <v>2018</v>
      </c>
      <c r="C647" t="s">
        <v>234</v>
      </c>
      <c r="D647" t="s">
        <v>1112</v>
      </c>
      <c r="E647" t="s">
        <v>235</v>
      </c>
      <c r="F647" t="s">
        <v>14</v>
      </c>
      <c r="G647">
        <v>0</v>
      </c>
      <c r="H647">
        <v>2821</v>
      </c>
      <c r="I647">
        <v>100.7675</v>
      </c>
      <c r="J647">
        <v>2821</v>
      </c>
      <c r="K647"/>
      <c r="L647"/>
      <c r="M647"/>
      <c r="N647"/>
    </row>
    <row r="648" spans="1:14">
      <c r="A648">
        <v>647</v>
      </c>
      <c r="B648">
        <v>2018</v>
      </c>
      <c r="C648" t="s">
        <v>236</v>
      </c>
      <c r="D648" t="s">
        <v>1113</v>
      </c>
      <c r="E648" t="s">
        <v>237</v>
      </c>
      <c r="F648" t="s">
        <v>19</v>
      </c>
      <c r="G648">
        <v>5002386</v>
      </c>
      <c r="H648">
        <v>3925860</v>
      </c>
      <c r="I648">
        <v>101.003857033266</v>
      </c>
      <c r="J648">
        <v>8928246</v>
      </c>
      <c r="K648"/>
      <c r="L648"/>
      <c r="M648"/>
      <c r="N648"/>
    </row>
    <row r="649" spans="1:14">
      <c r="A649">
        <v>648</v>
      </c>
      <c r="B649">
        <v>2018</v>
      </c>
      <c r="C649" t="s">
        <v>238</v>
      </c>
      <c r="D649" t="s">
        <v>1114</v>
      </c>
      <c r="E649" t="s">
        <v>239</v>
      </c>
      <c r="F649" t="s">
        <v>24</v>
      </c>
      <c r="G649">
        <v>92377136</v>
      </c>
      <c r="H649">
        <v>10196343</v>
      </c>
      <c r="I649">
        <v>103.231237128567</v>
      </c>
      <c r="J649">
        <v>102573479</v>
      </c>
      <c r="K649"/>
      <c r="L649"/>
      <c r="M649"/>
      <c r="N649"/>
    </row>
    <row r="650" spans="1:14">
      <c r="A650">
        <v>649</v>
      </c>
      <c r="B650">
        <v>2018</v>
      </c>
      <c r="C650" t="s">
        <v>240</v>
      </c>
      <c r="D650" t="s">
        <v>1115</v>
      </c>
      <c r="E650" t="s">
        <v>241</v>
      </c>
      <c r="F650" t="s">
        <v>9</v>
      </c>
      <c r="G650">
        <v>27348131</v>
      </c>
      <c r="H650">
        <v>9902</v>
      </c>
      <c r="I650">
        <v>97.567423558065599</v>
      </c>
      <c r="J650">
        <v>27358033</v>
      </c>
      <c r="K650"/>
      <c r="L650"/>
      <c r="M650"/>
      <c r="N650"/>
    </row>
    <row r="651" spans="1:14">
      <c r="A651">
        <v>650</v>
      </c>
      <c r="B651">
        <v>2018</v>
      </c>
      <c r="C651" t="s">
        <v>242</v>
      </c>
      <c r="D651" t="s">
        <v>1116</v>
      </c>
      <c r="E651" t="s">
        <v>243</v>
      </c>
      <c r="F651" t="s">
        <v>24</v>
      </c>
      <c r="G651">
        <v>963922</v>
      </c>
      <c r="H651">
        <v>548101</v>
      </c>
      <c r="I651">
        <v>71.160259197100501</v>
      </c>
      <c r="J651">
        <v>1512023</v>
      </c>
      <c r="K651"/>
      <c r="L651"/>
      <c r="M651"/>
      <c r="N651"/>
    </row>
    <row r="652" spans="1:14">
      <c r="A652">
        <v>651</v>
      </c>
      <c r="B652">
        <v>2018</v>
      </c>
      <c r="C652" t="s">
        <v>244</v>
      </c>
      <c r="D652" t="s">
        <v>1117</v>
      </c>
      <c r="E652" t="s">
        <v>245</v>
      </c>
      <c r="F652" t="s">
        <v>14</v>
      </c>
      <c r="G652">
        <v>335192527</v>
      </c>
      <c r="H652">
        <v>437121371</v>
      </c>
      <c r="I652">
        <v>100.255418333333</v>
      </c>
      <c r="J652">
        <v>772313898</v>
      </c>
      <c r="K652"/>
      <c r="L652"/>
      <c r="M652"/>
      <c r="N652"/>
    </row>
    <row r="653" spans="1:14">
      <c r="A653">
        <v>652</v>
      </c>
      <c r="B653">
        <v>2018</v>
      </c>
      <c r="C653" t="s">
        <v>246</v>
      </c>
      <c r="D653" t="s">
        <v>1118</v>
      </c>
      <c r="E653" t="s">
        <v>247</v>
      </c>
      <c r="F653" t="s">
        <v>9</v>
      </c>
      <c r="G653">
        <v>1025548122</v>
      </c>
      <c r="H653">
        <v>2016439038</v>
      </c>
      <c r="I653">
        <v>120.683333333333</v>
      </c>
      <c r="J653">
        <v>3041987160</v>
      </c>
      <c r="K653"/>
      <c r="L653"/>
      <c r="M653"/>
      <c r="N653"/>
    </row>
    <row r="654" spans="1:14">
      <c r="A654">
        <v>653</v>
      </c>
      <c r="B654">
        <v>2018</v>
      </c>
      <c r="C654" t="s">
        <v>248</v>
      </c>
      <c r="D654" t="s">
        <v>1119</v>
      </c>
      <c r="E654" t="s">
        <v>249</v>
      </c>
      <c r="F654" t="s">
        <v>24</v>
      </c>
      <c r="G654">
        <v>8237425</v>
      </c>
      <c r="H654">
        <v>14691651</v>
      </c>
      <c r="I654">
        <v>119.616666666667</v>
      </c>
      <c r="J654">
        <v>22929076</v>
      </c>
      <c r="K654"/>
      <c r="L654"/>
      <c r="M654"/>
      <c r="N654"/>
    </row>
    <row r="655" spans="1:14">
      <c r="A655">
        <v>654</v>
      </c>
      <c r="B655">
        <v>2018</v>
      </c>
      <c r="C655" t="s">
        <v>250</v>
      </c>
      <c r="D655" t="s">
        <v>1120</v>
      </c>
      <c r="E655" t="s">
        <v>251</v>
      </c>
      <c r="F655" t="s">
        <v>24</v>
      </c>
      <c r="G655">
        <v>1731257</v>
      </c>
      <c r="H655">
        <v>253751</v>
      </c>
      <c r="I655">
        <v>132.64740543078599</v>
      </c>
      <c r="J655">
        <v>1985008</v>
      </c>
      <c r="K655"/>
      <c r="L655"/>
      <c r="M655"/>
      <c r="N655"/>
    </row>
    <row r="656" spans="1:14">
      <c r="A656">
        <v>655</v>
      </c>
      <c r="B656">
        <v>2018</v>
      </c>
      <c r="C656" t="s">
        <v>254</v>
      </c>
      <c r="D656" t="s">
        <v>1121</v>
      </c>
      <c r="E656" t="s">
        <v>255</v>
      </c>
      <c r="F656" t="s">
        <v>24</v>
      </c>
      <c r="G656">
        <v>22804</v>
      </c>
      <c r="H656">
        <v>141326</v>
      </c>
      <c r="I656">
        <v>104.091666666667</v>
      </c>
      <c r="J656">
        <v>164130</v>
      </c>
      <c r="K656"/>
      <c r="L656"/>
      <c r="M656"/>
      <c r="N656"/>
    </row>
    <row r="657" spans="1:14">
      <c r="A657">
        <v>656</v>
      </c>
      <c r="B657">
        <v>2018</v>
      </c>
      <c r="C657" t="s">
        <v>256</v>
      </c>
      <c r="D657" t="s">
        <v>1122</v>
      </c>
      <c r="E657" t="s">
        <v>257</v>
      </c>
      <c r="F657" t="s">
        <v>24</v>
      </c>
      <c r="G657">
        <v>155983470</v>
      </c>
      <c r="H657">
        <v>19604</v>
      </c>
      <c r="I657">
        <v>261.57654953788898</v>
      </c>
      <c r="J657">
        <v>156003074</v>
      </c>
      <c r="K657"/>
      <c r="L657"/>
      <c r="M657"/>
      <c r="N657"/>
    </row>
    <row r="658" spans="1:14">
      <c r="A658">
        <v>657</v>
      </c>
      <c r="B658">
        <v>2018</v>
      </c>
      <c r="C658" t="s">
        <v>258</v>
      </c>
      <c r="D658" t="s">
        <v>1123</v>
      </c>
      <c r="E658" t="s">
        <v>259</v>
      </c>
      <c r="F658" t="s">
        <v>14</v>
      </c>
      <c r="G658">
        <v>26340545</v>
      </c>
      <c r="H658">
        <v>6890246</v>
      </c>
      <c r="I658">
        <v>214.75573825000001</v>
      </c>
      <c r="J658">
        <v>33230791</v>
      </c>
      <c r="K658"/>
      <c r="L658"/>
      <c r="M658"/>
      <c r="N658"/>
    </row>
    <row r="659" spans="1:14">
      <c r="A659">
        <v>658</v>
      </c>
      <c r="B659">
        <v>2018</v>
      </c>
      <c r="C659" t="s">
        <v>260</v>
      </c>
      <c r="D659" t="s">
        <v>1124</v>
      </c>
      <c r="E659" t="s">
        <v>261</v>
      </c>
      <c r="F659" t="s">
        <v>19</v>
      </c>
      <c r="G659">
        <v>856200321</v>
      </c>
      <c r="H659">
        <v>637591345</v>
      </c>
      <c r="I659">
        <v>103.435</v>
      </c>
      <c r="J659">
        <v>1493791666</v>
      </c>
      <c r="K659"/>
      <c r="L659"/>
      <c r="M659"/>
      <c r="N659"/>
    </row>
    <row r="660" spans="1:14">
      <c r="A660">
        <v>659</v>
      </c>
      <c r="B660">
        <v>2018</v>
      </c>
      <c r="C660" t="s">
        <v>262</v>
      </c>
      <c r="D660" t="s">
        <v>1125</v>
      </c>
      <c r="E660" t="s">
        <v>263</v>
      </c>
      <c r="F660" t="s">
        <v>19</v>
      </c>
      <c r="G660">
        <v>45127233</v>
      </c>
      <c r="H660">
        <v>144010362</v>
      </c>
      <c r="I660">
        <v>108.408333333333</v>
      </c>
      <c r="J660">
        <v>189137595</v>
      </c>
      <c r="K660"/>
      <c r="L660"/>
      <c r="M660"/>
      <c r="N660"/>
    </row>
    <row r="661" spans="1:14">
      <c r="A661">
        <v>660</v>
      </c>
      <c r="B661">
        <v>2018</v>
      </c>
      <c r="C661" t="s">
        <v>264</v>
      </c>
      <c r="D661" t="s">
        <v>1126</v>
      </c>
      <c r="E661" t="s">
        <v>265</v>
      </c>
      <c r="F661" t="s">
        <v>9</v>
      </c>
      <c r="G661">
        <v>9439317</v>
      </c>
      <c r="H661">
        <v>1278703</v>
      </c>
      <c r="I661">
        <v>121.64749999999999</v>
      </c>
      <c r="J661">
        <v>10718020</v>
      </c>
      <c r="K661"/>
      <c r="L661"/>
      <c r="M661"/>
      <c r="N661"/>
    </row>
    <row r="662" spans="1:14">
      <c r="A662">
        <v>661</v>
      </c>
      <c r="B662">
        <v>2018</v>
      </c>
      <c r="C662" t="s">
        <v>266</v>
      </c>
      <c r="D662" t="s">
        <v>1127</v>
      </c>
      <c r="E662" t="s">
        <v>267</v>
      </c>
      <c r="F662" t="s">
        <v>29</v>
      </c>
      <c r="G662">
        <v>0</v>
      </c>
      <c r="H662">
        <v>188845567</v>
      </c>
      <c r="I662">
        <v>101.875</v>
      </c>
      <c r="J662">
        <v>188845567</v>
      </c>
      <c r="K662"/>
      <c r="L662"/>
      <c r="M662"/>
      <c r="N662"/>
    </row>
    <row r="663" spans="1:14">
      <c r="A663">
        <v>662</v>
      </c>
      <c r="B663">
        <v>2018</v>
      </c>
      <c r="C663" t="s">
        <v>268</v>
      </c>
      <c r="D663" t="s">
        <v>1128</v>
      </c>
      <c r="E663" t="s">
        <v>269</v>
      </c>
      <c r="F663" t="s">
        <v>9</v>
      </c>
      <c r="G663">
        <v>101821936</v>
      </c>
      <c r="H663">
        <v>22839518</v>
      </c>
      <c r="I663">
        <v>105.883333333333</v>
      </c>
      <c r="J663">
        <v>124661454</v>
      </c>
      <c r="K663"/>
      <c r="L663"/>
      <c r="M663"/>
      <c r="N663"/>
    </row>
    <row r="664" spans="1:14">
      <c r="A664">
        <v>663</v>
      </c>
      <c r="B664">
        <v>2018</v>
      </c>
      <c r="C664" t="s">
        <v>270</v>
      </c>
      <c r="D664" t="s">
        <v>1129</v>
      </c>
      <c r="E664" t="s">
        <v>271</v>
      </c>
      <c r="F664" t="s">
        <v>14</v>
      </c>
      <c r="G664">
        <v>55599215</v>
      </c>
      <c r="H664">
        <v>2613325</v>
      </c>
      <c r="I664">
        <v>105.228675</v>
      </c>
      <c r="J664">
        <v>58212540</v>
      </c>
      <c r="K664"/>
      <c r="L664"/>
      <c r="M664"/>
      <c r="N664"/>
    </row>
    <row r="665" spans="1:14">
      <c r="A665">
        <v>664</v>
      </c>
      <c r="B665">
        <v>2018</v>
      </c>
      <c r="C665" t="s">
        <v>272</v>
      </c>
      <c r="D665" t="s">
        <v>1130</v>
      </c>
      <c r="E665" t="s">
        <v>273</v>
      </c>
      <c r="F665" t="s">
        <v>56</v>
      </c>
      <c r="G665">
        <v>172567944</v>
      </c>
      <c r="H665">
        <v>52778767</v>
      </c>
      <c r="I665">
        <v>88.876840778760993</v>
      </c>
      <c r="J665">
        <v>225346711</v>
      </c>
      <c r="K665"/>
      <c r="L665"/>
      <c r="M665"/>
      <c r="N665"/>
    </row>
    <row r="666" spans="1:14">
      <c r="A666">
        <v>665</v>
      </c>
      <c r="B666">
        <v>2018</v>
      </c>
      <c r="C666" t="s">
        <v>274</v>
      </c>
      <c r="D666" t="s">
        <v>1131</v>
      </c>
      <c r="E666" t="s">
        <v>275</v>
      </c>
      <c r="F666" t="s">
        <v>29</v>
      </c>
      <c r="G666">
        <v>168381661</v>
      </c>
      <c r="H666">
        <v>29329064</v>
      </c>
      <c r="I666">
        <v>138.504947187684</v>
      </c>
      <c r="J666">
        <v>197710725</v>
      </c>
      <c r="K666"/>
      <c r="L666"/>
      <c r="M666"/>
      <c r="N666"/>
    </row>
    <row r="667" spans="1:14">
      <c r="A667">
        <v>666</v>
      </c>
      <c r="B667">
        <v>2018</v>
      </c>
      <c r="C667" t="s">
        <v>276</v>
      </c>
      <c r="D667" t="s">
        <v>1132</v>
      </c>
      <c r="E667" t="s">
        <v>277</v>
      </c>
      <c r="F667" t="s">
        <v>9</v>
      </c>
      <c r="G667">
        <v>764913551</v>
      </c>
      <c r="H667">
        <v>133301200</v>
      </c>
      <c r="I667">
        <v>99.983333333333306</v>
      </c>
      <c r="J667">
        <v>898214751</v>
      </c>
      <c r="K667"/>
      <c r="L667"/>
      <c r="M667"/>
      <c r="N667"/>
    </row>
    <row r="668" spans="1:14">
      <c r="A668">
        <v>667</v>
      </c>
      <c r="B668">
        <v>2018</v>
      </c>
      <c r="C668" t="s">
        <v>278</v>
      </c>
      <c r="D668" t="s">
        <v>1133</v>
      </c>
      <c r="E668" t="s">
        <v>279</v>
      </c>
      <c r="F668" t="s">
        <v>9</v>
      </c>
      <c r="G668">
        <v>81073741</v>
      </c>
      <c r="H668">
        <v>66356284</v>
      </c>
      <c r="I668">
        <v>111.477761168854</v>
      </c>
      <c r="J668">
        <v>147430025</v>
      </c>
      <c r="K668"/>
      <c r="L668"/>
      <c r="M668"/>
      <c r="N668"/>
    </row>
    <row r="669" spans="1:14">
      <c r="A669">
        <v>668</v>
      </c>
      <c r="B669">
        <v>2018</v>
      </c>
      <c r="C669" t="s">
        <v>280</v>
      </c>
      <c r="D669" t="s">
        <v>1134</v>
      </c>
      <c r="E669" t="s">
        <v>281</v>
      </c>
      <c r="F669" t="s">
        <v>19</v>
      </c>
      <c r="G669">
        <v>70006214</v>
      </c>
      <c r="H669">
        <v>187971337</v>
      </c>
      <c r="I669">
        <v>126.825</v>
      </c>
      <c r="J669">
        <v>257977551</v>
      </c>
      <c r="K669"/>
      <c r="L669"/>
      <c r="M669"/>
      <c r="N669"/>
    </row>
    <row r="670" spans="1:14">
      <c r="A670">
        <v>669</v>
      </c>
      <c r="B670">
        <v>2018</v>
      </c>
      <c r="C670" t="s">
        <v>282</v>
      </c>
      <c r="D670" t="s">
        <v>1135</v>
      </c>
      <c r="E670" t="s">
        <v>283</v>
      </c>
      <c r="F670" t="s">
        <v>19</v>
      </c>
      <c r="G670">
        <v>43852720</v>
      </c>
      <c r="H670">
        <v>54827782</v>
      </c>
      <c r="I670">
        <v>103.49566666666701</v>
      </c>
      <c r="J670">
        <v>98680502</v>
      </c>
      <c r="K670"/>
      <c r="L670"/>
      <c r="M670"/>
      <c r="N670"/>
    </row>
    <row r="671" spans="1:14">
      <c r="A671">
        <v>670</v>
      </c>
      <c r="B671">
        <v>2018</v>
      </c>
      <c r="C671" t="s">
        <v>284</v>
      </c>
      <c r="D671" t="s">
        <v>1136</v>
      </c>
      <c r="E671" t="s">
        <v>285</v>
      </c>
      <c r="F671" t="s">
        <v>29</v>
      </c>
      <c r="G671">
        <v>2246004</v>
      </c>
      <c r="H671">
        <v>15796</v>
      </c>
      <c r="I671">
        <v>102.85</v>
      </c>
      <c r="J671">
        <v>2261800</v>
      </c>
      <c r="K671"/>
      <c r="L671"/>
      <c r="M671"/>
      <c r="N671"/>
    </row>
    <row r="672" spans="1:14">
      <c r="A672">
        <v>671</v>
      </c>
      <c r="B672">
        <v>2018</v>
      </c>
      <c r="C672" t="s">
        <v>286</v>
      </c>
      <c r="D672" t="s">
        <v>1137</v>
      </c>
      <c r="E672" t="s">
        <v>287</v>
      </c>
      <c r="F672" t="s">
        <v>56</v>
      </c>
      <c r="G672">
        <v>4259657</v>
      </c>
      <c r="H672">
        <v>376202</v>
      </c>
      <c r="I672">
        <v>101.85833333333299</v>
      </c>
      <c r="J672">
        <v>4635859</v>
      </c>
      <c r="K672"/>
      <c r="L672"/>
      <c r="M672"/>
      <c r="N672"/>
    </row>
    <row r="673" spans="1:14">
      <c r="A673">
        <v>672</v>
      </c>
      <c r="B673">
        <v>2018</v>
      </c>
      <c r="C673" t="s">
        <v>288</v>
      </c>
      <c r="D673" t="s">
        <v>1138</v>
      </c>
      <c r="E673" t="s">
        <v>289</v>
      </c>
      <c r="F673" t="s">
        <v>9</v>
      </c>
      <c r="G673">
        <v>37955148</v>
      </c>
      <c r="H673">
        <v>76522614</v>
      </c>
      <c r="I673">
        <v>99.733176303959596</v>
      </c>
      <c r="J673">
        <v>114477762</v>
      </c>
      <c r="K673"/>
      <c r="L673"/>
      <c r="M673"/>
      <c r="N673"/>
    </row>
    <row r="674" spans="1:14">
      <c r="A674">
        <v>673</v>
      </c>
      <c r="B674">
        <v>2018</v>
      </c>
      <c r="C674" t="s">
        <v>290</v>
      </c>
      <c r="D674" t="s">
        <v>1139</v>
      </c>
      <c r="E674" t="s">
        <v>291</v>
      </c>
      <c r="F674" t="s">
        <v>19</v>
      </c>
      <c r="G674">
        <v>9237318</v>
      </c>
      <c r="H674">
        <v>50091971</v>
      </c>
      <c r="I674">
        <v>104.38833333333299</v>
      </c>
      <c r="J674">
        <v>59329289</v>
      </c>
      <c r="K674"/>
      <c r="L674"/>
      <c r="M674"/>
      <c r="N674"/>
    </row>
    <row r="675" spans="1:14">
      <c r="A675">
        <v>674</v>
      </c>
      <c r="B675">
        <v>2018</v>
      </c>
      <c r="C675" t="s">
        <v>292</v>
      </c>
      <c r="D675" t="s">
        <v>1140</v>
      </c>
      <c r="E675" t="s">
        <v>293</v>
      </c>
      <c r="F675" t="s">
        <v>19</v>
      </c>
      <c r="G675">
        <v>163822299</v>
      </c>
      <c r="H675">
        <v>235538314</v>
      </c>
      <c r="I675">
        <v>173.01582500000001</v>
      </c>
      <c r="J675">
        <v>399360613</v>
      </c>
      <c r="K675"/>
      <c r="L675"/>
      <c r="M675"/>
      <c r="N675"/>
    </row>
    <row r="676" spans="1:14">
      <c r="A676">
        <v>675</v>
      </c>
      <c r="B676">
        <v>2018</v>
      </c>
      <c r="C676" t="s">
        <v>294</v>
      </c>
      <c r="D676" t="s">
        <v>1141</v>
      </c>
      <c r="E676" t="s">
        <v>295</v>
      </c>
      <c r="F676" t="s">
        <v>24</v>
      </c>
      <c r="G676">
        <v>329396</v>
      </c>
      <c r="H676">
        <v>814170</v>
      </c>
      <c r="I676">
        <v>120.781923717837</v>
      </c>
      <c r="J676">
        <v>1143566</v>
      </c>
      <c r="K676"/>
      <c r="L676"/>
      <c r="M676"/>
      <c r="N676"/>
    </row>
    <row r="677" spans="1:14">
      <c r="A677">
        <v>676</v>
      </c>
      <c r="B677">
        <v>2018</v>
      </c>
      <c r="C677" t="s">
        <v>296</v>
      </c>
      <c r="D677" t="s">
        <v>1142</v>
      </c>
      <c r="E677" t="s">
        <v>297</v>
      </c>
      <c r="F677" t="s">
        <v>9</v>
      </c>
      <c r="G677">
        <v>594877152</v>
      </c>
      <c r="H677">
        <v>533130197</v>
      </c>
      <c r="I677">
        <v>100</v>
      </c>
      <c r="J677">
        <v>1128007349</v>
      </c>
      <c r="K677"/>
      <c r="L677"/>
      <c r="M677"/>
      <c r="N677"/>
    </row>
    <row r="678" spans="1:14">
      <c r="A678">
        <v>677</v>
      </c>
      <c r="B678">
        <v>2018</v>
      </c>
      <c r="C678" t="s">
        <v>298</v>
      </c>
      <c r="D678" t="s">
        <v>1143</v>
      </c>
      <c r="E678" t="s">
        <v>299</v>
      </c>
      <c r="F678" t="s">
        <v>29</v>
      </c>
      <c r="G678">
        <v>30408524</v>
      </c>
      <c r="H678">
        <v>8546971</v>
      </c>
      <c r="I678">
        <v>103.47499999999999</v>
      </c>
      <c r="J678">
        <v>38955495</v>
      </c>
      <c r="K678"/>
      <c r="L678"/>
      <c r="M678"/>
      <c r="N678"/>
    </row>
    <row r="679" spans="1:14">
      <c r="A679">
        <v>678</v>
      </c>
      <c r="B679">
        <v>2018</v>
      </c>
      <c r="C679" t="s">
        <v>300</v>
      </c>
      <c r="D679" t="s">
        <v>1144</v>
      </c>
      <c r="E679" t="s">
        <v>301</v>
      </c>
      <c r="F679" t="s">
        <v>24</v>
      </c>
      <c r="G679">
        <v>3178653</v>
      </c>
      <c r="H679">
        <v>59383</v>
      </c>
      <c r="I679">
        <v>106.622842086389</v>
      </c>
      <c r="J679">
        <v>3238036</v>
      </c>
      <c r="K679"/>
      <c r="L679"/>
      <c r="M679"/>
      <c r="N679"/>
    </row>
    <row r="680" spans="1:14">
      <c r="A680">
        <v>679</v>
      </c>
      <c r="B680">
        <v>2018</v>
      </c>
      <c r="C680" t="s">
        <v>302</v>
      </c>
      <c r="D680" t="s">
        <v>1145</v>
      </c>
      <c r="E680" t="s">
        <v>303</v>
      </c>
      <c r="F680" t="s">
        <v>24</v>
      </c>
      <c r="G680">
        <v>47163153</v>
      </c>
      <c r="H680">
        <v>2581</v>
      </c>
      <c r="I680">
        <v>6255.0854532147296</v>
      </c>
      <c r="J680">
        <v>47165734</v>
      </c>
      <c r="K680"/>
      <c r="L680"/>
      <c r="M680"/>
      <c r="N680"/>
    </row>
    <row r="681" spans="1:14">
      <c r="A681">
        <v>680</v>
      </c>
      <c r="B681">
        <v>2018</v>
      </c>
      <c r="C681" t="s">
        <v>304</v>
      </c>
      <c r="D681" t="s">
        <v>1146</v>
      </c>
      <c r="E681" t="s">
        <v>305</v>
      </c>
      <c r="F681" t="s">
        <v>19</v>
      </c>
      <c r="G681">
        <v>85638541</v>
      </c>
      <c r="H681">
        <v>362751089</v>
      </c>
      <c r="I681">
        <v>328.40083333333303</v>
      </c>
      <c r="J681">
        <v>448389630</v>
      </c>
      <c r="K681"/>
      <c r="L681"/>
      <c r="M681"/>
      <c r="N681"/>
    </row>
    <row r="682" spans="1:14">
      <c r="A682">
        <v>681</v>
      </c>
      <c r="B682">
        <v>2018</v>
      </c>
      <c r="C682" t="s">
        <v>306</v>
      </c>
      <c r="D682" t="s">
        <v>1147</v>
      </c>
      <c r="E682" t="s">
        <v>307</v>
      </c>
      <c r="F682" t="s">
        <v>9</v>
      </c>
      <c r="G682">
        <v>1258244922</v>
      </c>
      <c r="H682">
        <v>2061911476</v>
      </c>
      <c r="I682">
        <v>99.437916666666695</v>
      </c>
      <c r="J682">
        <v>3320156398</v>
      </c>
      <c r="K682"/>
      <c r="L682"/>
      <c r="M682"/>
      <c r="N682"/>
    </row>
    <row r="683" spans="1:14">
      <c r="A683">
        <v>682</v>
      </c>
      <c r="B683">
        <v>2018</v>
      </c>
      <c r="C683" t="s">
        <v>308</v>
      </c>
      <c r="D683" t="s">
        <v>1148</v>
      </c>
      <c r="E683" t="s">
        <v>309</v>
      </c>
      <c r="F683" t="s">
        <v>19</v>
      </c>
      <c r="G683">
        <v>2749444</v>
      </c>
      <c r="H683">
        <v>35620637</v>
      </c>
      <c r="I683">
        <v>103.136666666667</v>
      </c>
      <c r="J683">
        <v>38370081</v>
      </c>
      <c r="K683"/>
      <c r="L683"/>
      <c r="M683"/>
      <c r="N683"/>
    </row>
    <row r="684" spans="1:14">
      <c r="A684">
        <v>683</v>
      </c>
      <c r="B684">
        <v>2018</v>
      </c>
      <c r="C684" t="s">
        <v>310</v>
      </c>
      <c r="D684" t="s">
        <v>1149</v>
      </c>
      <c r="E684" t="s">
        <v>311</v>
      </c>
      <c r="F684" t="s">
        <v>19</v>
      </c>
      <c r="G684">
        <v>8818573</v>
      </c>
      <c r="H684">
        <v>69576500</v>
      </c>
      <c r="I684">
        <v>168.88333333333301</v>
      </c>
      <c r="J684">
        <v>78395073</v>
      </c>
      <c r="K684"/>
      <c r="L684"/>
      <c r="M684"/>
      <c r="N684"/>
    </row>
    <row r="685" spans="1:14">
      <c r="A685">
        <v>684</v>
      </c>
      <c r="B685">
        <v>2018</v>
      </c>
      <c r="C685" t="s">
        <v>312</v>
      </c>
      <c r="D685" t="s">
        <v>1150</v>
      </c>
      <c r="E685" t="s">
        <v>313</v>
      </c>
      <c r="F685" t="s">
        <v>24</v>
      </c>
      <c r="G685">
        <v>5887318</v>
      </c>
      <c r="H685">
        <v>301092</v>
      </c>
      <c r="I685">
        <v>64.144999999999996</v>
      </c>
      <c r="J685">
        <v>6188410</v>
      </c>
      <c r="K685"/>
      <c r="L685"/>
      <c r="M685"/>
      <c r="N685"/>
    </row>
    <row r="686" spans="1:14">
      <c r="A686">
        <v>685</v>
      </c>
      <c r="B686">
        <v>2018</v>
      </c>
      <c r="C686" t="s">
        <v>316</v>
      </c>
      <c r="D686" t="s">
        <v>1151</v>
      </c>
      <c r="E686" t="s">
        <v>317</v>
      </c>
      <c r="F686" t="s">
        <v>24</v>
      </c>
      <c r="G686">
        <v>15621425</v>
      </c>
      <c r="H686">
        <v>105723</v>
      </c>
      <c r="I686">
        <v>102.92480815009699</v>
      </c>
      <c r="J686">
        <v>15727148</v>
      </c>
      <c r="K686"/>
      <c r="L686"/>
      <c r="M686"/>
      <c r="N686"/>
    </row>
    <row r="687" spans="1:14">
      <c r="A687">
        <v>686</v>
      </c>
      <c r="B687">
        <v>2018</v>
      </c>
      <c r="C687" t="s">
        <v>318</v>
      </c>
      <c r="D687" t="s">
        <v>1152</v>
      </c>
      <c r="E687" t="s">
        <v>319</v>
      </c>
      <c r="F687" t="s">
        <v>24</v>
      </c>
      <c r="G687">
        <v>7678329</v>
      </c>
      <c r="H687">
        <v>70928</v>
      </c>
      <c r="I687">
        <v>109.406704846526</v>
      </c>
      <c r="J687">
        <v>7749257</v>
      </c>
      <c r="K687"/>
      <c r="L687"/>
      <c r="M687"/>
      <c r="N687"/>
    </row>
    <row r="688" spans="1:14">
      <c r="A688">
        <v>687</v>
      </c>
      <c r="B688">
        <v>2018</v>
      </c>
      <c r="C688" t="s">
        <v>322</v>
      </c>
      <c r="D688" t="s">
        <v>1153</v>
      </c>
      <c r="E688" t="s">
        <v>323</v>
      </c>
      <c r="F688" t="s">
        <v>24</v>
      </c>
      <c r="G688">
        <v>0</v>
      </c>
      <c r="H688">
        <v>803549</v>
      </c>
      <c r="I688">
        <v>118.76860398636801</v>
      </c>
      <c r="J688">
        <v>803549</v>
      </c>
      <c r="K688"/>
      <c r="L688"/>
      <c r="M688"/>
      <c r="N688"/>
    </row>
    <row r="689" spans="1:14">
      <c r="A689">
        <v>688</v>
      </c>
      <c r="B689">
        <v>2018</v>
      </c>
      <c r="C689" t="s">
        <v>324</v>
      </c>
      <c r="D689" t="s">
        <v>1154</v>
      </c>
      <c r="E689" t="s">
        <v>325</v>
      </c>
      <c r="F689" t="s">
        <v>14</v>
      </c>
      <c r="G689">
        <v>12323932</v>
      </c>
      <c r="H689">
        <v>4142295</v>
      </c>
      <c r="I689">
        <v>112.359814904202</v>
      </c>
      <c r="J689">
        <v>16466227</v>
      </c>
      <c r="K689"/>
      <c r="L689"/>
      <c r="M689"/>
      <c r="N689"/>
    </row>
    <row r="690" spans="1:14">
      <c r="A690">
        <v>689</v>
      </c>
      <c r="B690">
        <v>2018</v>
      </c>
      <c r="C690" t="s">
        <v>326</v>
      </c>
      <c r="D690" t="s">
        <v>1155</v>
      </c>
      <c r="E690" t="s">
        <v>327</v>
      </c>
      <c r="F690" t="s">
        <v>24</v>
      </c>
      <c r="G690">
        <v>0</v>
      </c>
      <c r="H690">
        <v>5123</v>
      </c>
      <c r="I690">
        <v>91.344857594936698</v>
      </c>
      <c r="J690">
        <v>5123</v>
      </c>
      <c r="K690"/>
      <c r="L690"/>
      <c r="M690"/>
      <c r="N690"/>
    </row>
    <row r="691" spans="1:14">
      <c r="A691">
        <v>690</v>
      </c>
      <c r="B691">
        <v>2018</v>
      </c>
      <c r="C691" t="s">
        <v>328</v>
      </c>
      <c r="D691" t="s">
        <v>1156</v>
      </c>
      <c r="E691" t="s">
        <v>329</v>
      </c>
      <c r="F691" t="s">
        <v>24</v>
      </c>
      <c r="G691">
        <v>2515621</v>
      </c>
      <c r="H691">
        <v>100008</v>
      </c>
      <c r="I691">
        <v>103.39171708333301</v>
      </c>
      <c r="J691">
        <v>2615629</v>
      </c>
      <c r="K691"/>
      <c r="L691"/>
      <c r="M691"/>
      <c r="N691"/>
    </row>
    <row r="692" spans="1:14">
      <c r="A692">
        <v>691</v>
      </c>
      <c r="B692">
        <v>2018</v>
      </c>
      <c r="C692" t="s">
        <v>330</v>
      </c>
      <c r="D692" t="s">
        <v>1157</v>
      </c>
      <c r="E692" t="s">
        <v>331</v>
      </c>
      <c r="F692" t="s">
        <v>9</v>
      </c>
      <c r="G692">
        <v>924476698</v>
      </c>
      <c r="H692">
        <v>2676076815</v>
      </c>
      <c r="I692">
        <v>99.295873317280297</v>
      </c>
      <c r="J692">
        <v>3600553513</v>
      </c>
      <c r="K692"/>
      <c r="L692"/>
      <c r="M692"/>
      <c r="N692"/>
    </row>
    <row r="693" spans="1:14">
      <c r="A693">
        <v>692</v>
      </c>
      <c r="B693">
        <v>2018</v>
      </c>
      <c r="C693" t="s">
        <v>334</v>
      </c>
      <c r="D693" t="s">
        <v>1158</v>
      </c>
      <c r="E693" t="s">
        <v>335</v>
      </c>
      <c r="F693" t="s">
        <v>9</v>
      </c>
      <c r="G693">
        <v>4801258</v>
      </c>
      <c r="H693">
        <v>730285</v>
      </c>
      <c r="I693">
        <v>99.95</v>
      </c>
      <c r="J693">
        <v>5531543</v>
      </c>
      <c r="K693"/>
      <c r="L693"/>
      <c r="M693"/>
      <c r="N693"/>
    </row>
    <row r="694" spans="1:14">
      <c r="A694">
        <v>693</v>
      </c>
      <c r="B694">
        <v>2018</v>
      </c>
      <c r="C694" t="s">
        <v>336</v>
      </c>
      <c r="D694" t="s">
        <v>1159</v>
      </c>
      <c r="E694" t="s">
        <v>337</v>
      </c>
      <c r="F694" t="s">
        <v>24</v>
      </c>
      <c r="G694">
        <v>5213235</v>
      </c>
      <c r="H694">
        <v>11141376</v>
      </c>
      <c r="I694">
        <v>117.105769715183</v>
      </c>
      <c r="J694">
        <v>16354611</v>
      </c>
      <c r="K694"/>
      <c r="L694"/>
      <c r="M694"/>
      <c r="N694"/>
    </row>
    <row r="695" spans="1:14">
      <c r="A695">
        <v>694</v>
      </c>
      <c r="B695">
        <v>2018</v>
      </c>
      <c r="C695" t="s">
        <v>338</v>
      </c>
      <c r="D695" t="s">
        <v>1160</v>
      </c>
      <c r="E695" t="s">
        <v>339</v>
      </c>
      <c r="F695" t="s">
        <v>29</v>
      </c>
      <c r="G695">
        <v>77547261</v>
      </c>
      <c r="H695">
        <v>2139901</v>
      </c>
      <c r="I695">
        <v>98.908333333333303</v>
      </c>
      <c r="J695">
        <v>79687162</v>
      </c>
      <c r="K695"/>
      <c r="L695"/>
      <c r="M695"/>
      <c r="N695"/>
    </row>
    <row r="696" spans="1:14">
      <c r="A696">
        <v>695</v>
      </c>
      <c r="B696">
        <v>2018</v>
      </c>
      <c r="C696" t="s">
        <v>340</v>
      </c>
      <c r="D696" t="s">
        <v>1161</v>
      </c>
      <c r="E696" t="s">
        <v>341</v>
      </c>
      <c r="F696" t="s">
        <v>9</v>
      </c>
      <c r="G696">
        <v>50513226</v>
      </c>
      <c r="H696">
        <v>190386550</v>
      </c>
      <c r="I696">
        <v>363.125</v>
      </c>
      <c r="J696">
        <v>240899776</v>
      </c>
      <c r="K696"/>
      <c r="L696"/>
      <c r="M696"/>
      <c r="N696"/>
    </row>
    <row r="697" spans="1:14">
      <c r="A697">
        <v>696</v>
      </c>
      <c r="B697">
        <v>2018</v>
      </c>
      <c r="C697" t="s">
        <v>342</v>
      </c>
      <c r="D697" t="s">
        <v>1162</v>
      </c>
      <c r="E697" t="s">
        <v>343</v>
      </c>
      <c r="F697" t="s">
        <v>14</v>
      </c>
      <c r="G697">
        <v>66037330</v>
      </c>
      <c r="H697">
        <v>1402410</v>
      </c>
      <c r="I697">
        <v>107.441666666667</v>
      </c>
      <c r="J697">
        <v>67439740</v>
      </c>
      <c r="K697"/>
      <c r="L697"/>
      <c r="M697"/>
      <c r="N697"/>
    </row>
    <row r="698" spans="1:14">
      <c r="A698">
        <v>697</v>
      </c>
      <c r="B698">
        <v>2018</v>
      </c>
      <c r="C698" t="s">
        <v>344</v>
      </c>
      <c r="D698" t="s">
        <v>1163</v>
      </c>
      <c r="E698" t="s">
        <v>345</v>
      </c>
      <c r="F698" t="s">
        <v>24</v>
      </c>
      <c r="G698">
        <v>8778888</v>
      </c>
      <c r="H698">
        <v>5736491</v>
      </c>
      <c r="I698">
        <v>93.572815483020904</v>
      </c>
      <c r="J698">
        <v>14515379</v>
      </c>
      <c r="K698"/>
      <c r="L698"/>
      <c r="M698"/>
      <c r="N698"/>
    </row>
    <row r="699" spans="1:14">
      <c r="A699">
        <v>698</v>
      </c>
      <c r="B699">
        <v>2018</v>
      </c>
      <c r="C699" t="s">
        <v>346</v>
      </c>
      <c r="D699" t="s">
        <v>1164</v>
      </c>
      <c r="E699" t="s">
        <v>347</v>
      </c>
      <c r="F699" t="s">
        <v>19</v>
      </c>
      <c r="G699">
        <v>14362699</v>
      </c>
      <c r="H699">
        <v>13827591</v>
      </c>
      <c r="I699">
        <v>251.583333333333</v>
      </c>
      <c r="J699">
        <v>28190290</v>
      </c>
      <c r="K699"/>
      <c r="L699"/>
      <c r="M699"/>
      <c r="N699"/>
    </row>
    <row r="700" spans="1:14">
      <c r="A700">
        <v>699</v>
      </c>
      <c r="B700">
        <v>2018</v>
      </c>
      <c r="C700" t="s">
        <v>348</v>
      </c>
      <c r="D700" t="s">
        <v>1165</v>
      </c>
      <c r="E700" t="s">
        <v>349</v>
      </c>
      <c r="F700" t="s">
        <v>24</v>
      </c>
      <c r="G700">
        <v>451594</v>
      </c>
      <c r="H700">
        <v>462050</v>
      </c>
      <c r="I700">
        <v>104.050244161525</v>
      </c>
      <c r="J700">
        <v>913644</v>
      </c>
      <c r="K700"/>
      <c r="L700"/>
      <c r="M700"/>
      <c r="N700"/>
    </row>
    <row r="701" spans="1:14">
      <c r="A701">
        <v>700</v>
      </c>
      <c r="B701">
        <v>2018</v>
      </c>
      <c r="C701" t="s">
        <v>350</v>
      </c>
      <c r="D701" t="s">
        <v>1166</v>
      </c>
      <c r="E701" t="s">
        <v>351</v>
      </c>
      <c r="F701" t="s">
        <v>14</v>
      </c>
      <c r="G701">
        <v>5501167262</v>
      </c>
      <c r="H701">
        <v>6107054996</v>
      </c>
      <c r="I701">
        <v>115.15730322479099</v>
      </c>
      <c r="J701">
        <v>11608222258</v>
      </c>
      <c r="K701"/>
      <c r="L701"/>
      <c r="M701"/>
      <c r="N701"/>
    </row>
    <row r="702" spans="1:14">
      <c r="A702">
        <v>701</v>
      </c>
      <c r="B702">
        <v>2018</v>
      </c>
      <c r="C702" t="s">
        <v>352</v>
      </c>
      <c r="D702" t="s">
        <v>1167</v>
      </c>
      <c r="E702" t="s">
        <v>353</v>
      </c>
      <c r="F702" t="s">
        <v>56</v>
      </c>
      <c r="G702">
        <v>16650927</v>
      </c>
      <c r="H702">
        <v>7224134</v>
      </c>
      <c r="I702">
        <v>70.100855355547097</v>
      </c>
      <c r="J702">
        <v>23875061</v>
      </c>
      <c r="K702"/>
      <c r="L702"/>
      <c r="M702"/>
      <c r="N702"/>
    </row>
    <row r="703" spans="1:14">
      <c r="A703">
        <v>702</v>
      </c>
      <c r="B703">
        <v>2018</v>
      </c>
      <c r="C703" t="s">
        <v>354</v>
      </c>
      <c r="D703" t="s">
        <v>1168</v>
      </c>
      <c r="E703" t="s">
        <v>355</v>
      </c>
      <c r="F703" t="s">
        <v>9</v>
      </c>
      <c r="G703">
        <v>821727</v>
      </c>
      <c r="H703">
        <v>7969</v>
      </c>
      <c r="I703">
        <v>77.361898523605802</v>
      </c>
      <c r="J703">
        <v>829696</v>
      </c>
      <c r="K703"/>
      <c r="L703"/>
      <c r="M703"/>
      <c r="N703"/>
    </row>
    <row r="704" spans="1:14">
      <c r="A704">
        <v>703</v>
      </c>
      <c r="B704">
        <v>2018</v>
      </c>
      <c r="C704" t="s">
        <v>356</v>
      </c>
      <c r="D704" t="s">
        <v>1169</v>
      </c>
      <c r="E704" t="s">
        <v>357</v>
      </c>
      <c r="F704" t="s">
        <v>14</v>
      </c>
      <c r="G704">
        <v>1323747</v>
      </c>
      <c r="H704">
        <v>6317</v>
      </c>
      <c r="I704">
        <v>110.433333333333</v>
      </c>
      <c r="J704">
        <v>1330064</v>
      </c>
      <c r="K704"/>
      <c r="L704"/>
      <c r="M704"/>
      <c r="N704"/>
    </row>
    <row r="705" spans="1:14">
      <c r="A705">
        <v>704</v>
      </c>
      <c r="B705">
        <v>2018</v>
      </c>
      <c r="C705" t="s">
        <v>362</v>
      </c>
      <c r="D705" t="s">
        <v>1170</v>
      </c>
      <c r="E705" t="s">
        <v>363</v>
      </c>
      <c r="F705" t="s">
        <v>9</v>
      </c>
      <c r="G705">
        <v>695908957</v>
      </c>
      <c r="H705">
        <v>898425389</v>
      </c>
      <c r="I705">
        <v>97.057667887684602</v>
      </c>
      <c r="J705">
        <v>1594334346</v>
      </c>
      <c r="K705"/>
      <c r="L705"/>
      <c r="M705"/>
      <c r="N705"/>
    </row>
    <row r="706" spans="1:14">
      <c r="A706">
        <v>705</v>
      </c>
      <c r="B706">
        <v>2018</v>
      </c>
      <c r="C706" t="s">
        <v>364</v>
      </c>
      <c r="D706" t="s">
        <v>1171</v>
      </c>
      <c r="E706" t="s">
        <v>365</v>
      </c>
      <c r="F706" t="s">
        <v>29</v>
      </c>
      <c r="G706">
        <v>47969555</v>
      </c>
      <c r="H706">
        <v>873285</v>
      </c>
      <c r="I706">
        <v>154.75</v>
      </c>
      <c r="J706">
        <v>48842840</v>
      </c>
      <c r="K706"/>
      <c r="L706"/>
      <c r="M706"/>
      <c r="N706"/>
    </row>
    <row r="707" spans="1:14">
      <c r="A707">
        <v>706</v>
      </c>
      <c r="B707">
        <v>2018</v>
      </c>
      <c r="C707" t="s">
        <v>366</v>
      </c>
      <c r="D707" t="s">
        <v>1172</v>
      </c>
      <c r="E707" t="s">
        <v>367</v>
      </c>
      <c r="F707" t="s">
        <v>29</v>
      </c>
      <c r="G707">
        <v>110928750</v>
      </c>
      <c r="H707">
        <v>7379995</v>
      </c>
      <c r="I707">
        <v>107.215392866781</v>
      </c>
      <c r="J707">
        <v>118308745</v>
      </c>
      <c r="K707"/>
      <c r="L707"/>
      <c r="M707"/>
      <c r="N707"/>
    </row>
    <row r="708" spans="1:14">
      <c r="A708">
        <v>707</v>
      </c>
      <c r="B708">
        <v>2018</v>
      </c>
      <c r="C708" t="s">
        <v>368</v>
      </c>
      <c r="D708" t="s">
        <v>1173</v>
      </c>
      <c r="E708" t="s">
        <v>369</v>
      </c>
      <c r="F708" t="s">
        <v>24</v>
      </c>
      <c r="G708">
        <v>199064387</v>
      </c>
      <c r="H708">
        <v>148062097</v>
      </c>
      <c r="I708">
        <v>86.766666666666694</v>
      </c>
      <c r="J708">
        <v>347126484</v>
      </c>
      <c r="K708"/>
      <c r="L708"/>
      <c r="M708"/>
      <c r="N708"/>
    </row>
    <row r="709" spans="1:14">
      <c r="A709">
        <v>708</v>
      </c>
      <c r="B709">
        <v>2018</v>
      </c>
      <c r="C709" t="s">
        <v>370</v>
      </c>
      <c r="D709" t="s">
        <v>1174</v>
      </c>
      <c r="E709" t="s">
        <v>371</v>
      </c>
      <c r="F709" t="s">
        <v>24</v>
      </c>
      <c r="G709">
        <v>3096226</v>
      </c>
      <c r="H709">
        <v>298510</v>
      </c>
      <c r="I709">
        <v>210.411666666667</v>
      </c>
      <c r="J709">
        <v>3394736</v>
      </c>
      <c r="K709"/>
      <c r="L709"/>
      <c r="M709"/>
      <c r="N709"/>
    </row>
    <row r="710" spans="1:14">
      <c r="A710">
        <v>709</v>
      </c>
      <c r="B710">
        <v>2018</v>
      </c>
      <c r="C710" t="s">
        <v>372</v>
      </c>
      <c r="D710" t="s">
        <v>1175</v>
      </c>
      <c r="E710" t="s">
        <v>373</v>
      </c>
      <c r="F710" t="s">
        <v>24</v>
      </c>
      <c r="G710">
        <v>699045</v>
      </c>
      <c r="H710">
        <v>2883862</v>
      </c>
      <c r="I710">
        <v>2.22759009546539</v>
      </c>
      <c r="J710">
        <v>3582907</v>
      </c>
      <c r="K710"/>
      <c r="L710"/>
      <c r="M710"/>
      <c r="N710"/>
    </row>
    <row r="711" spans="1:14">
      <c r="A711">
        <v>710</v>
      </c>
      <c r="B711">
        <v>2019</v>
      </c>
      <c r="C711" t="s">
        <v>7</v>
      </c>
      <c r="D711" t="s">
        <v>1176</v>
      </c>
      <c r="E711" t="s">
        <v>8</v>
      </c>
      <c r="F711" t="s">
        <v>9</v>
      </c>
      <c r="G711">
        <v>806433958</v>
      </c>
      <c r="H711">
        <v>2558672064</v>
      </c>
      <c r="I711">
        <v>102.137730264404</v>
      </c>
      <c r="J711">
        <v>3365106022</v>
      </c>
      <c r="K711"/>
      <c r="L711"/>
      <c r="M711"/>
      <c r="N711"/>
    </row>
    <row r="712" spans="1:14">
      <c r="A712">
        <v>711</v>
      </c>
      <c r="B712">
        <v>2019</v>
      </c>
      <c r="C712" t="s">
        <v>10</v>
      </c>
      <c r="D712" t="s">
        <v>1177</v>
      </c>
      <c r="E712" t="s">
        <v>11</v>
      </c>
      <c r="F712" t="s">
        <v>9</v>
      </c>
      <c r="G712">
        <v>1028825</v>
      </c>
      <c r="H712">
        <v>94707</v>
      </c>
      <c r="I712">
        <v>114.264439471841</v>
      </c>
      <c r="J712">
        <v>1123532</v>
      </c>
      <c r="K712"/>
      <c r="L712"/>
      <c r="M712"/>
      <c r="N712"/>
    </row>
    <row r="713" spans="1:14">
      <c r="A713">
        <v>712</v>
      </c>
      <c r="B713">
        <v>2019</v>
      </c>
      <c r="C713" t="s">
        <v>12</v>
      </c>
      <c r="D713" t="s">
        <v>1178</v>
      </c>
      <c r="E713" t="s">
        <v>13</v>
      </c>
      <c r="F713" t="s">
        <v>14</v>
      </c>
      <c r="G713">
        <v>3822117</v>
      </c>
      <c r="H713">
        <v>166455</v>
      </c>
      <c r="I713">
        <v>101.04</v>
      </c>
      <c r="J713">
        <v>3988572</v>
      </c>
      <c r="K713"/>
      <c r="L713"/>
      <c r="M713"/>
      <c r="N713"/>
    </row>
    <row r="714" spans="1:14">
      <c r="A714">
        <v>713</v>
      </c>
      <c r="B714">
        <v>2019</v>
      </c>
      <c r="C714" t="s">
        <v>15</v>
      </c>
      <c r="D714" t="s">
        <v>1179</v>
      </c>
      <c r="E714" t="s">
        <v>16</v>
      </c>
      <c r="F714" t="s">
        <v>14</v>
      </c>
      <c r="G714">
        <v>73436</v>
      </c>
      <c r="H714">
        <v>65257</v>
      </c>
      <c r="I714">
        <v>108.2175</v>
      </c>
      <c r="J714">
        <v>138693</v>
      </c>
      <c r="K714"/>
      <c r="L714"/>
      <c r="M714"/>
      <c r="N714"/>
    </row>
    <row r="715" spans="1:14">
      <c r="A715">
        <v>714</v>
      </c>
      <c r="B715">
        <v>2019</v>
      </c>
      <c r="C715" t="s">
        <v>17</v>
      </c>
      <c r="D715" t="s">
        <v>1180</v>
      </c>
      <c r="E715" t="s">
        <v>18</v>
      </c>
      <c r="F715" t="s">
        <v>19</v>
      </c>
      <c r="G715">
        <v>22184</v>
      </c>
      <c r="H715">
        <v>660703</v>
      </c>
      <c r="I715">
        <v>98.7853568454384</v>
      </c>
      <c r="J715">
        <v>682887</v>
      </c>
      <c r="K715"/>
      <c r="L715"/>
      <c r="M715"/>
      <c r="N715"/>
    </row>
    <row r="716" spans="1:14">
      <c r="A716">
        <v>715</v>
      </c>
      <c r="B716">
        <v>2019</v>
      </c>
      <c r="C716" t="s">
        <v>20</v>
      </c>
      <c r="D716" t="s">
        <v>1181</v>
      </c>
      <c r="E716" t="s">
        <v>21</v>
      </c>
      <c r="F716" t="s">
        <v>9</v>
      </c>
      <c r="G716">
        <v>397392</v>
      </c>
      <c r="H716">
        <v>325906</v>
      </c>
      <c r="I716">
        <v>128.62228678262599</v>
      </c>
      <c r="J716">
        <v>723298</v>
      </c>
      <c r="K716"/>
      <c r="L716"/>
      <c r="M716"/>
      <c r="N716"/>
    </row>
    <row r="717" spans="1:14">
      <c r="A717">
        <v>716</v>
      </c>
      <c r="B717">
        <v>2019</v>
      </c>
      <c r="C717" t="s">
        <v>22</v>
      </c>
      <c r="D717" t="s">
        <v>1182</v>
      </c>
      <c r="E717" t="s">
        <v>23</v>
      </c>
      <c r="F717" t="s">
        <v>24</v>
      </c>
      <c r="G717">
        <v>11404906</v>
      </c>
      <c r="H717">
        <v>3134</v>
      </c>
      <c r="I717">
        <v>73.935833333333306</v>
      </c>
      <c r="J717">
        <v>11408040</v>
      </c>
      <c r="K717"/>
      <c r="L717"/>
      <c r="M717"/>
      <c r="N717"/>
    </row>
    <row r="718" spans="1:14">
      <c r="A718">
        <v>717</v>
      </c>
      <c r="B718">
        <v>2019</v>
      </c>
      <c r="C718" t="s">
        <v>374</v>
      </c>
      <c r="D718" t="s">
        <v>1183</v>
      </c>
      <c r="E718" t="s">
        <v>375</v>
      </c>
      <c r="F718" t="s">
        <v>56</v>
      </c>
      <c r="G718">
        <v>17220749</v>
      </c>
      <c r="H718">
        <v>239697994</v>
      </c>
      <c r="I718">
        <v>232.75109166666701</v>
      </c>
      <c r="J718">
        <v>256918743</v>
      </c>
      <c r="K718"/>
      <c r="L718"/>
      <c r="M718"/>
      <c r="N718"/>
    </row>
    <row r="719" spans="1:14">
      <c r="A719">
        <v>718</v>
      </c>
      <c r="B719">
        <v>2019</v>
      </c>
      <c r="C719" t="s">
        <v>25</v>
      </c>
      <c r="D719" t="s">
        <v>1184</v>
      </c>
      <c r="E719" t="s">
        <v>26</v>
      </c>
      <c r="F719" t="s">
        <v>19</v>
      </c>
      <c r="G719">
        <v>27781012</v>
      </c>
      <c r="H719">
        <v>334484241</v>
      </c>
      <c r="I719">
        <v>98.636925833333294</v>
      </c>
      <c r="J719">
        <v>362265253</v>
      </c>
      <c r="K719"/>
      <c r="L719"/>
      <c r="M719"/>
      <c r="N719"/>
    </row>
    <row r="720" spans="1:14">
      <c r="A720">
        <v>719</v>
      </c>
      <c r="B720">
        <v>2019</v>
      </c>
      <c r="C720" t="s">
        <v>27</v>
      </c>
      <c r="D720" t="s">
        <v>1185</v>
      </c>
      <c r="E720" t="s">
        <v>28</v>
      </c>
      <c r="F720" t="s">
        <v>29</v>
      </c>
      <c r="G720">
        <v>8702846445</v>
      </c>
      <c r="H720">
        <v>7133924171</v>
      </c>
      <c r="I720">
        <v>115.125</v>
      </c>
      <c r="J720">
        <v>15836770616</v>
      </c>
      <c r="K720"/>
      <c r="L720"/>
      <c r="M720"/>
      <c r="N720"/>
    </row>
    <row r="721" spans="1:14">
      <c r="A721">
        <v>720</v>
      </c>
      <c r="B721">
        <v>2019</v>
      </c>
      <c r="C721" t="s">
        <v>30</v>
      </c>
      <c r="D721" t="s">
        <v>1186</v>
      </c>
      <c r="E721" t="s">
        <v>31</v>
      </c>
      <c r="F721" t="s">
        <v>14</v>
      </c>
      <c r="G721">
        <v>1215800</v>
      </c>
      <c r="H721">
        <v>1312</v>
      </c>
      <c r="I721">
        <v>99.289333333333303</v>
      </c>
      <c r="J721">
        <v>1217112</v>
      </c>
      <c r="K721"/>
      <c r="L721"/>
      <c r="M721"/>
      <c r="N721"/>
    </row>
    <row r="722" spans="1:14">
      <c r="A722">
        <v>721</v>
      </c>
      <c r="B722">
        <v>2019</v>
      </c>
      <c r="C722" t="s">
        <v>32</v>
      </c>
      <c r="D722" t="s">
        <v>1187</v>
      </c>
      <c r="E722" t="s">
        <v>33</v>
      </c>
      <c r="F722" t="s">
        <v>9</v>
      </c>
      <c r="G722">
        <v>19276372</v>
      </c>
      <c r="H722">
        <v>170185</v>
      </c>
      <c r="I722">
        <v>156.89156432499999</v>
      </c>
      <c r="J722">
        <v>19446557</v>
      </c>
      <c r="K722"/>
      <c r="L722"/>
      <c r="M722"/>
      <c r="N722"/>
    </row>
    <row r="723" spans="1:14">
      <c r="A723">
        <v>722</v>
      </c>
      <c r="B723">
        <v>2019</v>
      </c>
      <c r="C723" t="s">
        <v>34</v>
      </c>
      <c r="D723" t="s">
        <v>1188</v>
      </c>
      <c r="E723" t="s">
        <v>35</v>
      </c>
      <c r="F723" t="s">
        <v>19</v>
      </c>
      <c r="G723">
        <v>121310</v>
      </c>
      <c r="H723">
        <v>3235319</v>
      </c>
      <c r="I723">
        <v>108.165833333333</v>
      </c>
      <c r="J723">
        <v>3356629</v>
      </c>
      <c r="K723"/>
      <c r="L723"/>
      <c r="M723"/>
      <c r="N723"/>
    </row>
    <row r="724" spans="1:14">
      <c r="A724">
        <v>723</v>
      </c>
      <c r="B724">
        <v>2019</v>
      </c>
      <c r="C724" t="s">
        <v>36</v>
      </c>
      <c r="D724" t="s">
        <v>1189</v>
      </c>
      <c r="E724" t="s">
        <v>37</v>
      </c>
      <c r="F724" t="s">
        <v>14</v>
      </c>
      <c r="G724">
        <v>28705994</v>
      </c>
      <c r="H724">
        <v>1490093</v>
      </c>
      <c r="I724">
        <v>88.697689838079299</v>
      </c>
      <c r="J724">
        <v>30196087</v>
      </c>
      <c r="K724"/>
      <c r="L724"/>
      <c r="M724"/>
      <c r="N724"/>
    </row>
    <row r="725" spans="1:14">
      <c r="A725">
        <v>724</v>
      </c>
      <c r="B725">
        <v>2019</v>
      </c>
      <c r="C725" t="s">
        <v>38</v>
      </c>
      <c r="D725" t="s">
        <v>1190</v>
      </c>
      <c r="E725" t="s">
        <v>39</v>
      </c>
      <c r="F725" t="s">
        <v>9</v>
      </c>
      <c r="G725">
        <v>392742838</v>
      </c>
      <c r="H725">
        <v>165269633</v>
      </c>
      <c r="I725">
        <v>86.420043141237798</v>
      </c>
      <c r="J725">
        <v>558012471</v>
      </c>
      <c r="K725"/>
      <c r="L725"/>
      <c r="M725"/>
      <c r="N725"/>
    </row>
    <row r="726" spans="1:14">
      <c r="A726">
        <v>725</v>
      </c>
      <c r="B726">
        <v>2019</v>
      </c>
      <c r="C726" t="s">
        <v>40</v>
      </c>
      <c r="D726" t="s">
        <v>1191</v>
      </c>
      <c r="E726" t="s">
        <v>41</v>
      </c>
      <c r="F726" t="s">
        <v>19</v>
      </c>
      <c r="G726">
        <v>241038317</v>
      </c>
      <c r="H726">
        <v>396352166</v>
      </c>
      <c r="I726">
        <v>108.78</v>
      </c>
      <c r="J726">
        <v>637390483</v>
      </c>
      <c r="K726"/>
      <c r="L726"/>
      <c r="M726"/>
      <c r="N726"/>
    </row>
    <row r="727" spans="1:14">
      <c r="A727">
        <v>726</v>
      </c>
      <c r="B727">
        <v>2019</v>
      </c>
      <c r="C727" t="s">
        <v>42</v>
      </c>
      <c r="D727" t="s">
        <v>1192</v>
      </c>
      <c r="E727" t="s">
        <v>43</v>
      </c>
      <c r="F727" t="s">
        <v>24</v>
      </c>
      <c r="G727">
        <v>734696</v>
      </c>
      <c r="H727">
        <v>582</v>
      </c>
      <c r="I727">
        <v>102.226666666667</v>
      </c>
      <c r="J727">
        <v>735278</v>
      </c>
      <c r="K727"/>
      <c r="L727"/>
      <c r="M727"/>
      <c r="N727"/>
    </row>
    <row r="728" spans="1:14">
      <c r="A728">
        <v>727</v>
      </c>
      <c r="B728">
        <v>2019</v>
      </c>
      <c r="C728" t="s">
        <v>44</v>
      </c>
      <c r="D728" t="s">
        <v>1193</v>
      </c>
      <c r="E728" t="s">
        <v>45</v>
      </c>
      <c r="F728" t="s">
        <v>19</v>
      </c>
      <c r="G728">
        <v>20137890</v>
      </c>
      <c r="H728">
        <v>21938973</v>
      </c>
      <c r="I728">
        <v>7030.3529723930296</v>
      </c>
      <c r="J728">
        <v>42076863</v>
      </c>
      <c r="K728"/>
      <c r="L728"/>
      <c r="M728"/>
      <c r="N728"/>
    </row>
    <row r="729" spans="1:14">
      <c r="A729">
        <v>728</v>
      </c>
      <c r="B729">
        <v>2019</v>
      </c>
      <c r="C729" t="s">
        <v>46</v>
      </c>
      <c r="D729" t="s">
        <v>1194</v>
      </c>
      <c r="E729" t="s">
        <v>47</v>
      </c>
      <c r="F729" t="s">
        <v>9</v>
      </c>
      <c r="G729">
        <v>47727479</v>
      </c>
      <c r="H729">
        <v>8418830</v>
      </c>
      <c r="I729">
        <v>99.8986915953775</v>
      </c>
      <c r="J729">
        <v>56146309</v>
      </c>
      <c r="K729"/>
      <c r="L729"/>
      <c r="M729"/>
      <c r="N729"/>
    </row>
    <row r="730" spans="1:14">
      <c r="A730">
        <v>729</v>
      </c>
      <c r="B730">
        <v>2019</v>
      </c>
      <c r="C730" t="s">
        <v>48</v>
      </c>
      <c r="D730" t="s">
        <v>1195</v>
      </c>
      <c r="E730" t="s">
        <v>49</v>
      </c>
      <c r="F730" t="s">
        <v>24</v>
      </c>
      <c r="G730">
        <v>67627</v>
      </c>
      <c r="H730">
        <v>278447</v>
      </c>
      <c r="I730">
        <v>110.866666666667</v>
      </c>
      <c r="J730">
        <v>346074</v>
      </c>
      <c r="K730"/>
      <c r="L730"/>
      <c r="M730"/>
      <c r="N730"/>
    </row>
    <row r="731" spans="1:14">
      <c r="A731">
        <v>730</v>
      </c>
      <c r="B731">
        <v>2019</v>
      </c>
      <c r="C731" t="s">
        <v>50</v>
      </c>
      <c r="D731" t="s">
        <v>1196</v>
      </c>
      <c r="E731" t="s">
        <v>51</v>
      </c>
      <c r="F731" t="s">
        <v>24</v>
      </c>
      <c r="G731">
        <v>1228530</v>
      </c>
      <c r="H731">
        <v>1429</v>
      </c>
      <c r="I731">
        <v>101.116666666667</v>
      </c>
      <c r="J731">
        <v>1229959</v>
      </c>
      <c r="K731"/>
      <c r="L731"/>
      <c r="M731"/>
      <c r="N731"/>
    </row>
    <row r="732" spans="1:14">
      <c r="A732">
        <v>731</v>
      </c>
      <c r="B732">
        <v>2019</v>
      </c>
      <c r="C732" t="s">
        <v>52</v>
      </c>
      <c r="D732" t="s">
        <v>1197</v>
      </c>
      <c r="E732" t="s">
        <v>53</v>
      </c>
      <c r="F732" t="s">
        <v>9</v>
      </c>
      <c r="G732">
        <v>6196952</v>
      </c>
      <c r="H732">
        <v>27416</v>
      </c>
      <c r="I732">
        <v>98.981484166666604</v>
      </c>
      <c r="J732">
        <v>6224368</v>
      </c>
      <c r="K732"/>
      <c r="L732"/>
      <c r="M732"/>
      <c r="N732"/>
    </row>
    <row r="733" spans="1:14">
      <c r="A733">
        <v>732</v>
      </c>
      <c r="B733">
        <v>2019</v>
      </c>
      <c r="C733" t="s">
        <v>54</v>
      </c>
      <c r="D733" t="s">
        <v>1198</v>
      </c>
      <c r="E733" t="s">
        <v>55</v>
      </c>
      <c r="F733" t="s">
        <v>56</v>
      </c>
      <c r="G733">
        <v>754657</v>
      </c>
      <c r="H733">
        <v>10044007</v>
      </c>
      <c r="I733">
        <v>103.44776119860001</v>
      </c>
      <c r="J733">
        <v>10798664</v>
      </c>
      <c r="K733"/>
      <c r="L733"/>
      <c r="M733"/>
      <c r="N733"/>
    </row>
    <row r="734" spans="1:14">
      <c r="A734">
        <v>733</v>
      </c>
      <c r="B734">
        <v>2019</v>
      </c>
      <c r="C734" t="s">
        <v>57</v>
      </c>
      <c r="D734" t="s">
        <v>1199</v>
      </c>
      <c r="E734" t="s">
        <v>58</v>
      </c>
      <c r="F734" t="s">
        <v>56</v>
      </c>
      <c r="G734">
        <v>90450476</v>
      </c>
      <c r="H734">
        <v>181698019</v>
      </c>
      <c r="I734">
        <v>5213.61333333333</v>
      </c>
      <c r="J734">
        <v>272148495</v>
      </c>
      <c r="K734"/>
      <c r="L734"/>
      <c r="M734"/>
      <c r="N734"/>
    </row>
    <row r="735" spans="1:14">
      <c r="A735">
        <v>734</v>
      </c>
      <c r="B735">
        <v>2019</v>
      </c>
      <c r="C735" t="s">
        <v>59</v>
      </c>
      <c r="D735" t="s">
        <v>1200</v>
      </c>
      <c r="E735" t="s">
        <v>60</v>
      </c>
      <c r="F735" t="s">
        <v>14</v>
      </c>
      <c r="G735">
        <v>2218265</v>
      </c>
      <c r="H735">
        <v>14380</v>
      </c>
      <c r="I735">
        <v>108.165833333333</v>
      </c>
      <c r="J735">
        <v>2232645</v>
      </c>
      <c r="K735"/>
      <c r="L735"/>
      <c r="M735"/>
      <c r="N735"/>
    </row>
    <row r="736" spans="1:14">
      <c r="A736">
        <v>735</v>
      </c>
      <c r="B736">
        <v>2019</v>
      </c>
      <c r="C736" t="s">
        <v>61</v>
      </c>
      <c r="D736" t="s">
        <v>1201</v>
      </c>
      <c r="E736" t="s">
        <v>62</v>
      </c>
      <c r="F736" t="s">
        <v>9</v>
      </c>
      <c r="G736">
        <v>154157</v>
      </c>
      <c r="H736">
        <v>6815</v>
      </c>
      <c r="I736">
        <v>100.200841047075</v>
      </c>
      <c r="J736">
        <v>160972</v>
      </c>
      <c r="K736"/>
      <c r="L736"/>
      <c r="M736"/>
      <c r="N736"/>
    </row>
    <row r="737" spans="1:14">
      <c r="A737">
        <v>736</v>
      </c>
      <c r="B737">
        <v>2019</v>
      </c>
      <c r="C737" t="s">
        <v>63</v>
      </c>
      <c r="D737" t="s">
        <v>1202</v>
      </c>
      <c r="E737" t="s">
        <v>64</v>
      </c>
      <c r="F737" t="s">
        <v>24</v>
      </c>
      <c r="G737">
        <v>64427</v>
      </c>
      <c r="H737">
        <v>2872</v>
      </c>
      <c r="I737">
        <v>101.39166666666701</v>
      </c>
      <c r="J737">
        <v>67299</v>
      </c>
      <c r="K737"/>
      <c r="L737"/>
      <c r="M737"/>
      <c r="N737"/>
    </row>
    <row r="738" spans="1:14">
      <c r="A738">
        <v>737</v>
      </c>
      <c r="B738">
        <v>2019</v>
      </c>
      <c r="C738" t="s">
        <v>65</v>
      </c>
      <c r="D738" t="s">
        <v>1203</v>
      </c>
      <c r="E738" t="s">
        <v>66</v>
      </c>
      <c r="F738" t="s">
        <v>19</v>
      </c>
      <c r="G738">
        <v>2678052</v>
      </c>
      <c r="H738">
        <v>29800626</v>
      </c>
      <c r="I738">
        <v>73.862676440971896</v>
      </c>
      <c r="J738">
        <v>32478678</v>
      </c>
      <c r="K738"/>
      <c r="L738"/>
      <c r="M738"/>
      <c r="N738"/>
    </row>
    <row r="739" spans="1:14">
      <c r="A739">
        <v>738</v>
      </c>
      <c r="B739">
        <v>2019</v>
      </c>
      <c r="C739" t="s">
        <v>67</v>
      </c>
      <c r="D739" t="s">
        <v>1204</v>
      </c>
      <c r="E739" t="s">
        <v>68</v>
      </c>
      <c r="F739" t="s">
        <v>14</v>
      </c>
      <c r="G739">
        <v>787462</v>
      </c>
      <c r="H739">
        <v>290778</v>
      </c>
      <c r="I739">
        <v>100.357508379103</v>
      </c>
      <c r="J739">
        <v>1078240</v>
      </c>
      <c r="K739"/>
      <c r="L739"/>
      <c r="M739"/>
      <c r="N739"/>
    </row>
    <row r="740" spans="1:14">
      <c r="A740">
        <v>739</v>
      </c>
      <c r="B740">
        <v>2019</v>
      </c>
      <c r="C740" t="s">
        <v>69</v>
      </c>
      <c r="D740" t="s">
        <v>1205</v>
      </c>
      <c r="E740" t="s">
        <v>70</v>
      </c>
      <c r="F740" t="s">
        <v>14</v>
      </c>
      <c r="G740">
        <v>727916805</v>
      </c>
      <c r="H740">
        <v>711434746</v>
      </c>
      <c r="I740">
        <v>135.98333333333301</v>
      </c>
      <c r="J740">
        <v>1439351551</v>
      </c>
      <c r="K740"/>
      <c r="L740"/>
      <c r="M740"/>
      <c r="N740"/>
    </row>
    <row r="741" spans="1:14">
      <c r="A741">
        <v>740</v>
      </c>
      <c r="B741">
        <v>2019</v>
      </c>
      <c r="C741" t="s">
        <v>71</v>
      </c>
      <c r="D741" t="s">
        <v>1206</v>
      </c>
      <c r="E741" t="s">
        <v>72</v>
      </c>
      <c r="F741" t="s">
        <v>24</v>
      </c>
      <c r="G741">
        <v>156658</v>
      </c>
      <c r="H741">
        <v>52582</v>
      </c>
      <c r="I741">
        <v>99.184653795819898</v>
      </c>
      <c r="J741">
        <v>209240</v>
      </c>
      <c r="K741"/>
      <c r="L741"/>
      <c r="M741"/>
      <c r="N741"/>
    </row>
    <row r="742" spans="1:14">
      <c r="A742">
        <v>741</v>
      </c>
      <c r="B742">
        <v>2019</v>
      </c>
      <c r="C742" t="s">
        <v>73</v>
      </c>
      <c r="D742" t="s">
        <v>1207</v>
      </c>
      <c r="E742" t="s">
        <v>74</v>
      </c>
      <c r="F742" t="s">
        <v>24</v>
      </c>
      <c r="G742">
        <v>1317238</v>
      </c>
      <c r="H742">
        <v>3185</v>
      </c>
      <c r="I742">
        <v>100.225207188979</v>
      </c>
      <c r="J742">
        <v>1320423</v>
      </c>
      <c r="K742"/>
      <c r="L742"/>
      <c r="M742"/>
      <c r="N742"/>
    </row>
    <row r="743" spans="1:14">
      <c r="A743">
        <v>742</v>
      </c>
      <c r="B743">
        <v>2019</v>
      </c>
      <c r="C743" t="s">
        <v>75</v>
      </c>
      <c r="D743" t="s">
        <v>1208</v>
      </c>
      <c r="E743" t="s">
        <v>76</v>
      </c>
      <c r="F743" t="s">
        <v>19</v>
      </c>
      <c r="G743">
        <v>161260275</v>
      </c>
      <c r="H743">
        <v>428732469</v>
      </c>
      <c r="I743">
        <v>101.157233333333</v>
      </c>
      <c r="J743">
        <v>589992744</v>
      </c>
      <c r="K743"/>
      <c r="L743"/>
      <c r="M743"/>
      <c r="N743"/>
    </row>
    <row r="744" spans="1:14">
      <c r="A744">
        <v>743</v>
      </c>
      <c r="B744">
        <v>2019</v>
      </c>
      <c r="C744" t="s">
        <v>77</v>
      </c>
      <c r="D744" t="s">
        <v>1209</v>
      </c>
      <c r="E744" t="s">
        <v>78</v>
      </c>
      <c r="F744" t="s">
        <v>56</v>
      </c>
      <c r="G744">
        <v>148195136</v>
      </c>
      <c r="H744">
        <v>122763977</v>
      </c>
      <c r="I744">
        <v>102.255</v>
      </c>
      <c r="J744">
        <v>270959113</v>
      </c>
      <c r="K744"/>
      <c r="L744"/>
      <c r="M744"/>
      <c r="N744"/>
    </row>
    <row r="745" spans="1:14">
      <c r="A745">
        <v>744</v>
      </c>
      <c r="B745">
        <v>2019</v>
      </c>
      <c r="C745" t="s">
        <v>79</v>
      </c>
      <c r="D745" t="s">
        <v>1210</v>
      </c>
      <c r="E745" t="s">
        <v>80</v>
      </c>
      <c r="F745" t="s">
        <v>24</v>
      </c>
      <c r="G745">
        <v>19105137</v>
      </c>
      <c r="H745">
        <v>378727</v>
      </c>
      <c r="I745">
        <v>114.866666666667</v>
      </c>
      <c r="J745">
        <v>19483864</v>
      </c>
      <c r="K745"/>
      <c r="L745"/>
      <c r="M745"/>
      <c r="N745"/>
    </row>
    <row r="746" spans="1:14">
      <c r="A746">
        <v>745</v>
      </c>
      <c r="B746">
        <v>2019</v>
      </c>
      <c r="C746" t="s">
        <v>81</v>
      </c>
      <c r="D746" t="s">
        <v>1211</v>
      </c>
      <c r="E746" t="s">
        <v>82</v>
      </c>
      <c r="F746" t="s">
        <v>9</v>
      </c>
      <c r="G746">
        <v>16727221110</v>
      </c>
      <c r="H746">
        <v>12514381572</v>
      </c>
      <c r="I746">
        <v>97.575513333333305</v>
      </c>
      <c r="J746">
        <v>29241602682</v>
      </c>
      <c r="K746"/>
      <c r="L746"/>
      <c r="M746"/>
      <c r="N746"/>
    </row>
    <row r="747" spans="1:14">
      <c r="A747">
        <v>746</v>
      </c>
      <c r="B747">
        <v>2019</v>
      </c>
      <c r="C747" t="s">
        <v>83</v>
      </c>
      <c r="D747" t="s">
        <v>1212</v>
      </c>
      <c r="E747" t="s">
        <v>84</v>
      </c>
      <c r="F747" t="s">
        <v>56</v>
      </c>
      <c r="G747">
        <v>14617581</v>
      </c>
      <c r="H747">
        <v>26617432</v>
      </c>
      <c r="I747">
        <v>102.555375</v>
      </c>
      <c r="J747">
        <v>41235013</v>
      </c>
      <c r="K747"/>
      <c r="L747"/>
      <c r="M747"/>
      <c r="N747"/>
    </row>
    <row r="748" spans="1:14">
      <c r="A748">
        <v>747</v>
      </c>
      <c r="B748">
        <v>2019</v>
      </c>
      <c r="C748" t="s">
        <v>85</v>
      </c>
      <c r="D748" t="s">
        <v>1213</v>
      </c>
      <c r="E748" t="s">
        <v>86</v>
      </c>
      <c r="F748" t="s">
        <v>14</v>
      </c>
      <c r="G748">
        <v>11769910</v>
      </c>
      <c r="H748">
        <v>17655160</v>
      </c>
      <c r="I748">
        <v>98.586749999999995</v>
      </c>
      <c r="J748">
        <v>29425070</v>
      </c>
      <c r="K748"/>
      <c r="L748"/>
      <c r="M748"/>
      <c r="N748"/>
    </row>
    <row r="749" spans="1:14">
      <c r="A749">
        <v>748</v>
      </c>
      <c r="B749">
        <v>2019</v>
      </c>
      <c r="C749" t="s">
        <v>87</v>
      </c>
      <c r="D749" t="s">
        <v>1214</v>
      </c>
      <c r="E749" t="s">
        <v>88</v>
      </c>
      <c r="F749" t="s">
        <v>14</v>
      </c>
      <c r="G749">
        <v>995805</v>
      </c>
      <c r="H749">
        <v>0</v>
      </c>
      <c r="I749">
        <v>132.083333333333</v>
      </c>
      <c r="J749">
        <v>995805</v>
      </c>
      <c r="K749"/>
      <c r="L749"/>
      <c r="M749"/>
      <c r="N749"/>
    </row>
    <row r="750" spans="1:14">
      <c r="A750">
        <v>749</v>
      </c>
      <c r="B750">
        <v>2019</v>
      </c>
      <c r="C750" t="s">
        <v>89</v>
      </c>
      <c r="D750" t="s">
        <v>1215</v>
      </c>
      <c r="E750" t="s">
        <v>90</v>
      </c>
      <c r="F750" t="s">
        <v>9</v>
      </c>
      <c r="G750">
        <v>14197211</v>
      </c>
      <c r="H750">
        <v>4470166</v>
      </c>
      <c r="I750">
        <v>100.769166666667</v>
      </c>
      <c r="J750">
        <v>18667377</v>
      </c>
      <c r="K750"/>
      <c r="L750"/>
      <c r="M750"/>
      <c r="N750"/>
    </row>
    <row r="751" spans="1:14">
      <c r="A751">
        <v>750</v>
      </c>
      <c r="B751">
        <v>2019</v>
      </c>
      <c r="C751" t="s">
        <v>91</v>
      </c>
      <c r="D751" t="s">
        <v>1216</v>
      </c>
      <c r="E751" t="s">
        <v>92</v>
      </c>
      <c r="F751" t="s">
        <v>19</v>
      </c>
      <c r="G751">
        <v>42351663</v>
      </c>
      <c r="H751">
        <v>234051595</v>
      </c>
      <c r="I751">
        <v>108.341666666667</v>
      </c>
      <c r="J751">
        <v>276403258</v>
      </c>
      <c r="K751"/>
      <c r="L751"/>
      <c r="M751"/>
      <c r="N751"/>
    </row>
    <row r="752" spans="1:14">
      <c r="A752">
        <v>751</v>
      </c>
      <c r="B752">
        <v>2019</v>
      </c>
      <c r="C752" t="s">
        <v>93</v>
      </c>
      <c r="D752" t="s">
        <v>1217</v>
      </c>
      <c r="E752" t="s">
        <v>94</v>
      </c>
      <c r="F752" t="s">
        <v>19</v>
      </c>
      <c r="G752">
        <v>848778540</v>
      </c>
      <c r="H752">
        <v>3473776521</v>
      </c>
      <c r="I752">
        <v>99.8553316666667</v>
      </c>
      <c r="J752">
        <v>4322555061</v>
      </c>
      <c r="K752"/>
      <c r="L752"/>
      <c r="M752"/>
      <c r="N752"/>
    </row>
    <row r="753" spans="1:14">
      <c r="A753">
        <v>752</v>
      </c>
      <c r="B753">
        <v>2019</v>
      </c>
      <c r="C753" t="s">
        <v>95</v>
      </c>
      <c r="D753" t="s">
        <v>1218</v>
      </c>
      <c r="E753" t="s">
        <v>96</v>
      </c>
      <c r="F753" t="s">
        <v>24</v>
      </c>
      <c r="G753">
        <v>887457</v>
      </c>
      <c r="H753">
        <v>185140</v>
      </c>
      <c r="I753">
        <v>108.455258746485</v>
      </c>
      <c r="J753">
        <v>1072597</v>
      </c>
      <c r="K753"/>
      <c r="L753"/>
      <c r="M753"/>
      <c r="N753"/>
    </row>
    <row r="754" spans="1:14">
      <c r="A754">
        <v>753</v>
      </c>
      <c r="B754">
        <v>2019</v>
      </c>
      <c r="C754" t="s">
        <v>97</v>
      </c>
      <c r="D754" t="s">
        <v>1219</v>
      </c>
      <c r="E754" t="s">
        <v>98</v>
      </c>
      <c r="F754" t="s">
        <v>19</v>
      </c>
      <c r="G754">
        <v>121144836</v>
      </c>
      <c r="H754">
        <v>238099206</v>
      </c>
      <c r="I754">
        <v>103</v>
      </c>
      <c r="J754">
        <v>359244042</v>
      </c>
      <c r="K754"/>
      <c r="L754"/>
      <c r="M754"/>
      <c r="N754"/>
    </row>
    <row r="755" spans="1:14">
      <c r="A755">
        <v>754</v>
      </c>
      <c r="B755">
        <v>2019</v>
      </c>
      <c r="C755" t="s">
        <v>99</v>
      </c>
      <c r="D755" t="s">
        <v>1220</v>
      </c>
      <c r="E755" t="s">
        <v>100</v>
      </c>
      <c r="F755" t="s">
        <v>14</v>
      </c>
      <c r="G755">
        <v>7779</v>
      </c>
      <c r="H755">
        <v>21774</v>
      </c>
      <c r="I755">
        <v>105.2695992</v>
      </c>
      <c r="J755">
        <v>29553</v>
      </c>
      <c r="K755"/>
      <c r="L755"/>
      <c r="M755"/>
      <c r="N755"/>
    </row>
    <row r="756" spans="1:14">
      <c r="A756">
        <v>755</v>
      </c>
      <c r="B756">
        <v>2019</v>
      </c>
      <c r="C756" t="s">
        <v>101</v>
      </c>
      <c r="D756" t="s">
        <v>1221</v>
      </c>
      <c r="E756" t="s">
        <v>102</v>
      </c>
      <c r="F756" t="s">
        <v>14</v>
      </c>
      <c r="G756">
        <v>25872117</v>
      </c>
      <c r="H756">
        <v>17206751</v>
      </c>
      <c r="I756">
        <v>97.081035660095907</v>
      </c>
      <c r="J756">
        <v>43078868</v>
      </c>
      <c r="K756"/>
      <c r="L756"/>
      <c r="M756"/>
      <c r="N756"/>
    </row>
    <row r="757" spans="1:14">
      <c r="A757">
        <v>756</v>
      </c>
      <c r="B757">
        <v>2019</v>
      </c>
      <c r="C757" t="s">
        <v>103</v>
      </c>
      <c r="D757" t="s">
        <v>1222</v>
      </c>
      <c r="E757" t="s">
        <v>104</v>
      </c>
      <c r="F757" t="s">
        <v>24</v>
      </c>
      <c r="G757">
        <v>451587627</v>
      </c>
      <c r="H757">
        <v>46162862</v>
      </c>
      <c r="I757">
        <v>206.2</v>
      </c>
      <c r="J757">
        <v>497750489</v>
      </c>
      <c r="K757"/>
      <c r="L757"/>
      <c r="M757"/>
      <c r="N757"/>
    </row>
    <row r="758" spans="1:14">
      <c r="A758">
        <v>757</v>
      </c>
      <c r="B758">
        <v>2019</v>
      </c>
      <c r="C758" t="s">
        <v>105</v>
      </c>
      <c r="D758" t="s">
        <v>1223</v>
      </c>
      <c r="E758" t="s">
        <v>106</v>
      </c>
      <c r="F758" t="s">
        <v>56</v>
      </c>
      <c r="G758">
        <v>8862962</v>
      </c>
      <c r="H758">
        <v>66769613</v>
      </c>
      <c r="I758">
        <v>105.486084144434</v>
      </c>
      <c r="J758">
        <v>75632575</v>
      </c>
      <c r="K758"/>
      <c r="L758"/>
      <c r="M758"/>
      <c r="N758"/>
    </row>
    <row r="759" spans="1:14">
      <c r="A759">
        <v>758</v>
      </c>
      <c r="B759">
        <v>2019</v>
      </c>
      <c r="C759" t="s">
        <v>107</v>
      </c>
      <c r="D759" t="s">
        <v>1224</v>
      </c>
      <c r="E759" t="s">
        <v>108</v>
      </c>
      <c r="F759" t="s">
        <v>19</v>
      </c>
      <c r="G759">
        <v>4882626</v>
      </c>
      <c r="H759">
        <v>13927460</v>
      </c>
      <c r="I759">
        <v>213.708333333333</v>
      </c>
      <c r="J759">
        <v>18810086</v>
      </c>
      <c r="K759"/>
      <c r="L759"/>
      <c r="M759"/>
      <c r="N759"/>
    </row>
    <row r="760" spans="1:14">
      <c r="A760">
        <v>759</v>
      </c>
      <c r="B760">
        <v>2019</v>
      </c>
      <c r="C760" t="s">
        <v>109</v>
      </c>
      <c r="D760" t="s">
        <v>1225</v>
      </c>
      <c r="E760" t="s">
        <v>110</v>
      </c>
      <c r="F760" t="s">
        <v>24</v>
      </c>
      <c r="G760">
        <v>298407804</v>
      </c>
      <c r="H760">
        <v>7882397</v>
      </c>
      <c r="I760">
        <v>102.842822804666</v>
      </c>
      <c r="J760">
        <v>306290201</v>
      </c>
      <c r="K760"/>
      <c r="L760"/>
      <c r="M760"/>
      <c r="N760"/>
    </row>
    <row r="761" spans="1:14">
      <c r="A761">
        <v>760</v>
      </c>
      <c r="B761">
        <v>2019</v>
      </c>
      <c r="C761" t="s">
        <v>111</v>
      </c>
      <c r="D761" t="s">
        <v>1226</v>
      </c>
      <c r="E761" t="s">
        <v>112</v>
      </c>
      <c r="F761" t="s">
        <v>19</v>
      </c>
      <c r="G761">
        <v>136546028</v>
      </c>
      <c r="H761">
        <v>437905536</v>
      </c>
      <c r="I761">
        <v>97.313833333333307</v>
      </c>
      <c r="J761">
        <v>574451564</v>
      </c>
      <c r="K761"/>
      <c r="L761"/>
      <c r="M761"/>
      <c r="N761"/>
    </row>
    <row r="762" spans="1:14">
      <c r="A762">
        <v>761</v>
      </c>
      <c r="B762">
        <v>2019</v>
      </c>
      <c r="C762" t="s">
        <v>113</v>
      </c>
      <c r="D762" t="s">
        <v>1227</v>
      </c>
      <c r="E762" t="s">
        <v>114</v>
      </c>
      <c r="F762" t="s">
        <v>24</v>
      </c>
      <c r="G762">
        <v>888319</v>
      </c>
      <c r="H762">
        <v>6945214</v>
      </c>
      <c r="I762">
        <v>143.85508616915899</v>
      </c>
      <c r="J762">
        <v>7833533</v>
      </c>
      <c r="K762"/>
      <c r="L762"/>
      <c r="M762"/>
      <c r="N762"/>
    </row>
    <row r="763" spans="1:14">
      <c r="A763">
        <v>762</v>
      </c>
      <c r="B763">
        <v>2019</v>
      </c>
      <c r="C763" t="s">
        <v>115</v>
      </c>
      <c r="D763" t="s">
        <v>1228</v>
      </c>
      <c r="E763" t="s">
        <v>116</v>
      </c>
      <c r="F763" t="s">
        <v>19</v>
      </c>
      <c r="G763">
        <v>15771218</v>
      </c>
      <c r="H763">
        <v>179820697</v>
      </c>
      <c r="I763">
        <v>103.25083333333301</v>
      </c>
      <c r="J763">
        <v>195591915</v>
      </c>
      <c r="K763"/>
      <c r="L763"/>
      <c r="M763"/>
      <c r="N763"/>
    </row>
    <row r="764" spans="1:14">
      <c r="A764">
        <v>763</v>
      </c>
      <c r="B764">
        <v>2019</v>
      </c>
      <c r="C764" t="s">
        <v>117</v>
      </c>
      <c r="D764" t="s">
        <v>1229</v>
      </c>
      <c r="E764" t="s">
        <v>118</v>
      </c>
      <c r="F764" t="s">
        <v>29</v>
      </c>
      <c r="G764">
        <v>437492809</v>
      </c>
      <c r="H764">
        <v>57966852</v>
      </c>
      <c r="I764">
        <v>115.27500000000001</v>
      </c>
      <c r="J764">
        <v>495459661</v>
      </c>
      <c r="K764"/>
      <c r="L764"/>
      <c r="M764"/>
      <c r="N764"/>
    </row>
    <row r="765" spans="1:14">
      <c r="A765">
        <v>764</v>
      </c>
      <c r="B765">
        <v>2019</v>
      </c>
      <c r="C765" t="s">
        <v>119</v>
      </c>
      <c r="D765" t="s">
        <v>1230</v>
      </c>
      <c r="E765" t="s">
        <v>120</v>
      </c>
      <c r="F765" t="s">
        <v>29</v>
      </c>
      <c r="G765">
        <v>5276408</v>
      </c>
      <c r="H765">
        <v>1618</v>
      </c>
      <c r="I765">
        <v>104.35550000000001</v>
      </c>
      <c r="J765">
        <v>5278026</v>
      </c>
      <c r="K765"/>
      <c r="L765"/>
      <c r="M765"/>
      <c r="N765"/>
    </row>
    <row r="766" spans="1:14">
      <c r="A766">
        <v>765</v>
      </c>
      <c r="B766">
        <v>2019</v>
      </c>
      <c r="C766" t="s">
        <v>121</v>
      </c>
      <c r="D766" t="s">
        <v>1231</v>
      </c>
      <c r="E766" t="s">
        <v>122</v>
      </c>
      <c r="F766" t="s">
        <v>19</v>
      </c>
      <c r="G766">
        <v>352815685</v>
      </c>
      <c r="H766">
        <v>1162387490</v>
      </c>
      <c r="I766">
        <v>104.2325</v>
      </c>
      <c r="J766">
        <v>1515203175</v>
      </c>
      <c r="K766"/>
      <c r="L766"/>
      <c r="M766"/>
      <c r="N766"/>
    </row>
    <row r="767" spans="1:14">
      <c r="A767">
        <v>766</v>
      </c>
      <c r="B767">
        <v>2019</v>
      </c>
      <c r="C767" t="s">
        <v>123</v>
      </c>
      <c r="D767" t="s">
        <v>1232</v>
      </c>
      <c r="E767" t="s">
        <v>124</v>
      </c>
      <c r="F767" t="s">
        <v>24</v>
      </c>
      <c r="G767">
        <v>1527305</v>
      </c>
      <c r="H767">
        <v>1551712</v>
      </c>
      <c r="I767">
        <v>100.75045910959</v>
      </c>
      <c r="J767">
        <v>3079017</v>
      </c>
      <c r="K767"/>
      <c r="L767"/>
      <c r="M767"/>
      <c r="N767"/>
    </row>
    <row r="768" spans="1:14">
      <c r="A768">
        <v>767</v>
      </c>
      <c r="B768">
        <v>2019</v>
      </c>
      <c r="C768" t="s">
        <v>125</v>
      </c>
      <c r="D768" t="s">
        <v>1233</v>
      </c>
      <c r="E768" t="s">
        <v>126</v>
      </c>
      <c r="F768" t="s">
        <v>19</v>
      </c>
      <c r="G768">
        <v>1484272644</v>
      </c>
      <c r="H768">
        <v>1708205877</v>
      </c>
      <c r="I768">
        <v>107.8</v>
      </c>
      <c r="J768">
        <v>3192478521</v>
      </c>
      <c r="K768"/>
      <c r="L768"/>
      <c r="M768"/>
      <c r="N768"/>
    </row>
    <row r="769" spans="1:14">
      <c r="A769">
        <v>768</v>
      </c>
      <c r="B769">
        <v>2019</v>
      </c>
      <c r="C769" t="s">
        <v>127</v>
      </c>
      <c r="D769" t="s">
        <v>1234</v>
      </c>
      <c r="E769" t="s">
        <v>128</v>
      </c>
      <c r="F769" t="s">
        <v>14</v>
      </c>
      <c r="G769">
        <v>4379715</v>
      </c>
      <c r="H769">
        <v>751</v>
      </c>
      <c r="I769">
        <v>111.923286483333</v>
      </c>
      <c r="J769">
        <v>4380466</v>
      </c>
      <c r="K769"/>
      <c r="L769"/>
      <c r="M769"/>
      <c r="N769"/>
    </row>
    <row r="770" spans="1:14">
      <c r="A770">
        <v>769</v>
      </c>
      <c r="B770">
        <v>2019</v>
      </c>
      <c r="C770" t="s">
        <v>129</v>
      </c>
      <c r="D770" t="s">
        <v>1235</v>
      </c>
      <c r="E770" t="s">
        <v>130</v>
      </c>
      <c r="F770" t="s">
        <v>9</v>
      </c>
      <c r="G770">
        <v>53985961</v>
      </c>
      <c r="H770">
        <v>738044</v>
      </c>
      <c r="I770">
        <v>133.61246666666699</v>
      </c>
      <c r="J770">
        <v>54724005</v>
      </c>
      <c r="K770"/>
      <c r="L770"/>
      <c r="M770"/>
      <c r="N770"/>
    </row>
    <row r="771" spans="1:14">
      <c r="A771">
        <v>770</v>
      </c>
      <c r="B771">
        <v>2019</v>
      </c>
      <c r="C771" t="s">
        <v>131</v>
      </c>
      <c r="D771" t="s">
        <v>1236</v>
      </c>
      <c r="E771" t="s">
        <v>132</v>
      </c>
      <c r="F771" t="s">
        <v>24</v>
      </c>
      <c r="G771">
        <v>42592440</v>
      </c>
      <c r="H771">
        <v>14060695</v>
      </c>
      <c r="I771">
        <v>83.847411783374298</v>
      </c>
      <c r="J771">
        <v>56653135</v>
      </c>
      <c r="K771"/>
      <c r="L771"/>
      <c r="M771"/>
      <c r="N771"/>
    </row>
    <row r="772" spans="1:14">
      <c r="A772">
        <v>771</v>
      </c>
      <c r="B772">
        <v>2019</v>
      </c>
      <c r="C772" t="s">
        <v>133</v>
      </c>
      <c r="D772" t="s">
        <v>1237</v>
      </c>
      <c r="E772" t="s">
        <v>134</v>
      </c>
      <c r="F772" t="s">
        <v>24</v>
      </c>
      <c r="G772">
        <v>1243123</v>
      </c>
      <c r="H772">
        <v>4776</v>
      </c>
      <c r="I772">
        <v>96.696957290482899</v>
      </c>
      <c r="J772">
        <v>1247899</v>
      </c>
      <c r="K772"/>
      <c r="L772"/>
      <c r="M772"/>
      <c r="N772"/>
    </row>
    <row r="773" spans="1:14">
      <c r="A773">
        <v>772</v>
      </c>
      <c r="B773">
        <v>2019</v>
      </c>
      <c r="C773" t="s">
        <v>135</v>
      </c>
      <c r="D773" t="s">
        <v>1238</v>
      </c>
      <c r="E773" t="s">
        <v>136</v>
      </c>
      <c r="F773" t="s">
        <v>24</v>
      </c>
      <c r="G773">
        <v>500194</v>
      </c>
      <c r="H773">
        <v>239975</v>
      </c>
      <c r="I773">
        <v>99.999999999999901</v>
      </c>
      <c r="J773">
        <v>740169</v>
      </c>
      <c r="K773"/>
      <c r="L773"/>
      <c r="M773"/>
      <c r="N773"/>
    </row>
    <row r="774" spans="1:14">
      <c r="A774">
        <v>773</v>
      </c>
      <c r="B774">
        <v>2019</v>
      </c>
      <c r="C774" t="s">
        <v>139</v>
      </c>
      <c r="D774" t="s">
        <v>1239</v>
      </c>
      <c r="E774" t="s">
        <v>140</v>
      </c>
      <c r="F774" t="s">
        <v>19</v>
      </c>
      <c r="G774">
        <v>59814173</v>
      </c>
      <c r="H774">
        <v>46654118</v>
      </c>
      <c r="I774">
        <v>101.263754166667</v>
      </c>
      <c r="J774">
        <v>106468291</v>
      </c>
      <c r="K774"/>
      <c r="L774"/>
      <c r="M774"/>
      <c r="N774"/>
    </row>
    <row r="775" spans="1:14">
      <c r="A775">
        <v>774</v>
      </c>
      <c r="B775">
        <v>2019</v>
      </c>
      <c r="C775" t="s">
        <v>141</v>
      </c>
      <c r="D775" t="s">
        <v>1240</v>
      </c>
      <c r="E775" t="s">
        <v>142</v>
      </c>
      <c r="F775" t="s">
        <v>14</v>
      </c>
      <c r="G775">
        <v>34236290</v>
      </c>
      <c r="H775">
        <v>37714196</v>
      </c>
      <c r="I775">
        <v>140.2525</v>
      </c>
      <c r="J775">
        <v>71950486</v>
      </c>
      <c r="K775"/>
      <c r="L775"/>
      <c r="M775"/>
      <c r="N775"/>
    </row>
    <row r="776" spans="1:14">
      <c r="A776">
        <v>775</v>
      </c>
      <c r="B776">
        <v>2019</v>
      </c>
      <c r="C776" t="s">
        <v>143</v>
      </c>
      <c r="D776" t="s">
        <v>1241</v>
      </c>
      <c r="E776" t="s">
        <v>144</v>
      </c>
      <c r="F776" t="s">
        <v>24</v>
      </c>
      <c r="G776">
        <v>0</v>
      </c>
      <c r="H776">
        <v>3013</v>
      </c>
      <c r="I776">
        <v>104.67749999999999</v>
      </c>
      <c r="J776">
        <v>3013</v>
      </c>
      <c r="K776"/>
      <c r="L776"/>
      <c r="M776"/>
      <c r="N776"/>
    </row>
    <row r="777" spans="1:14">
      <c r="A777">
        <v>776</v>
      </c>
      <c r="B777">
        <v>2019</v>
      </c>
      <c r="C777" t="s">
        <v>145</v>
      </c>
      <c r="D777" t="s">
        <v>1242</v>
      </c>
      <c r="E777" t="s">
        <v>146</v>
      </c>
      <c r="F777" t="s">
        <v>56</v>
      </c>
      <c r="G777">
        <v>27387520</v>
      </c>
      <c r="H777">
        <v>2578178</v>
      </c>
      <c r="I777">
        <v>118.61600429989799</v>
      </c>
      <c r="J777">
        <v>29965698</v>
      </c>
      <c r="K777"/>
      <c r="L777"/>
      <c r="M777"/>
      <c r="N777"/>
    </row>
    <row r="778" spans="1:14">
      <c r="A778">
        <v>777</v>
      </c>
      <c r="B778">
        <v>2019</v>
      </c>
      <c r="C778" t="s">
        <v>147</v>
      </c>
      <c r="D778" t="s">
        <v>1243</v>
      </c>
      <c r="E778" t="s">
        <v>148</v>
      </c>
      <c r="F778" t="s">
        <v>9</v>
      </c>
      <c r="G778">
        <v>1268284300</v>
      </c>
      <c r="H778">
        <v>92993509</v>
      </c>
      <c r="I778">
        <v>99.616666666666703</v>
      </c>
      <c r="J778">
        <v>1361277809</v>
      </c>
      <c r="K778"/>
      <c r="L778"/>
      <c r="M778"/>
      <c r="N778"/>
    </row>
    <row r="779" spans="1:14">
      <c r="A779">
        <v>778</v>
      </c>
      <c r="B779">
        <v>2019</v>
      </c>
      <c r="C779" t="s">
        <v>149</v>
      </c>
      <c r="D779" t="s">
        <v>1244</v>
      </c>
      <c r="E779" t="s">
        <v>150</v>
      </c>
      <c r="F779" t="s">
        <v>14</v>
      </c>
      <c r="G779">
        <v>467262</v>
      </c>
      <c r="H779">
        <v>12940871</v>
      </c>
      <c r="I779">
        <v>331.08333333333297</v>
      </c>
      <c r="J779">
        <v>13408133</v>
      </c>
      <c r="K779"/>
      <c r="L779"/>
      <c r="M779"/>
      <c r="N779"/>
    </row>
    <row r="780" spans="1:14">
      <c r="A780">
        <v>779</v>
      </c>
      <c r="B780">
        <v>2019</v>
      </c>
      <c r="C780" t="s">
        <v>151</v>
      </c>
      <c r="D780" t="s">
        <v>1245</v>
      </c>
      <c r="E780" t="s">
        <v>152</v>
      </c>
      <c r="F780" t="s">
        <v>19</v>
      </c>
      <c r="G780">
        <v>1475343</v>
      </c>
      <c r="H780">
        <v>5908813</v>
      </c>
      <c r="I780">
        <v>102.27500000000001</v>
      </c>
      <c r="J780">
        <v>7384156</v>
      </c>
      <c r="K780"/>
      <c r="L780"/>
      <c r="M780"/>
      <c r="N780"/>
    </row>
    <row r="781" spans="1:14">
      <c r="A781">
        <v>780</v>
      </c>
      <c r="B781">
        <v>2019</v>
      </c>
      <c r="C781" t="s">
        <v>153</v>
      </c>
      <c r="D781" t="s">
        <v>1246</v>
      </c>
      <c r="E781" t="s">
        <v>154</v>
      </c>
      <c r="F781" t="s">
        <v>14</v>
      </c>
      <c r="G781">
        <v>113145</v>
      </c>
      <c r="H781">
        <v>856389</v>
      </c>
      <c r="I781">
        <v>122.9</v>
      </c>
      <c r="J781">
        <v>969534</v>
      </c>
      <c r="K781"/>
      <c r="L781"/>
      <c r="M781"/>
      <c r="N781"/>
    </row>
    <row r="782" spans="1:14">
      <c r="A782">
        <v>781</v>
      </c>
      <c r="B782">
        <v>2019</v>
      </c>
      <c r="C782" t="s">
        <v>155</v>
      </c>
      <c r="D782" t="s">
        <v>1247</v>
      </c>
      <c r="E782" t="s">
        <v>156</v>
      </c>
      <c r="F782" t="s">
        <v>19</v>
      </c>
      <c r="G782">
        <v>8388731</v>
      </c>
      <c r="H782">
        <v>181690121</v>
      </c>
      <c r="I782">
        <v>147.541666666667</v>
      </c>
      <c r="J782">
        <v>190078852</v>
      </c>
      <c r="K782"/>
      <c r="L782"/>
      <c r="M782"/>
      <c r="N782"/>
    </row>
    <row r="783" spans="1:14">
      <c r="A783">
        <v>782</v>
      </c>
      <c r="B783">
        <v>2019</v>
      </c>
      <c r="C783" t="s">
        <v>0</v>
      </c>
      <c r="D783" t="s">
        <v>1248</v>
      </c>
      <c r="E783" t="s">
        <v>157</v>
      </c>
      <c r="F783" t="s">
        <v>9</v>
      </c>
      <c r="G783">
        <v>1054682923</v>
      </c>
      <c r="H783">
        <v>944309369</v>
      </c>
      <c r="I783">
        <v>137.60249999999999</v>
      </c>
      <c r="J783">
        <v>1998992292</v>
      </c>
      <c r="K783"/>
      <c r="L783"/>
      <c r="M783"/>
      <c r="N783"/>
    </row>
    <row r="784" spans="1:14">
      <c r="A784">
        <v>783</v>
      </c>
      <c r="B784">
        <v>2019</v>
      </c>
      <c r="C784" t="s">
        <v>158</v>
      </c>
      <c r="D784" t="s">
        <v>1249</v>
      </c>
      <c r="E784" t="s">
        <v>159</v>
      </c>
      <c r="F784" t="s">
        <v>19</v>
      </c>
      <c r="G784">
        <v>70425859</v>
      </c>
      <c r="H784">
        <v>246393749</v>
      </c>
      <c r="I784">
        <v>102.116666666667</v>
      </c>
      <c r="J784">
        <v>316819608</v>
      </c>
      <c r="K784"/>
      <c r="L784"/>
      <c r="M784"/>
      <c r="N784"/>
    </row>
    <row r="785" spans="1:14">
      <c r="A785">
        <v>784</v>
      </c>
      <c r="B785">
        <v>2019</v>
      </c>
      <c r="C785" t="s">
        <v>160</v>
      </c>
      <c r="D785" t="s">
        <v>1250</v>
      </c>
      <c r="E785" t="s">
        <v>161</v>
      </c>
      <c r="F785" t="s">
        <v>9</v>
      </c>
      <c r="G785">
        <v>38428748</v>
      </c>
      <c r="H785">
        <v>198291759</v>
      </c>
      <c r="I785">
        <v>94.941666666666706</v>
      </c>
      <c r="J785">
        <v>236720507</v>
      </c>
      <c r="K785"/>
      <c r="L785"/>
      <c r="M785"/>
      <c r="N785"/>
    </row>
    <row r="786" spans="1:14">
      <c r="A786">
        <v>785</v>
      </c>
      <c r="B786">
        <v>2019</v>
      </c>
      <c r="C786" t="s">
        <v>162</v>
      </c>
      <c r="D786" t="s">
        <v>1251</v>
      </c>
      <c r="E786" t="s">
        <v>163</v>
      </c>
      <c r="F786" t="s">
        <v>9</v>
      </c>
      <c r="G786">
        <v>698666766</v>
      </c>
      <c r="H786">
        <v>756302965</v>
      </c>
      <c r="I786">
        <v>143.933333333333</v>
      </c>
      <c r="J786">
        <v>1454969731</v>
      </c>
      <c r="K786"/>
      <c r="L786"/>
      <c r="M786"/>
      <c r="N786"/>
    </row>
    <row r="787" spans="1:14">
      <c r="A787">
        <v>786</v>
      </c>
      <c r="B787">
        <v>2019</v>
      </c>
      <c r="C787" t="s">
        <v>164</v>
      </c>
      <c r="D787" t="s">
        <v>1252</v>
      </c>
      <c r="E787" t="s">
        <v>165</v>
      </c>
      <c r="F787" t="s">
        <v>9</v>
      </c>
      <c r="G787">
        <v>3694634</v>
      </c>
      <c r="H787">
        <v>626</v>
      </c>
      <c r="I787">
        <v>104.5</v>
      </c>
      <c r="J787">
        <v>3695260</v>
      </c>
      <c r="K787"/>
      <c r="L787"/>
      <c r="M787"/>
      <c r="N787"/>
    </row>
    <row r="788" spans="1:14">
      <c r="A788">
        <v>787</v>
      </c>
      <c r="B788">
        <v>2019</v>
      </c>
      <c r="C788" t="s">
        <v>166</v>
      </c>
      <c r="D788" t="s">
        <v>1253</v>
      </c>
      <c r="E788" t="s">
        <v>167</v>
      </c>
      <c r="F788" t="s">
        <v>9</v>
      </c>
      <c r="G788">
        <v>65863366</v>
      </c>
      <c r="H788">
        <v>6837143</v>
      </c>
      <c r="I788">
        <v>48.975779217577099</v>
      </c>
      <c r="J788">
        <v>72700509</v>
      </c>
      <c r="K788"/>
      <c r="L788"/>
      <c r="M788"/>
      <c r="N788"/>
    </row>
    <row r="789" spans="1:14">
      <c r="A789">
        <v>788</v>
      </c>
      <c r="B789">
        <v>2019</v>
      </c>
      <c r="C789" t="s">
        <v>168</v>
      </c>
      <c r="D789" t="s">
        <v>1254</v>
      </c>
      <c r="E789" t="s">
        <v>169</v>
      </c>
      <c r="F789" t="s">
        <v>19</v>
      </c>
      <c r="G789">
        <v>2400100</v>
      </c>
      <c r="H789">
        <v>6142912</v>
      </c>
      <c r="I789">
        <v>165.94895</v>
      </c>
      <c r="J789">
        <v>8543012</v>
      </c>
      <c r="K789"/>
      <c r="L789"/>
      <c r="M789"/>
      <c r="N789"/>
    </row>
    <row r="790" spans="1:14">
      <c r="A790">
        <v>789</v>
      </c>
      <c r="B790">
        <v>2019</v>
      </c>
      <c r="C790" t="s">
        <v>170</v>
      </c>
      <c r="D790" t="s">
        <v>1255</v>
      </c>
      <c r="E790" t="s">
        <v>171</v>
      </c>
      <c r="F790" t="s">
        <v>19</v>
      </c>
      <c r="G790">
        <v>286004835</v>
      </c>
      <c r="H790">
        <v>1299526717</v>
      </c>
      <c r="I790">
        <v>102.875</v>
      </c>
      <c r="J790">
        <v>1585531552</v>
      </c>
      <c r="K790"/>
      <c r="L790"/>
      <c r="M790"/>
      <c r="N790"/>
    </row>
    <row r="791" spans="1:14">
      <c r="A791">
        <v>790</v>
      </c>
      <c r="B791">
        <v>2019</v>
      </c>
      <c r="C791" t="s">
        <v>172</v>
      </c>
      <c r="D791" t="s">
        <v>1256</v>
      </c>
      <c r="E791" t="s">
        <v>173</v>
      </c>
      <c r="F791" t="s">
        <v>14</v>
      </c>
      <c r="G791">
        <v>38581910</v>
      </c>
      <c r="H791">
        <v>7560538</v>
      </c>
      <c r="I791">
        <v>100</v>
      </c>
      <c r="J791">
        <v>46142448</v>
      </c>
      <c r="K791"/>
      <c r="L791"/>
      <c r="M791"/>
      <c r="N791"/>
    </row>
    <row r="792" spans="1:14">
      <c r="A792">
        <v>791</v>
      </c>
      <c r="B792">
        <v>2019</v>
      </c>
      <c r="C792" t="s">
        <v>174</v>
      </c>
      <c r="D792" t="s">
        <v>1257</v>
      </c>
      <c r="E792" t="s">
        <v>175</v>
      </c>
      <c r="F792" t="s">
        <v>9</v>
      </c>
      <c r="G792">
        <v>80613418</v>
      </c>
      <c r="H792">
        <v>2783485</v>
      </c>
      <c r="I792">
        <v>100.761514047266</v>
      </c>
      <c r="J792">
        <v>83396903</v>
      </c>
      <c r="K792"/>
      <c r="L792"/>
      <c r="M792"/>
      <c r="N792"/>
    </row>
    <row r="793" spans="1:14">
      <c r="A793">
        <v>792</v>
      </c>
      <c r="B793">
        <v>2019</v>
      </c>
      <c r="C793" t="s">
        <v>176</v>
      </c>
      <c r="D793" t="s">
        <v>1258</v>
      </c>
      <c r="E793" t="s">
        <v>177</v>
      </c>
      <c r="F793" t="s">
        <v>9</v>
      </c>
      <c r="G793">
        <v>3502426074</v>
      </c>
      <c r="H793">
        <v>3947398757</v>
      </c>
      <c r="I793">
        <v>100.01666666666701</v>
      </c>
      <c r="J793">
        <v>7449824831</v>
      </c>
      <c r="K793"/>
      <c r="L793"/>
      <c r="M793"/>
      <c r="N793"/>
    </row>
    <row r="794" spans="1:14">
      <c r="A794">
        <v>793</v>
      </c>
      <c r="B794">
        <v>2019</v>
      </c>
      <c r="C794" t="s">
        <v>178</v>
      </c>
      <c r="D794" t="s">
        <v>1259</v>
      </c>
      <c r="E794" t="s">
        <v>179</v>
      </c>
      <c r="F794" t="s">
        <v>24</v>
      </c>
      <c r="G794">
        <v>8327816</v>
      </c>
      <c r="H794">
        <v>3988766</v>
      </c>
      <c r="I794">
        <v>103.11588490111301</v>
      </c>
      <c r="J794">
        <v>12316582</v>
      </c>
      <c r="K794"/>
      <c r="L794"/>
      <c r="M794"/>
      <c r="N794"/>
    </row>
    <row r="795" spans="1:14">
      <c r="A795">
        <v>794</v>
      </c>
      <c r="B795">
        <v>2019</v>
      </c>
      <c r="C795" t="s">
        <v>180</v>
      </c>
      <c r="D795" t="s">
        <v>1260</v>
      </c>
      <c r="E795" t="s">
        <v>181</v>
      </c>
      <c r="F795" t="s">
        <v>9</v>
      </c>
      <c r="G795">
        <v>178358</v>
      </c>
      <c r="H795">
        <v>58993</v>
      </c>
      <c r="I795">
        <v>105.95461745953099</v>
      </c>
      <c r="J795">
        <v>237351</v>
      </c>
      <c r="K795"/>
      <c r="L795"/>
      <c r="M795"/>
      <c r="N795"/>
    </row>
    <row r="796" spans="1:14">
      <c r="A796">
        <v>795</v>
      </c>
      <c r="B796">
        <v>2019</v>
      </c>
      <c r="C796" t="s">
        <v>182</v>
      </c>
      <c r="D796" t="s">
        <v>1261</v>
      </c>
      <c r="E796" t="s">
        <v>183</v>
      </c>
      <c r="F796" t="s">
        <v>9</v>
      </c>
      <c r="G796">
        <v>15322602</v>
      </c>
      <c r="H796">
        <v>36819867</v>
      </c>
      <c r="I796">
        <v>177.428333333333</v>
      </c>
      <c r="J796">
        <v>52142469</v>
      </c>
      <c r="K796"/>
      <c r="L796"/>
      <c r="M796"/>
      <c r="N796"/>
    </row>
    <row r="797" spans="1:14">
      <c r="A797">
        <v>796</v>
      </c>
      <c r="B797">
        <v>2019</v>
      </c>
      <c r="C797" t="s">
        <v>184</v>
      </c>
      <c r="D797" t="s">
        <v>1262</v>
      </c>
      <c r="E797" t="s">
        <v>185</v>
      </c>
      <c r="F797" t="s">
        <v>29</v>
      </c>
      <c r="G797">
        <v>10951256</v>
      </c>
      <c r="H797">
        <v>7390</v>
      </c>
      <c r="I797">
        <v>125.537879192182</v>
      </c>
      <c r="J797">
        <v>10958646</v>
      </c>
      <c r="K797"/>
      <c r="L797"/>
      <c r="M797"/>
      <c r="N797"/>
    </row>
    <row r="798" spans="1:14">
      <c r="A798">
        <v>797</v>
      </c>
      <c r="B798">
        <v>2019</v>
      </c>
      <c r="C798" t="s">
        <v>186</v>
      </c>
      <c r="D798" t="s">
        <v>1263</v>
      </c>
      <c r="E798" t="s">
        <v>187</v>
      </c>
      <c r="F798" t="s">
        <v>14</v>
      </c>
      <c r="G798">
        <v>19115</v>
      </c>
      <c r="H798">
        <v>68744</v>
      </c>
      <c r="I798">
        <v>105.884889741667</v>
      </c>
      <c r="J798">
        <v>87859</v>
      </c>
      <c r="K798"/>
      <c r="L798"/>
      <c r="M798"/>
      <c r="N798"/>
    </row>
    <row r="799" spans="1:14">
      <c r="A799">
        <v>798</v>
      </c>
      <c r="B799">
        <v>2019</v>
      </c>
      <c r="C799" t="s">
        <v>188</v>
      </c>
      <c r="D799" t="s">
        <v>1264</v>
      </c>
      <c r="E799" t="s">
        <v>189</v>
      </c>
      <c r="F799" t="s">
        <v>9</v>
      </c>
      <c r="G799">
        <v>1685464789</v>
      </c>
      <c r="H799">
        <v>2414779629</v>
      </c>
      <c r="I799">
        <v>99.465583333333399</v>
      </c>
      <c r="J799">
        <v>4100244418</v>
      </c>
      <c r="K799"/>
      <c r="L799"/>
      <c r="M799"/>
      <c r="N799"/>
    </row>
    <row r="800" spans="1:14">
      <c r="A800">
        <v>799</v>
      </c>
      <c r="B800">
        <v>2019</v>
      </c>
      <c r="C800" t="s">
        <v>190</v>
      </c>
      <c r="D800" t="s">
        <v>1265</v>
      </c>
      <c r="E800" t="s">
        <v>191</v>
      </c>
      <c r="F800" t="s">
        <v>9</v>
      </c>
      <c r="G800">
        <v>82939110</v>
      </c>
      <c r="H800">
        <v>5317852</v>
      </c>
      <c r="I800">
        <v>114.191666666667</v>
      </c>
      <c r="J800">
        <v>88256962</v>
      </c>
      <c r="K800"/>
      <c r="L800"/>
      <c r="M800"/>
      <c r="N800"/>
    </row>
    <row r="801" spans="1:14">
      <c r="A801">
        <v>800</v>
      </c>
      <c r="B801">
        <v>2019</v>
      </c>
      <c r="C801" t="s">
        <v>194</v>
      </c>
      <c r="D801" t="s">
        <v>1266</v>
      </c>
      <c r="E801" t="s">
        <v>195</v>
      </c>
      <c r="F801" t="s">
        <v>9</v>
      </c>
      <c r="G801">
        <v>1651742</v>
      </c>
      <c r="H801">
        <v>267821</v>
      </c>
      <c r="I801">
        <v>83.640836408364095</v>
      </c>
      <c r="J801">
        <v>1919563</v>
      </c>
      <c r="K801"/>
      <c r="L801"/>
      <c r="M801"/>
      <c r="N801"/>
    </row>
    <row r="802" spans="1:14">
      <c r="A802">
        <v>801</v>
      </c>
      <c r="B802">
        <v>2019</v>
      </c>
      <c r="C802" t="s">
        <v>196</v>
      </c>
      <c r="D802" t="s">
        <v>1267</v>
      </c>
      <c r="E802" t="s">
        <v>197</v>
      </c>
      <c r="F802" t="s">
        <v>9</v>
      </c>
      <c r="G802">
        <v>911083</v>
      </c>
      <c r="H802">
        <v>3333942</v>
      </c>
      <c r="I802">
        <v>107.68824249474299</v>
      </c>
      <c r="J802">
        <v>4245025</v>
      </c>
      <c r="K802"/>
      <c r="L802"/>
      <c r="M802"/>
      <c r="N802"/>
    </row>
    <row r="803" spans="1:14">
      <c r="A803">
        <v>802</v>
      </c>
      <c r="B803">
        <v>2019</v>
      </c>
      <c r="C803" t="s">
        <v>198</v>
      </c>
      <c r="D803" t="s">
        <v>1268</v>
      </c>
      <c r="E803" t="s">
        <v>199</v>
      </c>
      <c r="F803" t="s">
        <v>9</v>
      </c>
      <c r="G803">
        <v>15482206</v>
      </c>
      <c r="H803">
        <v>1591418</v>
      </c>
      <c r="I803">
        <v>109.739965876318</v>
      </c>
      <c r="J803">
        <v>17073624</v>
      </c>
      <c r="K803"/>
      <c r="L803"/>
      <c r="M803"/>
      <c r="N803"/>
    </row>
    <row r="804" spans="1:14">
      <c r="A804">
        <v>803</v>
      </c>
      <c r="B804">
        <v>2019</v>
      </c>
      <c r="C804" t="s">
        <v>200</v>
      </c>
      <c r="D804" t="s">
        <v>1269</v>
      </c>
      <c r="E804" t="s">
        <v>201</v>
      </c>
      <c r="F804" t="s">
        <v>14</v>
      </c>
      <c r="G804">
        <v>4496144</v>
      </c>
      <c r="H804">
        <v>3505</v>
      </c>
      <c r="I804">
        <v>101.75749999999999</v>
      </c>
      <c r="J804">
        <v>4499649</v>
      </c>
      <c r="K804"/>
      <c r="L804"/>
      <c r="M804"/>
      <c r="N804"/>
    </row>
    <row r="805" spans="1:14">
      <c r="A805">
        <v>804</v>
      </c>
      <c r="B805">
        <v>2019</v>
      </c>
      <c r="C805" t="s">
        <v>202</v>
      </c>
      <c r="D805" t="s">
        <v>1270</v>
      </c>
      <c r="E805" t="s">
        <v>203</v>
      </c>
      <c r="F805" t="s">
        <v>9</v>
      </c>
      <c r="G805">
        <v>413553267</v>
      </c>
      <c r="H805">
        <v>62622682</v>
      </c>
      <c r="I805">
        <v>102.81207194616999</v>
      </c>
      <c r="J805">
        <v>476175949</v>
      </c>
      <c r="K805"/>
      <c r="L805"/>
      <c r="M805"/>
      <c r="N805"/>
    </row>
    <row r="806" spans="1:14">
      <c r="A806">
        <v>805</v>
      </c>
      <c r="B806">
        <v>2019</v>
      </c>
      <c r="C806" t="s">
        <v>206</v>
      </c>
      <c r="D806" t="s">
        <v>1271</v>
      </c>
      <c r="E806" t="s">
        <v>207</v>
      </c>
      <c r="F806" t="s">
        <v>24</v>
      </c>
      <c r="G806">
        <v>1828</v>
      </c>
      <c r="H806">
        <v>394248</v>
      </c>
      <c r="I806">
        <v>82.963035956816398</v>
      </c>
      <c r="J806">
        <v>396076</v>
      </c>
      <c r="K806"/>
      <c r="L806"/>
      <c r="M806"/>
      <c r="N806"/>
    </row>
    <row r="807" spans="1:14">
      <c r="A807">
        <v>806</v>
      </c>
      <c r="B807">
        <v>2019</v>
      </c>
      <c r="C807" t="s">
        <v>208</v>
      </c>
      <c r="D807" t="s">
        <v>1272</v>
      </c>
      <c r="E807" t="s">
        <v>209</v>
      </c>
      <c r="F807" t="s">
        <v>19</v>
      </c>
      <c r="G807">
        <v>15435449</v>
      </c>
      <c r="H807">
        <v>42750267</v>
      </c>
      <c r="I807">
        <v>109.99509166666699</v>
      </c>
      <c r="J807">
        <v>58185716</v>
      </c>
      <c r="K807"/>
      <c r="L807"/>
      <c r="M807"/>
      <c r="N807"/>
    </row>
    <row r="808" spans="1:14">
      <c r="A808">
        <v>807</v>
      </c>
      <c r="B808">
        <v>2019</v>
      </c>
      <c r="C808" t="s">
        <v>210</v>
      </c>
      <c r="D808" t="s">
        <v>1273</v>
      </c>
      <c r="E808" t="s">
        <v>211</v>
      </c>
      <c r="F808" t="s">
        <v>19</v>
      </c>
      <c r="G808">
        <v>1061796</v>
      </c>
      <c r="H808">
        <v>6626124</v>
      </c>
      <c r="I808">
        <v>105.39166666666701</v>
      </c>
      <c r="J808">
        <v>7687920</v>
      </c>
      <c r="K808"/>
      <c r="L808"/>
      <c r="M808"/>
      <c r="N808"/>
    </row>
    <row r="809" spans="1:14">
      <c r="A809">
        <v>808</v>
      </c>
      <c r="B809">
        <v>2019</v>
      </c>
      <c r="C809" t="s">
        <v>212</v>
      </c>
      <c r="D809" t="s">
        <v>1274</v>
      </c>
      <c r="E809" t="s">
        <v>213</v>
      </c>
      <c r="F809" t="s">
        <v>19</v>
      </c>
      <c r="G809">
        <v>17371209</v>
      </c>
      <c r="H809">
        <v>16111132</v>
      </c>
      <c r="I809">
        <v>108.65881666666699</v>
      </c>
      <c r="J809">
        <v>33482341</v>
      </c>
      <c r="K809"/>
      <c r="L809"/>
      <c r="M809"/>
      <c r="N809"/>
    </row>
    <row r="810" spans="1:14">
      <c r="A810">
        <v>809</v>
      </c>
      <c r="B810">
        <v>2019</v>
      </c>
      <c r="C810" t="s">
        <v>214</v>
      </c>
      <c r="D810" t="s">
        <v>1275</v>
      </c>
      <c r="E810" t="s">
        <v>215</v>
      </c>
      <c r="F810" t="s">
        <v>24</v>
      </c>
      <c r="G810">
        <v>65435706</v>
      </c>
      <c r="H810">
        <v>481</v>
      </c>
      <c r="I810">
        <v>264.33333333333297</v>
      </c>
      <c r="J810">
        <v>65436187</v>
      </c>
      <c r="K810"/>
      <c r="L810"/>
      <c r="M810"/>
      <c r="N810"/>
    </row>
    <row r="811" spans="1:14">
      <c r="A811">
        <v>810</v>
      </c>
      <c r="B811">
        <v>2019</v>
      </c>
      <c r="C811" t="s">
        <v>216</v>
      </c>
      <c r="D811" t="s">
        <v>1276</v>
      </c>
      <c r="E811" t="s">
        <v>217</v>
      </c>
      <c r="F811" t="s">
        <v>24</v>
      </c>
      <c r="G811">
        <v>54029831</v>
      </c>
      <c r="H811">
        <v>52218329</v>
      </c>
      <c r="I811">
        <v>101.745214521452</v>
      </c>
      <c r="J811">
        <v>106248160</v>
      </c>
      <c r="K811"/>
      <c r="L811"/>
      <c r="M811"/>
      <c r="N811"/>
    </row>
    <row r="812" spans="1:14">
      <c r="A812">
        <v>811</v>
      </c>
      <c r="B812">
        <v>2019</v>
      </c>
      <c r="C812" t="s">
        <v>218</v>
      </c>
      <c r="D812" t="s">
        <v>1277</v>
      </c>
      <c r="E812" t="s">
        <v>219</v>
      </c>
      <c r="F812" t="s">
        <v>19</v>
      </c>
      <c r="G812">
        <v>267480</v>
      </c>
      <c r="H812">
        <v>642494</v>
      </c>
      <c r="I812">
        <v>62.513079139911397</v>
      </c>
      <c r="J812">
        <v>909974</v>
      </c>
      <c r="K812"/>
      <c r="L812"/>
      <c r="M812"/>
      <c r="N812"/>
    </row>
    <row r="813" spans="1:14">
      <c r="A813">
        <v>812</v>
      </c>
      <c r="B813">
        <v>2019</v>
      </c>
      <c r="C813" t="s">
        <v>220</v>
      </c>
      <c r="D813" t="s">
        <v>1278</v>
      </c>
      <c r="E813" t="s">
        <v>221</v>
      </c>
      <c r="F813" t="s">
        <v>24</v>
      </c>
      <c r="G813">
        <v>3773013</v>
      </c>
      <c r="H813">
        <v>2265576</v>
      </c>
      <c r="I813">
        <v>124.55</v>
      </c>
      <c r="J813">
        <v>6038589</v>
      </c>
      <c r="K813"/>
      <c r="L813"/>
      <c r="M813"/>
      <c r="N813"/>
    </row>
    <row r="814" spans="1:14">
      <c r="A814">
        <v>813</v>
      </c>
      <c r="B814">
        <v>2019</v>
      </c>
      <c r="C814" t="s">
        <v>222</v>
      </c>
      <c r="D814" t="s">
        <v>1279</v>
      </c>
      <c r="E814" t="s">
        <v>223</v>
      </c>
      <c r="F814" t="s">
        <v>24</v>
      </c>
      <c r="G814">
        <v>282567</v>
      </c>
      <c r="H814">
        <v>50909</v>
      </c>
      <c r="I814">
        <v>100.816666666667</v>
      </c>
      <c r="J814">
        <v>333476</v>
      </c>
      <c r="K814"/>
      <c r="L814"/>
      <c r="M814"/>
      <c r="N814"/>
    </row>
    <row r="815" spans="1:14">
      <c r="A815">
        <v>814</v>
      </c>
      <c r="B815">
        <v>2019</v>
      </c>
      <c r="C815" t="s">
        <v>224</v>
      </c>
      <c r="D815" t="s">
        <v>1280</v>
      </c>
      <c r="E815" t="s">
        <v>225</v>
      </c>
      <c r="F815" t="s">
        <v>9</v>
      </c>
      <c r="G815">
        <v>49763047</v>
      </c>
      <c r="H815">
        <v>7647565</v>
      </c>
      <c r="I815">
        <v>155.674130014551</v>
      </c>
      <c r="J815">
        <v>57410612</v>
      </c>
      <c r="K815"/>
      <c r="L815"/>
      <c r="M815"/>
      <c r="N815"/>
    </row>
    <row r="816" spans="1:14">
      <c r="A816">
        <v>815</v>
      </c>
      <c r="B816">
        <v>2019</v>
      </c>
      <c r="C816" t="s">
        <v>226</v>
      </c>
      <c r="D816" t="s">
        <v>1281</v>
      </c>
      <c r="E816" t="s">
        <v>227</v>
      </c>
      <c r="F816" t="s">
        <v>9</v>
      </c>
      <c r="G816">
        <v>15597828</v>
      </c>
      <c r="H816">
        <v>131336</v>
      </c>
      <c r="I816">
        <v>96.342788943043402</v>
      </c>
      <c r="J816">
        <v>15729164</v>
      </c>
      <c r="K816"/>
      <c r="L816"/>
      <c r="M816"/>
      <c r="N816"/>
    </row>
    <row r="817" spans="1:14">
      <c r="A817">
        <v>816</v>
      </c>
      <c r="B817">
        <v>2019</v>
      </c>
      <c r="C817" t="s">
        <v>228</v>
      </c>
      <c r="D817" t="s">
        <v>1282</v>
      </c>
      <c r="E817" t="s">
        <v>229</v>
      </c>
      <c r="F817" t="s">
        <v>9</v>
      </c>
      <c r="G817">
        <v>8019834</v>
      </c>
      <c r="H817">
        <v>540517</v>
      </c>
      <c r="I817">
        <v>101.7775</v>
      </c>
      <c r="J817">
        <v>8560351</v>
      </c>
      <c r="K817"/>
      <c r="L817"/>
      <c r="M817"/>
      <c r="N817"/>
    </row>
    <row r="818" spans="1:14">
      <c r="A818">
        <v>817</v>
      </c>
      <c r="B818">
        <v>2019</v>
      </c>
      <c r="C818" t="s">
        <v>232</v>
      </c>
      <c r="D818" t="s">
        <v>1283</v>
      </c>
      <c r="E818" t="s">
        <v>233</v>
      </c>
      <c r="F818" t="s">
        <v>24</v>
      </c>
      <c r="G818">
        <v>661063</v>
      </c>
      <c r="H818">
        <v>8605</v>
      </c>
      <c r="I818">
        <v>100.012432223083</v>
      </c>
      <c r="J818">
        <v>669668</v>
      </c>
      <c r="K818"/>
      <c r="L818"/>
      <c r="M818"/>
      <c r="N818"/>
    </row>
    <row r="819" spans="1:14">
      <c r="A819">
        <v>818</v>
      </c>
      <c r="B819">
        <v>2019</v>
      </c>
      <c r="C819" t="s">
        <v>234</v>
      </c>
      <c r="D819" t="s">
        <v>1284</v>
      </c>
      <c r="E819" t="s">
        <v>235</v>
      </c>
      <c r="F819" t="s">
        <v>14</v>
      </c>
      <c r="G819">
        <v>0</v>
      </c>
      <c r="H819">
        <v>35001</v>
      </c>
      <c r="I819">
        <v>99.688333333333304</v>
      </c>
      <c r="J819">
        <v>35001</v>
      </c>
      <c r="K819"/>
      <c r="L819"/>
      <c r="M819"/>
      <c r="N819"/>
    </row>
    <row r="820" spans="1:14">
      <c r="A820">
        <v>819</v>
      </c>
      <c r="B820">
        <v>2019</v>
      </c>
      <c r="C820" t="s">
        <v>236</v>
      </c>
      <c r="D820" t="s">
        <v>1285</v>
      </c>
      <c r="E820" t="s">
        <v>237</v>
      </c>
      <c r="F820" t="s">
        <v>19</v>
      </c>
      <c r="G820">
        <v>4216185</v>
      </c>
      <c r="H820">
        <v>4865922</v>
      </c>
      <c r="I820">
        <v>102.662400985934</v>
      </c>
      <c r="J820">
        <v>9082107</v>
      </c>
      <c r="K820"/>
      <c r="L820"/>
      <c r="M820"/>
      <c r="N820"/>
    </row>
    <row r="821" spans="1:14">
      <c r="A821">
        <v>820</v>
      </c>
      <c r="B821">
        <v>2019</v>
      </c>
      <c r="C821" t="s">
        <v>238</v>
      </c>
      <c r="D821" t="s">
        <v>1286</v>
      </c>
      <c r="E821" t="s">
        <v>239</v>
      </c>
      <c r="F821" t="s">
        <v>24</v>
      </c>
      <c r="G821">
        <v>79760090</v>
      </c>
      <c r="H821">
        <v>10114998</v>
      </c>
      <c r="I821">
        <v>103.65</v>
      </c>
      <c r="J821">
        <v>89875088</v>
      </c>
      <c r="K821"/>
      <c r="L821"/>
      <c r="M821"/>
      <c r="N821"/>
    </row>
    <row r="822" spans="1:14">
      <c r="A822">
        <v>821</v>
      </c>
      <c r="B822">
        <v>2019</v>
      </c>
      <c r="C822" t="s">
        <v>240</v>
      </c>
      <c r="D822" t="s">
        <v>1287</v>
      </c>
      <c r="E822" t="s">
        <v>241</v>
      </c>
      <c r="F822" t="s">
        <v>9</v>
      </c>
      <c r="G822">
        <v>34383569</v>
      </c>
      <c r="H822">
        <v>1969</v>
      </c>
      <c r="I822">
        <v>97.782100897727801</v>
      </c>
      <c r="J822">
        <v>34385538</v>
      </c>
      <c r="K822"/>
      <c r="L822"/>
      <c r="M822"/>
      <c r="N822"/>
    </row>
    <row r="823" spans="1:14">
      <c r="A823">
        <v>822</v>
      </c>
      <c r="B823">
        <v>2019</v>
      </c>
      <c r="C823" t="s">
        <v>242</v>
      </c>
      <c r="D823" t="s">
        <v>1288</v>
      </c>
      <c r="E823" t="s">
        <v>243</v>
      </c>
      <c r="F823" t="s">
        <v>24</v>
      </c>
      <c r="G823">
        <v>1261</v>
      </c>
      <c r="H823">
        <v>539007</v>
      </c>
      <c r="I823">
        <v>77.828570423525804</v>
      </c>
      <c r="J823">
        <v>540268</v>
      </c>
      <c r="K823"/>
      <c r="L823"/>
      <c r="M823"/>
      <c r="N823"/>
    </row>
    <row r="824" spans="1:14">
      <c r="A824">
        <v>823</v>
      </c>
      <c r="B824">
        <v>2019</v>
      </c>
      <c r="C824" t="s">
        <v>244</v>
      </c>
      <c r="D824" t="s">
        <v>1289</v>
      </c>
      <c r="E824" t="s">
        <v>245</v>
      </c>
      <c r="F824" t="s">
        <v>14</v>
      </c>
      <c r="G824">
        <v>350638568</v>
      </c>
      <c r="H824">
        <v>437743261</v>
      </c>
      <c r="I824">
        <v>103.90066666666699</v>
      </c>
      <c r="J824">
        <v>788381829</v>
      </c>
      <c r="K824"/>
      <c r="L824"/>
      <c r="M824"/>
      <c r="N824"/>
    </row>
    <row r="825" spans="1:14">
      <c r="A825">
        <v>824</v>
      </c>
      <c r="B825">
        <v>2019</v>
      </c>
      <c r="C825" t="s">
        <v>246</v>
      </c>
      <c r="D825" t="s">
        <v>1290</v>
      </c>
      <c r="E825" t="s">
        <v>247</v>
      </c>
      <c r="F825" t="s">
        <v>9</v>
      </c>
      <c r="G825">
        <v>1060881358</v>
      </c>
      <c r="H825">
        <v>1937628701</v>
      </c>
      <c r="I825">
        <v>121.48333333333299</v>
      </c>
      <c r="J825">
        <v>2998510059</v>
      </c>
      <c r="K825"/>
      <c r="L825"/>
      <c r="M825"/>
      <c r="N825"/>
    </row>
    <row r="826" spans="1:14">
      <c r="A826">
        <v>825</v>
      </c>
      <c r="B826">
        <v>2019</v>
      </c>
      <c r="C826" t="s">
        <v>248</v>
      </c>
      <c r="D826" t="s">
        <v>1291</v>
      </c>
      <c r="E826" t="s">
        <v>249</v>
      </c>
      <c r="F826" t="s">
        <v>24</v>
      </c>
      <c r="G826">
        <v>2941477</v>
      </c>
      <c r="H826">
        <v>1461018</v>
      </c>
      <c r="I826">
        <v>122.96916666666699</v>
      </c>
      <c r="J826">
        <v>4402495</v>
      </c>
      <c r="K826"/>
      <c r="L826"/>
      <c r="M826"/>
      <c r="N826"/>
    </row>
    <row r="827" spans="1:14">
      <c r="A827">
        <v>826</v>
      </c>
      <c r="B827">
        <v>2019</v>
      </c>
      <c r="C827" t="s">
        <v>250</v>
      </c>
      <c r="D827" t="s">
        <v>1292</v>
      </c>
      <c r="E827" t="s">
        <v>251</v>
      </c>
      <c r="F827" t="s">
        <v>24</v>
      </c>
      <c r="G827">
        <v>698503</v>
      </c>
      <c r="H827">
        <v>1134289</v>
      </c>
      <c r="I827">
        <v>137.58506468301101</v>
      </c>
      <c r="J827">
        <v>1832792</v>
      </c>
      <c r="K827"/>
      <c r="L827"/>
      <c r="M827"/>
      <c r="N827"/>
    </row>
    <row r="828" spans="1:14">
      <c r="A828">
        <v>827</v>
      </c>
      <c r="B828">
        <v>2019</v>
      </c>
      <c r="C828" t="s">
        <v>254</v>
      </c>
      <c r="D828" t="s">
        <v>1293</v>
      </c>
      <c r="E828" t="s">
        <v>255</v>
      </c>
      <c r="F828" t="s">
        <v>24</v>
      </c>
      <c r="G828">
        <v>25428</v>
      </c>
      <c r="H828">
        <v>94162</v>
      </c>
      <c r="I828">
        <v>101.5</v>
      </c>
      <c r="J828">
        <v>119590</v>
      </c>
      <c r="K828"/>
      <c r="L828"/>
      <c r="M828"/>
      <c r="N828"/>
    </row>
    <row r="829" spans="1:14">
      <c r="A829">
        <v>828</v>
      </c>
      <c r="B829">
        <v>2019</v>
      </c>
      <c r="C829" t="s">
        <v>256</v>
      </c>
      <c r="D829" t="s">
        <v>1294</v>
      </c>
      <c r="E829" t="s">
        <v>257</v>
      </c>
      <c r="F829" t="s">
        <v>24</v>
      </c>
      <c r="G829">
        <v>176241881</v>
      </c>
      <c r="H829">
        <v>155704</v>
      </c>
      <c r="I829">
        <v>291.38691785990102</v>
      </c>
      <c r="J829">
        <v>176397585</v>
      </c>
      <c r="K829"/>
      <c r="L829"/>
      <c r="M829"/>
      <c r="N829"/>
    </row>
    <row r="830" spans="1:14">
      <c r="A830">
        <v>829</v>
      </c>
      <c r="B830">
        <v>2019</v>
      </c>
      <c r="C830" t="s">
        <v>258</v>
      </c>
      <c r="D830" t="s">
        <v>1295</v>
      </c>
      <c r="E830" t="s">
        <v>259</v>
      </c>
      <c r="F830" t="s">
        <v>14</v>
      </c>
      <c r="G830">
        <v>24265708</v>
      </c>
      <c r="H830">
        <v>16361631</v>
      </c>
      <c r="I830">
        <v>226.30162933333301</v>
      </c>
      <c r="J830">
        <v>40627339</v>
      </c>
      <c r="K830"/>
      <c r="L830"/>
      <c r="M830"/>
      <c r="N830"/>
    </row>
    <row r="831" spans="1:14">
      <c r="A831">
        <v>830</v>
      </c>
      <c r="B831">
        <v>2019</v>
      </c>
      <c r="C831" t="s">
        <v>260</v>
      </c>
      <c r="D831" t="s">
        <v>1296</v>
      </c>
      <c r="E831" t="s">
        <v>261</v>
      </c>
      <c r="F831" t="s">
        <v>19</v>
      </c>
      <c r="G831">
        <v>758785648</v>
      </c>
      <c r="H831">
        <v>597994527</v>
      </c>
      <c r="I831">
        <v>106.15916666666701</v>
      </c>
      <c r="J831">
        <v>1356780175</v>
      </c>
      <c r="K831"/>
      <c r="L831"/>
      <c r="M831"/>
      <c r="N831"/>
    </row>
    <row r="832" spans="1:14">
      <c r="A832">
        <v>831</v>
      </c>
      <c r="B832">
        <v>2019</v>
      </c>
      <c r="C832" t="s">
        <v>262</v>
      </c>
      <c r="D832" t="s">
        <v>1297</v>
      </c>
      <c r="E832" t="s">
        <v>263</v>
      </c>
      <c r="F832" t="s">
        <v>19</v>
      </c>
      <c r="G832">
        <v>54945597</v>
      </c>
      <c r="H832">
        <v>140855790</v>
      </c>
      <c r="I832">
        <v>110.758333333333</v>
      </c>
      <c r="J832">
        <v>195801387</v>
      </c>
      <c r="K832"/>
      <c r="L832"/>
      <c r="M832"/>
      <c r="N832"/>
    </row>
    <row r="833" spans="1:14">
      <c r="A833">
        <v>832</v>
      </c>
      <c r="B833">
        <v>2019</v>
      </c>
      <c r="C833" t="s">
        <v>264</v>
      </c>
      <c r="D833" t="s">
        <v>1298</v>
      </c>
      <c r="E833" t="s">
        <v>265</v>
      </c>
      <c r="F833" t="s">
        <v>9</v>
      </c>
      <c r="G833">
        <v>13025521</v>
      </c>
      <c r="H833">
        <v>1420002</v>
      </c>
      <c r="I833">
        <v>128.42166666666699</v>
      </c>
      <c r="J833">
        <v>14445523</v>
      </c>
      <c r="K833"/>
      <c r="L833"/>
      <c r="M833"/>
      <c r="N833"/>
    </row>
    <row r="834" spans="1:14">
      <c r="A834">
        <v>833</v>
      </c>
      <c r="B834">
        <v>2019</v>
      </c>
      <c r="C834" t="s">
        <v>266</v>
      </c>
      <c r="D834" t="s">
        <v>1299</v>
      </c>
      <c r="E834" t="s">
        <v>267</v>
      </c>
      <c r="F834" t="s">
        <v>29</v>
      </c>
      <c r="G834">
        <v>0</v>
      </c>
      <c r="H834">
        <v>179946790</v>
      </c>
      <c r="I834">
        <v>103.52500000000001</v>
      </c>
      <c r="J834">
        <v>179946790</v>
      </c>
      <c r="K834"/>
      <c r="L834"/>
      <c r="M834"/>
      <c r="N834"/>
    </row>
    <row r="835" spans="1:14">
      <c r="A835">
        <v>834</v>
      </c>
      <c r="B835">
        <v>2019</v>
      </c>
      <c r="C835" t="s">
        <v>268</v>
      </c>
      <c r="D835" t="s">
        <v>1300</v>
      </c>
      <c r="E835" t="s">
        <v>269</v>
      </c>
      <c r="F835" t="s">
        <v>9</v>
      </c>
      <c r="G835">
        <v>107443688</v>
      </c>
      <c r="H835">
        <v>4225240</v>
      </c>
      <c r="I835">
        <v>106.02500000000001</v>
      </c>
      <c r="J835">
        <v>111668928</v>
      </c>
      <c r="K835"/>
      <c r="L835"/>
      <c r="M835"/>
      <c r="N835"/>
    </row>
    <row r="836" spans="1:14">
      <c r="A836">
        <v>835</v>
      </c>
      <c r="B836">
        <v>2019</v>
      </c>
      <c r="C836" t="s">
        <v>270</v>
      </c>
      <c r="D836" t="s">
        <v>1301</v>
      </c>
      <c r="E836" t="s">
        <v>271</v>
      </c>
      <c r="F836" t="s">
        <v>14</v>
      </c>
      <c r="G836">
        <v>43583428</v>
      </c>
      <c r="H836">
        <v>481779</v>
      </c>
      <c r="I836">
        <v>104.855025</v>
      </c>
      <c r="J836">
        <v>44065207</v>
      </c>
      <c r="K836"/>
      <c r="L836"/>
      <c r="M836"/>
      <c r="N836"/>
    </row>
    <row r="837" spans="1:14">
      <c r="A837">
        <v>836</v>
      </c>
      <c r="B837">
        <v>2019</v>
      </c>
      <c r="C837" t="s">
        <v>272</v>
      </c>
      <c r="D837" t="s">
        <v>1302</v>
      </c>
      <c r="E837" t="s">
        <v>273</v>
      </c>
      <c r="F837" t="s">
        <v>56</v>
      </c>
      <c r="G837">
        <v>120321535</v>
      </c>
      <c r="H837">
        <v>45736783</v>
      </c>
      <c r="I837">
        <v>90.878455586037305</v>
      </c>
      <c r="J837">
        <v>166058318</v>
      </c>
      <c r="K837"/>
      <c r="L837"/>
      <c r="M837"/>
      <c r="N837"/>
    </row>
    <row r="838" spans="1:14">
      <c r="A838">
        <v>837</v>
      </c>
      <c r="B838">
        <v>2019</v>
      </c>
      <c r="C838" t="s">
        <v>274</v>
      </c>
      <c r="D838" t="s">
        <v>1303</v>
      </c>
      <c r="E838" t="s">
        <v>275</v>
      </c>
      <c r="F838" t="s">
        <v>29</v>
      </c>
      <c r="G838">
        <v>197057930</v>
      </c>
      <c r="H838">
        <v>23321088</v>
      </c>
      <c r="I838">
        <v>143.94635352601901</v>
      </c>
      <c r="J838">
        <v>220379018</v>
      </c>
      <c r="K838"/>
      <c r="L838"/>
      <c r="M838"/>
      <c r="N838"/>
    </row>
    <row r="839" spans="1:14">
      <c r="A839">
        <v>838</v>
      </c>
      <c r="B839">
        <v>2019</v>
      </c>
      <c r="C839" t="s">
        <v>276</v>
      </c>
      <c r="D839" t="s">
        <v>1304</v>
      </c>
      <c r="E839" t="s">
        <v>277</v>
      </c>
      <c r="F839" t="s">
        <v>9</v>
      </c>
      <c r="G839">
        <v>874273699</v>
      </c>
      <c r="H839">
        <v>132785152</v>
      </c>
      <c r="I839">
        <v>102.375</v>
      </c>
      <c r="J839">
        <v>1007058851</v>
      </c>
      <c r="K839"/>
      <c r="L839"/>
      <c r="M839"/>
      <c r="N839"/>
    </row>
    <row r="840" spans="1:14">
      <c r="A840">
        <v>839</v>
      </c>
      <c r="B840">
        <v>2019</v>
      </c>
      <c r="C840" t="s">
        <v>278</v>
      </c>
      <c r="D840" t="s">
        <v>1305</v>
      </c>
      <c r="E840" t="s">
        <v>279</v>
      </c>
      <c r="F840" t="s">
        <v>9</v>
      </c>
      <c r="G840">
        <v>69499095</v>
      </c>
      <c r="H840">
        <v>74052180</v>
      </c>
      <c r="I840">
        <v>123.270282072344</v>
      </c>
      <c r="J840">
        <v>143551275</v>
      </c>
      <c r="K840"/>
      <c r="L840"/>
      <c r="M840"/>
      <c r="N840"/>
    </row>
    <row r="841" spans="1:14">
      <c r="A841">
        <v>840</v>
      </c>
      <c r="B841">
        <v>2019</v>
      </c>
      <c r="C841" t="s">
        <v>280</v>
      </c>
      <c r="D841" t="s">
        <v>1306</v>
      </c>
      <c r="E841" t="s">
        <v>281</v>
      </c>
      <c r="F841" t="s">
        <v>19</v>
      </c>
      <c r="G841">
        <v>80806824</v>
      </c>
      <c r="H841">
        <v>223638726</v>
      </c>
      <c r="I841">
        <v>129.65</v>
      </c>
      <c r="J841">
        <v>304445550</v>
      </c>
      <c r="K841"/>
      <c r="L841"/>
      <c r="M841"/>
      <c r="N841"/>
    </row>
    <row r="842" spans="1:14">
      <c r="A842">
        <v>841</v>
      </c>
      <c r="B842">
        <v>2019</v>
      </c>
      <c r="C842" t="s">
        <v>282</v>
      </c>
      <c r="D842" t="s">
        <v>1307</v>
      </c>
      <c r="E842" t="s">
        <v>283</v>
      </c>
      <c r="F842" t="s">
        <v>19</v>
      </c>
      <c r="G842">
        <v>31168235</v>
      </c>
      <c r="H842">
        <v>53640246</v>
      </c>
      <c r="I842">
        <v>103.845666666667</v>
      </c>
      <c r="J842">
        <v>84808481</v>
      </c>
      <c r="K842"/>
      <c r="L842"/>
      <c r="M842"/>
      <c r="N842"/>
    </row>
    <row r="843" spans="1:14">
      <c r="A843">
        <v>842</v>
      </c>
      <c r="B843">
        <v>2019</v>
      </c>
      <c r="C843" t="s">
        <v>284</v>
      </c>
      <c r="D843" t="s">
        <v>1308</v>
      </c>
      <c r="E843" t="s">
        <v>285</v>
      </c>
      <c r="F843" t="s">
        <v>29</v>
      </c>
      <c r="G843">
        <v>2065815</v>
      </c>
      <c r="H843">
        <v>89713</v>
      </c>
      <c r="I843">
        <v>103.125</v>
      </c>
      <c r="J843">
        <v>2155528</v>
      </c>
      <c r="K843"/>
      <c r="L843"/>
      <c r="M843"/>
      <c r="N843"/>
    </row>
    <row r="844" spans="1:14">
      <c r="A844">
        <v>843</v>
      </c>
      <c r="B844">
        <v>2019</v>
      </c>
      <c r="C844" t="s">
        <v>286</v>
      </c>
      <c r="D844" t="s">
        <v>1309</v>
      </c>
      <c r="E844" t="s">
        <v>287</v>
      </c>
      <c r="F844" t="s">
        <v>56</v>
      </c>
      <c r="G844">
        <v>798373</v>
      </c>
      <c r="H844">
        <v>761227</v>
      </c>
      <c r="I844">
        <v>104.666666666667</v>
      </c>
      <c r="J844">
        <v>1559600</v>
      </c>
      <c r="K844"/>
      <c r="L844"/>
      <c r="M844"/>
      <c r="N844"/>
    </row>
    <row r="845" spans="1:14">
      <c r="A845">
        <v>844</v>
      </c>
      <c r="B845">
        <v>2019</v>
      </c>
      <c r="C845" t="s">
        <v>288</v>
      </c>
      <c r="D845" t="s">
        <v>1310</v>
      </c>
      <c r="E845" t="s">
        <v>289</v>
      </c>
      <c r="F845" t="s">
        <v>9</v>
      </c>
      <c r="G845">
        <v>51275420</v>
      </c>
      <c r="H845">
        <v>91411400</v>
      </c>
      <c r="I845">
        <v>99.068313935587199</v>
      </c>
      <c r="J845">
        <v>142686820</v>
      </c>
      <c r="K845"/>
      <c r="L845"/>
      <c r="M845"/>
      <c r="N845"/>
    </row>
    <row r="846" spans="1:14">
      <c r="A846">
        <v>845</v>
      </c>
      <c r="B846">
        <v>2019</v>
      </c>
      <c r="C846" t="s">
        <v>290</v>
      </c>
      <c r="D846" t="s">
        <v>1311</v>
      </c>
      <c r="E846" t="s">
        <v>291</v>
      </c>
      <c r="F846" t="s">
        <v>19</v>
      </c>
      <c r="G846">
        <v>11001611</v>
      </c>
      <c r="H846">
        <v>81805752</v>
      </c>
      <c r="I846">
        <v>108.384166666667</v>
      </c>
      <c r="J846">
        <v>92807363</v>
      </c>
      <c r="K846"/>
      <c r="L846"/>
      <c r="M846"/>
      <c r="N846"/>
    </row>
    <row r="847" spans="1:14">
      <c r="A847">
        <v>846</v>
      </c>
      <c r="B847">
        <v>2019</v>
      </c>
      <c r="C847" t="s">
        <v>292</v>
      </c>
      <c r="D847" t="s">
        <v>1312</v>
      </c>
      <c r="E847" t="s">
        <v>293</v>
      </c>
      <c r="F847" t="s">
        <v>19</v>
      </c>
      <c r="G847">
        <v>293186166</v>
      </c>
      <c r="H847">
        <v>606025178</v>
      </c>
      <c r="I847">
        <v>180.75026666666699</v>
      </c>
      <c r="J847">
        <v>899211344</v>
      </c>
      <c r="K847"/>
      <c r="L847"/>
      <c r="M847"/>
      <c r="N847"/>
    </row>
    <row r="848" spans="1:14">
      <c r="A848">
        <v>847</v>
      </c>
      <c r="B848">
        <v>2019</v>
      </c>
      <c r="C848" t="s">
        <v>294</v>
      </c>
      <c r="D848" t="s">
        <v>1313</v>
      </c>
      <c r="E848" t="s">
        <v>295</v>
      </c>
      <c r="F848" t="s">
        <v>24</v>
      </c>
      <c r="G848">
        <v>35477</v>
      </c>
      <c r="H848">
        <v>736957</v>
      </c>
      <c r="I848">
        <v>124.825553419079</v>
      </c>
      <c r="J848">
        <v>772434</v>
      </c>
      <c r="K848"/>
      <c r="L848"/>
      <c r="M848"/>
      <c r="N848"/>
    </row>
    <row r="849" spans="1:14">
      <c r="A849">
        <v>848</v>
      </c>
      <c r="B849">
        <v>2019</v>
      </c>
      <c r="C849" t="s">
        <v>296</v>
      </c>
      <c r="D849" t="s">
        <v>1314</v>
      </c>
      <c r="E849" t="s">
        <v>297</v>
      </c>
      <c r="F849" t="s">
        <v>9</v>
      </c>
      <c r="G849">
        <v>665963292</v>
      </c>
      <c r="H849">
        <v>397571969</v>
      </c>
      <c r="I849">
        <v>97.906666666666695</v>
      </c>
      <c r="J849">
        <v>1063535261</v>
      </c>
      <c r="K849"/>
      <c r="L849"/>
      <c r="M849"/>
      <c r="N849"/>
    </row>
    <row r="850" spans="1:14">
      <c r="A850">
        <v>849</v>
      </c>
      <c r="B850">
        <v>2019</v>
      </c>
      <c r="C850" t="s">
        <v>298</v>
      </c>
      <c r="D850" t="s">
        <v>1315</v>
      </c>
      <c r="E850" t="s">
        <v>299</v>
      </c>
      <c r="F850" t="s">
        <v>29</v>
      </c>
      <c r="G850">
        <v>26644845</v>
      </c>
      <c r="H850">
        <v>8883451</v>
      </c>
      <c r="I850">
        <v>105.166666666667</v>
      </c>
      <c r="J850">
        <v>35528296</v>
      </c>
      <c r="K850"/>
      <c r="L850"/>
      <c r="M850"/>
      <c r="N850"/>
    </row>
    <row r="851" spans="1:14">
      <c r="A851">
        <v>850</v>
      </c>
      <c r="B851">
        <v>2019</v>
      </c>
      <c r="C851" t="s">
        <v>300</v>
      </c>
      <c r="D851" t="s">
        <v>1316</v>
      </c>
      <c r="E851" t="s">
        <v>301</v>
      </c>
      <c r="F851" t="s">
        <v>24</v>
      </c>
      <c r="G851">
        <v>1499114</v>
      </c>
      <c r="H851">
        <v>21954</v>
      </c>
      <c r="I851">
        <v>108.835014818788</v>
      </c>
      <c r="J851">
        <v>1521068</v>
      </c>
      <c r="K851"/>
      <c r="L851"/>
      <c r="M851"/>
      <c r="N851"/>
    </row>
    <row r="852" spans="1:14">
      <c r="A852">
        <v>851</v>
      </c>
      <c r="B852">
        <v>2019</v>
      </c>
      <c r="C852" t="s">
        <v>302</v>
      </c>
      <c r="D852" t="s">
        <v>1317</v>
      </c>
      <c r="E852" t="s">
        <v>303</v>
      </c>
      <c r="F852" t="s">
        <v>24</v>
      </c>
      <c r="G852">
        <v>39571145</v>
      </c>
      <c r="H852">
        <v>7781</v>
      </c>
      <c r="I852">
        <v>11712.107331347701</v>
      </c>
      <c r="J852">
        <v>39578926</v>
      </c>
      <c r="K852"/>
      <c r="L852"/>
      <c r="M852"/>
      <c r="N852"/>
    </row>
    <row r="853" spans="1:14">
      <c r="A853">
        <v>852</v>
      </c>
      <c r="B853">
        <v>2019</v>
      </c>
      <c r="C853" t="s">
        <v>304</v>
      </c>
      <c r="D853" t="s">
        <v>1318</v>
      </c>
      <c r="E853" t="s">
        <v>305</v>
      </c>
      <c r="F853" t="s">
        <v>19</v>
      </c>
      <c r="G853">
        <v>82492241</v>
      </c>
      <c r="H853">
        <v>384999266</v>
      </c>
      <c r="I853">
        <v>334.26</v>
      </c>
      <c r="J853">
        <v>467491507</v>
      </c>
      <c r="K853"/>
      <c r="L853"/>
      <c r="M853"/>
      <c r="N853"/>
    </row>
    <row r="854" spans="1:14">
      <c r="A854">
        <v>853</v>
      </c>
      <c r="B854">
        <v>2019</v>
      </c>
      <c r="C854" t="s">
        <v>306</v>
      </c>
      <c r="D854" t="s">
        <v>1319</v>
      </c>
      <c r="E854" t="s">
        <v>307</v>
      </c>
      <c r="F854" t="s">
        <v>9</v>
      </c>
      <c r="G854">
        <v>1123505906</v>
      </c>
      <c r="H854">
        <v>1772806790</v>
      </c>
      <c r="I854">
        <v>100</v>
      </c>
      <c r="J854">
        <v>2896312696</v>
      </c>
      <c r="K854"/>
      <c r="L854"/>
      <c r="M854"/>
      <c r="N854"/>
    </row>
    <row r="855" spans="1:14">
      <c r="A855">
        <v>854</v>
      </c>
      <c r="B855">
        <v>2019</v>
      </c>
      <c r="C855" t="s">
        <v>308</v>
      </c>
      <c r="D855" t="s">
        <v>1320</v>
      </c>
      <c r="E855" t="s">
        <v>309</v>
      </c>
      <c r="F855" t="s">
        <v>19</v>
      </c>
      <c r="G855">
        <v>2470045</v>
      </c>
      <c r="H855">
        <v>31268687</v>
      </c>
      <c r="I855">
        <v>104.818333333333</v>
      </c>
      <c r="J855">
        <v>33738732</v>
      </c>
      <c r="K855"/>
      <c r="L855"/>
      <c r="M855"/>
      <c r="N855"/>
    </row>
    <row r="856" spans="1:14">
      <c r="A856">
        <v>855</v>
      </c>
      <c r="B856">
        <v>2019</v>
      </c>
      <c r="C856" t="s">
        <v>310</v>
      </c>
      <c r="D856" t="s">
        <v>1321</v>
      </c>
      <c r="E856" t="s">
        <v>311</v>
      </c>
      <c r="F856" t="s">
        <v>19</v>
      </c>
      <c r="G856">
        <v>9331285</v>
      </c>
      <c r="H856">
        <v>116240835</v>
      </c>
      <c r="I856">
        <v>173.38333333333301</v>
      </c>
      <c r="J856">
        <v>125572120</v>
      </c>
      <c r="K856"/>
      <c r="L856"/>
      <c r="M856"/>
      <c r="N856"/>
    </row>
    <row r="857" spans="1:14">
      <c r="A857">
        <v>856</v>
      </c>
      <c r="B857">
        <v>2019</v>
      </c>
      <c r="C857" t="s">
        <v>312</v>
      </c>
      <c r="D857" t="s">
        <v>1322</v>
      </c>
      <c r="E857" t="s">
        <v>313</v>
      </c>
      <c r="F857" t="s">
        <v>24</v>
      </c>
      <c r="G857">
        <v>4479148</v>
      </c>
      <c r="H857">
        <v>495454</v>
      </c>
      <c r="I857">
        <v>73.641666666666694</v>
      </c>
      <c r="J857">
        <v>4974602</v>
      </c>
      <c r="K857"/>
      <c r="L857"/>
      <c r="M857"/>
      <c r="N857"/>
    </row>
    <row r="858" spans="1:14">
      <c r="A858">
        <v>857</v>
      </c>
      <c r="B858">
        <v>2019</v>
      </c>
      <c r="C858" t="s">
        <v>316</v>
      </c>
      <c r="D858" t="s">
        <v>1323</v>
      </c>
      <c r="E858" t="s">
        <v>317</v>
      </c>
      <c r="F858" t="s">
        <v>24</v>
      </c>
      <c r="G858">
        <v>11243623</v>
      </c>
      <c r="H858">
        <v>5419</v>
      </c>
      <c r="I858">
        <v>104.73639954697801</v>
      </c>
      <c r="J858">
        <v>11249042</v>
      </c>
      <c r="K858"/>
      <c r="L858"/>
      <c r="M858"/>
      <c r="N858"/>
    </row>
    <row r="859" spans="1:14">
      <c r="A859">
        <v>858</v>
      </c>
      <c r="B859">
        <v>2019</v>
      </c>
      <c r="C859" t="s">
        <v>318</v>
      </c>
      <c r="D859" t="s">
        <v>1324</v>
      </c>
      <c r="E859" t="s">
        <v>319</v>
      </c>
      <c r="F859" t="s">
        <v>24</v>
      </c>
      <c r="G859">
        <v>6137177</v>
      </c>
      <c r="H859">
        <v>11392</v>
      </c>
      <c r="I859">
        <v>114.55818145656499</v>
      </c>
      <c r="J859">
        <v>6148569</v>
      </c>
      <c r="K859"/>
      <c r="L859"/>
      <c r="M859"/>
      <c r="N859"/>
    </row>
    <row r="860" spans="1:14">
      <c r="A860">
        <v>859</v>
      </c>
      <c r="B860">
        <v>2019</v>
      </c>
      <c r="C860" t="s">
        <v>320</v>
      </c>
      <c r="D860" t="s">
        <v>1325</v>
      </c>
      <c r="E860" t="s">
        <v>321</v>
      </c>
      <c r="F860" t="s">
        <v>56</v>
      </c>
      <c r="G860">
        <v>174817</v>
      </c>
      <c r="H860">
        <v>731555</v>
      </c>
      <c r="I860">
        <v>140.63333333333301</v>
      </c>
      <c r="J860">
        <v>906372</v>
      </c>
      <c r="K860"/>
      <c r="L860"/>
      <c r="M860"/>
      <c r="N860"/>
    </row>
    <row r="861" spans="1:14">
      <c r="A861">
        <v>860</v>
      </c>
      <c r="B861">
        <v>2019</v>
      </c>
      <c r="C861" t="s">
        <v>322</v>
      </c>
      <c r="D861" t="s">
        <v>1326</v>
      </c>
      <c r="E861" t="s">
        <v>323</v>
      </c>
      <c r="F861" t="s">
        <v>24</v>
      </c>
      <c r="G861">
        <v>0</v>
      </c>
      <c r="H861">
        <v>1077435</v>
      </c>
      <c r="I861">
        <v>127.937831496649</v>
      </c>
      <c r="J861">
        <v>1077435</v>
      </c>
      <c r="K861"/>
      <c r="L861"/>
      <c r="M861"/>
      <c r="N861"/>
    </row>
    <row r="862" spans="1:14">
      <c r="A862">
        <v>861</v>
      </c>
      <c r="B862">
        <v>2019</v>
      </c>
      <c r="C862" t="s">
        <v>324</v>
      </c>
      <c r="D862" t="s">
        <v>1327</v>
      </c>
      <c r="E862" t="s">
        <v>325</v>
      </c>
      <c r="F862" t="s">
        <v>14</v>
      </c>
      <c r="G862">
        <v>32324191</v>
      </c>
      <c r="H862">
        <v>7148815</v>
      </c>
      <c r="I862">
        <v>112.444448962869</v>
      </c>
      <c r="J862">
        <v>39473006</v>
      </c>
      <c r="K862"/>
      <c r="L862"/>
      <c r="M862"/>
      <c r="N862"/>
    </row>
    <row r="863" spans="1:14">
      <c r="A863">
        <v>862</v>
      </c>
      <c r="B863">
        <v>2019</v>
      </c>
      <c r="C863" t="s">
        <v>326</v>
      </c>
      <c r="D863" t="s">
        <v>1328</v>
      </c>
      <c r="E863" t="s">
        <v>327</v>
      </c>
      <c r="F863" t="s">
        <v>24</v>
      </c>
      <c r="G863">
        <v>1653</v>
      </c>
      <c r="H863">
        <v>4198</v>
      </c>
      <c r="I863">
        <v>90.457041139240502</v>
      </c>
      <c r="J863">
        <v>5851</v>
      </c>
      <c r="K863"/>
      <c r="L863"/>
      <c r="M863"/>
      <c r="N863"/>
    </row>
    <row r="864" spans="1:14">
      <c r="A864">
        <v>863</v>
      </c>
      <c r="B864">
        <v>2019</v>
      </c>
      <c r="C864" t="s">
        <v>328</v>
      </c>
      <c r="D864" t="s">
        <v>1329</v>
      </c>
      <c r="E864" t="s">
        <v>329</v>
      </c>
      <c r="F864" t="s">
        <v>24</v>
      </c>
      <c r="G864">
        <v>3076656</v>
      </c>
      <c r="H864">
        <v>96273</v>
      </c>
      <c r="I864">
        <v>104.08925216666699</v>
      </c>
      <c r="J864">
        <v>3172929</v>
      </c>
      <c r="K864"/>
      <c r="L864"/>
      <c r="M864"/>
      <c r="N864"/>
    </row>
    <row r="865" spans="1:14">
      <c r="A865">
        <v>864</v>
      </c>
      <c r="B865">
        <v>2019</v>
      </c>
      <c r="C865" t="s">
        <v>330</v>
      </c>
      <c r="D865" t="s">
        <v>1330</v>
      </c>
      <c r="E865" t="s">
        <v>331</v>
      </c>
      <c r="F865" t="s">
        <v>9</v>
      </c>
      <c r="G865">
        <v>995473841</v>
      </c>
      <c r="H865">
        <v>2576402348</v>
      </c>
      <c r="I865">
        <v>99.9976256539383</v>
      </c>
      <c r="J865">
        <v>3571876189</v>
      </c>
      <c r="K865"/>
      <c r="L865"/>
      <c r="M865"/>
      <c r="N865"/>
    </row>
    <row r="866" spans="1:14">
      <c r="A866">
        <v>865</v>
      </c>
      <c r="B866">
        <v>2019</v>
      </c>
      <c r="C866" t="s">
        <v>334</v>
      </c>
      <c r="D866" t="s">
        <v>1331</v>
      </c>
      <c r="E866" t="s">
        <v>335</v>
      </c>
      <c r="F866" t="s">
        <v>9</v>
      </c>
      <c r="G866">
        <v>4358401</v>
      </c>
      <c r="H866">
        <v>335783</v>
      </c>
      <c r="I866">
        <v>100.908333333333</v>
      </c>
      <c r="J866">
        <v>4694184</v>
      </c>
      <c r="K866"/>
      <c r="L866"/>
      <c r="M866"/>
      <c r="N866"/>
    </row>
    <row r="867" spans="1:14">
      <c r="A867">
        <v>866</v>
      </c>
      <c r="B867">
        <v>2019</v>
      </c>
      <c r="C867" t="s">
        <v>336</v>
      </c>
      <c r="D867" t="s">
        <v>1332</v>
      </c>
      <c r="E867" t="s">
        <v>337</v>
      </c>
      <c r="F867" t="s">
        <v>24</v>
      </c>
      <c r="G867">
        <v>6504301</v>
      </c>
      <c r="H867">
        <v>13182347</v>
      </c>
      <c r="I867">
        <v>124.97536565422401</v>
      </c>
      <c r="J867">
        <v>19686648</v>
      </c>
      <c r="K867"/>
      <c r="L867"/>
      <c r="M867"/>
      <c r="N867"/>
    </row>
    <row r="868" spans="1:14">
      <c r="A868">
        <v>867</v>
      </c>
      <c r="B868">
        <v>2019</v>
      </c>
      <c r="C868" t="s">
        <v>338</v>
      </c>
      <c r="D868" t="s">
        <v>1333</v>
      </c>
      <c r="E868" t="s">
        <v>339</v>
      </c>
      <c r="F868" t="s">
        <v>29</v>
      </c>
      <c r="G868">
        <v>72188386</v>
      </c>
      <c r="H868">
        <v>2599454</v>
      </c>
      <c r="I868">
        <v>100.075</v>
      </c>
      <c r="J868">
        <v>74787840</v>
      </c>
      <c r="K868"/>
      <c r="L868"/>
      <c r="M868"/>
      <c r="N868"/>
    </row>
    <row r="869" spans="1:14">
      <c r="A869">
        <v>868</v>
      </c>
      <c r="B869">
        <v>2019</v>
      </c>
      <c r="C869" t="s">
        <v>340</v>
      </c>
      <c r="D869" t="s">
        <v>1334</v>
      </c>
      <c r="E869" t="s">
        <v>341</v>
      </c>
      <c r="F869" t="s">
        <v>9</v>
      </c>
      <c r="G869">
        <v>127300658</v>
      </c>
      <c r="H869">
        <v>222745769</v>
      </c>
      <c r="I869">
        <v>418.23583333333301</v>
      </c>
      <c r="J869">
        <v>350046427</v>
      </c>
      <c r="K869"/>
      <c r="L869"/>
      <c r="M869"/>
      <c r="N869"/>
    </row>
    <row r="870" spans="1:14">
      <c r="A870">
        <v>869</v>
      </c>
      <c r="B870">
        <v>2019</v>
      </c>
      <c r="C870" t="s">
        <v>342</v>
      </c>
      <c r="D870" t="s">
        <v>1335</v>
      </c>
      <c r="E870" t="s">
        <v>343</v>
      </c>
      <c r="F870" t="s">
        <v>14</v>
      </c>
      <c r="G870">
        <v>73329811</v>
      </c>
      <c r="H870">
        <v>1050037</v>
      </c>
      <c r="I870">
        <v>108.51666666666701</v>
      </c>
      <c r="J870">
        <v>74379848</v>
      </c>
      <c r="K870"/>
      <c r="L870"/>
      <c r="M870"/>
      <c r="N870"/>
    </row>
    <row r="871" spans="1:14">
      <c r="A871">
        <v>870</v>
      </c>
      <c r="B871">
        <v>2019</v>
      </c>
      <c r="C871" t="s">
        <v>344</v>
      </c>
      <c r="D871" t="s">
        <v>1336</v>
      </c>
      <c r="E871" t="s">
        <v>345</v>
      </c>
      <c r="F871" t="s">
        <v>24</v>
      </c>
      <c r="G871">
        <v>4739975</v>
      </c>
      <c r="H871">
        <v>1059253</v>
      </c>
      <c r="I871">
        <v>96.814440357949294</v>
      </c>
      <c r="J871">
        <v>5799228</v>
      </c>
      <c r="K871"/>
      <c r="L871"/>
      <c r="M871"/>
      <c r="N871"/>
    </row>
    <row r="872" spans="1:14">
      <c r="A872">
        <v>871</v>
      </c>
      <c r="B872">
        <v>2019</v>
      </c>
      <c r="C872" t="s">
        <v>346</v>
      </c>
      <c r="D872" t="s">
        <v>1337</v>
      </c>
      <c r="E872" t="s">
        <v>347</v>
      </c>
      <c r="F872" t="s">
        <v>19</v>
      </c>
      <c r="G872">
        <v>19711299</v>
      </c>
      <c r="H872">
        <v>24954255</v>
      </c>
      <c r="I872">
        <v>271.42500000000001</v>
      </c>
      <c r="J872">
        <v>44665554</v>
      </c>
      <c r="K872"/>
      <c r="L872"/>
      <c r="M872"/>
      <c r="N872"/>
    </row>
    <row r="873" spans="1:14">
      <c r="A873">
        <v>872</v>
      </c>
      <c r="B873">
        <v>2019</v>
      </c>
      <c r="C873" t="s">
        <v>348</v>
      </c>
      <c r="D873" t="s">
        <v>1338</v>
      </c>
      <c r="E873" t="s">
        <v>349</v>
      </c>
      <c r="F873" t="s">
        <v>24</v>
      </c>
      <c r="G873">
        <v>731052</v>
      </c>
      <c r="H873">
        <v>694209</v>
      </c>
      <c r="I873">
        <v>107.033976512937</v>
      </c>
      <c r="J873">
        <v>1425261</v>
      </c>
      <c r="K873"/>
      <c r="L873"/>
      <c r="M873"/>
      <c r="N873"/>
    </row>
    <row r="874" spans="1:14">
      <c r="A874">
        <v>873</v>
      </c>
      <c r="B874">
        <v>2019</v>
      </c>
      <c r="C874" t="s">
        <v>350</v>
      </c>
      <c r="D874" t="s">
        <v>1339</v>
      </c>
      <c r="E874" t="s">
        <v>351</v>
      </c>
      <c r="F874" t="s">
        <v>14</v>
      </c>
      <c r="G874">
        <v>5622027525</v>
      </c>
      <c r="H874">
        <v>6128030910</v>
      </c>
      <c r="I874">
        <v>117.244195476228</v>
      </c>
      <c r="J874">
        <v>11750058435</v>
      </c>
      <c r="K874"/>
      <c r="L874"/>
      <c r="M874"/>
      <c r="N874"/>
    </row>
    <row r="875" spans="1:14">
      <c r="A875">
        <v>874</v>
      </c>
      <c r="B875">
        <v>2019</v>
      </c>
      <c r="C875" t="s">
        <v>352</v>
      </c>
      <c r="D875" t="s">
        <v>1340</v>
      </c>
      <c r="E875" t="s">
        <v>353</v>
      </c>
      <c r="F875" t="s">
        <v>56</v>
      </c>
      <c r="G875">
        <v>14700984</v>
      </c>
      <c r="H875">
        <v>7220322</v>
      </c>
      <c r="I875">
        <v>75.626196859440796</v>
      </c>
      <c r="J875">
        <v>21921306</v>
      </c>
      <c r="K875"/>
      <c r="L875"/>
      <c r="M875"/>
      <c r="N875"/>
    </row>
    <row r="876" spans="1:14">
      <c r="A876">
        <v>875</v>
      </c>
      <c r="B876">
        <v>2019</v>
      </c>
      <c r="C876" t="s">
        <v>354</v>
      </c>
      <c r="D876" t="s">
        <v>1341</v>
      </c>
      <c r="E876" t="s">
        <v>355</v>
      </c>
      <c r="F876" t="s">
        <v>9</v>
      </c>
      <c r="G876">
        <v>62062</v>
      </c>
      <c r="H876">
        <v>118820</v>
      </c>
      <c r="I876">
        <v>88.599283633746495</v>
      </c>
      <c r="J876">
        <v>180882</v>
      </c>
      <c r="K876"/>
      <c r="L876"/>
      <c r="M876"/>
      <c r="N876"/>
    </row>
    <row r="877" spans="1:14">
      <c r="A877">
        <v>876</v>
      </c>
      <c r="B877">
        <v>2019</v>
      </c>
      <c r="C877" t="s">
        <v>356</v>
      </c>
      <c r="D877" t="s">
        <v>1342</v>
      </c>
      <c r="E877" t="s">
        <v>357</v>
      </c>
      <c r="F877" t="s">
        <v>14</v>
      </c>
      <c r="G877">
        <v>9075657</v>
      </c>
      <c r="H877">
        <v>589</v>
      </c>
      <c r="I877">
        <v>111.441666666667</v>
      </c>
      <c r="J877">
        <v>9076246</v>
      </c>
      <c r="K877"/>
      <c r="L877"/>
      <c r="M877"/>
      <c r="N877"/>
    </row>
    <row r="878" spans="1:14">
      <c r="A878">
        <v>877</v>
      </c>
      <c r="B878">
        <v>2019</v>
      </c>
      <c r="C878" t="s">
        <v>362</v>
      </c>
      <c r="D878" t="s">
        <v>1343</v>
      </c>
      <c r="E878" t="s">
        <v>363</v>
      </c>
      <c r="F878" t="s">
        <v>9</v>
      </c>
      <c r="G878">
        <v>795165241</v>
      </c>
      <c r="H878">
        <v>1026111647</v>
      </c>
      <c r="I878">
        <v>99.771229144427906</v>
      </c>
      <c r="J878">
        <v>1821276888</v>
      </c>
      <c r="K878"/>
      <c r="L878"/>
      <c r="M878"/>
      <c r="N878"/>
    </row>
    <row r="879" spans="1:14">
      <c r="A879">
        <v>878</v>
      </c>
      <c r="B879">
        <v>2019</v>
      </c>
      <c r="C879" t="s">
        <v>364</v>
      </c>
      <c r="D879" t="s">
        <v>1344</v>
      </c>
      <c r="E879" t="s">
        <v>365</v>
      </c>
      <c r="F879" t="s">
        <v>29</v>
      </c>
      <c r="G879">
        <v>44870777</v>
      </c>
      <c r="H879">
        <v>529664</v>
      </c>
      <c r="I879">
        <v>159.02500000000001</v>
      </c>
      <c r="J879">
        <v>45400441</v>
      </c>
      <c r="K879"/>
      <c r="L879"/>
      <c r="M879"/>
      <c r="N879"/>
    </row>
    <row r="880" spans="1:14">
      <c r="A880">
        <v>879</v>
      </c>
      <c r="B880">
        <v>2019</v>
      </c>
      <c r="C880" t="s">
        <v>366</v>
      </c>
      <c r="D880" t="s">
        <v>1345</v>
      </c>
      <c r="E880" t="s">
        <v>367</v>
      </c>
      <c r="F880" t="s">
        <v>29</v>
      </c>
      <c r="G880">
        <v>123960172</v>
      </c>
      <c r="H880">
        <v>7848003</v>
      </c>
      <c r="I880">
        <v>108.26859815792101</v>
      </c>
      <c r="J880">
        <v>131808175</v>
      </c>
      <c r="K880"/>
      <c r="L880"/>
      <c r="M880"/>
      <c r="N880"/>
    </row>
    <row r="881" spans="1:14">
      <c r="A881">
        <v>880</v>
      </c>
      <c r="B881">
        <v>2019</v>
      </c>
      <c r="C881" t="s">
        <v>368</v>
      </c>
      <c r="D881" t="s">
        <v>1346</v>
      </c>
      <c r="E881" t="s">
        <v>369</v>
      </c>
      <c r="F881" t="s">
        <v>24</v>
      </c>
      <c r="G881">
        <v>160545776</v>
      </c>
      <c r="H881">
        <v>158492581</v>
      </c>
      <c r="I881">
        <v>90.341666666666697</v>
      </c>
      <c r="J881">
        <v>319038357</v>
      </c>
      <c r="K881"/>
      <c r="L881"/>
      <c r="M881"/>
      <c r="N881"/>
    </row>
    <row r="882" spans="1:14">
      <c r="A882">
        <v>881</v>
      </c>
      <c r="B882">
        <v>2019</v>
      </c>
      <c r="C882" t="s">
        <v>370</v>
      </c>
      <c r="D882" t="s">
        <v>1347</v>
      </c>
      <c r="E882" t="s">
        <v>371</v>
      </c>
      <c r="F882" t="s">
        <v>24</v>
      </c>
      <c r="G882">
        <v>281152</v>
      </c>
      <c r="H882">
        <v>203224</v>
      </c>
      <c r="I882">
        <v>229.66499999999999</v>
      </c>
      <c r="J882">
        <v>484376</v>
      </c>
      <c r="K882"/>
      <c r="L882"/>
      <c r="M882"/>
      <c r="N882"/>
    </row>
    <row r="883" spans="1:14">
      <c r="A883">
        <v>882</v>
      </c>
      <c r="B883">
        <v>2019</v>
      </c>
      <c r="C883" t="s">
        <v>372</v>
      </c>
      <c r="D883" t="s">
        <v>1348</v>
      </c>
      <c r="E883" t="s">
        <v>373</v>
      </c>
      <c r="F883" t="s">
        <v>24</v>
      </c>
      <c r="G883">
        <v>355305</v>
      </c>
      <c r="H883">
        <v>3276524</v>
      </c>
      <c r="I883">
        <v>7.9147387828162303</v>
      </c>
      <c r="J883">
        <v>3631829</v>
      </c>
      <c r="K883"/>
      <c r="L883"/>
      <c r="M883"/>
      <c r="N883"/>
    </row>
    <row r="884" spans="1:14">
      <c r="A884">
        <v>883</v>
      </c>
      <c r="B884">
        <v>2020</v>
      </c>
      <c r="C884" t="s">
        <v>7</v>
      </c>
      <c r="D884" t="s">
        <v>1349</v>
      </c>
      <c r="E884" t="s">
        <v>8</v>
      </c>
      <c r="F884" t="s">
        <v>9</v>
      </c>
      <c r="G884">
        <v>813049077</v>
      </c>
      <c r="H884">
        <v>1407979072</v>
      </c>
      <c r="I884">
        <v>100.013875053909</v>
      </c>
      <c r="J884">
        <v>2221028149</v>
      </c>
      <c r="K884"/>
      <c r="L884"/>
      <c r="M884"/>
      <c r="N884"/>
    </row>
    <row r="885" spans="1:14">
      <c r="A885">
        <v>884</v>
      </c>
      <c r="B885">
        <v>2020</v>
      </c>
      <c r="C885" t="s">
        <v>12</v>
      </c>
      <c r="D885" t="s">
        <v>1350</v>
      </c>
      <c r="E885" t="s">
        <v>13</v>
      </c>
      <c r="F885" t="s">
        <v>14</v>
      </c>
      <c r="G885">
        <v>1764878</v>
      </c>
      <c r="H885">
        <v>111039</v>
      </c>
      <c r="I885">
        <v>101.6725</v>
      </c>
      <c r="J885">
        <v>1875917</v>
      </c>
      <c r="K885"/>
      <c r="L885"/>
      <c r="M885"/>
      <c r="N885"/>
    </row>
    <row r="886" spans="1:14">
      <c r="A886">
        <v>885</v>
      </c>
      <c r="B886">
        <v>2020</v>
      </c>
      <c r="C886" t="s">
        <v>15</v>
      </c>
      <c r="D886" t="s">
        <v>1351</v>
      </c>
      <c r="E886" t="s">
        <v>16</v>
      </c>
      <c r="F886" t="s">
        <v>14</v>
      </c>
      <c r="G886">
        <v>0</v>
      </c>
      <c r="H886">
        <v>99458</v>
      </c>
      <c r="I886">
        <v>107.705</v>
      </c>
      <c r="J886">
        <v>99458</v>
      </c>
      <c r="K886"/>
      <c r="L886"/>
      <c r="M886"/>
      <c r="N886"/>
    </row>
    <row r="887" spans="1:14">
      <c r="A887">
        <v>886</v>
      </c>
      <c r="B887">
        <v>2020</v>
      </c>
      <c r="C887" t="s">
        <v>17</v>
      </c>
      <c r="D887" t="s">
        <v>1352</v>
      </c>
      <c r="E887" t="s">
        <v>18</v>
      </c>
      <c r="F887" t="s">
        <v>19</v>
      </c>
      <c r="G887">
        <v>263503</v>
      </c>
      <c r="H887">
        <v>452662</v>
      </c>
      <c r="I887">
        <v>100.38655547427</v>
      </c>
      <c r="J887">
        <v>716165</v>
      </c>
      <c r="K887"/>
      <c r="L887"/>
      <c r="M887"/>
      <c r="N887"/>
    </row>
    <row r="888" spans="1:14">
      <c r="A888">
        <v>887</v>
      </c>
      <c r="B888">
        <v>2020</v>
      </c>
      <c r="C888" t="s">
        <v>20</v>
      </c>
      <c r="D888" t="s">
        <v>1353</v>
      </c>
      <c r="E888" t="s">
        <v>21</v>
      </c>
      <c r="F888" t="s">
        <v>9</v>
      </c>
      <c r="G888">
        <v>188055</v>
      </c>
      <c r="H888">
        <v>81157</v>
      </c>
      <c r="I888">
        <v>130.18046318368701</v>
      </c>
      <c r="J888">
        <v>269212</v>
      </c>
      <c r="K888"/>
      <c r="L888"/>
      <c r="M888"/>
      <c r="N888"/>
    </row>
    <row r="889" spans="1:14">
      <c r="A889">
        <v>888</v>
      </c>
      <c r="B889">
        <v>2020</v>
      </c>
      <c r="C889" t="s">
        <v>22</v>
      </c>
      <c r="D889" t="s">
        <v>1354</v>
      </c>
      <c r="E889" t="s">
        <v>23</v>
      </c>
      <c r="F889" t="s">
        <v>24</v>
      </c>
      <c r="G889">
        <v>2976545</v>
      </c>
      <c r="H889">
        <v>19422</v>
      </c>
      <c r="I889">
        <v>90.402500000000003</v>
      </c>
      <c r="J889">
        <v>2995967</v>
      </c>
      <c r="K889"/>
      <c r="L889"/>
      <c r="M889"/>
      <c r="N889"/>
    </row>
    <row r="890" spans="1:14">
      <c r="A890">
        <v>889</v>
      </c>
      <c r="B890">
        <v>2020</v>
      </c>
      <c r="C890" t="s">
        <v>374</v>
      </c>
      <c r="D890" t="s">
        <v>1355</v>
      </c>
      <c r="E890" t="s">
        <v>375</v>
      </c>
      <c r="F890" t="s">
        <v>56</v>
      </c>
      <c r="G890">
        <v>21926672</v>
      </c>
      <c r="H890">
        <v>281590818</v>
      </c>
      <c r="I890">
        <v>330.54168333333303</v>
      </c>
      <c r="J890">
        <v>303517490</v>
      </c>
      <c r="K890"/>
      <c r="L890"/>
      <c r="M890"/>
      <c r="N890"/>
    </row>
    <row r="891" spans="1:14">
      <c r="A891">
        <v>890</v>
      </c>
      <c r="B891">
        <v>2020</v>
      </c>
      <c r="C891" t="s">
        <v>25</v>
      </c>
      <c r="D891" t="s">
        <v>1356</v>
      </c>
      <c r="E891" t="s">
        <v>26</v>
      </c>
      <c r="F891" t="s">
        <v>19</v>
      </c>
      <c r="G891">
        <v>23383899</v>
      </c>
      <c r="H891">
        <v>263539096</v>
      </c>
      <c r="I891">
        <v>100</v>
      </c>
      <c r="J891">
        <v>286922995</v>
      </c>
      <c r="K891"/>
      <c r="L891"/>
      <c r="M891"/>
      <c r="N891"/>
    </row>
    <row r="892" spans="1:14">
      <c r="A892">
        <v>891</v>
      </c>
      <c r="B892">
        <v>2020</v>
      </c>
      <c r="C892" t="s">
        <v>27</v>
      </c>
      <c r="D892" t="s">
        <v>1357</v>
      </c>
      <c r="E892" t="s">
        <v>28</v>
      </c>
      <c r="F892" t="s">
        <v>29</v>
      </c>
      <c r="G892">
        <v>8098991501</v>
      </c>
      <c r="H892">
        <v>6646448563</v>
      </c>
      <c r="I892">
        <v>116.1</v>
      </c>
      <c r="J892">
        <v>14745440064</v>
      </c>
      <c r="K892"/>
      <c r="L892"/>
      <c r="M892"/>
      <c r="N892"/>
    </row>
    <row r="893" spans="1:14">
      <c r="A893">
        <v>892</v>
      </c>
      <c r="B893">
        <v>2020</v>
      </c>
      <c r="C893" t="s">
        <v>32</v>
      </c>
      <c r="D893" t="s">
        <v>1358</v>
      </c>
      <c r="E893" t="s">
        <v>33</v>
      </c>
      <c r="F893" t="s">
        <v>9</v>
      </c>
      <c r="G893">
        <v>23966453</v>
      </c>
      <c r="H893">
        <v>89990</v>
      </c>
      <c r="I893">
        <v>161.22147257500001</v>
      </c>
      <c r="J893">
        <v>24056443</v>
      </c>
      <c r="K893"/>
      <c r="L893"/>
      <c r="M893"/>
      <c r="N893"/>
    </row>
    <row r="894" spans="1:14">
      <c r="A894">
        <v>893</v>
      </c>
      <c r="B894">
        <v>2020</v>
      </c>
      <c r="C894" t="s">
        <v>34</v>
      </c>
      <c r="D894" t="s">
        <v>1359</v>
      </c>
      <c r="E894" t="s">
        <v>35</v>
      </c>
      <c r="F894" t="s">
        <v>19</v>
      </c>
      <c r="G894">
        <v>36323</v>
      </c>
      <c r="H894">
        <v>2972981</v>
      </c>
      <c r="I894">
        <v>108.2075</v>
      </c>
      <c r="J894">
        <v>3009304</v>
      </c>
      <c r="K894"/>
      <c r="L894"/>
      <c r="M894"/>
      <c r="N894"/>
    </row>
    <row r="895" spans="1:14">
      <c r="A895">
        <v>894</v>
      </c>
      <c r="B895">
        <v>2020</v>
      </c>
      <c r="C895" t="s">
        <v>38</v>
      </c>
      <c r="D895" t="s">
        <v>1360</v>
      </c>
      <c r="E895" t="s">
        <v>39</v>
      </c>
      <c r="F895" t="s">
        <v>9</v>
      </c>
      <c r="G895">
        <v>371423308</v>
      </c>
      <c r="H895">
        <v>153518938</v>
      </c>
      <c r="I895">
        <v>91.3382723931946</v>
      </c>
      <c r="J895">
        <v>524942246</v>
      </c>
      <c r="K895"/>
      <c r="L895"/>
      <c r="M895"/>
      <c r="N895"/>
    </row>
    <row r="896" spans="1:14">
      <c r="A896">
        <v>895</v>
      </c>
      <c r="B896">
        <v>2020</v>
      </c>
      <c r="C896" t="s">
        <v>40</v>
      </c>
      <c r="D896" t="s">
        <v>1361</v>
      </c>
      <c r="E896" t="s">
        <v>41</v>
      </c>
      <c r="F896" t="s">
        <v>19</v>
      </c>
      <c r="G896">
        <v>170868154</v>
      </c>
      <c r="H896">
        <v>402931544</v>
      </c>
      <c r="I896">
        <v>109.585833333333</v>
      </c>
      <c r="J896">
        <v>573799698</v>
      </c>
      <c r="K896"/>
      <c r="L896"/>
      <c r="M896"/>
      <c r="N896"/>
    </row>
    <row r="897" spans="1:14">
      <c r="A897">
        <v>896</v>
      </c>
      <c r="B897">
        <v>2020</v>
      </c>
      <c r="C897" t="s">
        <v>42</v>
      </c>
      <c r="D897" t="s">
        <v>1362</v>
      </c>
      <c r="E897" t="s">
        <v>43</v>
      </c>
      <c r="F897" t="s">
        <v>24</v>
      </c>
      <c r="G897">
        <v>4014391</v>
      </c>
      <c r="H897">
        <v>314125</v>
      </c>
      <c r="I897">
        <v>104.153066800435</v>
      </c>
      <c r="J897">
        <v>4328516</v>
      </c>
      <c r="K897"/>
      <c r="L897"/>
      <c r="M897"/>
      <c r="N897"/>
    </row>
    <row r="898" spans="1:14">
      <c r="A898">
        <v>897</v>
      </c>
      <c r="B898">
        <v>2020</v>
      </c>
      <c r="C898" t="s">
        <v>44</v>
      </c>
      <c r="D898" t="s">
        <v>1363</v>
      </c>
      <c r="E898" t="s">
        <v>45</v>
      </c>
      <c r="F898" t="s">
        <v>19</v>
      </c>
      <c r="G898">
        <v>18692286</v>
      </c>
      <c r="H898">
        <v>18059134</v>
      </c>
      <c r="I898">
        <v>7147.9314757375396</v>
      </c>
      <c r="J898">
        <v>36751420</v>
      </c>
      <c r="K898"/>
      <c r="L898"/>
      <c r="M898"/>
      <c r="N898"/>
    </row>
    <row r="899" spans="1:14">
      <c r="A899">
        <v>898</v>
      </c>
      <c r="B899">
        <v>2020</v>
      </c>
      <c r="C899" t="s">
        <v>46</v>
      </c>
      <c r="D899" t="s">
        <v>1364</v>
      </c>
      <c r="E899" t="s">
        <v>47</v>
      </c>
      <c r="F899" t="s">
        <v>9</v>
      </c>
      <c r="G899">
        <v>36339384</v>
      </c>
      <c r="H899">
        <v>9551935</v>
      </c>
      <c r="I899">
        <v>97.5833333333333</v>
      </c>
      <c r="J899">
        <v>45891319</v>
      </c>
      <c r="K899"/>
      <c r="L899"/>
      <c r="M899"/>
      <c r="N899"/>
    </row>
    <row r="900" spans="1:14">
      <c r="A900">
        <v>899</v>
      </c>
      <c r="B900">
        <v>2020</v>
      </c>
      <c r="C900" t="s">
        <v>48</v>
      </c>
      <c r="D900" t="s">
        <v>1365</v>
      </c>
      <c r="E900" t="s">
        <v>49</v>
      </c>
      <c r="F900" t="s">
        <v>24</v>
      </c>
      <c r="G900">
        <v>0</v>
      </c>
      <c r="H900">
        <v>38702</v>
      </c>
      <c r="I900">
        <v>118.98333333333299</v>
      </c>
      <c r="J900">
        <v>38702</v>
      </c>
      <c r="K900"/>
      <c r="L900"/>
      <c r="M900"/>
      <c r="N900"/>
    </row>
    <row r="901" spans="1:14">
      <c r="A901">
        <v>900</v>
      </c>
      <c r="B901">
        <v>2020</v>
      </c>
      <c r="C901" t="s">
        <v>50</v>
      </c>
      <c r="D901" t="s">
        <v>1366</v>
      </c>
      <c r="E901" t="s">
        <v>51</v>
      </c>
      <c r="F901" t="s">
        <v>24</v>
      </c>
      <c r="G901">
        <v>1110602</v>
      </c>
      <c r="H901">
        <v>13546</v>
      </c>
      <c r="I901">
        <v>104.17314158333301</v>
      </c>
      <c r="J901">
        <v>1124148</v>
      </c>
      <c r="K901"/>
      <c r="L901"/>
      <c r="M901"/>
      <c r="N901"/>
    </row>
    <row r="902" spans="1:14">
      <c r="A902">
        <v>901</v>
      </c>
      <c r="B902">
        <v>2020</v>
      </c>
      <c r="C902" t="s">
        <v>52</v>
      </c>
      <c r="D902" t="s">
        <v>1367</v>
      </c>
      <c r="E902" t="s">
        <v>53</v>
      </c>
      <c r="F902" t="s">
        <v>9</v>
      </c>
      <c r="G902">
        <v>5401271</v>
      </c>
      <c r="H902">
        <v>55351349</v>
      </c>
      <c r="I902">
        <v>100.902041666667</v>
      </c>
      <c r="J902">
        <v>60752620</v>
      </c>
      <c r="K902"/>
      <c r="L902"/>
      <c r="M902"/>
      <c r="N902"/>
    </row>
    <row r="903" spans="1:14">
      <c r="A903">
        <v>902</v>
      </c>
      <c r="B903">
        <v>2020</v>
      </c>
      <c r="C903" t="s">
        <v>54</v>
      </c>
      <c r="D903" t="s">
        <v>1368</v>
      </c>
      <c r="E903" t="s">
        <v>55</v>
      </c>
      <c r="F903" t="s">
        <v>56</v>
      </c>
      <c r="G903">
        <v>295119</v>
      </c>
      <c r="H903">
        <v>4297636</v>
      </c>
      <c r="I903">
        <v>104.420937894925</v>
      </c>
      <c r="J903">
        <v>4592755</v>
      </c>
      <c r="K903"/>
      <c r="L903"/>
      <c r="M903"/>
      <c r="N903"/>
    </row>
    <row r="904" spans="1:14">
      <c r="A904">
        <v>903</v>
      </c>
      <c r="B904">
        <v>2020</v>
      </c>
      <c r="C904" t="s">
        <v>57</v>
      </c>
      <c r="D904" t="s">
        <v>1369</v>
      </c>
      <c r="E904" t="s">
        <v>58</v>
      </c>
      <c r="F904" t="s">
        <v>56</v>
      </c>
      <c r="G904">
        <v>82670184</v>
      </c>
      <c r="H904">
        <v>203216057</v>
      </c>
      <c r="I904">
        <v>5381.0625</v>
      </c>
      <c r="J904">
        <v>285886241</v>
      </c>
      <c r="K904"/>
      <c r="L904"/>
      <c r="M904"/>
      <c r="N904"/>
    </row>
    <row r="905" spans="1:14">
      <c r="A905">
        <v>904</v>
      </c>
      <c r="B905">
        <v>2020</v>
      </c>
      <c r="C905" t="s">
        <v>59</v>
      </c>
      <c r="D905" t="s">
        <v>1370</v>
      </c>
      <c r="E905" t="s">
        <v>60</v>
      </c>
      <c r="F905" t="s">
        <v>14</v>
      </c>
      <c r="G905">
        <v>1982930</v>
      </c>
      <c r="H905">
        <v>146734</v>
      </c>
      <c r="I905">
        <v>108.2075</v>
      </c>
      <c r="J905">
        <v>2129664</v>
      </c>
      <c r="K905"/>
      <c r="L905"/>
      <c r="M905"/>
      <c r="N905"/>
    </row>
    <row r="906" spans="1:14">
      <c r="A906">
        <v>905</v>
      </c>
      <c r="B906">
        <v>2020</v>
      </c>
      <c r="C906" t="s">
        <v>61</v>
      </c>
      <c r="D906" t="s">
        <v>1371</v>
      </c>
      <c r="E906" t="s">
        <v>62</v>
      </c>
      <c r="F906" t="s">
        <v>9</v>
      </c>
      <c r="G906">
        <v>322915</v>
      </c>
      <c r="H906">
        <v>404</v>
      </c>
      <c r="I906">
        <v>105.841512349464</v>
      </c>
      <c r="J906">
        <v>323319</v>
      </c>
      <c r="K906"/>
      <c r="L906"/>
      <c r="M906"/>
      <c r="N906"/>
    </row>
    <row r="907" spans="1:14">
      <c r="A907">
        <v>906</v>
      </c>
      <c r="B907">
        <v>2020</v>
      </c>
      <c r="C907" t="s">
        <v>63</v>
      </c>
      <c r="D907" t="s">
        <v>1372</v>
      </c>
      <c r="E907" t="s">
        <v>64</v>
      </c>
      <c r="F907" t="s">
        <v>24</v>
      </c>
      <c r="G907">
        <v>104119</v>
      </c>
      <c r="H907">
        <v>32410</v>
      </c>
      <c r="I907">
        <v>103.308333333333</v>
      </c>
      <c r="J907">
        <v>136529</v>
      </c>
      <c r="K907"/>
      <c r="L907"/>
      <c r="M907"/>
      <c r="N907"/>
    </row>
    <row r="908" spans="1:14">
      <c r="A908">
        <v>907</v>
      </c>
      <c r="B908">
        <v>2020</v>
      </c>
      <c r="C908" t="s">
        <v>65</v>
      </c>
      <c r="D908" t="s">
        <v>1373</v>
      </c>
      <c r="E908" t="s">
        <v>66</v>
      </c>
      <c r="F908" t="s">
        <v>19</v>
      </c>
      <c r="G908">
        <v>2523394</v>
      </c>
      <c r="H908">
        <v>16564838</v>
      </c>
      <c r="I908">
        <v>77.960683777933497</v>
      </c>
      <c r="J908">
        <v>19088232</v>
      </c>
      <c r="K908"/>
      <c r="L908"/>
      <c r="M908"/>
      <c r="N908"/>
    </row>
    <row r="909" spans="1:14">
      <c r="A909">
        <v>908</v>
      </c>
      <c r="B909">
        <v>2020</v>
      </c>
      <c r="C909" t="s">
        <v>67</v>
      </c>
      <c r="D909" t="s">
        <v>1374</v>
      </c>
      <c r="E909" t="s">
        <v>68</v>
      </c>
      <c r="F909" t="s">
        <v>14</v>
      </c>
      <c r="G909">
        <v>412716</v>
      </c>
      <c r="H909">
        <v>108592</v>
      </c>
      <c r="I909">
        <v>100.479377162747</v>
      </c>
      <c r="J909">
        <v>521308</v>
      </c>
      <c r="K909"/>
      <c r="L909"/>
      <c r="M909"/>
      <c r="N909"/>
    </row>
    <row r="910" spans="1:14">
      <c r="A910">
        <v>909</v>
      </c>
      <c r="B910">
        <v>2020</v>
      </c>
      <c r="C910" t="s">
        <v>69</v>
      </c>
      <c r="D910" t="s">
        <v>1375</v>
      </c>
      <c r="E910" t="s">
        <v>70</v>
      </c>
      <c r="F910" t="s">
        <v>14</v>
      </c>
      <c r="G910">
        <v>791171720</v>
      </c>
      <c r="H910">
        <v>588535639</v>
      </c>
      <c r="I910">
        <v>136.958333333333</v>
      </c>
      <c r="J910">
        <v>1379707359</v>
      </c>
      <c r="K910"/>
      <c r="L910"/>
      <c r="M910"/>
      <c r="N910"/>
    </row>
    <row r="911" spans="1:14">
      <c r="A911">
        <v>910</v>
      </c>
      <c r="B911">
        <v>2020</v>
      </c>
      <c r="C911" t="s">
        <v>71</v>
      </c>
      <c r="D911" t="s">
        <v>1376</v>
      </c>
      <c r="E911" t="s">
        <v>72</v>
      </c>
      <c r="F911" t="s">
        <v>24</v>
      </c>
      <c r="G911">
        <v>239420</v>
      </c>
      <c r="H911">
        <v>118767</v>
      </c>
      <c r="I911">
        <v>100.880866694167</v>
      </c>
      <c r="J911">
        <v>358187</v>
      </c>
      <c r="K911"/>
      <c r="L911"/>
      <c r="M911"/>
      <c r="N911"/>
    </row>
    <row r="912" spans="1:14">
      <c r="A912">
        <v>911</v>
      </c>
      <c r="B912">
        <v>2020</v>
      </c>
      <c r="C912" t="s">
        <v>73</v>
      </c>
      <c r="D912" t="s">
        <v>1377</v>
      </c>
      <c r="E912" t="s">
        <v>74</v>
      </c>
      <c r="F912" t="s">
        <v>24</v>
      </c>
      <c r="G912">
        <v>4945828</v>
      </c>
      <c r="H912">
        <v>191565</v>
      </c>
      <c r="I912">
        <v>102.024621965431</v>
      </c>
      <c r="J912">
        <v>5137393</v>
      </c>
      <c r="K912"/>
      <c r="L912"/>
      <c r="M912"/>
      <c r="N912"/>
    </row>
    <row r="913" spans="1:14">
      <c r="A913">
        <v>912</v>
      </c>
      <c r="B913">
        <v>2020</v>
      </c>
      <c r="C913" t="s">
        <v>75</v>
      </c>
      <c r="D913" t="s">
        <v>1378</v>
      </c>
      <c r="E913" t="s">
        <v>76</v>
      </c>
      <c r="F913" t="s">
        <v>19</v>
      </c>
      <c r="G913">
        <v>123591227</v>
      </c>
      <c r="H913">
        <v>412366768</v>
      </c>
      <c r="I913">
        <v>100.422958333333</v>
      </c>
      <c r="J913">
        <v>535957995</v>
      </c>
      <c r="K913"/>
      <c r="L913"/>
      <c r="M913"/>
      <c r="N913"/>
    </row>
    <row r="914" spans="1:14">
      <c r="A914">
        <v>913</v>
      </c>
      <c r="B914">
        <v>2020</v>
      </c>
      <c r="C914" t="s">
        <v>77</v>
      </c>
      <c r="D914" t="s">
        <v>1379</v>
      </c>
      <c r="E914" t="s">
        <v>78</v>
      </c>
      <c r="F914" t="s">
        <v>56</v>
      </c>
      <c r="G914">
        <v>173678395</v>
      </c>
      <c r="H914">
        <v>101555678</v>
      </c>
      <c r="I914">
        <v>105.369166666667</v>
      </c>
      <c r="J914">
        <v>275234073</v>
      </c>
      <c r="K914"/>
      <c r="L914"/>
      <c r="M914"/>
      <c r="N914"/>
    </row>
    <row r="915" spans="1:14">
      <c r="A915">
        <v>914</v>
      </c>
      <c r="B915">
        <v>2020</v>
      </c>
      <c r="C915" t="s">
        <v>79</v>
      </c>
      <c r="D915" t="s">
        <v>1380</v>
      </c>
      <c r="E915" t="s">
        <v>80</v>
      </c>
      <c r="F915" t="s">
        <v>24</v>
      </c>
      <c r="G915">
        <v>29959398</v>
      </c>
      <c r="H915">
        <v>324104</v>
      </c>
      <c r="I915">
        <v>117.666666666667</v>
      </c>
      <c r="J915">
        <v>30283502</v>
      </c>
      <c r="K915"/>
      <c r="L915"/>
      <c r="M915"/>
      <c r="N915"/>
    </row>
    <row r="916" spans="1:14">
      <c r="A916">
        <v>915</v>
      </c>
      <c r="B916">
        <v>2020</v>
      </c>
      <c r="C916" t="s">
        <v>81</v>
      </c>
      <c r="D916" t="s">
        <v>1381</v>
      </c>
      <c r="E916" t="s">
        <v>82</v>
      </c>
      <c r="F916" t="s">
        <v>9</v>
      </c>
      <c r="G916">
        <v>16419131404</v>
      </c>
      <c r="H916">
        <v>12298293272</v>
      </c>
      <c r="I916">
        <v>99.9362766666667</v>
      </c>
      <c r="J916">
        <v>28717424676</v>
      </c>
      <c r="K916"/>
      <c r="L916"/>
      <c r="M916"/>
      <c r="N916"/>
    </row>
    <row r="917" spans="1:14">
      <c r="A917">
        <v>916</v>
      </c>
      <c r="B917">
        <v>2020</v>
      </c>
      <c r="C917" t="s">
        <v>83</v>
      </c>
      <c r="D917" t="s">
        <v>1382</v>
      </c>
      <c r="E917" t="s">
        <v>84</v>
      </c>
      <c r="F917" t="s">
        <v>56</v>
      </c>
      <c r="G917">
        <v>24365446</v>
      </c>
      <c r="H917">
        <v>29077873</v>
      </c>
      <c r="I917">
        <v>105.146575</v>
      </c>
      <c r="J917">
        <v>53443319</v>
      </c>
      <c r="K917"/>
      <c r="L917"/>
      <c r="M917"/>
      <c r="N917"/>
    </row>
    <row r="918" spans="1:14">
      <c r="A918">
        <v>917</v>
      </c>
      <c r="B918">
        <v>2020</v>
      </c>
      <c r="C918" t="s">
        <v>85</v>
      </c>
      <c r="D918" t="s">
        <v>1383</v>
      </c>
      <c r="E918" t="s">
        <v>86</v>
      </c>
      <c r="F918" t="s">
        <v>14</v>
      </c>
      <c r="G918">
        <v>13785483</v>
      </c>
      <c r="H918">
        <v>18603208</v>
      </c>
      <c r="I918">
        <v>99.301416666666697</v>
      </c>
      <c r="J918">
        <v>32388691</v>
      </c>
      <c r="K918"/>
      <c r="L918"/>
      <c r="M918"/>
      <c r="N918"/>
    </row>
    <row r="919" spans="1:14">
      <c r="A919">
        <v>918</v>
      </c>
      <c r="B919">
        <v>2020</v>
      </c>
      <c r="C919" t="s">
        <v>89</v>
      </c>
      <c r="D919" t="s">
        <v>1384</v>
      </c>
      <c r="E919" t="s">
        <v>90</v>
      </c>
      <c r="F919" t="s">
        <v>9</v>
      </c>
      <c r="G919">
        <v>9208417</v>
      </c>
      <c r="H919">
        <v>5683774</v>
      </c>
      <c r="I919">
        <v>100.12583333333301</v>
      </c>
      <c r="J919">
        <v>14892191</v>
      </c>
      <c r="K919"/>
      <c r="L919"/>
      <c r="M919"/>
      <c r="N919"/>
    </row>
    <row r="920" spans="1:14">
      <c r="A920">
        <v>919</v>
      </c>
      <c r="B920">
        <v>2020</v>
      </c>
      <c r="C920" t="s">
        <v>91</v>
      </c>
      <c r="D920" t="s">
        <v>1385</v>
      </c>
      <c r="E920" t="s">
        <v>92</v>
      </c>
      <c r="F920" t="s">
        <v>19</v>
      </c>
      <c r="G920">
        <v>41536395</v>
      </c>
      <c r="H920">
        <v>171521791</v>
      </c>
      <c r="I920">
        <v>111.76666666666701</v>
      </c>
      <c r="J920">
        <v>213058186</v>
      </c>
      <c r="K920"/>
      <c r="L920"/>
      <c r="M920"/>
      <c r="N920"/>
    </row>
    <row r="921" spans="1:14">
      <c r="A921">
        <v>920</v>
      </c>
      <c r="B921">
        <v>2020</v>
      </c>
      <c r="C921" t="s">
        <v>93</v>
      </c>
      <c r="D921" t="s">
        <v>1386</v>
      </c>
      <c r="E921" t="s">
        <v>94</v>
      </c>
      <c r="F921" t="s">
        <v>19</v>
      </c>
      <c r="G921">
        <v>936669036</v>
      </c>
      <c r="H921">
        <v>2574102114</v>
      </c>
      <c r="I921">
        <v>100</v>
      </c>
      <c r="J921">
        <v>3510771150</v>
      </c>
      <c r="K921"/>
      <c r="L921"/>
      <c r="M921"/>
      <c r="N921"/>
    </row>
    <row r="922" spans="1:14">
      <c r="A922">
        <v>921</v>
      </c>
      <c r="B922">
        <v>2020</v>
      </c>
      <c r="C922" t="s">
        <v>95</v>
      </c>
      <c r="D922" t="s">
        <v>1387</v>
      </c>
      <c r="E922" t="s">
        <v>96</v>
      </c>
      <c r="F922" t="s">
        <v>24</v>
      </c>
      <c r="G922">
        <v>2934033</v>
      </c>
      <c r="H922">
        <v>687051</v>
      </c>
      <c r="I922">
        <v>110.382951016235</v>
      </c>
      <c r="J922">
        <v>3621084</v>
      </c>
      <c r="K922"/>
      <c r="L922"/>
      <c r="M922"/>
      <c r="N922"/>
    </row>
    <row r="923" spans="1:14">
      <c r="A923">
        <v>922</v>
      </c>
      <c r="B923">
        <v>2020</v>
      </c>
      <c r="C923" t="s">
        <v>97</v>
      </c>
      <c r="D923" t="s">
        <v>1388</v>
      </c>
      <c r="E923" t="s">
        <v>98</v>
      </c>
      <c r="F923" t="s">
        <v>19</v>
      </c>
      <c r="G923">
        <v>104924611</v>
      </c>
      <c r="H923">
        <v>274189389</v>
      </c>
      <c r="I923">
        <v>103.433333333333</v>
      </c>
      <c r="J923">
        <v>379114000</v>
      </c>
      <c r="K923"/>
      <c r="L923"/>
      <c r="M923"/>
      <c r="N923"/>
    </row>
    <row r="924" spans="1:14">
      <c r="A924">
        <v>923</v>
      </c>
      <c r="B924">
        <v>2020</v>
      </c>
      <c r="C924" t="s">
        <v>99</v>
      </c>
      <c r="D924" t="s">
        <v>1389</v>
      </c>
      <c r="E924" t="s">
        <v>100</v>
      </c>
      <c r="F924" t="s">
        <v>14</v>
      </c>
      <c r="G924">
        <v>0</v>
      </c>
      <c r="H924">
        <v>15105</v>
      </c>
      <c r="I924">
        <v>104.504166666667</v>
      </c>
      <c r="J924">
        <v>15105</v>
      </c>
      <c r="K924"/>
      <c r="L924"/>
      <c r="M924"/>
      <c r="N924"/>
    </row>
    <row r="925" spans="1:14">
      <c r="A925">
        <v>924</v>
      </c>
      <c r="B925">
        <v>2020</v>
      </c>
      <c r="C925" t="s">
        <v>101</v>
      </c>
      <c r="D925" t="s">
        <v>1390</v>
      </c>
      <c r="E925" t="s">
        <v>102</v>
      </c>
      <c r="F925" t="s">
        <v>14</v>
      </c>
      <c r="G925">
        <v>20103636</v>
      </c>
      <c r="H925">
        <v>17160880</v>
      </c>
      <c r="I925">
        <v>100.751700489353</v>
      </c>
      <c r="J925">
        <v>37264516</v>
      </c>
      <c r="K925"/>
      <c r="L925"/>
      <c r="M925"/>
      <c r="N925"/>
    </row>
    <row r="926" spans="1:14">
      <c r="A926">
        <v>925</v>
      </c>
      <c r="B926">
        <v>2020</v>
      </c>
      <c r="C926" t="s">
        <v>103</v>
      </c>
      <c r="D926" t="s">
        <v>1391</v>
      </c>
      <c r="E926" t="s">
        <v>104</v>
      </c>
      <c r="F926" t="s">
        <v>24</v>
      </c>
      <c r="G926">
        <v>399163159</v>
      </c>
      <c r="H926">
        <v>226582</v>
      </c>
      <c r="I926">
        <v>211.18</v>
      </c>
      <c r="J926">
        <v>399389741</v>
      </c>
      <c r="K926"/>
      <c r="L926"/>
      <c r="M926"/>
      <c r="N926"/>
    </row>
    <row r="927" spans="1:14">
      <c r="A927">
        <v>926</v>
      </c>
      <c r="B927">
        <v>2020</v>
      </c>
      <c r="C927" t="s">
        <v>105</v>
      </c>
      <c r="D927" t="s">
        <v>1392</v>
      </c>
      <c r="E927" t="s">
        <v>106</v>
      </c>
      <c r="F927" t="s">
        <v>56</v>
      </c>
      <c r="G927">
        <v>5713636</v>
      </c>
      <c r="H927">
        <v>64032585</v>
      </c>
      <c r="I927">
        <v>105.128620927274</v>
      </c>
      <c r="J927">
        <v>69746221</v>
      </c>
      <c r="K927"/>
      <c r="L927"/>
      <c r="M927"/>
      <c r="N927"/>
    </row>
    <row r="928" spans="1:14">
      <c r="A928">
        <v>927</v>
      </c>
      <c r="B928">
        <v>2020</v>
      </c>
      <c r="C928" t="s">
        <v>107</v>
      </c>
      <c r="D928" t="s">
        <v>1393</v>
      </c>
      <c r="E928" t="s">
        <v>108</v>
      </c>
      <c r="F928" t="s">
        <v>19</v>
      </c>
      <c r="G928">
        <v>5690487</v>
      </c>
      <c r="H928">
        <v>13174627</v>
      </c>
      <c r="I928">
        <v>212.75833333333301</v>
      </c>
      <c r="J928">
        <v>18865114</v>
      </c>
      <c r="K928"/>
      <c r="L928"/>
      <c r="M928"/>
      <c r="N928"/>
    </row>
    <row r="929" spans="1:14">
      <c r="A929">
        <v>928</v>
      </c>
      <c r="B929">
        <v>2020</v>
      </c>
      <c r="C929" t="s">
        <v>109</v>
      </c>
      <c r="D929" t="s">
        <v>1394</v>
      </c>
      <c r="E929" t="s">
        <v>110</v>
      </c>
      <c r="F929" t="s">
        <v>24</v>
      </c>
      <c r="G929">
        <v>233935870</v>
      </c>
      <c r="H929">
        <v>11560287</v>
      </c>
      <c r="I929">
        <v>108.03117419711199</v>
      </c>
      <c r="J929">
        <v>245496157</v>
      </c>
      <c r="K929"/>
      <c r="L929"/>
      <c r="M929"/>
      <c r="N929"/>
    </row>
    <row r="930" spans="1:14">
      <c r="A930">
        <v>929</v>
      </c>
      <c r="B930">
        <v>2020</v>
      </c>
      <c r="C930" t="s">
        <v>111</v>
      </c>
      <c r="D930" t="s">
        <v>1395</v>
      </c>
      <c r="E930" t="s">
        <v>112</v>
      </c>
      <c r="F930" t="s">
        <v>19</v>
      </c>
      <c r="G930">
        <v>134847922</v>
      </c>
      <c r="H930">
        <v>520736171</v>
      </c>
      <c r="I930">
        <v>96.999750000000006</v>
      </c>
      <c r="J930">
        <v>655584093</v>
      </c>
      <c r="K930"/>
      <c r="L930"/>
      <c r="M930"/>
      <c r="N930"/>
    </row>
    <row r="931" spans="1:14">
      <c r="A931">
        <v>930</v>
      </c>
      <c r="B931">
        <v>2020</v>
      </c>
      <c r="C931" t="s">
        <v>113</v>
      </c>
      <c r="D931" t="s">
        <v>1396</v>
      </c>
      <c r="E931" t="s">
        <v>114</v>
      </c>
      <c r="F931" t="s">
        <v>24</v>
      </c>
      <c r="G931">
        <v>1774904</v>
      </c>
      <c r="H931">
        <v>5505185</v>
      </c>
      <c r="I931">
        <v>173.138726479615</v>
      </c>
      <c r="J931">
        <v>7280089</v>
      </c>
      <c r="K931"/>
      <c r="L931"/>
      <c r="M931"/>
      <c r="N931"/>
    </row>
    <row r="932" spans="1:14">
      <c r="A932">
        <v>931</v>
      </c>
      <c r="B932">
        <v>2020</v>
      </c>
      <c r="C932" t="s">
        <v>115</v>
      </c>
      <c r="D932" t="s">
        <v>1397</v>
      </c>
      <c r="E932" t="s">
        <v>116</v>
      </c>
      <c r="F932" t="s">
        <v>19</v>
      </c>
      <c r="G932">
        <v>21312054</v>
      </c>
      <c r="H932">
        <v>148301611</v>
      </c>
      <c r="I932">
        <v>103.550833333333</v>
      </c>
      <c r="J932">
        <v>169613665</v>
      </c>
      <c r="K932"/>
      <c r="L932"/>
      <c r="M932"/>
      <c r="N932"/>
    </row>
    <row r="933" spans="1:14">
      <c r="A933">
        <v>932</v>
      </c>
      <c r="B933">
        <v>2020</v>
      </c>
      <c r="C933" t="s">
        <v>117</v>
      </c>
      <c r="D933" t="s">
        <v>1398</v>
      </c>
      <c r="E933" t="s">
        <v>118</v>
      </c>
      <c r="F933" t="s">
        <v>29</v>
      </c>
      <c r="G933">
        <v>374584543</v>
      </c>
      <c r="H933">
        <v>59708819</v>
      </c>
      <c r="I933">
        <v>112.283333333333</v>
      </c>
      <c r="J933">
        <v>434293362</v>
      </c>
      <c r="K933"/>
      <c r="L933"/>
      <c r="M933"/>
      <c r="N933"/>
    </row>
    <row r="934" spans="1:14">
      <c r="A934">
        <v>933</v>
      </c>
      <c r="B934">
        <v>2020</v>
      </c>
      <c r="C934" t="s">
        <v>119</v>
      </c>
      <c r="D934" t="s">
        <v>1399</v>
      </c>
      <c r="E934" t="s">
        <v>120</v>
      </c>
      <c r="F934" t="s">
        <v>29</v>
      </c>
      <c r="G934">
        <v>3205526</v>
      </c>
      <c r="H934">
        <v>1939</v>
      </c>
      <c r="I934">
        <v>104.93425000000001</v>
      </c>
      <c r="J934">
        <v>3207465</v>
      </c>
      <c r="K934"/>
      <c r="L934"/>
      <c r="M934"/>
      <c r="N934"/>
    </row>
    <row r="935" spans="1:14">
      <c r="A935">
        <v>934</v>
      </c>
      <c r="B935">
        <v>2020</v>
      </c>
      <c r="C935" t="s">
        <v>121</v>
      </c>
      <c r="D935" t="s">
        <v>1400</v>
      </c>
      <c r="E935" t="s">
        <v>122</v>
      </c>
      <c r="F935" t="s">
        <v>19</v>
      </c>
      <c r="G935">
        <v>446447771</v>
      </c>
      <c r="H935">
        <v>896274277</v>
      </c>
      <c r="I935">
        <v>104.729166666667</v>
      </c>
      <c r="J935">
        <v>1342722048</v>
      </c>
      <c r="K935"/>
      <c r="L935"/>
      <c r="M935"/>
      <c r="N935"/>
    </row>
    <row r="936" spans="1:14">
      <c r="A936">
        <v>935</v>
      </c>
      <c r="B936">
        <v>2020</v>
      </c>
      <c r="C936" t="s">
        <v>123</v>
      </c>
      <c r="D936" t="s">
        <v>1401</v>
      </c>
      <c r="E936" t="s">
        <v>124</v>
      </c>
      <c r="F936" t="s">
        <v>24</v>
      </c>
      <c r="G936">
        <v>912512</v>
      </c>
      <c r="H936">
        <v>1329707</v>
      </c>
      <c r="I936">
        <v>102.1133721353</v>
      </c>
      <c r="J936">
        <v>2242219</v>
      </c>
      <c r="K936"/>
      <c r="L936"/>
      <c r="M936"/>
      <c r="N936"/>
    </row>
    <row r="937" spans="1:14">
      <c r="A937">
        <v>936</v>
      </c>
      <c r="B937">
        <v>2020</v>
      </c>
      <c r="C937" t="s">
        <v>125</v>
      </c>
      <c r="D937" t="s">
        <v>1402</v>
      </c>
      <c r="E937" t="s">
        <v>126</v>
      </c>
      <c r="F937" t="s">
        <v>19</v>
      </c>
      <c r="G937">
        <v>1512542912</v>
      </c>
      <c r="H937">
        <v>1346979830</v>
      </c>
      <c r="I937">
        <v>108.866666666667</v>
      </c>
      <c r="J937">
        <v>2859522742</v>
      </c>
      <c r="K937"/>
      <c r="L937"/>
      <c r="M937"/>
      <c r="N937"/>
    </row>
    <row r="938" spans="1:14">
      <c r="A938">
        <v>937</v>
      </c>
      <c r="B938">
        <v>2020</v>
      </c>
      <c r="C938" t="s">
        <v>127</v>
      </c>
      <c r="D938" t="s">
        <v>1403</v>
      </c>
      <c r="E938" t="s">
        <v>128</v>
      </c>
      <c r="F938" t="s">
        <v>14</v>
      </c>
      <c r="G938">
        <v>4247875</v>
      </c>
      <c r="H938">
        <v>166</v>
      </c>
      <c r="I938">
        <v>111.094234216667</v>
      </c>
      <c r="J938">
        <v>4248041</v>
      </c>
      <c r="K938"/>
      <c r="L938"/>
      <c r="M938"/>
      <c r="N938"/>
    </row>
    <row r="939" spans="1:14">
      <c r="A939">
        <v>938</v>
      </c>
      <c r="B939">
        <v>2020</v>
      </c>
      <c r="C939" t="s">
        <v>129</v>
      </c>
      <c r="D939" t="s">
        <v>1404</v>
      </c>
      <c r="E939" t="s">
        <v>130</v>
      </c>
      <c r="F939" t="s">
        <v>9</v>
      </c>
      <c r="G939">
        <v>56512636</v>
      </c>
      <c r="H939">
        <v>288483</v>
      </c>
      <c r="I939">
        <v>140.56360833333301</v>
      </c>
      <c r="J939">
        <v>56801119</v>
      </c>
      <c r="K939"/>
      <c r="L939"/>
      <c r="M939"/>
      <c r="N939"/>
    </row>
    <row r="940" spans="1:14">
      <c r="A940">
        <v>939</v>
      </c>
      <c r="B940">
        <v>2020</v>
      </c>
      <c r="C940" t="s">
        <v>131</v>
      </c>
      <c r="D940" t="s">
        <v>1405</v>
      </c>
      <c r="E940" t="s">
        <v>132</v>
      </c>
      <c r="F940" t="s">
        <v>24</v>
      </c>
      <c r="G940">
        <v>45726050</v>
      </c>
      <c r="H940">
        <v>16197277</v>
      </c>
      <c r="I940">
        <v>92.1376481772255</v>
      </c>
      <c r="J940">
        <v>61923327</v>
      </c>
      <c r="K940"/>
      <c r="L940"/>
      <c r="M940"/>
      <c r="N940"/>
    </row>
    <row r="941" spans="1:14">
      <c r="A941">
        <v>940</v>
      </c>
      <c r="B941">
        <v>2020</v>
      </c>
      <c r="C941" t="s">
        <v>133</v>
      </c>
      <c r="D941" t="s">
        <v>1406</v>
      </c>
      <c r="E941" t="s">
        <v>134</v>
      </c>
      <c r="F941" t="s">
        <v>24</v>
      </c>
      <c r="G941">
        <v>1782624</v>
      </c>
      <c r="H941">
        <v>3679</v>
      </c>
      <c r="I941">
        <v>102.432321064531</v>
      </c>
      <c r="J941">
        <v>1786303</v>
      </c>
      <c r="K941"/>
      <c r="L941"/>
      <c r="M941"/>
      <c r="N941"/>
    </row>
    <row r="942" spans="1:14">
      <c r="A942">
        <v>941</v>
      </c>
      <c r="B942">
        <v>2020</v>
      </c>
      <c r="C942" t="s">
        <v>135</v>
      </c>
      <c r="D942" t="s">
        <v>1407</v>
      </c>
      <c r="E942" t="s">
        <v>136</v>
      </c>
      <c r="F942" t="s">
        <v>24</v>
      </c>
      <c r="G942">
        <v>733065</v>
      </c>
      <c r="H942">
        <v>452226</v>
      </c>
      <c r="I942">
        <v>110.601620338717</v>
      </c>
      <c r="J942">
        <v>1185291</v>
      </c>
      <c r="K942"/>
      <c r="L942"/>
      <c r="M942"/>
      <c r="N942"/>
    </row>
    <row r="943" spans="1:14">
      <c r="A943">
        <v>942</v>
      </c>
      <c r="B943">
        <v>2020</v>
      </c>
      <c r="C943" t="s">
        <v>139</v>
      </c>
      <c r="D943" t="s">
        <v>1408</v>
      </c>
      <c r="E943" t="s">
        <v>140</v>
      </c>
      <c r="F943" t="s">
        <v>19</v>
      </c>
      <c r="G943">
        <v>49152678</v>
      </c>
      <c r="H943">
        <v>46412420</v>
      </c>
      <c r="I943">
        <v>99.999999166666697</v>
      </c>
      <c r="J943">
        <v>95565098</v>
      </c>
      <c r="K943"/>
      <c r="L943"/>
      <c r="M943"/>
      <c r="N943"/>
    </row>
    <row r="944" spans="1:14">
      <c r="A944">
        <v>943</v>
      </c>
      <c r="B944">
        <v>2020</v>
      </c>
      <c r="C944" t="s">
        <v>141</v>
      </c>
      <c r="D944" t="s">
        <v>1409</v>
      </c>
      <c r="E944" t="s">
        <v>142</v>
      </c>
      <c r="F944" t="s">
        <v>14</v>
      </c>
      <c r="G944">
        <v>30729924</v>
      </c>
      <c r="H944">
        <v>38750540</v>
      </c>
      <c r="I944">
        <v>144.76083333333301</v>
      </c>
      <c r="J944">
        <v>69480464</v>
      </c>
      <c r="K944"/>
      <c r="L944"/>
      <c r="M944"/>
      <c r="N944"/>
    </row>
    <row r="945" spans="1:14">
      <c r="A945">
        <v>944</v>
      </c>
      <c r="B945">
        <v>2020</v>
      </c>
      <c r="C945" t="s">
        <v>145</v>
      </c>
      <c r="D945" t="s">
        <v>1410</v>
      </c>
      <c r="E945" t="s">
        <v>146</v>
      </c>
      <c r="F945" t="s">
        <v>56</v>
      </c>
      <c r="G945">
        <v>26348821</v>
      </c>
      <c r="H945">
        <v>1958788</v>
      </c>
      <c r="I945">
        <v>119.79426098562</v>
      </c>
      <c r="J945">
        <v>28307609</v>
      </c>
      <c r="K945"/>
      <c r="L945"/>
      <c r="M945"/>
      <c r="N945"/>
    </row>
    <row r="946" spans="1:14">
      <c r="A946">
        <v>945</v>
      </c>
      <c r="B946">
        <v>2020</v>
      </c>
      <c r="C946" t="s">
        <v>147</v>
      </c>
      <c r="D946" t="s">
        <v>1411</v>
      </c>
      <c r="E946" t="s">
        <v>148</v>
      </c>
      <c r="F946" t="s">
        <v>9</v>
      </c>
      <c r="G946">
        <v>1087250088</v>
      </c>
      <c r="H946">
        <v>97921786</v>
      </c>
      <c r="I946">
        <v>99.866666666666703</v>
      </c>
      <c r="J946">
        <v>1185171874</v>
      </c>
      <c r="K946"/>
      <c r="L946"/>
      <c r="M946"/>
      <c r="N946"/>
    </row>
    <row r="947" spans="1:14">
      <c r="A947">
        <v>946</v>
      </c>
      <c r="B947">
        <v>2020</v>
      </c>
      <c r="C947" t="s">
        <v>149</v>
      </c>
      <c r="D947" t="s">
        <v>1412</v>
      </c>
      <c r="E947" t="s">
        <v>150</v>
      </c>
      <c r="F947" t="s">
        <v>14</v>
      </c>
      <c r="G947">
        <v>2714177</v>
      </c>
      <c r="H947">
        <v>6162646</v>
      </c>
      <c r="I947">
        <v>342.566666666667</v>
      </c>
      <c r="J947">
        <v>8876823</v>
      </c>
      <c r="K947"/>
      <c r="L947"/>
      <c r="M947"/>
      <c r="N947"/>
    </row>
    <row r="948" spans="1:14">
      <c r="A948">
        <v>947</v>
      </c>
      <c r="B948">
        <v>2020</v>
      </c>
      <c r="C948" t="s">
        <v>151</v>
      </c>
      <c r="D948" t="s">
        <v>1413</v>
      </c>
      <c r="E948" t="s">
        <v>152</v>
      </c>
      <c r="F948" t="s">
        <v>19</v>
      </c>
      <c r="G948">
        <v>3521389</v>
      </c>
      <c r="H948">
        <v>6350036</v>
      </c>
      <c r="I948">
        <v>102.433333333333</v>
      </c>
      <c r="J948">
        <v>9871425</v>
      </c>
      <c r="K948"/>
      <c r="L948"/>
      <c r="M948"/>
      <c r="N948"/>
    </row>
    <row r="949" spans="1:14">
      <c r="A949">
        <v>948</v>
      </c>
      <c r="B949">
        <v>2020</v>
      </c>
      <c r="C949" t="s">
        <v>153</v>
      </c>
      <c r="D949" t="s">
        <v>1414</v>
      </c>
      <c r="E949" t="s">
        <v>154</v>
      </c>
      <c r="F949" t="s">
        <v>14</v>
      </c>
      <c r="G949">
        <v>952759</v>
      </c>
      <c r="H949">
        <v>803242</v>
      </c>
      <c r="I949">
        <v>150.916666666667</v>
      </c>
      <c r="J949">
        <v>1756001</v>
      </c>
      <c r="K949"/>
      <c r="L949"/>
      <c r="M949"/>
      <c r="N949"/>
    </row>
    <row r="950" spans="1:14">
      <c r="A950">
        <v>949</v>
      </c>
      <c r="B950">
        <v>2020</v>
      </c>
      <c r="C950" t="s">
        <v>155</v>
      </c>
      <c r="D950" t="s">
        <v>1415</v>
      </c>
      <c r="E950" t="s">
        <v>156</v>
      </c>
      <c r="F950" t="s">
        <v>19</v>
      </c>
      <c r="G950">
        <v>4125179</v>
      </c>
      <c r="H950">
        <v>114262361</v>
      </c>
      <c r="I950">
        <v>152.44999999999999</v>
      </c>
      <c r="J950">
        <v>118387540</v>
      </c>
      <c r="K950"/>
      <c r="L950"/>
      <c r="M950"/>
      <c r="N950"/>
    </row>
    <row r="951" spans="1:14">
      <c r="A951">
        <v>950</v>
      </c>
      <c r="B951">
        <v>2020</v>
      </c>
      <c r="C951" t="s">
        <v>0</v>
      </c>
      <c r="D951" t="s">
        <v>1416</v>
      </c>
      <c r="E951" t="s">
        <v>157</v>
      </c>
      <c r="F951" t="s">
        <v>9</v>
      </c>
      <c r="G951">
        <v>1073053751</v>
      </c>
      <c r="H951">
        <v>916306767</v>
      </c>
      <c r="I951">
        <v>140.2458</v>
      </c>
      <c r="J951">
        <v>1989360518</v>
      </c>
      <c r="K951"/>
      <c r="L951"/>
      <c r="M951"/>
      <c r="N951"/>
    </row>
    <row r="952" spans="1:14">
      <c r="A952">
        <v>951</v>
      </c>
      <c r="B952">
        <v>2020</v>
      </c>
      <c r="C952" t="s">
        <v>158</v>
      </c>
      <c r="D952" t="s">
        <v>1417</v>
      </c>
      <c r="E952" t="s">
        <v>159</v>
      </c>
      <c r="F952" t="s">
        <v>19</v>
      </c>
      <c r="G952">
        <v>86436351</v>
      </c>
      <c r="H952">
        <v>259324099</v>
      </c>
      <c r="I952">
        <v>101.77500000000001</v>
      </c>
      <c r="J952">
        <v>345760450</v>
      </c>
      <c r="K952"/>
      <c r="L952"/>
      <c r="M952"/>
      <c r="N952"/>
    </row>
    <row r="953" spans="1:14">
      <c r="A953">
        <v>952</v>
      </c>
      <c r="B953">
        <v>2020</v>
      </c>
      <c r="C953" t="s">
        <v>160</v>
      </c>
      <c r="D953" t="s">
        <v>1418</v>
      </c>
      <c r="E953" t="s">
        <v>161</v>
      </c>
      <c r="F953" t="s">
        <v>9</v>
      </c>
      <c r="G953">
        <v>22599695</v>
      </c>
      <c r="H953">
        <v>153303585</v>
      </c>
      <c r="I953">
        <v>94.358333333333306</v>
      </c>
      <c r="J953">
        <v>175903280</v>
      </c>
      <c r="K953"/>
      <c r="L953"/>
      <c r="M953"/>
      <c r="N953"/>
    </row>
    <row r="954" spans="1:14">
      <c r="A954">
        <v>953</v>
      </c>
      <c r="B954">
        <v>2020</v>
      </c>
      <c r="C954" t="s">
        <v>162</v>
      </c>
      <c r="D954" t="s">
        <v>1419</v>
      </c>
      <c r="E954" t="s">
        <v>163</v>
      </c>
      <c r="F954" t="s">
        <v>9</v>
      </c>
      <c r="G954">
        <v>451261766</v>
      </c>
      <c r="H954">
        <v>709623945</v>
      </c>
      <c r="I954">
        <v>153.46666666666701</v>
      </c>
      <c r="J954">
        <v>1160885711</v>
      </c>
      <c r="K954"/>
      <c r="L954"/>
      <c r="M954"/>
      <c r="N954"/>
    </row>
    <row r="955" spans="1:14">
      <c r="A955">
        <v>954</v>
      </c>
      <c r="B955">
        <v>2020</v>
      </c>
      <c r="C955" t="s">
        <v>164</v>
      </c>
      <c r="D955" t="s">
        <v>1420</v>
      </c>
      <c r="E955" t="s">
        <v>165</v>
      </c>
      <c r="F955" t="s">
        <v>9</v>
      </c>
      <c r="G955">
        <v>6109077</v>
      </c>
      <c r="H955">
        <v>90661</v>
      </c>
      <c r="I955">
        <v>105.1</v>
      </c>
      <c r="J955">
        <v>6199738</v>
      </c>
      <c r="K955"/>
      <c r="L955"/>
      <c r="M955"/>
      <c r="N955"/>
    </row>
    <row r="956" spans="1:14">
      <c r="A956">
        <v>955</v>
      </c>
      <c r="B956">
        <v>2020</v>
      </c>
      <c r="C956" t="s">
        <v>166</v>
      </c>
      <c r="D956" t="s">
        <v>1421</v>
      </c>
      <c r="E956" t="s">
        <v>167</v>
      </c>
      <c r="F956" t="s">
        <v>9</v>
      </c>
      <c r="G956">
        <v>4426484</v>
      </c>
      <c r="H956">
        <v>2971020</v>
      </c>
      <c r="I956">
        <v>63.959497206703801</v>
      </c>
      <c r="J956">
        <v>7397504</v>
      </c>
      <c r="K956"/>
      <c r="L956"/>
      <c r="M956"/>
      <c r="N956"/>
    </row>
    <row r="957" spans="1:14">
      <c r="A957">
        <v>956</v>
      </c>
      <c r="B957">
        <v>2020</v>
      </c>
      <c r="C957" t="s">
        <v>168</v>
      </c>
      <c r="D957" t="s">
        <v>1422</v>
      </c>
      <c r="E957" t="s">
        <v>169</v>
      </c>
      <c r="F957" t="s">
        <v>19</v>
      </c>
      <c r="G957">
        <v>1762489</v>
      </c>
      <c r="H957">
        <v>4712683</v>
      </c>
      <c r="I957">
        <v>170.67505</v>
      </c>
      <c r="J957">
        <v>6475172</v>
      </c>
      <c r="K957"/>
      <c r="L957"/>
      <c r="M957"/>
      <c r="N957"/>
    </row>
    <row r="958" spans="1:14">
      <c r="A958">
        <v>957</v>
      </c>
      <c r="B958">
        <v>2020</v>
      </c>
      <c r="C958" t="s">
        <v>170</v>
      </c>
      <c r="D958" t="s">
        <v>1423</v>
      </c>
      <c r="E958" t="s">
        <v>171</v>
      </c>
      <c r="F958" t="s">
        <v>19</v>
      </c>
      <c r="G958">
        <v>226444088</v>
      </c>
      <c r="H958">
        <v>1210266740</v>
      </c>
      <c r="I958">
        <v>102.73333333333299</v>
      </c>
      <c r="J958">
        <v>1436710828</v>
      </c>
      <c r="K958"/>
      <c r="L958"/>
      <c r="M958"/>
      <c r="N958"/>
    </row>
    <row r="959" spans="1:14">
      <c r="A959">
        <v>958</v>
      </c>
      <c r="B959">
        <v>2020</v>
      </c>
      <c r="C959" t="s">
        <v>172</v>
      </c>
      <c r="D959" t="s">
        <v>1424</v>
      </c>
      <c r="E959" t="s">
        <v>173</v>
      </c>
      <c r="F959" t="s">
        <v>14</v>
      </c>
      <c r="G959">
        <v>37467952</v>
      </c>
      <c r="H959">
        <v>8391624</v>
      </c>
      <c r="I959">
        <v>105.226777792935</v>
      </c>
      <c r="J959">
        <v>45859576</v>
      </c>
      <c r="K959"/>
      <c r="L959"/>
      <c r="M959"/>
      <c r="N959"/>
    </row>
    <row r="960" spans="1:14">
      <c r="A960">
        <v>959</v>
      </c>
      <c r="B960">
        <v>2020</v>
      </c>
      <c r="C960" t="s">
        <v>174</v>
      </c>
      <c r="D960" t="s">
        <v>1425</v>
      </c>
      <c r="E960" t="s">
        <v>175</v>
      </c>
      <c r="F960" t="s">
        <v>9</v>
      </c>
      <c r="G960">
        <v>99613718</v>
      </c>
      <c r="H960">
        <v>2267307</v>
      </c>
      <c r="I960">
        <v>101.097346481193</v>
      </c>
      <c r="J960">
        <v>101881025</v>
      </c>
      <c r="K960"/>
      <c r="L960"/>
      <c r="M960"/>
      <c r="N960"/>
    </row>
    <row r="961" spans="1:14">
      <c r="A961">
        <v>960</v>
      </c>
      <c r="B961">
        <v>2020</v>
      </c>
      <c r="C961" t="s">
        <v>176</v>
      </c>
      <c r="D961" t="s">
        <v>1426</v>
      </c>
      <c r="E961" t="s">
        <v>177</v>
      </c>
      <c r="F961" t="s">
        <v>9</v>
      </c>
      <c r="G961">
        <v>3529392658</v>
      </c>
      <c r="H961">
        <v>3016151458</v>
      </c>
      <c r="I961">
        <v>99.991666666666703</v>
      </c>
      <c r="J961">
        <v>6545544116</v>
      </c>
      <c r="K961"/>
      <c r="L961"/>
      <c r="M961"/>
      <c r="N961"/>
    </row>
    <row r="962" spans="1:14">
      <c r="A962">
        <v>961</v>
      </c>
      <c r="B962">
        <v>2020</v>
      </c>
      <c r="C962" t="s">
        <v>178</v>
      </c>
      <c r="D962" t="s">
        <v>1427</v>
      </c>
      <c r="E962" t="s">
        <v>179</v>
      </c>
      <c r="F962" t="s">
        <v>24</v>
      </c>
      <c r="G962">
        <v>6203916</v>
      </c>
      <c r="H962">
        <v>4543767</v>
      </c>
      <c r="I962">
        <v>108.68910737725101</v>
      </c>
      <c r="J962">
        <v>10747683</v>
      </c>
      <c r="K962"/>
      <c r="L962"/>
      <c r="M962"/>
      <c r="N962"/>
    </row>
    <row r="963" spans="1:14">
      <c r="A963">
        <v>962</v>
      </c>
      <c r="B963">
        <v>2020</v>
      </c>
      <c r="C963" t="s">
        <v>180</v>
      </c>
      <c r="D963" t="s">
        <v>1428</v>
      </c>
      <c r="E963" t="s">
        <v>181</v>
      </c>
      <c r="F963" t="s">
        <v>9</v>
      </c>
      <c r="G963">
        <v>57961</v>
      </c>
      <c r="H963">
        <v>8304</v>
      </c>
      <c r="I963">
        <v>112.65669516307899</v>
      </c>
      <c r="J963">
        <v>66265</v>
      </c>
      <c r="K963"/>
      <c r="L963"/>
      <c r="M963"/>
      <c r="N963"/>
    </row>
    <row r="964" spans="1:14">
      <c r="A964">
        <v>963</v>
      </c>
      <c r="B964">
        <v>2020</v>
      </c>
      <c r="C964" t="s">
        <v>182</v>
      </c>
      <c r="D964" t="s">
        <v>1429</v>
      </c>
      <c r="E964" t="s">
        <v>183</v>
      </c>
      <c r="F964" t="s">
        <v>9</v>
      </c>
      <c r="G964">
        <v>15243820</v>
      </c>
      <c r="H964">
        <v>35693289</v>
      </c>
      <c r="I964">
        <v>182.64525</v>
      </c>
      <c r="J964">
        <v>50937109</v>
      </c>
      <c r="K964"/>
      <c r="L964"/>
      <c r="M964"/>
      <c r="N964"/>
    </row>
    <row r="965" spans="1:14">
      <c r="A965">
        <v>964</v>
      </c>
      <c r="B965">
        <v>2020</v>
      </c>
      <c r="C965" t="s">
        <v>184</v>
      </c>
      <c r="D965" t="s">
        <v>1430</v>
      </c>
      <c r="E965" t="s">
        <v>185</v>
      </c>
      <c r="F965" t="s">
        <v>29</v>
      </c>
      <c r="G965">
        <v>8365352</v>
      </c>
      <c r="H965">
        <v>5229</v>
      </c>
      <c r="I965">
        <v>128.74316949887199</v>
      </c>
      <c r="J965">
        <v>8370581</v>
      </c>
      <c r="K965"/>
      <c r="L965"/>
      <c r="M965"/>
      <c r="N965"/>
    </row>
    <row r="966" spans="1:14">
      <c r="A966">
        <v>965</v>
      </c>
      <c r="B966">
        <v>2020</v>
      </c>
      <c r="C966" t="s">
        <v>186</v>
      </c>
      <c r="D966" t="s">
        <v>1431</v>
      </c>
      <c r="E966" t="s">
        <v>187</v>
      </c>
      <c r="F966" t="s">
        <v>14</v>
      </c>
      <c r="G966">
        <v>0</v>
      </c>
      <c r="H966">
        <v>29450</v>
      </c>
      <c r="I966">
        <v>104.64895364166701</v>
      </c>
      <c r="J966">
        <v>29450</v>
      </c>
      <c r="K966"/>
      <c r="L966"/>
      <c r="M966"/>
      <c r="N966"/>
    </row>
    <row r="967" spans="1:14">
      <c r="A967">
        <v>966</v>
      </c>
      <c r="B967">
        <v>2020</v>
      </c>
      <c r="C967" t="s">
        <v>188</v>
      </c>
      <c r="D967" t="s">
        <v>1432</v>
      </c>
      <c r="E967" t="s">
        <v>189</v>
      </c>
      <c r="F967" t="s">
        <v>9</v>
      </c>
      <c r="G967">
        <v>1711335854</v>
      </c>
      <c r="H967">
        <v>2628525685</v>
      </c>
      <c r="I967">
        <v>100</v>
      </c>
      <c r="J967">
        <v>4339861539</v>
      </c>
      <c r="K967"/>
      <c r="L967"/>
      <c r="M967"/>
      <c r="N967"/>
    </row>
    <row r="968" spans="1:14">
      <c r="A968">
        <v>967</v>
      </c>
      <c r="B968">
        <v>2020</v>
      </c>
      <c r="C968" t="s">
        <v>190</v>
      </c>
      <c r="D968" t="s">
        <v>1433</v>
      </c>
      <c r="E968" t="s">
        <v>191</v>
      </c>
      <c r="F968" t="s">
        <v>9</v>
      </c>
      <c r="G968">
        <v>117838744</v>
      </c>
      <c r="H968">
        <v>7573906</v>
      </c>
      <c r="I968">
        <v>116.591666666667</v>
      </c>
      <c r="J968">
        <v>125412650</v>
      </c>
      <c r="K968"/>
      <c r="L968"/>
      <c r="M968"/>
      <c r="N968"/>
    </row>
    <row r="969" spans="1:14">
      <c r="A969">
        <v>968</v>
      </c>
      <c r="B969">
        <v>2020</v>
      </c>
      <c r="C969" t="s">
        <v>194</v>
      </c>
      <c r="D969" t="s">
        <v>1434</v>
      </c>
      <c r="E969" t="s">
        <v>195</v>
      </c>
      <c r="F969" t="s">
        <v>9</v>
      </c>
      <c r="G969">
        <v>1475509</v>
      </c>
      <c r="H969">
        <v>99</v>
      </c>
      <c r="I969">
        <v>89.304613976372295</v>
      </c>
      <c r="J969">
        <v>1475608</v>
      </c>
      <c r="K969"/>
      <c r="L969"/>
      <c r="M969"/>
      <c r="N969"/>
    </row>
    <row r="970" spans="1:14">
      <c r="A970">
        <v>969</v>
      </c>
      <c r="B970">
        <v>2020</v>
      </c>
      <c r="C970" t="s">
        <v>196</v>
      </c>
      <c r="D970" t="s">
        <v>1435</v>
      </c>
      <c r="E970" t="s">
        <v>197</v>
      </c>
      <c r="F970" t="s">
        <v>9</v>
      </c>
      <c r="G970">
        <v>1313958</v>
      </c>
      <c r="H970">
        <v>4063966</v>
      </c>
      <c r="I970">
        <v>113.184728605213</v>
      </c>
      <c r="J970">
        <v>5377924</v>
      </c>
      <c r="K970"/>
      <c r="L970"/>
      <c r="M970"/>
      <c r="N970"/>
    </row>
    <row r="971" spans="1:14">
      <c r="A971">
        <v>970</v>
      </c>
      <c r="B971">
        <v>2020</v>
      </c>
      <c r="C971" t="s">
        <v>198</v>
      </c>
      <c r="D971" t="s">
        <v>1436</v>
      </c>
      <c r="E971" t="s">
        <v>199</v>
      </c>
      <c r="F971" t="s">
        <v>9</v>
      </c>
      <c r="G971">
        <v>3819394</v>
      </c>
      <c r="H971">
        <v>1733805</v>
      </c>
      <c r="I971">
        <v>202.870056003484</v>
      </c>
      <c r="J971">
        <v>5553199</v>
      </c>
      <c r="K971"/>
      <c r="L971"/>
      <c r="M971"/>
      <c r="N971"/>
    </row>
    <row r="972" spans="1:14">
      <c r="A972">
        <v>971</v>
      </c>
      <c r="B972">
        <v>2020</v>
      </c>
      <c r="C972" t="s">
        <v>200</v>
      </c>
      <c r="D972" t="s">
        <v>1437</v>
      </c>
      <c r="E972" t="s">
        <v>201</v>
      </c>
      <c r="F972" t="s">
        <v>14</v>
      </c>
      <c r="G972">
        <v>3409472</v>
      </c>
      <c r="H972">
        <v>1487</v>
      </c>
      <c r="I972">
        <v>99.970833333333303</v>
      </c>
      <c r="J972">
        <v>3410959</v>
      </c>
      <c r="K972"/>
      <c r="L972"/>
      <c r="M972"/>
      <c r="N972"/>
    </row>
    <row r="973" spans="1:14">
      <c r="A973">
        <v>972</v>
      </c>
      <c r="B973">
        <v>2020</v>
      </c>
      <c r="C973" t="s">
        <v>202</v>
      </c>
      <c r="D973" t="s">
        <v>1438</v>
      </c>
      <c r="E973" t="s">
        <v>203</v>
      </c>
      <c r="F973" t="s">
        <v>9</v>
      </c>
      <c r="G973">
        <v>429046660</v>
      </c>
      <c r="H973">
        <v>60481237</v>
      </c>
      <c r="I973">
        <v>109.13907039337499</v>
      </c>
      <c r="J973">
        <v>489527897</v>
      </c>
      <c r="K973"/>
      <c r="L973"/>
      <c r="M973"/>
      <c r="N973"/>
    </row>
    <row r="974" spans="1:14">
      <c r="A974">
        <v>973</v>
      </c>
      <c r="B974">
        <v>2020</v>
      </c>
      <c r="C974" t="s">
        <v>206</v>
      </c>
      <c r="D974" t="s">
        <v>1439</v>
      </c>
      <c r="E974" t="s">
        <v>207</v>
      </c>
      <c r="F974" t="s">
        <v>24</v>
      </c>
      <c r="G974">
        <v>0</v>
      </c>
      <c r="H974">
        <v>604296</v>
      </c>
      <c r="I974">
        <v>87.0930161638736</v>
      </c>
      <c r="J974">
        <v>604296</v>
      </c>
      <c r="K974"/>
      <c r="L974"/>
      <c r="M974"/>
      <c r="N974"/>
    </row>
    <row r="975" spans="1:14">
      <c r="A975">
        <v>974</v>
      </c>
      <c r="B975">
        <v>2020</v>
      </c>
      <c r="C975" t="s">
        <v>208</v>
      </c>
      <c r="D975" t="s">
        <v>1440</v>
      </c>
      <c r="E975" t="s">
        <v>209</v>
      </c>
      <c r="F975" t="s">
        <v>19</v>
      </c>
      <c r="G975">
        <v>14225615</v>
      </c>
      <c r="H975">
        <v>26918907</v>
      </c>
      <c r="I975">
        <v>111.314916666667</v>
      </c>
      <c r="J975">
        <v>41144522</v>
      </c>
      <c r="K975"/>
      <c r="L975"/>
      <c r="M975"/>
      <c r="N975"/>
    </row>
    <row r="976" spans="1:14">
      <c r="A976">
        <v>975</v>
      </c>
      <c r="B976">
        <v>2020</v>
      </c>
      <c r="C976" t="s">
        <v>210</v>
      </c>
      <c r="D976" t="s">
        <v>1441</v>
      </c>
      <c r="E976" t="s">
        <v>211</v>
      </c>
      <c r="F976" t="s">
        <v>19</v>
      </c>
      <c r="G976">
        <v>1483042</v>
      </c>
      <c r="H976">
        <v>6512919</v>
      </c>
      <c r="I976">
        <v>106.255833333333</v>
      </c>
      <c r="J976">
        <v>7995961</v>
      </c>
      <c r="K976"/>
      <c r="L976"/>
      <c r="M976"/>
      <c r="N976"/>
    </row>
    <row r="977" spans="1:14">
      <c r="A977">
        <v>976</v>
      </c>
      <c r="B977">
        <v>2020</v>
      </c>
      <c r="C977" t="s">
        <v>212</v>
      </c>
      <c r="D977" t="s">
        <v>1442</v>
      </c>
      <c r="E977" t="s">
        <v>213</v>
      </c>
      <c r="F977" t="s">
        <v>19</v>
      </c>
      <c r="G977">
        <v>14749893</v>
      </c>
      <c r="H977">
        <v>14738930</v>
      </c>
      <c r="I977">
        <v>108.89685</v>
      </c>
      <c r="J977">
        <v>29488823</v>
      </c>
      <c r="K977"/>
      <c r="L977"/>
      <c r="M977"/>
      <c r="N977"/>
    </row>
    <row r="978" spans="1:14">
      <c r="A978">
        <v>977</v>
      </c>
      <c r="B978">
        <v>2020</v>
      </c>
      <c r="C978" t="s">
        <v>214</v>
      </c>
      <c r="D978" t="s">
        <v>1443</v>
      </c>
      <c r="E978" t="s">
        <v>215</v>
      </c>
      <c r="F978" t="s">
        <v>24</v>
      </c>
      <c r="G978">
        <v>93632506</v>
      </c>
      <c r="H978">
        <v>66472</v>
      </c>
      <c r="I978">
        <v>268.15833333333302</v>
      </c>
      <c r="J978">
        <v>93698978</v>
      </c>
      <c r="K978"/>
      <c r="L978"/>
      <c r="M978"/>
      <c r="N978"/>
    </row>
    <row r="979" spans="1:14">
      <c r="A979">
        <v>978</v>
      </c>
      <c r="B979">
        <v>2020</v>
      </c>
      <c r="C979" t="s">
        <v>216</v>
      </c>
      <c r="D979" t="s">
        <v>1444</v>
      </c>
      <c r="E979" t="s">
        <v>217</v>
      </c>
      <c r="F979" t="s">
        <v>24</v>
      </c>
      <c r="G979">
        <v>36655839</v>
      </c>
      <c r="H979">
        <v>36182868</v>
      </c>
      <c r="I979">
        <v>102.463503850385</v>
      </c>
      <c r="J979">
        <v>72838707</v>
      </c>
      <c r="K979"/>
      <c r="L979"/>
      <c r="M979"/>
      <c r="N979"/>
    </row>
    <row r="980" spans="1:14">
      <c r="A980">
        <v>979</v>
      </c>
      <c r="B980">
        <v>2020</v>
      </c>
      <c r="C980" t="s">
        <v>218</v>
      </c>
      <c r="D980" t="s">
        <v>1445</v>
      </c>
      <c r="E980" t="s">
        <v>219</v>
      </c>
      <c r="F980" t="s">
        <v>19</v>
      </c>
      <c r="G980">
        <v>128703</v>
      </c>
      <c r="H980">
        <v>555861</v>
      </c>
      <c r="I980">
        <v>64.867303710590093</v>
      </c>
      <c r="J980">
        <v>684564</v>
      </c>
      <c r="K980"/>
      <c r="L980"/>
      <c r="M980"/>
      <c r="N980"/>
    </row>
    <row r="981" spans="1:14">
      <c r="A981">
        <v>980</v>
      </c>
      <c r="B981">
        <v>2020</v>
      </c>
      <c r="C981" t="s">
        <v>220</v>
      </c>
      <c r="D981" t="s">
        <v>1446</v>
      </c>
      <c r="E981" t="s">
        <v>221</v>
      </c>
      <c r="F981" t="s">
        <v>24</v>
      </c>
      <c r="G981">
        <v>5592768</v>
      </c>
      <c r="H981">
        <v>2264771</v>
      </c>
      <c r="I981">
        <v>129.78333333333299</v>
      </c>
      <c r="J981">
        <v>7857539</v>
      </c>
      <c r="K981"/>
      <c r="L981"/>
      <c r="M981"/>
      <c r="N981"/>
    </row>
    <row r="982" spans="1:14">
      <c r="A982">
        <v>981</v>
      </c>
      <c r="B982">
        <v>2020</v>
      </c>
      <c r="C982" t="s">
        <v>222</v>
      </c>
      <c r="D982" t="s">
        <v>1447</v>
      </c>
      <c r="E982" t="s">
        <v>223</v>
      </c>
      <c r="F982" t="s">
        <v>24</v>
      </c>
      <c r="G982">
        <v>355709</v>
      </c>
      <c r="H982">
        <v>113528</v>
      </c>
      <c r="I982">
        <v>101.258333333333</v>
      </c>
      <c r="J982">
        <v>469237</v>
      </c>
      <c r="K982"/>
      <c r="L982"/>
      <c r="M982"/>
      <c r="N982"/>
    </row>
    <row r="983" spans="1:14">
      <c r="A983">
        <v>982</v>
      </c>
      <c r="B983">
        <v>2020</v>
      </c>
      <c r="C983" t="s">
        <v>226</v>
      </c>
      <c r="D983" t="s">
        <v>1448</v>
      </c>
      <c r="E983" t="s">
        <v>227</v>
      </c>
      <c r="F983" t="s">
        <v>9</v>
      </c>
      <c r="G983">
        <v>18046754</v>
      </c>
      <c r="H983">
        <v>110790</v>
      </c>
      <c r="I983">
        <v>100</v>
      </c>
      <c r="J983">
        <v>18157544</v>
      </c>
      <c r="K983"/>
      <c r="L983"/>
      <c r="M983"/>
      <c r="N983"/>
    </row>
    <row r="984" spans="1:14">
      <c r="A984">
        <v>983</v>
      </c>
      <c r="B984">
        <v>2020</v>
      </c>
      <c r="C984" t="s">
        <v>228</v>
      </c>
      <c r="D984" t="s">
        <v>1449</v>
      </c>
      <c r="E984" t="s">
        <v>229</v>
      </c>
      <c r="F984" t="s">
        <v>9</v>
      </c>
      <c r="G984">
        <v>6566474</v>
      </c>
      <c r="H984">
        <v>321505</v>
      </c>
      <c r="I984">
        <v>102.603333333333</v>
      </c>
      <c r="J984">
        <v>6887979</v>
      </c>
      <c r="K984"/>
      <c r="L984"/>
      <c r="M984"/>
      <c r="N984"/>
    </row>
    <row r="985" spans="1:14">
      <c r="A985">
        <v>984</v>
      </c>
      <c r="B985">
        <v>2020</v>
      </c>
      <c r="C985" t="s">
        <v>232</v>
      </c>
      <c r="D985" t="s">
        <v>1450</v>
      </c>
      <c r="E985" t="s">
        <v>233</v>
      </c>
      <c r="F985" t="s">
        <v>24</v>
      </c>
      <c r="G985">
        <v>1134286</v>
      </c>
      <c r="H985">
        <v>32809</v>
      </c>
      <c r="I985">
        <v>102.398423702556</v>
      </c>
      <c r="J985">
        <v>1167095</v>
      </c>
      <c r="K985"/>
      <c r="L985"/>
      <c r="M985"/>
      <c r="N985"/>
    </row>
    <row r="986" spans="1:14">
      <c r="A986">
        <v>985</v>
      </c>
      <c r="B986">
        <v>2020</v>
      </c>
      <c r="C986" t="s">
        <v>234</v>
      </c>
      <c r="D986" t="s">
        <v>1451</v>
      </c>
      <c r="E986" t="s">
        <v>235</v>
      </c>
      <c r="F986" t="s">
        <v>14</v>
      </c>
      <c r="G986">
        <v>0</v>
      </c>
      <c r="H986">
        <v>4797</v>
      </c>
      <c r="I986">
        <v>97.800291102767204</v>
      </c>
      <c r="J986">
        <v>4797</v>
      </c>
      <c r="K986"/>
      <c r="L986"/>
      <c r="M986"/>
      <c r="N986"/>
    </row>
    <row r="987" spans="1:14">
      <c r="A987">
        <v>986</v>
      </c>
      <c r="B987">
        <v>2020</v>
      </c>
      <c r="C987" t="s">
        <v>236</v>
      </c>
      <c r="D987" t="s">
        <v>1452</v>
      </c>
      <c r="E987" t="s">
        <v>237</v>
      </c>
      <c r="F987" t="s">
        <v>19</v>
      </c>
      <c r="G987">
        <v>3872515</v>
      </c>
      <c r="H987">
        <v>5591381</v>
      </c>
      <c r="I987">
        <v>103.317946569936</v>
      </c>
      <c r="J987">
        <v>9463896</v>
      </c>
      <c r="K987"/>
      <c r="L987"/>
      <c r="M987"/>
      <c r="N987"/>
    </row>
    <row r="988" spans="1:14">
      <c r="A988">
        <v>987</v>
      </c>
      <c r="B988">
        <v>2020</v>
      </c>
      <c r="C988" t="s">
        <v>238</v>
      </c>
      <c r="D988" t="s">
        <v>1453</v>
      </c>
      <c r="E988" t="s">
        <v>239</v>
      </c>
      <c r="F988" t="s">
        <v>24</v>
      </c>
      <c r="G988">
        <v>86443291</v>
      </c>
      <c r="H988">
        <v>6975913</v>
      </c>
      <c r="I988">
        <v>106.325</v>
      </c>
      <c r="J988">
        <v>93419204</v>
      </c>
      <c r="K988"/>
      <c r="L988"/>
      <c r="M988"/>
      <c r="N988"/>
    </row>
    <row r="989" spans="1:14">
      <c r="A989">
        <v>988</v>
      </c>
      <c r="B989">
        <v>2020</v>
      </c>
      <c r="C989" t="s">
        <v>240</v>
      </c>
      <c r="D989" t="s">
        <v>1454</v>
      </c>
      <c r="E989" t="s">
        <v>241</v>
      </c>
      <c r="F989" t="s">
        <v>9</v>
      </c>
      <c r="G989">
        <v>21850414</v>
      </c>
      <c r="H989">
        <v>6064</v>
      </c>
      <c r="I989">
        <v>96.442706852949996</v>
      </c>
      <c r="J989">
        <v>21856478</v>
      </c>
      <c r="K989"/>
      <c r="L989"/>
      <c r="M989"/>
      <c r="N989"/>
    </row>
    <row r="990" spans="1:14">
      <c r="A990">
        <v>989</v>
      </c>
      <c r="B990">
        <v>2020</v>
      </c>
      <c r="C990" t="s">
        <v>242</v>
      </c>
      <c r="D990" t="s">
        <v>1455</v>
      </c>
      <c r="E990" t="s">
        <v>243</v>
      </c>
      <c r="F990" t="s">
        <v>24</v>
      </c>
      <c r="G990">
        <v>107137</v>
      </c>
      <c r="H990">
        <v>15226</v>
      </c>
      <c r="I990">
        <v>84.541685203487205</v>
      </c>
      <c r="J990">
        <v>122363</v>
      </c>
      <c r="K990"/>
      <c r="L990"/>
      <c r="M990"/>
      <c r="N990"/>
    </row>
    <row r="991" spans="1:14">
      <c r="A991">
        <v>990</v>
      </c>
      <c r="B991">
        <v>2020</v>
      </c>
      <c r="C991" t="s">
        <v>244</v>
      </c>
      <c r="D991" t="s">
        <v>1456</v>
      </c>
      <c r="E991" t="s">
        <v>245</v>
      </c>
      <c r="F991" t="s">
        <v>14</v>
      </c>
      <c r="G991">
        <v>316957221</v>
      </c>
      <c r="H991">
        <v>411279005</v>
      </c>
      <c r="I991">
        <v>107.43</v>
      </c>
      <c r="J991">
        <v>728236226</v>
      </c>
      <c r="K991"/>
      <c r="L991"/>
      <c r="M991"/>
      <c r="N991"/>
    </row>
    <row r="992" spans="1:14">
      <c r="A992">
        <v>991</v>
      </c>
      <c r="B992">
        <v>2020</v>
      </c>
      <c r="C992" t="s">
        <v>246</v>
      </c>
      <c r="D992" t="s">
        <v>1457</v>
      </c>
      <c r="E992" t="s">
        <v>247</v>
      </c>
      <c r="F992" t="s">
        <v>9</v>
      </c>
      <c r="G992">
        <v>1046124381</v>
      </c>
      <c r="H992">
        <v>1561493254</v>
      </c>
      <c r="I992">
        <v>120.1</v>
      </c>
      <c r="J992">
        <v>2607617635</v>
      </c>
      <c r="K992"/>
      <c r="L992"/>
      <c r="M992"/>
      <c r="N992"/>
    </row>
    <row r="993" spans="1:14">
      <c r="A993">
        <v>992</v>
      </c>
      <c r="B993">
        <v>2020</v>
      </c>
      <c r="C993" t="s">
        <v>248</v>
      </c>
      <c r="D993" t="s">
        <v>1458</v>
      </c>
      <c r="E993" t="s">
        <v>249</v>
      </c>
      <c r="F993" t="s">
        <v>24</v>
      </c>
      <c r="G993">
        <v>2851964</v>
      </c>
      <c r="H993">
        <v>475269</v>
      </c>
      <c r="I993">
        <v>127.253333333333</v>
      </c>
      <c r="J993">
        <v>3327233</v>
      </c>
      <c r="K993"/>
      <c r="L993"/>
      <c r="M993"/>
      <c r="N993"/>
    </row>
    <row r="994" spans="1:14">
      <c r="A994">
        <v>993</v>
      </c>
      <c r="B994">
        <v>2020</v>
      </c>
      <c r="C994" t="s">
        <v>250</v>
      </c>
      <c r="D994" t="s">
        <v>1459</v>
      </c>
      <c r="E994" t="s">
        <v>251</v>
      </c>
      <c r="F994" t="s">
        <v>24</v>
      </c>
      <c r="G994">
        <v>669979</v>
      </c>
      <c r="H994">
        <v>554713</v>
      </c>
      <c r="I994">
        <v>140.62484484495499</v>
      </c>
      <c r="J994">
        <v>1224692</v>
      </c>
      <c r="K994"/>
      <c r="L994"/>
      <c r="M994"/>
      <c r="N994"/>
    </row>
    <row r="995" spans="1:14">
      <c r="A995">
        <v>994</v>
      </c>
      <c r="B995">
        <v>2020</v>
      </c>
      <c r="C995" t="s">
        <v>254</v>
      </c>
      <c r="D995" t="s">
        <v>1460</v>
      </c>
      <c r="E995" t="s">
        <v>255</v>
      </c>
      <c r="F995" t="s">
        <v>24</v>
      </c>
      <c r="G995">
        <v>117853</v>
      </c>
      <c r="H995">
        <v>527245</v>
      </c>
      <c r="I995">
        <v>104.441666666667</v>
      </c>
      <c r="J995">
        <v>645098</v>
      </c>
      <c r="K995"/>
      <c r="L995"/>
      <c r="M995"/>
      <c r="N995"/>
    </row>
    <row r="996" spans="1:14">
      <c r="A996">
        <v>995</v>
      </c>
      <c r="B996">
        <v>2020</v>
      </c>
      <c r="C996" t="s">
        <v>256</v>
      </c>
      <c r="D996" t="s">
        <v>1461</v>
      </c>
      <c r="E996" t="s">
        <v>257</v>
      </c>
      <c r="F996" t="s">
        <v>24</v>
      </c>
      <c r="G996">
        <v>189749828</v>
      </c>
      <c r="H996">
        <v>112441</v>
      </c>
      <c r="I996">
        <v>329.98409726475899</v>
      </c>
      <c r="J996">
        <v>189862269</v>
      </c>
      <c r="K996"/>
      <c r="L996"/>
      <c r="M996"/>
      <c r="N996"/>
    </row>
    <row r="997" spans="1:14">
      <c r="A997">
        <v>996</v>
      </c>
      <c r="B997">
        <v>2020</v>
      </c>
      <c r="C997" t="s">
        <v>258</v>
      </c>
      <c r="D997" t="s">
        <v>1462</v>
      </c>
      <c r="E997" t="s">
        <v>259</v>
      </c>
      <c r="F997" t="s">
        <v>14</v>
      </c>
      <c r="G997">
        <v>12414618</v>
      </c>
      <c r="H997">
        <v>3031109</v>
      </c>
      <c r="I997">
        <v>234.633633083333</v>
      </c>
      <c r="J997">
        <v>15445727</v>
      </c>
      <c r="K997"/>
      <c r="L997"/>
      <c r="M997"/>
      <c r="N997"/>
    </row>
    <row r="998" spans="1:14">
      <c r="A998">
        <v>997</v>
      </c>
      <c r="B998">
        <v>2020</v>
      </c>
      <c r="C998" t="s">
        <v>260</v>
      </c>
      <c r="D998" t="s">
        <v>1463</v>
      </c>
      <c r="E998" t="s">
        <v>261</v>
      </c>
      <c r="F998" t="s">
        <v>19</v>
      </c>
      <c r="G998">
        <v>693910476</v>
      </c>
      <c r="H998">
        <v>525105480</v>
      </c>
      <c r="I998">
        <v>107.51</v>
      </c>
      <c r="J998">
        <v>1219015956</v>
      </c>
      <c r="K998"/>
      <c r="L998"/>
      <c r="M998"/>
      <c r="N998"/>
    </row>
    <row r="999" spans="1:14">
      <c r="A999">
        <v>998</v>
      </c>
      <c r="B999">
        <v>2020</v>
      </c>
      <c r="C999" t="s">
        <v>262</v>
      </c>
      <c r="D999" t="s">
        <v>1464</v>
      </c>
      <c r="E999" t="s">
        <v>263</v>
      </c>
      <c r="F999" t="s">
        <v>19</v>
      </c>
      <c r="G999">
        <v>38007569</v>
      </c>
      <c r="H999">
        <v>75832320</v>
      </c>
      <c r="I999">
        <v>112.183333333333</v>
      </c>
      <c r="J999">
        <v>113839889</v>
      </c>
      <c r="K999"/>
      <c r="L999"/>
      <c r="M999"/>
      <c r="N999"/>
    </row>
    <row r="1000" spans="1:14">
      <c r="A1000">
        <v>999</v>
      </c>
      <c r="B1000">
        <v>2020</v>
      </c>
      <c r="C1000" t="s">
        <v>264</v>
      </c>
      <c r="D1000" t="s">
        <v>1465</v>
      </c>
      <c r="E1000" t="s">
        <v>265</v>
      </c>
      <c r="F1000" t="s">
        <v>9</v>
      </c>
      <c r="G1000">
        <v>11119318</v>
      </c>
      <c r="H1000">
        <v>1070026</v>
      </c>
      <c r="I1000">
        <v>134.91</v>
      </c>
      <c r="J1000">
        <v>12189344</v>
      </c>
      <c r="K1000"/>
      <c r="L1000"/>
      <c r="M1000"/>
      <c r="N1000"/>
    </row>
    <row r="1001" spans="1:14">
      <c r="A1001">
        <v>1000</v>
      </c>
      <c r="B1001">
        <v>2020</v>
      </c>
      <c r="C1001" t="s">
        <v>266</v>
      </c>
      <c r="D1001" t="s">
        <v>1466</v>
      </c>
      <c r="E1001" t="s">
        <v>267</v>
      </c>
      <c r="F1001" t="s">
        <v>29</v>
      </c>
      <c r="G1001">
        <v>0</v>
      </c>
      <c r="H1001">
        <v>205894011</v>
      </c>
      <c r="I1001">
        <v>105.3</v>
      </c>
      <c r="J1001">
        <v>205894011</v>
      </c>
      <c r="K1001"/>
      <c r="L1001"/>
      <c r="M1001"/>
      <c r="N1001"/>
    </row>
    <row r="1002" spans="1:14">
      <c r="A1002">
        <v>1001</v>
      </c>
      <c r="B1002">
        <v>2020</v>
      </c>
      <c r="C1002" t="s">
        <v>268</v>
      </c>
      <c r="D1002" t="s">
        <v>1467</v>
      </c>
      <c r="E1002" t="s">
        <v>269</v>
      </c>
      <c r="F1002" t="s">
        <v>9</v>
      </c>
      <c r="G1002">
        <v>150241633</v>
      </c>
      <c r="H1002">
        <v>4527008</v>
      </c>
      <c r="I1002">
        <v>105.066666666667</v>
      </c>
      <c r="J1002">
        <v>154768641</v>
      </c>
      <c r="K1002"/>
      <c r="L1002"/>
      <c r="M1002"/>
      <c r="N1002"/>
    </row>
    <row r="1003" spans="1:14">
      <c r="A1003">
        <v>1002</v>
      </c>
      <c r="B1003">
        <v>2020</v>
      </c>
      <c r="C1003" t="s">
        <v>270</v>
      </c>
      <c r="D1003" t="s">
        <v>1468</v>
      </c>
      <c r="E1003" t="s">
        <v>271</v>
      </c>
      <c r="F1003" t="s">
        <v>14</v>
      </c>
      <c r="G1003">
        <v>57002270</v>
      </c>
      <c r="H1003">
        <v>538931</v>
      </c>
      <c r="I1003">
        <v>103.22948333333299</v>
      </c>
      <c r="J1003">
        <v>57541201</v>
      </c>
      <c r="K1003"/>
      <c r="L1003"/>
      <c r="M1003"/>
      <c r="N1003"/>
    </row>
    <row r="1004" spans="1:14">
      <c r="A1004">
        <v>1003</v>
      </c>
      <c r="B1004">
        <v>2020</v>
      </c>
      <c r="C1004" t="s">
        <v>272</v>
      </c>
      <c r="D1004" t="s">
        <v>1469</v>
      </c>
      <c r="E1004" t="s">
        <v>273</v>
      </c>
      <c r="F1004" t="s">
        <v>56</v>
      </c>
      <c r="G1004">
        <v>101902093</v>
      </c>
      <c r="H1004">
        <v>33105456</v>
      </c>
      <c r="I1004">
        <v>92.698216738446405</v>
      </c>
      <c r="J1004">
        <v>135007549</v>
      </c>
      <c r="K1004"/>
      <c r="L1004"/>
      <c r="M1004"/>
      <c r="N1004"/>
    </row>
    <row r="1005" spans="1:14">
      <c r="A1005">
        <v>1004</v>
      </c>
      <c r="B1005">
        <v>2020</v>
      </c>
      <c r="C1005" t="s">
        <v>274</v>
      </c>
      <c r="D1005" t="s">
        <v>1470</v>
      </c>
      <c r="E1005" t="s">
        <v>275</v>
      </c>
      <c r="F1005" t="s">
        <v>29</v>
      </c>
      <c r="G1005">
        <v>172895493</v>
      </c>
      <c r="H1005">
        <v>16032475</v>
      </c>
      <c r="I1005">
        <v>150.95895058404599</v>
      </c>
      <c r="J1005">
        <v>188927968</v>
      </c>
      <c r="K1005"/>
      <c r="L1005"/>
      <c r="M1005"/>
      <c r="N1005"/>
    </row>
    <row r="1006" spans="1:14">
      <c r="A1006">
        <v>1005</v>
      </c>
      <c r="B1006">
        <v>2020</v>
      </c>
      <c r="C1006" t="s">
        <v>276</v>
      </c>
      <c r="D1006" t="s">
        <v>1471</v>
      </c>
      <c r="E1006" t="s">
        <v>277</v>
      </c>
      <c r="F1006" t="s">
        <v>9</v>
      </c>
      <c r="G1006">
        <v>716090653</v>
      </c>
      <c r="H1006">
        <v>117109087</v>
      </c>
      <c r="I1006">
        <v>104.825</v>
      </c>
      <c r="J1006">
        <v>833199740</v>
      </c>
      <c r="K1006"/>
      <c r="L1006"/>
      <c r="M1006"/>
      <c r="N1006"/>
    </row>
    <row r="1007" spans="1:14">
      <c r="A1007">
        <v>1006</v>
      </c>
      <c r="B1007">
        <v>2020</v>
      </c>
      <c r="C1007" t="s">
        <v>278</v>
      </c>
      <c r="D1007" t="s">
        <v>1472</v>
      </c>
      <c r="E1007" t="s">
        <v>279</v>
      </c>
      <c r="F1007" t="s">
        <v>9</v>
      </c>
      <c r="G1007">
        <v>55195152</v>
      </c>
      <c r="H1007">
        <v>70936800</v>
      </c>
      <c r="I1007">
        <v>135.27679908859301</v>
      </c>
      <c r="J1007">
        <v>126131952</v>
      </c>
      <c r="K1007"/>
      <c r="L1007"/>
      <c r="M1007"/>
      <c r="N1007"/>
    </row>
    <row r="1008" spans="1:14">
      <c r="A1008">
        <v>1007</v>
      </c>
      <c r="B1008">
        <v>2020</v>
      </c>
      <c r="C1008" t="s">
        <v>280</v>
      </c>
      <c r="D1008" t="s">
        <v>1473</v>
      </c>
      <c r="E1008" t="s">
        <v>281</v>
      </c>
      <c r="F1008" t="s">
        <v>19</v>
      </c>
      <c r="G1008">
        <v>58280640</v>
      </c>
      <c r="H1008">
        <v>248252024</v>
      </c>
      <c r="I1008">
        <v>134.02500000000001</v>
      </c>
      <c r="J1008">
        <v>306532664</v>
      </c>
      <c r="K1008"/>
      <c r="L1008"/>
      <c r="M1008"/>
      <c r="N1008"/>
    </row>
    <row r="1009" spans="1:14">
      <c r="A1009">
        <v>1008</v>
      </c>
      <c r="B1009">
        <v>2020</v>
      </c>
      <c r="C1009" t="s">
        <v>282</v>
      </c>
      <c r="D1009" t="s">
        <v>1474</v>
      </c>
      <c r="E1009" t="s">
        <v>283</v>
      </c>
      <c r="F1009" t="s">
        <v>19</v>
      </c>
      <c r="G1009">
        <v>30551440</v>
      </c>
      <c r="H1009">
        <v>45273307</v>
      </c>
      <c r="I1009">
        <v>103.83275</v>
      </c>
      <c r="J1009">
        <v>75824747</v>
      </c>
      <c r="K1009"/>
      <c r="L1009"/>
      <c r="M1009"/>
      <c r="N1009"/>
    </row>
    <row r="1010" spans="1:14">
      <c r="A1010">
        <v>1009</v>
      </c>
      <c r="B1010">
        <v>2020</v>
      </c>
      <c r="C1010" t="s">
        <v>284</v>
      </c>
      <c r="D1010" t="s">
        <v>1475</v>
      </c>
      <c r="E1010" t="s">
        <v>285</v>
      </c>
      <c r="F1010" t="s">
        <v>29</v>
      </c>
      <c r="G1010">
        <v>1226839</v>
      </c>
      <c r="H1010">
        <v>20064</v>
      </c>
      <c r="I1010">
        <v>103.35</v>
      </c>
      <c r="J1010">
        <v>1246903</v>
      </c>
      <c r="K1010"/>
      <c r="L1010"/>
      <c r="M1010"/>
      <c r="N1010"/>
    </row>
    <row r="1011" spans="1:14">
      <c r="A1011">
        <v>1010</v>
      </c>
      <c r="B1011">
        <v>2020</v>
      </c>
      <c r="C1011" t="s">
        <v>286</v>
      </c>
      <c r="D1011" t="s">
        <v>1476</v>
      </c>
      <c r="E1011" t="s">
        <v>287</v>
      </c>
      <c r="F1011" t="s">
        <v>56</v>
      </c>
      <c r="G1011">
        <v>6705364</v>
      </c>
      <c r="H1011">
        <v>447730</v>
      </c>
      <c r="I1011">
        <v>106.51666666666701</v>
      </c>
      <c r="J1011">
        <v>7153094</v>
      </c>
      <c r="K1011"/>
      <c r="L1011"/>
      <c r="M1011"/>
      <c r="N1011"/>
    </row>
    <row r="1012" spans="1:14">
      <c r="A1012">
        <v>1011</v>
      </c>
      <c r="B1012">
        <v>2020</v>
      </c>
      <c r="C1012" t="s">
        <v>288</v>
      </c>
      <c r="D1012" t="s">
        <v>1477</v>
      </c>
      <c r="E1012" t="s">
        <v>289</v>
      </c>
      <c r="F1012" t="s">
        <v>9</v>
      </c>
      <c r="G1012">
        <v>60852848</v>
      </c>
      <c r="H1012">
        <v>73908911</v>
      </c>
      <c r="I1012">
        <v>96.551666666666605</v>
      </c>
      <c r="J1012">
        <v>134761759</v>
      </c>
      <c r="K1012"/>
      <c r="L1012"/>
      <c r="M1012"/>
      <c r="N1012"/>
    </row>
    <row r="1013" spans="1:14">
      <c r="A1013">
        <v>1012</v>
      </c>
      <c r="B1013">
        <v>2020</v>
      </c>
      <c r="C1013" t="s">
        <v>290</v>
      </c>
      <c r="D1013" t="s">
        <v>1478</v>
      </c>
      <c r="E1013" t="s">
        <v>291</v>
      </c>
      <c r="F1013" t="s">
        <v>19</v>
      </c>
      <c r="G1013">
        <v>6951029</v>
      </c>
      <c r="H1013">
        <v>71895750</v>
      </c>
      <c r="I1013">
        <v>111.23583333333301</v>
      </c>
      <c r="J1013">
        <v>78846779</v>
      </c>
      <c r="K1013"/>
      <c r="L1013"/>
      <c r="M1013"/>
      <c r="N1013"/>
    </row>
    <row r="1014" spans="1:14">
      <c r="A1014">
        <v>1013</v>
      </c>
      <c r="B1014">
        <v>2020</v>
      </c>
      <c r="C1014" t="s">
        <v>292</v>
      </c>
      <c r="D1014" t="s">
        <v>1479</v>
      </c>
      <c r="E1014" t="s">
        <v>293</v>
      </c>
      <c r="F1014" t="s">
        <v>19</v>
      </c>
      <c r="G1014">
        <v>323062348</v>
      </c>
      <c r="H1014">
        <v>368078025</v>
      </c>
      <c r="I1014">
        <v>186.86262500000001</v>
      </c>
      <c r="J1014">
        <v>691140373</v>
      </c>
      <c r="K1014"/>
      <c r="L1014"/>
      <c r="M1014"/>
      <c r="N1014"/>
    </row>
    <row r="1015" spans="1:14">
      <c r="A1015">
        <v>1014</v>
      </c>
      <c r="B1015">
        <v>2020</v>
      </c>
      <c r="C1015" t="s">
        <v>294</v>
      </c>
      <c r="D1015" t="s">
        <v>1480</v>
      </c>
      <c r="E1015" t="s">
        <v>295</v>
      </c>
      <c r="F1015" t="s">
        <v>24</v>
      </c>
      <c r="G1015">
        <v>295245</v>
      </c>
      <c r="H1015">
        <v>240863</v>
      </c>
      <c r="I1015">
        <v>137.121368513205</v>
      </c>
      <c r="J1015">
        <v>536108</v>
      </c>
      <c r="K1015"/>
      <c r="L1015"/>
      <c r="M1015"/>
      <c r="N1015"/>
    </row>
    <row r="1016" spans="1:14">
      <c r="A1016">
        <v>1015</v>
      </c>
      <c r="B1016">
        <v>2020</v>
      </c>
      <c r="C1016" t="s">
        <v>296</v>
      </c>
      <c r="D1016" t="s">
        <v>1481</v>
      </c>
      <c r="E1016" t="s">
        <v>297</v>
      </c>
      <c r="F1016" t="s">
        <v>9</v>
      </c>
      <c r="G1016">
        <v>788825915</v>
      </c>
      <c r="H1016">
        <v>313112051</v>
      </c>
      <c r="I1016">
        <v>101.28</v>
      </c>
      <c r="J1016">
        <v>1101937966</v>
      </c>
      <c r="K1016"/>
      <c r="L1016"/>
      <c r="M1016"/>
      <c r="N1016"/>
    </row>
    <row r="1017" spans="1:14">
      <c r="A1017">
        <v>1016</v>
      </c>
      <c r="B1017">
        <v>2020</v>
      </c>
      <c r="C1017" t="s">
        <v>298</v>
      </c>
      <c r="D1017" t="s">
        <v>1482</v>
      </c>
      <c r="E1017" t="s">
        <v>299</v>
      </c>
      <c r="F1017" t="s">
        <v>29</v>
      </c>
      <c r="G1017">
        <v>25130584</v>
      </c>
      <c r="H1017">
        <v>8246641</v>
      </c>
      <c r="I1017">
        <v>108.283333333333</v>
      </c>
      <c r="J1017">
        <v>33377225</v>
      </c>
      <c r="K1017"/>
      <c r="L1017"/>
      <c r="M1017"/>
      <c r="N1017"/>
    </row>
    <row r="1018" spans="1:14">
      <c r="A1018">
        <v>1017</v>
      </c>
      <c r="B1018">
        <v>2020</v>
      </c>
      <c r="C1018" t="s">
        <v>300</v>
      </c>
      <c r="D1018" t="s">
        <v>1483</v>
      </c>
      <c r="E1018" t="s">
        <v>301</v>
      </c>
      <c r="F1018" t="s">
        <v>24</v>
      </c>
      <c r="G1018">
        <v>1567142</v>
      </c>
      <c r="H1018">
        <v>14642</v>
      </c>
      <c r="I1018">
        <v>117.843134574095</v>
      </c>
      <c r="J1018">
        <v>1581784</v>
      </c>
      <c r="K1018"/>
      <c r="L1018"/>
      <c r="M1018"/>
      <c r="N1018"/>
    </row>
    <row r="1019" spans="1:14">
      <c r="A1019">
        <v>1018</v>
      </c>
      <c r="B1019">
        <v>2020</v>
      </c>
      <c r="C1019" t="s">
        <v>302</v>
      </c>
      <c r="D1019" t="s">
        <v>1484</v>
      </c>
      <c r="E1019" t="s">
        <v>303</v>
      </c>
      <c r="F1019" t="s">
        <v>24</v>
      </c>
      <c r="G1019">
        <v>101570406</v>
      </c>
      <c r="H1019">
        <v>3517</v>
      </c>
      <c r="I1019">
        <v>15187.773979858201</v>
      </c>
      <c r="J1019">
        <v>101573923</v>
      </c>
      <c r="K1019"/>
      <c r="L1019"/>
      <c r="M1019"/>
      <c r="N1019"/>
    </row>
    <row r="1020" spans="1:14">
      <c r="A1020">
        <v>1019</v>
      </c>
      <c r="B1020">
        <v>2020</v>
      </c>
      <c r="C1020" t="s">
        <v>304</v>
      </c>
      <c r="D1020" t="s">
        <v>1485</v>
      </c>
      <c r="E1020" t="s">
        <v>305</v>
      </c>
      <c r="F1020" t="s">
        <v>19</v>
      </c>
      <c r="G1020">
        <v>82061217</v>
      </c>
      <c r="H1020">
        <v>297649339</v>
      </c>
      <c r="I1020">
        <v>335.92250000000001</v>
      </c>
      <c r="J1020">
        <v>379710556</v>
      </c>
      <c r="K1020"/>
      <c r="L1020"/>
      <c r="M1020"/>
      <c r="N1020"/>
    </row>
    <row r="1021" spans="1:14">
      <c r="A1021">
        <v>1020</v>
      </c>
      <c r="B1021">
        <v>2020</v>
      </c>
      <c r="C1021" t="s">
        <v>306</v>
      </c>
      <c r="D1021" t="s">
        <v>1486</v>
      </c>
      <c r="E1021" t="s">
        <v>307</v>
      </c>
      <c r="F1021" t="s">
        <v>9</v>
      </c>
      <c r="G1021">
        <v>1076182053</v>
      </c>
      <c r="H1021">
        <v>1464665087</v>
      </c>
      <c r="I1021">
        <v>99.818083333333306</v>
      </c>
      <c r="J1021">
        <v>2540847140</v>
      </c>
      <c r="K1021"/>
      <c r="L1021"/>
      <c r="M1021"/>
      <c r="N1021"/>
    </row>
    <row r="1022" spans="1:14">
      <c r="A1022">
        <v>1021</v>
      </c>
      <c r="B1022">
        <v>2020</v>
      </c>
      <c r="C1022" t="s">
        <v>308</v>
      </c>
      <c r="D1022" t="s">
        <v>1487</v>
      </c>
      <c r="E1022" t="s">
        <v>309</v>
      </c>
      <c r="F1022" t="s">
        <v>19</v>
      </c>
      <c r="G1022">
        <v>7548121</v>
      </c>
      <c r="H1022">
        <v>29114460</v>
      </c>
      <c r="I1022">
        <v>104.760833333333</v>
      </c>
      <c r="J1022">
        <v>36662581</v>
      </c>
      <c r="K1022"/>
      <c r="L1022"/>
      <c r="M1022"/>
      <c r="N1022"/>
    </row>
    <row r="1023" spans="1:14">
      <c r="A1023">
        <v>1022</v>
      </c>
      <c r="B1023">
        <v>2020</v>
      </c>
      <c r="C1023" t="s">
        <v>310</v>
      </c>
      <c r="D1023" t="s">
        <v>1488</v>
      </c>
      <c r="E1023" t="s">
        <v>311</v>
      </c>
      <c r="F1023" t="s">
        <v>19</v>
      </c>
      <c r="G1023">
        <v>2798960</v>
      </c>
      <c r="H1023">
        <v>124123375</v>
      </c>
      <c r="I1023">
        <v>176.74166666666699</v>
      </c>
      <c r="J1023">
        <v>126922335</v>
      </c>
      <c r="K1023"/>
      <c r="L1023"/>
      <c r="M1023"/>
      <c r="N1023"/>
    </row>
    <row r="1024" spans="1:14">
      <c r="A1024">
        <v>1023</v>
      </c>
      <c r="B1024">
        <v>2020</v>
      </c>
      <c r="C1024" t="s">
        <v>312</v>
      </c>
      <c r="D1024" t="s">
        <v>1489</v>
      </c>
      <c r="E1024" t="s">
        <v>313</v>
      </c>
      <c r="F1024" t="s">
        <v>24</v>
      </c>
      <c r="G1024">
        <v>3640749</v>
      </c>
      <c r="H1024">
        <v>320230</v>
      </c>
      <c r="I1024">
        <v>83.544166666666698</v>
      </c>
      <c r="J1024">
        <v>3960979</v>
      </c>
      <c r="K1024"/>
      <c r="L1024"/>
      <c r="M1024"/>
      <c r="N1024"/>
    </row>
    <row r="1025" spans="1:14">
      <c r="A1025">
        <v>1024</v>
      </c>
      <c r="B1025">
        <v>2020</v>
      </c>
      <c r="C1025" t="s">
        <v>316</v>
      </c>
      <c r="D1025" t="s">
        <v>1490</v>
      </c>
      <c r="E1025" t="s">
        <v>317</v>
      </c>
      <c r="F1025" t="s">
        <v>24</v>
      </c>
      <c r="G1025">
        <v>9346539</v>
      </c>
      <c r="H1025">
        <v>210489</v>
      </c>
      <c r="I1025">
        <v>107.4</v>
      </c>
      <c r="J1025">
        <v>9557028</v>
      </c>
      <c r="K1025"/>
      <c r="L1025"/>
      <c r="M1025"/>
      <c r="N1025"/>
    </row>
    <row r="1026" spans="1:14">
      <c r="A1026">
        <v>1025</v>
      </c>
      <c r="B1026">
        <v>2020</v>
      </c>
      <c r="C1026" t="s">
        <v>318</v>
      </c>
      <c r="D1026" t="s">
        <v>1491</v>
      </c>
      <c r="E1026" t="s">
        <v>319</v>
      </c>
      <c r="F1026" t="s">
        <v>24</v>
      </c>
      <c r="G1026">
        <v>11055766</v>
      </c>
      <c r="H1026">
        <v>15976</v>
      </c>
      <c r="I1026">
        <v>119.27010817751299</v>
      </c>
      <c r="J1026">
        <v>11071742</v>
      </c>
      <c r="K1026"/>
      <c r="L1026"/>
      <c r="M1026"/>
      <c r="N1026"/>
    </row>
    <row r="1027" spans="1:14">
      <c r="A1027">
        <v>1026</v>
      </c>
      <c r="B1027">
        <v>2020</v>
      </c>
      <c r="C1027" t="s">
        <v>320</v>
      </c>
      <c r="D1027" t="s">
        <v>1492</v>
      </c>
      <c r="E1027" t="s">
        <v>321</v>
      </c>
      <c r="F1027" t="s">
        <v>56</v>
      </c>
      <c r="G1027">
        <v>1254148</v>
      </c>
      <c r="H1027">
        <v>491688</v>
      </c>
      <c r="I1027">
        <v>189.7</v>
      </c>
      <c r="J1027">
        <v>1745836</v>
      </c>
      <c r="K1027"/>
      <c r="L1027"/>
      <c r="M1027"/>
      <c r="N1027"/>
    </row>
    <row r="1028" spans="1:14">
      <c r="A1028">
        <v>1027</v>
      </c>
      <c r="B1028">
        <v>2020</v>
      </c>
      <c r="C1028" t="s">
        <v>322</v>
      </c>
      <c r="D1028" t="s">
        <v>1493</v>
      </c>
      <c r="E1028" t="s">
        <v>323</v>
      </c>
      <c r="F1028" t="s">
        <v>24</v>
      </c>
      <c r="G1028">
        <v>0</v>
      </c>
      <c r="H1028">
        <v>1394345</v>
      </c>
      <c r="I1028">
        <v>140.50046669915901</v>
      </c>
      <c r="J1028">
        <v>1394345</v>
      </c>
      <c r="K1028"/>
      <c r="L1028"/>
      <c r="M1028"/>
      <c r="N1028"/>
    </row>
    <row r="1029" spans="1:14">
      <c r="A1029">
        <v>1028</v>
      </c>
      <c r="B1029">
        <v>2020</v>
      </c>
      <c r="C1029" t="s">
        <v>324</v>
      </c>
      <c r="D1029" t="s">
        <v>1494</v>
      </c>
      <c r="E1029" t="s">
        <v>325</v>
      </c>
      <c r="F1029" t="s">
        <v>14</v>
      </c>
      <c r="G1029">
        <v>37849173</v>
      </c>
      <c r="H1029">
        <v>1378310</v>
      </c>
      <c r="I1029">
        <v>112.026616396221</v>
      </c>
      <c r="J1029">
        <v>39227483</v>
      </c>
      <c r="K1029"/>
      <c r="L1029"/>
      <c r="M1029"/>
      <c r="N1029"/>
    </row>
    <row r="1030" spans="1:14">
      <c r="A1030">
        <v>1029</v>
      </c>
      <c r="B1030">
        <v>2020</v>
      </c>
      <c r="C1030" t="s">
        <v>326</v>
      </c>
      <c r="D1030" t="s">
        <v>1495</v>
      </c>
      <c r="E1030" t="s">
        <v>327</v>
      </c>
      <c r="F1030" t="s">
        <v>24</v>
      </c>
      <c r="G1030">
        <v>0</v>
      </c>
      <c r="H1030">
        <v>67473</v>
      </c>
      <c r="I1030">
        <v>94.495174050632897</v>
      </c>
      <c r="J1030">
        <v>67473</v>
      </c>
      <c r="K1030"/>
      <c r="L1030"/>
      <c r="M1030"/>
      <c r="N1030"/>
    </row>
    <row r="1031" spans="1:14">
      <c r="A1031">
        <v>1030</v>
      </c>
      <c r="B1031">
        <v>2020</v>
      </c>
      <c r="C1031" t="s">
        <v>328</v>
      </c>
      <c r="D1031" t="s">
        <v>1496</v>
      </c>
      <c r="E1031" t="s">
        <v>329</v>
      </c>
      <c r="F1031" t="s">
        <v>24</v>
      </c>
      <c r="G1031">
        <v>691743</v>
      </c>
      <c r="H1031">
        <v>9000128</v>
      </c>
      <c r="I1031">
        <v>105.858024833333</v>
      </c>
      <c r="J1031">
        <v>9691871</v>
      </c>
      <c r="K1031"/>
      <c r="L1031"/>
      <c r="M1031"/>
      <c r="N1031"/>
    </row>
    <row r="1032" spans="1:14">
      <c r="A1032">
        <v>1031</v>
      </c>
      <c r="B1032">
        <v>2020</v>
      </c>
      <c r="C1032" t="s">
        <v>330</v>
      </c>
      <c r="D1032" t="s">
        <v>1497</v>
      </c>
      <c r="E1032" t="s">
        <v>331</v>
      </c>
      <c r="F1032" t="s">
        <v>9</v>
      </c>
      <c r="G1032">
        <v>950896234</v>
      </c>
      <c r="H1032">
        <v>2188918422</v>
      </c>
      <c r="I1032">
        <v>99.151708592056593</v>
      </c>
      <c r="J1032">
        <v>3139814656</v>
      </c>
      <c r="K1032"/>
      <c r="L1032"/>
      <c r="M1032"/>
      <c r="N1032"/>
    </row>
    <row r="1033" spans="1:14">
      <c r="A1033">
        <v>1032</v>
      </c>
      <c r="B1033">
        <v>2020</v>
      </c>
      <c r="C1033" t="s">
        <v>336</v>
      </c>
      <c r="D1033" t="s">
        <v>1498</v>
      </c>
      <c r="E1033" t="s">
        <v>337</v>
      </c>
      <c r="F1033" t="s">
        <v>24</v>
      </c>
      <c r="G1033">
        <v>3127596</v>
      </c>
      <c r="H1033">
        <v>13121096</v>
      </c>
      <c r="I1033">
        <v>132.01666666666699</v>
      </c>
      <c r="J1033">
        <v>16248692</v>
      </c>
      <c r="K1033"/>
      <c r="L1033"/>
      <c r="M1033"/>
      <c r="N1033"/>
    </row>
    <row r="1034" spans="1:14">
      <c r="A1034">
        <v>1033</v>
      </c>
      <c r="B1034">
        <v>2020</v>
      </c>
      <c r="C1034" t="s">
        <v>338</v>
      </c>
      <c r="D1034" t="s">
        <v>1499</v>
      </c>
      <c r="E1034" t="s">
        <v>339</v>
      </c>
      <c r="F1034" t="s">
        <v>29</v>
      </c>
      <c r="G1034">
        <v>79453456</v>
      </c>
      <c r="H1034">
        <v>2660223</v>
      </c>
      <c r="I1034">
        <v>99.724999999999994</v>
      </c>
      <c r="J1034">
        <v>82113679</v>
      </c>
      <c r="K1034"/>
      <c r="L1034"/>
      <c r="M1034"/>
      <c r="N1034"/>
    </row>
    <row r="1035" spans="1:14">
      <c r="A1035">
        <v>1034</v>
      </c>
      <c r="B1035">
        <v>2020</v>
      </c>
      <c r="C1035" t="s">
        <v>340</v>
      </c>
      <c r="D1035" t="s">
        <v>1500</v>
      </c>
      <c r="E1035" t="s">
        <v>341</v>
      </c>
      <c r="F1035" t="s">
        <v>9</v>
      </c>
      <c r="G1035">
        <v>47639983</v>
      </c>
      <c r="H1035">
        <v>191366888</v>
      </c>
      <c r="I1035">
        <v>469.59083333333302</v>
      </c>
      <c r="J1035">
        <v>239006871</v>
      </c>
      <c r="K1035"/>
      <c r="L1035"/>
      <c r="M1035"/>
      <c r="N1035"/>
    </row>
    <row r="1036" spans="1:14">
      <c r="A1036">
        <v>1035</v>
      </c>
      <c r="B1036">
        <v>2020</v>
      </c>
      <c r="C1036" t="s">
        <v>342</v>
      </c>
      <c r="D1036" t="s">
        <v>1501</v>
      </c>
      <c r="E1036" t="s">
        <v>343</v>
      </c>
      <c r="F1036" t="s">
        <v>14</v>
      </c>
      <c r="G1036">
        <v>66561569</v>
      </c>
      <c r="H1036">
        <v>1649949</v>
      </c>
      <c r="I1036">
        <v>109.166666666667</v>
      </c>
      <c r="J1036">
        <v>68211518</v>
      </c>
      <c r="K1036"/>
      <c r="L1036"/>
      <c r="M1036"/>
      <c r="N1036"/>
    </row>
    <row r="1037" spans="1:14">
      <c r="A1037">
        <v>1036</v>
      </c>
      <c r="B1037">
        <v>2020</v>
      </c>
      <c r="C1037" t="s">
        <v>344</v>
      </c>
      <c r="D1037" t="s">
        <v>1502</v>
      </c>
      <c r="E1037" t="s">
        <v>345</v>
      </c>
      <c r="F1037" t="s">
        <v>24</v>
      </c>
      <c r="G1037">
        <v>3737508</v>
      </c>
      <c r="H1037">
        <v>1415522</v>
      </c>
      <c r="I1037">
        <v>99.999916815581301</v>
      </c>
      <c r="J1037">
        <v>5153030</v>
      </c>
      <c r="K1037"/>
      <c r="L1037"/>
      <c r="M1037"/>
      <c r="N1037"/>
    </row>
    <row r="1038" spans="1:14">
      <c r="A1038">
        <v>1037</v>
      </c>
      <c r="B1038">
        <v>2020</v>
      </c>
      <c r="C1038" t="s">
        <v>346</v>
      </c>
      <c r="D1038" t="s">
        <v>1503</v>
      </c>
      <c r="E1038" t="s">
        <v>347</v>
      </c>
      <c r="F1038" t="s">
        <v>19</v>
      </c>
      <c r="G1038">
        <v>15223406</v>
      </c>
      <c r="H1038">
        <v>24184333</v>
      </c>
      <c r="I1038">
        <v>278.84166666666698</v>
      </c>
      <c r="J1038">
        <v>39407739</v>
      </c>
      <c r="K1038"/>
      <c r="L1038"/>
      <c r="M1038"/>
      <c r="N1038"/>
    </row>
    <row r="1039" spans="1:14">
      <c r="A1039">
        <v>1038</v>
      </c>
      <c r="B1039">
        <v>2020</v>
      </c>
      <c r="C1039" t="s">
        <v>348</v>
      </c>
      <c r="D1039" t="s">
        <v>1504</v>
      </c>
      <c r="E1039" t="s">
        <v>349</v>
      </c>
      <c r="F1039" t="s">
        <v>24</v>
      </c>
      <c r="G1039">
        <v>1327184</v>
      </c>
      <c r="H1039">
        <v>563022</v>
      </c>
      <c r="I1039">
        <v>110.58035776264499</v>
      </c>
      <c r="J1039">
        <v>1890206</v>
      </c>
      <c r="K1039"/>
      <c r="L1039"/>
      <c r="M1039"/>
      <c r="N1039"/>
    </row>
    <row r="1040" spans="1:14">
      <c r="A1040">
        <v>1039</v>
      </c>
      <c r="B1040">
        <v>2020</v>
      </c>
      <c r="C1040" t="s">
        <v>350</v>
      </c>
      <c r="D1040" t="s">
        <v>1505</v>
      </c>
      <c r="E1040" t="s">
        <v>351</v>
      </c>
      <c r="F1040" t="s">
        <v>14</v>
      </c>
      <c r="G1040">
        <v>6627974364</v>
      </c>
      <c r="H1040">
        <v>5222264166</v>
      </c>
      <c r="I1040">
        <v>118.69050157719801</v>
      </c>
      <c r="J1040">
        <v>11850238530</v>
      </c>
      <c r="K1040"/>
      <c r="L1040"/>
      <c r="M1040"/>
      <c r="N1040"/>
    </row>
    <row r="1041" spans="1:14">
      <c r="A1041">
        <v>1040</v>
      </c>
      <c r="B1041">
        <v>2020</v>
      </c>
      <c r="C1041" t="s">
        <v>352</v>
      </c>
      <c r="D1041" t="s">
        <v>1506</v>
      </c>
      <c r="E1041" t="s">
        <v>353</v>
      </c>
      <c r="F1041" t="s">
        <v>56</v>
      </c>
      <c r="G1041">
        <v>19089441</v>
      </c>
      <c r="H1041">
        <v>3401715</v>
      </c>
      <c r="I1041">
        <v>83.004595940252798</v>
      </c>
      <c r="J1041">
        <v>22491156</v>
      </c>
      <c r="K1041"/>
      <c r="L1041"/>
      <c r="M1041"/>
      <c r="N1041"/>
    </row>
    <row r="1042" spans="1:14">
      <c r="A1042">
        <v>1041</v>
      </c>
      <c r="B1042">
        <v>2020</v>
      </c>
      <c r="C1042" t="s">
        <v>354</v>
      </c>
      <c r="D1042" t="s">
        <v>1507</v>
      </c>
      <c r="E1042" t="s">
        <v>355</v>
      </c>
      <c r="F1042" t="s">
        <v>9</v>
      </c>
      <c r="G1042">
        <v>215304</v>
      </c>
      <c r="H1042">
        <v>3292</v>
      </c>
      <c r="I1042">
        <v>100</v>
      </c>
      <c r="J1042">
        <v>218596</v>
      </c>
      <c r="K1042"/>
      <c r="L1042"/>
      <c r="M1042"/>
      <c r="N1042"/>
    </row>
    <row r="1043" spans="1:14">
      <c r="A1043">
        <v>1042</v>
      </c>
      <c r="B1043">
        <v>2020</v>
      </c>
      <c r="C1043" t="s">
        <v>356</v>
      </c>
      <c r="D1043" t="s">
        <v>1508</v>
      </c>
      <c r="E1043" t="s">
        <v>357</v>
      </c>
      <c r="F1043" t="s">
        <v>14</v>
      </c>
      <c r="G1043">
        <v>1615039</v>
      </c>
      <c r="H1043">
        <v>964</v>
      </c>
      <c r="I1043">
        <v>110.741666666667</v>
      </c>
      <c r="J1043">
        <v>1616003</v>
      </c>
      <c r="K1043"/>
      <c r="L1043"/>
      <c r="M1043"/>
      <c r="N1043"/>
    </row>
    <row r="1044" spans="1:14">
      <c r="A1044">
        <v>1043</v>
      </c>
      <c r="B1044">
        <v>2020</v>
      </c>
      <c r="C1044" t="s">
        <v>362</v>
      </c>
      <c r="D1044" t="s">
        <v>1509</v>
      </c>
      <c r="E1044" t="s">
        <v>363</v>
      </c>
      <c r="F1044" t="s">
        <v>9</v>
      </c>
      <c r="G1044">
        <v>820947982</v>
      </c>
      <c r="H1044">
        <v>941836382</v>
      </c>
      <c r="I1044">
        <v>102.984794951845</v>
      </c>
      <c r="J1044">
        <v>1762784364</v>
      </c>
      <c r="K1044"/>
      <c r="L1044"/>
      <c r="M1044"/>
      <c r="N1044"/>
    </row>
    <row r="1045" spans="1:14">
      <c r="A1045">
        <v>1044</v>
      </c>
      <c r="B1045">
        <v>2020</v>
      </c>
      <c r="C1045" t="s">
        <v>364</v>
      </c>
      <c r="D1045" t="s">
        <v>1510</v>
      </c>
      <c r="E1045" t="s">
        <v>365</v>
      </c>
      <c r="F1045" t="s">
        <v>29</v>
      </c>
      <c r="G1045">
        <v>44748453</v>
      </c>
      <c r="H1045">
        <v>820376</v>
      </c>
      <c r="I1045">
        <v>167.5</v>
      </c>
      <c r="J1045">
        <v>45568829</v>
      </c>
      <c r="K1045"/>
      <c r="L1045"/>
      <c r="M1045"/>
      <c r="N1045"/>
    </row>
    <row r="1046" spans="1:14">
      <c r="A1046">
        <v>1045</v>
      </c>
      <c r="B1046">
        <v>2020</v>
      </c>
      <c r="C1046" t="s">
        <v>366</v>
      </c>
      <c r="D1046" t="s">
        <v>1511</v>
      </c>
      <c r="E1046" t="s">
        <v>367</v>
      </c>
      <c r="F1046" t="s">
        <v>29</v>
      </c>
      <c r="G1046">
        <v>108486926</v>
      </c>
      <c r="H1046">
        <v>8424139</v>
      </c>
      <c r="I1046">
        <v>106.569958612306</v>
      </c>
      <c r="J1046">
        <v>116911065</v>
      </c>
      <c r="K1046"/>
      <c r="L1046"/>
      <c r="M1046"/>
      <c r="N1046"/>
    </row>
    <row r="1047" spans="1:14">
      <c r="A1047">
        <v>1046</v>
      </c>
      <c r="B1047">
        <v>2020</v>
      </c>
      <c r="C1047" t="s">
        <v>368</v>
      </c>
      <c r="D1047" t="s">
        <v>1512</v>
      </c>
      <c r="E1047" t="s">
        <v>369</v>
      </c>
      <c r="F1047" t="s">
        <v>24</v>
      </c>
      <c r="G1047">
        <v>177267178</v>
      </c>
      <c r="H1047">
        <v>115830710</v>
      </c>
      <c r="I1047">
        <v>93.241666666666603</v>
      </c>
      <c r="J1047">
        <v>293097888</v>
      </c>
      <c r="K1047"/>
      <c r="L1047"/>
      <c r="M1047"/>
      <c r="N1047"/>
    </row>
    <row r="1048" spans="1:14">
      <c r="A1048">
        <v>1047</v>
      </c>
      <c r="B1048">
        <v>2020</v>
      </c>
      <c r="C1048" t="s">
        <v>370</v>
      </c>
      <c r="D1048" t="s">
        <v>1513</v>
      </c>
      <c r="E1048" t="s">
        <v>371</v>
      </c>
      <c r="F1048" t="s">
        <v>24</v>
      </c>
      <c r="G1048">
        <v>549452</v>
      </c>
      <c r="H1048">
        <v>43293</v>
      </c>
      <c r="I1048">
        <v>265.79833333333301</v>
      </c>
      <c r="J1048">
        <v>592745</v>
      </c>
      <c r="K1048"/>
      <c r="L1048"/>
      <c r="M1048"/>
      <c r="N1048"/>
    </row>
    <row r="1049" spans="1:14">
      <c r="A1049">
        <v>1048</v>
      </c>
      <c r="B1049">
        <v>2020</v>
      </c>
      <c r="C1049" t="s">
        <v>372</v>
      </c>
      <c r="D1049" t="s">
        <v>1514</v>
      </c>
      <c r="E1049" t="s">
        <v>373</v>
      </c>
      <c r="F1049" t="s">
        <v>24</v>
      </c>
      <c r="G1049">
        <v>312266</v>
      </c>
      <c r="H1049">
        <v>295808</v>
      </c>
      <c r="I1049">
        <v>52.015807120127299</v>
      </c>
      <c r="J1049">
        <v>608074</v>
      </c>
      <c r="K1049"/>
      <c r="L1049"/>
      <c r="M1049"/>
      <c r="N1049"/>
    </row>
    <row r="1050" spans="1:14">
      <c r="A1050">
        <v>1049</v>
      </c>
      <c r="B1050">
        <v>2021</v>
      </c>
      <c r="C1050" t="s">
        <v>7</v>
      </c>
      <c r="D1050" t="s">
        <v>1515</v>
      </c>
      <c r="E1050" t="s">
        <v>8</v>
      </c>
      <c r="F1050" t="s">
        <v>9</v>
      </c>
      <c r="G1050">
        <v>865777358</v>
      </c>
      <c r="H1050">
        <v>2463539525</v>
      </c>
      <c r="I1050">
        <v>100.00001318643299</v>
      </c>
      <c r="J1050">
        <v>3329316883</v>
      </c>
      <c r="K1050"/>
      <c r="L1050"/>
      <c r="M1050"/>
      <c r="N1050"/>
    </row>
    <row r="1051" spans="1:14">
      <c r="A1051">
        <v>1050</v>
      </c>
      <c r="B1051">
        <v>2021</v>
      </c>
      <c r="C1051" t="s">
        <v>12</v>
      </c>
      <c r="D1051" t="s">
        <v>1516</v>
      </c>
      <c r="E1051" t="s">
        <v>13</v>
      </c>
      <c r="F1051" t="s">
        <v>14</v>
      </c>
      <c r="G1051">
        <v>2099928</v>
      </c>
      <c r="H1051">
        <v>1976757</v>
      </c>
      <c r="I1051">
        <v>103.77</v>
      </c>
      <c r="J1051">
        <v>4076685</v>
      </c>
      <c r="K1051"/>
      <c r="L1051"/>
      <c r="M1051"/>
      <c r="N1051"/>
    </row>
    <row r="1052" spans="1:14">
      <c r="A1052">
        <v>1051</v>
      </c>
      <c r="B1052">
        <v>2021</v>
      </c>
      <c r="C1052" t="s">
        <v>15</v>
      </c>
      <c r="D1052" t="s">
        <v>1517</v>
      </c>
      <c r="E1052" t="s">
        <v>16</v>
      </c>
      <c r="F1052" t="s">
        <v>14</v>
      </c>
      <c r="G1052">
        <v>3502154</v>
      </c>
      <c r="H1052">
        <v>88825</v>
      </c>
      <c r="I1052">
        <v>109.64</v>
      </c>
      <c r="J1052">
        <v>3590979</v>
      </c>
      <c r="K1052"/>
      <c r="L1052"/>
      <c r="M1052"/>
      <c r="N1052"/>
    </row>
    <row r="1053" spans="1:14">
      <c r="A1053">
        <v>1052</v>
      </c>
      <c r="B1053">
        <v>2021</v>
      </c>
      <c r="C1053" t="s">
        <v>17</v>
      </c>
      <c r="D1053" t="s">
        <v>1518</v>
      </c>
      <c r="E1053" t="s">
        <v>18</v>
      </c>
      <c r="F1053" t="s">
        <v>19</v>
      </c>
      <c r="G1053">
        <v>834579</v>
      </c>
      <c r="H1053">
        <v>344678</v>
      </c>
      <c r="I1053">
        <v>102.435918526012</v>
      </c>
      <c r="J1053">
        <v>1179257</v>
      </c>
      <c r="K1053"/>
      <c r="L1053"/>
      <c r="M1053"/>
      <c r="N1053"/>
    </row>
    <row r="1054" spans="1:14">
      <c r="A1054">
        <v>1053</v>
      </c>
      <c r="B1054">
        <v>2021</v>
      </c>
      <c r="C1054" t="s">
        <v>20</v>
      </c>
      <c r="D1054" t="s">
        <v>1519</v>
      </c>
      <c r="E1054" t="s">
        <v>21</v>
      </c>
      <c r="F1054" t="s">
        <v>9</v>
      </c>
      <c r="G1054">
        <v>135926</v>
      </c>
      <c r="H1054">
        <v>367955</v>
      </c>
      <c r="I1054">
        <v>139.53371635076999</v>
      </c>
      <c r="J1054">
        <v>503881</v>
      </c>
      <c r="K1054"/>
      <c r="L1054"/>
      <c r="M1054"/>
      <c r="N1054"/>
    </row>
    <row r="1055" spans="1:14">
      <c r="A1055">
        <v>1054</v>
      </c>
      <c r="B1055">
        <v>2021</v>
      </c>
      <c r="C1055" t="s">
        <v>22</v>
      </c>
      <c r="D1055" t="s">
        <v>1520</v>
      </c>
      <c r="E1055" t="s">
        <v>23</v>
      </c>
      <c r="F1055" t="s">
        <v>24</v>
      </c>
      <c r="G1055">
        <v>4057449</v>
      </c>
      <c r="H1055">
        <v>16180</v>
      </c>
      <c r="I1055">
        <v>113.685</v>
      </c>
      <c r="J1055">
        <v>4073629</v>
      </c>
      <c r="K1055"/>
      <c r="L1055"/>
      <c r="M1055"/>
      <c r="N1055"/>
    </row>
    <row r="1056" spans="1:14">
      <c r="A1056">
        <v>1055</v>
      </c>
      <c r="B1056">
        <v>2021</v>
      </c>
      <c r="C1056" t="s">
        <v>374</v>
      </c>
      <c r="D1056" t="s">
        <v>1521</v>
      </c>
      <c r="E1056" t="s">
        <v>375</v>
      </c>
      <c r="F1056" t="s">
        <v>56</v>
      </c>
      <c r="G1056">
        <v>28903531</v>
      </c>
      <c r="H1056">
        <v>265651286</v>
      </c>
      <c r="I1056">
        <v>490.55485833333398</v>
      </c>
      <c r="J1056">
        <v>294554817</v>
      </c>
      <c r="K1056"/>
      <c r="L1056"/>
      <c r="M1056"/>
      <c r="N1056"/>
    </row>
    <row r="1057" spans="1:14">
      <c r="A1057">
        <v>1056</v>
      </c>
      <c r="B1057">
        <v>2021</v>
      </c>
      <c r="C1057" t="s">
        <v>25</v>
      </c>
      <c r="D1057" t="s">
        <v>1522</v>
      </c>
      <c r="E1057" t="s">
        <v>26</v>
      </c>
      <c r="F1057" t="s">
        <v>19</v>
      </c>
      <c r="G1057">
        <v>34286932</v>
      </c>
      <c r="H1057">
        <v>364820825</v>
      </c>
      <c r="I1057">
        <v>102.76666666666701</v>
      </c>
      <c r="J1057">
        <v>399107757</v>
      </c>
      <c r="K1057"/>
      <c r="L1057"/>
      <c r="M1057"/>
      <c r="N1057"/>
    </row>
    <row r="1058" spans="1:14">
      <c r="A1058">
        <v>1057</v>
      </c>
      <c r="B1058">
        <v>2021</v>
      </c>
      <c r="C1058" t="s">
        <v>27</v>
      </c>
      <c r="D1058" t="s">
        <v>1523</v>
      </c>
      <c r="E1058" t="s">
        <v>28</v>
      </c>
      <c r="F1058" t="s">
        <v>29</v>
      </c>
      <c r="G1058">
        <v>7914447909</v>
      </c>
      <c r="H1058">
        <v>7619835464</v>
      </c>
      <c r="I1058">
        <v>119.425</v>
      </c>
      <c r="J1058">
        <v>15534283373</v>
      </c>
      <c r="K1058"/>
      <c r="L1058"/>
      <c r="M1058"/>
      <c r="N1058"/>
    </row>
    <row r="1059" spans="1:14">
      <c r="A1059">
        <v>1058</v>
      </c>
      <c r="B1059">
        <v>2021</v>
      </c>
      <c r="C1059" t="s">
        <v>32</v>
      </c>
      <c r="D1059" t="s">
        <v>1524</v>
      </c>
      <c r="E1059" t="s">
        <v>33</v>
      </c>
      <c r="F1059" t="s">
        <v>9</v>
      </c>
      <c r="G1059">
        <v>14519528</v>
      </c>
      <c r="H1059">
        <v>336793</v>
      </c>
      <c r="I1059">
        <v>171.94318275833299</v>
      </c>
      <c r="J1059">
        <v>14856321</v>
      </c>
      <c r="K1059"/>
      <c r="L1059"/>
      <c r="M1059"/>
      <c r="N1059"/>
    </row>
    <row r="1060" spans="1:14">
      <c r="A1060">
        <v>1059</v>
      </c>
      <c r="B1060">
        <v>2021</v>
      </c>
      <c r="C1060" t="s">
        <v>34</v>
      </c>
      <c r="D1060" t="s">
        <v>1525</v>
      </c>
      <c r="E1060" t="s">
        <v>35</v>
      </c>
      <c r="F1060" t="s">
        <v>19</v>
      </c>
      <c r="G1060">
        <v>211415</v>
      </c>
      <c r="H1060">
        <v>3169879</v>
      </c>
      <c r="I1060">
        <v>111.350833333333</v>
      </c>
      <c r="J1060">
        <v>3381294</v>
      </c>
      <c r="K1060"/>
      <c r="L1060"/>
      <c r="M1060"/>
      <c r="N1060"/>
    </row>
    <row r="1061" spans="1:14">
      <c r="A1061">
        <v>1060</v>
      </c>
      <c r="B1061">
        <v>2021</v>
      </c>
      <c r="C1061" t="s">
        <v>38</v>
      </c>
      <c r="D1061" t="s">
        <v>1526</v>
      </c>
      <c r="E1061" t="s">
        <v>39</v>
      </c>
      <c r="F1061" t="s">
        <v>9</v>
      </c>
      <c r="G1061">
        <v>429113360</v>
      </c>
      <c r="H1061">
        <v>183309988</v>
      </c>
      <c r="I1061">
        <v>96.403577230778296</v>
      </c>
      <c r="J1061">
        <v>612423348</v>
      </c>
      <c r="K1061"/>
      <c r="L1061"/>
      <c r="M1061"/>
      <c r="N1061"/>
    </row>
    <row r="1062" spans="1:14">
      <c r="A1062">
        <v>1061</v>
      </c>
      <c r="B1062">
        <v>2021</v>
      </c>
      <c r="C1062" t="s">
        <v>40</v>
      </c>
      <c r="D1062" t="s">
        <v>1527</v>
      </c>
      <c r="E1062" t="s">
        <v>41</v>
      </c>
      <c r="F1062" t="s">
        <v>19</v>
      </c>
      <c r="G1062">
        <v>191022469</v>
      </c>
      <c r="H1062">
        <v>765079382</v>
      </c>
      <c r="I1062">
        <v>112.26</v>
      </c>
      <c r="J1062">
        <v>956101851</v>
      </c>
      <c r="K1062"/>
      <c r="L1062"/>
      <c r="M1062"/>
      <c r="N1062"/>
    </row>
    <row r="1063" spans="1:14">
      <c r="A1063">
        <v>1062</v>
      </c>
      <c r="B1063">
        <v>2021</v>
      </c>
      <c r="C1063" t="s">
        <v>42</v>
      </c>
      <c r="D1063" t="s">
        <v>1528</v>
      </c>
      <c r="E1063" t="s">
        <v>43</v>
      </c>
      <c r="F1063" t="s">
        <v>24</v>
      </c>
      <c r="G1063">
        <v>657097</v>
      </c>
      <c r="H1063">
        <v>5464</v>
      </c>
      <c r="I1063">
        <v>107.958333333333</v>
      </c>
      <c r="J1063">
        <v>662561</v>
      </c>
      <c r="K1063"/>
      <c r="L1063"/>
      <c r="M1063"/>
      <c r="N1063"/>
    </row>
    <row r="1064" spans="1:14">
      <c r="A1064">
        <v>1063</v>
      </c>
      <c r="B1064">
        <v>2021</v>
      </c>
      <c r="C1064" t="s">
        <v>44</v>
      </c>
      <c r="D1064" t="s">
        <v>1529</v>
      </c>
      <c r="E1064" t="s">
        <v>45</v>
      </c>
      <c r="F1064" t="s">
        <v>19</v>
      </c>
      <c r="G1064">
        <v>17033580</v>
      </c>
      <c r="H1064">
        <v>20219672</v>
      </c>
      <c r="I1064">
        <v>7383.6519823346398</v>
      </c>
      <c r="J1064">
        <v>37253252</v>
      </c>
      <c r="K1064"/>
      <c r="L1064"/>
      <c r="M1064"/>
      <c r="N1064"/>
    </row>
    <row r="1065" spans="1:14">
      <c r="A1065">
        <v>1064</v>
      </c>
      <c r="B1065">
        <v>2021</v>
      </c>
      <c r="C1065" t="s">
        <v>46</v>
      </c>
      <c r="D1065" t="s">
        <v>1530</v>
      </c>
      <c r="E1065" t="s">
        <v>47</v>
      </c>
      <c r="F1065" t="s">
        <v>9</v>
      </c>
      <c r="G1065">
        <v>66661939</v>
      </c>
      <c r="H1065">
        <v>15590051</v>
      </c>
      <c r="I1065">
        <v>96.991666666666703</v>
      </c>
      <c r="J1065">
        <v>82251990</v>
      </c>
      <c r="K1065"/>
      <c r="L1065"/>
      <c r="M1065"/>
      <c r="N1065"/>
    </row>
    <row r="1066" spans="1:14">
      <c r="A1066">
        <v>1065</v>
      </c>
      <c r="B1066">
        <v>2021</v>
      </c>
      <c r="C1066" t="s">
        <v>48</v>
      </c>
      <c r="D1066" t="s">
        <v>1531</v>
      </c>
      <c r="E1066" t="s">
        <v>49</v>
      </c>
      <c r="F1066" t="s">
        <v>24</v>
      </c>
      <c r="G1066">
        <v>0</v>
      </c>
      <c r="H1066">
        <v>41381</v>
      </c>
      <c r="I1066">
        <v>128.98333333333301</v>
      </c>
      <c r="J1066">
        <v>41381</v>
      </c>
      <c r="K1066"/>
      <c r="L1066"/>
      <c r="M1066"/>
      <c r="N1066"/>
    </row>
    <row r="1067" spans="1:14">
      <c r="A1067">
        <v>1066</v>
      </c>
      <c r="B1067">
        <v>2021</v>
      </c>
      <c r="C1067" t="s">
        <v>50</v>
      </c>
      <c r="D1067" t="s">
        <v>1532</v>
      </c>
      <c r="E1067" t="s">
        <v>51</v>
      </c>
      <c r="F1067" t="s">
        <v>24</v>
      </c>
      <c r="G1067">
        <v>4689499</v>
      </c>
      <c r="H1067">
        <v>26</v>
      </c>
      <c r="I1067">
        <v>105.97902427330899</v>
      </c>
      <c r="J1067">
        <v>4689525</v>
      </c>
      <c r="K1067"/>
      <c r="L1067"/>
      <c r="M1067"/>
      <c r="N1067"/>
    </row>
    <row r="1068" spans="1:14">
      <c r="A1068">
        <v>1067</v>
      </c>
      <c r="B1068">
        <v>2021</v>
      </c>
      <c r="C1068" t="s">
        <v>52</v>
      </c>
      <c r="D1068" t="s">
        <v>1533</v>
      </c>
      <c r="E1068" t="s">
        <v>53</v>
      </c>
      <c r="F1068" t="s">
        <v>9</v>
      </c>
      <c r="G1068">
        <v>5659493</v>
      </c>
      <c r="H1068">
        <v>105854146</v>
      </c>
      <c r="I1068">
        <v>102.651091666667</v>
      </c>
      <c r="J1068">
        <v>111513639</v>
      </c>
      <c r="K1068"/>
      <c r="L1068"/>
      <c r="M1068"/>
      <c r="N1068"/>
    </row>
    <row r="1069" spans="1:14">
      <c r="A1069">
        <v>1068</v>
      </c>
      <c r="B1069">
        <v>2021</v>
      </c>
      <c r="C1069" t="s">
        <v>54</v>
      </c>
      <c r="D1069" t="s">
        <v>1534</v>
      </c>
      <c r="E1069" t="s">
        <v>55</v>
      </c>
      <c r="F1069" t="s">
        <v>56</v>
      </c>
      <c r="G1069">
        <v>1366575</v>
      </c>
      <c r="H1069">
        <v>6217225</v>
      </c>
      <c r="I1069">
        <v>105.19092089275</v>
      </c>
      <c r="J1069">
        <v>7583800</v>
      </c>
      <c r="K1069"/>
      <c r="L1069"/>
      <c r="M1069"/>
      <c r="N1069"/>
    </row>
    <row r="1070" spans="1:14">
      <c r="A1070">
        <v>1069</v>
      </c>
      <c r="B1070">
        <v>2021</v>
      </c>
      <c r="C1070" t="s">
        <v>57</v>
      </c>
      <c r="D1070" t="s">
        <v>1535</v>
      </c>
      <c r="E1070" t="s">
        <v>58</v>
      </c>
      <c r="F1070" t="s">
        <v>56</v>
      </c>
      <c r="G1070">
        <v>97998191</v>
      </c>
      <c r="H1070">
        <v>204312290</v>
      </c>
      <c r="I1070">
        <v>5827.78</v>
      </c>
      <c r="J1070">
        <v>302310481</v>
      </c>
      <c r="K1070"/>
      <c r="L1070"/>
      <c r="M1070"/>
      <c r="N1070"/>
    </row>
    <row r="1071" spans="1:14">
      <c r="A1071">
        <v>1070</v>
      </c>
      <c r="B1071">
        <v>2021</v>
      </c>
      <c r="C1071" t="s">
        <v>59</v>
      </c>
      <c r="D1071" t="s">
        <v>1536</v>
      </c>
      <c r="E1071" t="s">
        <v>60</v>
      </c>
      <c r="F1071" t="s">
        <v>14</v>
      </c>
      <c r="G1071">
        <v>1881916</v>
      </c>
      <c r="H1071">
        <v>13718</v>
      </c>
      <c r="I1071">
        <v>111.350833333333</v>
      </c>
      <c r="J1071">
        <v>1895634</v>
      </c>
      <c r="K1071"/>
      <c r="L1071"/>
      <c r="M1071"/>
      <c r="N1071"/>
    </row>
    <row r="1072" spans="1:14">
      <c r="A1072">
        <v>1071</v>
      </c>
      <c r="B1072">
        <v>2021</v>
      </c>
      <c r="C1072" t="s">
        <v>61</v>
      </c>
      <c r="D1072" t="s">
        <v>1537</v>
      </c>
      <c r="E1072" t="s">
        <v>62</v>
      </c>
      <c r="F1072" t="s">
        <v>9</v>
      </c>
      <c r="G1072">
        <v>269925</v>
      </c>
      <c r="H1072">
        <v>130</v>
      </c>
      <c r="I1072">
        <v>113.61749182557899</v>
      </c>
      <c r="J1072">
        <v>270055</v>
      </c>
      <c r="K1072"/>
      <c r="L1072"/>
      <c r="M1072"/>
      <c r="N1072"/>
    </row>
    <row r="1073" spans="1:14">
      <c r="A1073">
        <v>1072</v>
      </c>
      <c r="B1073">
        <v>2021</v>
      </c>
      <c r="C1073" t="s">
        <v>63</v>
      </c>
      <c r="D1073" t="s">
        <v>1538</v>
      </c>
      <c r="E1073" t="s">
        <v>64</v>
      </c>
      <c r="F1073" t="s">
        <v>24</v>
      </c>
      <c r="G1073">
        <v>800430</v>
      </c>
      <c r="H1073">
        <v>8824</v>
      </c>
      <c r="I1073">
        <v>110.788866666667</v>
      </c>
      <c r="J1073">
        <v>809254</v>
      </c>
      <c r="K1073"/>
      <c r="L1073"/>
      <c r="M1073"/>
      <c r="N1073"/>
    </row>
    <row r="1074" spans="1:14">
      <c r="A1074">
        <v>1073</v>
      </c>
      <c r="B1074">
        <v>2021</v>
      </c>
      <c r="C1074" t="s">
        <v>65</v>
      </c>
      <c r="D1074" t="s">
        <v>1539</v>
      </c>
      <c r="E1074" t="s">
        <v>66</v>
      </c>
      <c r="F1074" t="s">
        <v>19</v>
      </c>
      <c r="G1074">
        <v>1179865</v>
      </c>
      <c r="H1074">
        <v>14549254</v>
      </c>
      <c r="I1074">
        <v>85.335985790768902</v>
      </c>
      <c r="J1074">
        <v>15729119</v>
      </c>
      <c r="K1074"/>
      <c r="L1074"/>
      <c r="M1074"/>
      <c r="N1074"/>
    </row>
    <row r="1075" spans="1:14">
      <c r="A1075">
        <v>1074</v>
      </c>
      <c r="B1075">
        <v>2021</v>
      </c>
      <c r="C1075" t="s">
        <v>67</v>
      </c>
      <c r="D1075" t="s">
        <v>1540</v>
      </c>
      <c r="E1075" t="s">
        <v>68</v>
      </c>
      <c r="F1075" t="s">
        <v>14</v>
      </c>
      <c r="G1075">
        <v>1105991</v>
      </c>
      <c r="H1075">
        <v>490158</v>
      </c>
      <c r="I1075">
        <v>103.73052465801101</v>
      </c>
      <c r="J1075">
        <v>1596149</v>
      </c>
      <c r="K1075"/>
      <c r="L1075"/>
      <c r="M1075"/>
      <c r="N1075"/>
    </row>
    <row r="1076" spans="1:14">
      <c r="A1076">
        <v>1075</v>
      </c>
      <c r="B1076">
        <v>2021</v>
      </c>
      <c r="C1076" t="s">
        <v>69</v>
      </c>
      <c r="D1076" t="s">
        <v>1541</v>
      </c>
      <c r="E1076" t="s">
        <v>70</v>
      </c>
      <c r="F1076" t="s">
        <v>14</v>
      </c>
      <c r="G1076">
        <v>721988312</v>
      </c>
      <c r="H1076">
        <v>666087639</v>
      </c>
      <c r="I1076">
        <v>141.60833333333301</v>
      </c>
      <c r="J1076">
        <v>1388075951</v>
      </c>
      <c r="K1076"/>
      <c r="L1076"/>
      <c r="M1076"/>
      <c r="N1076"/>
    </row>
    <row r="1077" spans="1:14">
      <c r="A1077">
        <v>1076</v>
      </c>
      <c r="B1077">
        <v>2021</v>
      </c>
      <c r="C1077" t="s">
        <v>71</v>
      </c>
      <c r="D1077" t="s">
        <v>1542</v>
      </c>
      <c r="E1077" t="s">
        <v>72</v>
      </c>
      <c r="F1077" t="s">
        <v>24</v>
      </c>
      <c r="G1077">
        <v>40003</v>
      </c>
      <c r="H1077">
        <v>4230</v>
      </c>
      <c r="I1077">
        <v>105.17775019</v>
      </c>
      <c r="J1077">
        <v>44233</v>
      </c>
      <c r="K1077"/>
      <c r="L1077"/>
      <c r="M1077"/>
      <c r="N1077"/>
    </row>
    <row r="1078" spans="1:14">
      <c r="A1078">
        <v>1077</v>
      </c>
      <c r="B1078">
        <v>2021</v>
      </c>
      <c r="C1078" t="s">
        <v>73</v>
      </c>
      <c r="D1078" t="s">
        <v>1543</v>
      </c>
      <c r="E1078" t="s">
        <v>74</v>
      </c>
      <c r="F1078" t="s">
        <v>24</v>
      </c>
      <c r="G1078">
        <v>3966550</v>
      </c>
      <c r="H1078">
        <v>481588</v>
      </c>
      <c r="I1078">
        <v>103.77500000000001</v>
      </c>
      <c r="J1078">
        <v>4448138</v>
      </c>
      <c r="K1078"/>
      <c r="L1078"/>
      <c r="M1078"/>
      <c r="N1078"/>
    </row>
    <row r="1079" spans="1:14">
      <c r="A1079">
        <v>1078</v>
      </c>
      <c r="B1079">
        <v>2021</v>
      </c>
      <c r="C1079" t="s">
        <v>75</v>
      </c>
      <c r="D1079" t="s">
        <v>1544</v>
      </c>
      <c r="E1079" t="s">
        <v>76</v>
      </c>
      <c r="F1079" t="s">
        <v>19</v>
      </c>
      <c r="G1079">
        <v>128821458</v>
      </c>
      <c r="H1079">
        <v>471077130</v>
      </c>
      <c r="I1079">
        <v>101.00723333333301</v>
      </c>
      <c r="J1079">
        <v>599898588</v>
      </c>
      <c r="K1079"/>
      <c r="L1079"/>
      <c r="M1079"/>
      <c r="N1079"/>
    </row>
    <row r="1080" spans="1:14">
      <c r="A1080">
        <v>1079</v>
      </c>
      <c r="B1080">
        <v>2021</v>
      </c>
      <c r="C1080" t="s">
        <v>77</v>
      </c>
      <c r="D1080" t="s">
        <v>1545</v>
      </c>
      <c r="E1080" t="s">
        <v>78</v>
      </c>
      <c r="F1080" t="s">
        <v>56</v>
      </c>
      <c r="G1080">
        <v>201013924</v>
      </c>
      <c r="H1080">
        <v>96572075</v>
      </c>
      <c r="I1080">
        <v>110.136666666667</v>
      </c>
      <c r="J1080">
        <v>297585999</v>
      </c>
      <c r="K1080"/>
      <c r="L1080"/>
      <c r="M1080"/>
      <c r="N1080"/>
    </row>
    <row r="1081" spans="1:14">
      <c r="A1081">
        <v>1080</v>
      </c>
      <c r="B1081">
        <v>2021</v>
      </c>
      <c r="C1081" t="s">
        <v>79</v>
      </c>
      <c r="D1081" t="s">
        <v>1546</v>
      </c>
      <c r="E1081" t="s">
        <v>80</v>
      </c>
      <c r="F1081" t="s">
        <v>24</v>
      </c>
      <c r="G1081">
        <v>29773603</v>
      </c>
      <c r="H1081">
        <v>143020</v>
      </c>
      <c r="I1081">
        <v>120.33988580545901</v>
      </c>
      <c r="J1081">
        <v>29916623</v>
      </c>
      <c r="K1081"/>
      <c r="L1081"/>
      <c r="M1081"/>
      <c r="N1081"/>
    </row>
    <row r="1082" spans="1:14">
      <c r="A1082">
        <v>1081</v>
      </c>
      <c r="B1082">
        <v>2021</v>
      </c>
      <c r="C1082" t="s">
        <v>81</v>
      </c>
      <c r="D1082" t="s">
        <v>1547</v>
      </c>
      <c r="E1082" t="s">
        <v>82</v>
      </c>
      <c r="F1082" t="s">
        <v>9</v>
      </c>
      <c r="G1082">
        <v>20039868067</v>
      </c>
      <c r="H1082">
        <v>15445927625</v>
      </c>
      <c r="I1082">
        <v>100.916666666667</v>
      </c>
      <c r="J1082">
        <v>35485795692</v>
      </c>
      <c r="K1082"/>
      <c r="L1082"/>
      <c r="M1082"/>
      <c r="N1082"/>
    </row>
    <row r="1083" spans="1:14">
      <c r="A1083">
        <v>1082</v>
      </c>
      <c r="B1083">
        <v>2021</v>
      </c>
      <c r="C1083" t="s">
        <v>83</v>
      </c>
      <c r="D1083" t="s">
        <v>1548</v>
      </c>
      <c r="E1083" t="s">
        <v>84</v>
      </c>
      <c r="F1083" t="s">
        <v>56</v>
      </c>
      <c r="G1083">
        <v>23253677</v>
      </c>
      <c r="H1083">
        <v>21432275</v>
      </c>
      <c r="I1083">
        <v>108.821508333333</v>
      </c>
      <c r="J1083">
        <v>44685952</v>
      </c>
      <c r="K1083"/>
      <c r="L1083"/>
      <c r="M1083"/>
      <c r="N1083"/>
    </row>
    <row r="1084" spans="1:14">
      <c r="A1084">
        <v>1083</v>
      </c>
      <c r="B1084">
        <v>2021</v>
      </c>
      <c r="C1084" t="s">
        <v>85</v>
      </c>
      <c r="D1084" t="s">
        <v>1549</v>
      </c>
      <c r="E1084" t="s">
        <v>86</v>
      </c>
      <c r="F1084" t="s">
        <v>14</v>
      </c>
      <c r="G1084">
        <v>7088057</v>
      </c>
      <c r="H1084">
        <v>27879272</v>
      </c>
      <c r="I1084">
        <v>101.01583333333301</v>
      </c>
      <c r="J1084">
        <v>34967329</v>
      </c>
      <c r="K1084"/>
      <c r="L1084"/>
      <c r="M1084"/>
      <c r="N1084"/>
    </row>
    <row r="1085" spans="1:14">
      <c r="A1085">
        <v>1084</v>
      </c>
      <c r="B1085">
        <v>2021</v>
      </c>
      <c r="C1085" t="s">
        <v>89</v>
      </c>
      <c r="D1085" t="s">
        <v>1550</v>
      </c>
      <c r="E1085" t="s">
        <v>90</v>
      </c>
      <c r="F1085" t="s">
        <v>9</v>
      </c>
      <c r="G1085">
        <v>20965874</v>
      </c>
      <c r="H1085">
        <v>5898192</v>
      </c>
      <c r="I1085">
        <v>102.575</v>
      </c>
      <c r="J1085">
        <v>26864066</v>
      </c>
      <c r="K1085"/>
      <c r="L1085"/>
      <c r="M1085"/>
      <c r="N1085"/>
    </row>
    <row r="1086" spans="1:14">
      <c r="A1086">
        <v>1085</v>
      </c>
      <c r="B1086">
        <v>2021</v>
      </c>
      <c r="C1086" t="s">
        <v>91</v>
      </c>
      <c r="D1086" t="s">
        <v>1551</v>
      </c>
      <c r="E1086" t="s">
        <v>92</v>
      </c>
      <c r="F1086" t="s">
        <v>19</v>
      </c>
      <c r="G1086">
        <v>30358137</v>
      </c>
      <c r="H1086">
        <v>232121965</v>
      </c>
      <c r="I1086">
        <v>116.058333333333</v>
      </c>
      <c r="J1086">
        <v>262480102</v>
      </c>
      <c r="K1086"/>
      <c r="L1086"/>
      <c r="M1086"/>
      <c r="N1086"/>
    </row>
    <row r="1087" spans="1:14">
      <c r="A1087">
        <v>1086</v>
      </c>
      <c r="B1087">
        <v>2021</v>
      </c>
      <c r="C1087" t="s">
        <v>93</v>
      </c>
      <c r="D1087" t="s">
        <v>1552</v>
      </c>
      <c r="E1087" t="s">
        <v>94</v>
      </c>
      <c r="F1087" t="s">
        <v>19</v>
      </c>
      <c r="G1087">
        <v>815953284</v>
      </c>
      <c r="H1087">
        <v>3232676548</v>
      </c>
      <c r="I1087">
        <v>103.066666666667</v>
      </c>
      <c r="J1087">
        <v>4048629832</v>
      </c>
      <c r="K1087"/>
      <c r="L1087"/>
      <c r="M1087"/>
      <c r="N1087"/>
    </row>
    <row r="1088" spans="1:14">
      <c r="A1088">
        <v>1087</v>
      </c>
      <c r="B1088">
        <v>2021</v>
      </c>
      <c r="C1088" t="s">
        <v>95</v>
      </c>
      <c r="D1088" t="s">
        <v>1553</v>
      </c>
      <c r="E1088" t="s">
        <v>96</v>
      </c>
      <c r="F1088" t="s">
        <v>24</v>
      </c>
      <c r="G1088">
        <v>4934362</v>
      </c>
      <c r="H1088">
        <v>714186</v>
      </c>
      <c r="I1088">
        <v>111.68758671102</v>
      </c>
      <c r="J1088">
        <v>5648548</v>
      </c>
      <c r="K1088"/>
      <c r="L1088"/>
      <c r="M1088"/>
      <c r="N1088"/>
    </row>
    <row r="1089" spans="1:14">
      <c r="A1089">
        <v>1088</v>
      </c>
      <c r="B1089">
        <v>2021</v>
      </c>
      <c r="C1089" t="s">
        <v>97</v>
      </c>
      <c r="D1089" t="s">
        <v>1554</v>
      </c>
      <c r="E1089" t="s">
        <v>98</v>
      </c>
      <c r="F1089" t="s">
        <v>19</v>
      </c>
      <c r="G1089">
        <v>116813896</v>
      </c>
      <c r="H1089">
        <v>257361841</v>
      </c>
      <c r="I1089">
        <v>105.35</v>
      </c>
      <c r="J1089">
        <v>374175737</v>
      </c>
      <c r="K1089"/>
      <c r="L1089"/>
      <c r="M1089"/>
      <c r="N1089"/>
    </row>
    <row r="1090" spans="1:14">
      <c r="A1090">
        <v>1089</v>
      </c>
      <c r="B1090">
        <v>2021</v>
      </c>
      <c r="C1090" t="s">
        <v>101</v>
      </c>
      <c r="D1090" t="s">
        <v>1555</v>
      </c>
      <c r="E1090" t="s">
        <v>102</v>
      </c>
      <c r="F1090" t="s">
        <v>14</v>
      </c>
      <c r="G1090">
        <v>11658080</v>
      </c>
      <c r="H1090">
        <v>15127793</v>
      </c>
      <c r="I1090">
        <v>109.056666666667</v>
      </c>
      <c r="J1090">
        <v>26785873</v>
      </c>
      <c r="K1090"/>
      <c r="L1090"/>
      <c r="M1090"/>
      <c r="N1090"/>
    </row>
    <row r="1091" spans="1:14">
      <c r="A1091">
        <v>1090</v>
      </c>
      <c r="B1091">
        <v>2021</v>
      </c>
      <c r="C1091" t="s">
        <v>103</v>
      </c>
      <c r="D1091" t="s">
        <v>1556</v>
      </c>
      <c r="E1091" t="s">
        <v>104</v>
      </c>
      <c r="F1091" t="s">
        <v>24</v>
      </c>
      <c r="G1091">
        <v>276253813</v>
      </c>
      <c r="H1091">
        <v>43373139</v>
      </c>
      <c r="I1091">
        <v>226.44</v>
      </c>
      <c r="J1091">
        <v>319626952</v>
      </c>
      <c r="K1091"/>
      <c r="L1091"/>
      <c r="M1091"/>
      <c r="N1091"/>
    </row>
    <row r="1092" spans="1:14">
      <c r="A1092">
        <v>1091</v>
      </c>
      <c r="B1092">
        <v>2021</v>
      </c>
      <c r="C1092" t="s">
        <v>105</v>
      </c>
      <c r="D1092" t="s">
        <v>1557</v>
      </c>
      <c r="E1092" t="s">
        <v>106</v>
      </c>
      <c r="F1092" t="s">
        <v>56</v>
      </c>
      <c r="G1092">
        <v>8466120</v>
      </c>
      <c r="H1092">
        <v>62871725</v>
      </c>
      <c r="I1092">
        <v>105.268706271843</v>
      </c>
      <c r="J1092">
        <v>71337845</v>
      </c>
      <c r="K1092"/>
      <c r="L1092"/>
      <c r="M1092"/>
      <c r="N1092"/>
    </row>
    <row r="1093" spans="1:14">
      <c r="A1093">
        <v>1092</v>
      </c>
      <c r="B1093">
        <v>2021</v>
      </c>
      <c r="C1093" t="s">
        <v>107</v>
      </c>
      <c r="D1093" t="s">
        <v>1558</v>
      </c>
      <c r="E1093" t="s">
        <v>108</v>
      </c>
      <c r="F1093" t="s">
        <v>19</v>
      </c>
      <c r="G1093">
        <v>6402619</v>
      </c>
      <c r="H1093">
        <v>17647201</v>
      </c>
      <c r="I1093">
        <v>222.65833333333299</v>
      </c>
      <c r="J1093">
        <v>24049820</v>
      </c>
      <c r="K1093"/>
      <c r="L1093"/>
      <c r="M1093"/>
      <c r="N1093"/>
    </row>
    <row r="1094" spans="1:14">
      <c r="A1094">
        <v>1093</v>
      </c>
      <c r="B1094">
        <v>2021</v>
      </c>
      <c r="C1094" t="s">
        <v>109</v>
      </c>
      <c r="D1094" t="s">
        <v>1559</v>
      </c>
      <c r="E1094" t="s">
        <v>110</v>
      </c>
      <c r="F1094" t="s">
        <v>24</v>
      </c>
      <c r="G1094">
        <v>315904936</v>
      </c>
      <c r="H1094">
        <v>15172448</v>
      </c>
      <c r="I1094">
        <v>113.663972992691</v>
      </c>
      <c r="J1094">
        <v>331077384</v>
      </c>
      <c r="K1094"/>
      <c r="L1094"/>
      <c r="M1094"/>
      <c r="N1094"/>
    </row>
    <row r="1095" spans="1:14">
      <c r="A1095">
        <v>1094</v>
      </c>
      <c r="B1095">
        <v>2021</v>
      </c>
      <c r="C1095" t="s">
        <v>111</v>
      </c>
      <c r="D1095" t="s">
        <v>1560</v>
      </c>
      <c r="E1095" t="s">
        <v>112</v>
      </c>
      <c r="F1095" t="s">
        <v>19</v>
      </c>
      <c r="G1095">
        <v>144645226</v>
      </c>
      <c r="H1095">
        <v>456623299</v>
      </c>
      <c r="I1095">
        <v>100.000083333333</v>
      </c>
      <c r="J1095">
        <v>601268525</v>
      </c>
      <c r="K1095"/>
      <c r="L1095"/>
      <c r="M1095"/>
      <c r="N1095"/>
    </row>
    <row r="1096" spans="1:14">
      <c r="A1096">
        <v>1095</v>
      </c>
      <c r="B1096">
        <v>2021</v>
      </c>
      <c r="C1096" t="s">
        <v>113</v>
      </c>
      <c r="D1096" t="s">
        <v>1561</v>
      </c>
      <c r="E1096" t="s">
        <v>114</v>
      </c>
      <c r="F1096" t="s">
        <v>24</v>
      </c>
      <c r="G1096">
        <v>892342</v>
      </c>
      <c r="H1096">
        <v>6714288</v>
      </c>
      <c r="I1096">
        <v>219.60833333333301</v>
      </c>
      <c r="J1096">
        <v>7606630</v>
      </c>
      <c r="K1096"/>
      <c r="L1096"/>
      <c r="M1096"/>
      <c r="N1096"/>
    </row>
    <row r="1097" spans="1:14">
      <c r="A1097">
        <v>1096</v>
      </c>
      <c r="B1097">
        <v>2021</v>
      </c>
      <c r="C1097" t="s">
        <v>115</v>
      </c>
      <c r="D1097" t="s">
        <v>1562</v>
      </c>
      <c r="E1097" t="s">
        <v>116</v>
      </c>
      <c r="F1097" t="s">
        <v>19</v>
      </c>
      <c r="G1097">
        <v>14266055</v>
      </c>
      <c r="H1097">
        <v>184001725</v>
      </c>
      <c r="I1097">
        <v>105.823333333333</v>
      </c>
      <c r="J1097">
        <v>198267780</v>
      </c>
      <c r="K1097"/>
      <c r="L1097"/>
      <c r="M1097"/>
      <c r="N1097"/>
    </row>
    <row r="1098" spans="1:14">
      <c r="A1098">
        <v>1097</v>
      </c>
      <c r="B1098">
        <v>2021</v>
      </c>
      <c r="C1098" t="s">
        <v>117</v>
      </c>
      <c r="D1098" t="s">
        <v>1563</v>
      </c>
      <c r="E1098" t="s">
        <v>118</v>
      </c>
      <c r="F1098" t="s">
        <v>29</v>
      </c>
      <c r="G1098">
        <v>385536193</v>
      </c>
      <c r="H1098">
        <v>71912631</v>
      </c>
      <c r="I1098">
        <v>112.458333333333</v>
      </c>
      <c r="J1098">
        <v>457448824</v>
      </c>
      <c r="K1098"/>
      <c r="L1098"/>
      <c r="M1098"/>
      <c r="N1098"/>
    </row>
    <row r="1099" spans="1:14">
      <c r="A1099">
        <v>1098</v>
      </c>
      <c r="B1099">
        <v>2021</v>
      </c>
      <c r="C1099" t="s">
        <v>119</v>
      </c>
      <c r="D1099" t="s">
        <v>1564</v>
      </c>
      <c r="E1099" t="s">
        <v>120</v>
      </c>
      <c r="F1099" t="s">
        <v>29</v>
      </c>
      <c r="G1099">
        <v>2924590</v>
      </c>
      <c r="H1099">
        <v>7769</v>
      </c>
      <c r="I1099">
        <v>108.283</v>
      </c>
      <c r="J1099">
        <v>2932359</v>
      </c>
      <c r="K1099"/>
      <c r="L1099"/>
      <c r="M1099"/>
      <c r="N1099"/>
    </row>
    <row r="1100" spans="1:14">
      <c r="A1100">
        <v>1099</v>
      </c>
      <c r="B1100">
        <v>2021</v>
      </c>
      <c r="C1100" t="s">
        <v>121</v>
      </c>
      <c r="D1100" t="s">
        <v>1565</v>
      </c>
      <c r="E1100" t="s">
        <v>122</v>
      </c>
      <c r="F1100" t="s">
        <v>19</v>
      </c>
      <c r="G1100">
        <v>422302545</v>
      </c>
      <c r="H1100">
        <v>1261905081</v>
      </c>
      <c r="I1100">
        <v>106.449166666667</v>
      </c>
      <c r="J1100">
        <v>1684207626</v>
      </c>
      <c r="K1100"/>
      <c r="L1100"/>
      <c r="M1100"/>
      <c r="N1100"/>
    </row>
    <row r="1101" spans="1:14">
      <c r="A1101">
        <v>1100</v>
      </c>
      <c r="B1101">
        <v>2021</v>
      </c>
      <c r="C1101" t="s">
        <v>123</v>
      </c>
      <c r="D1101" t="s">
        <v>1566</v>
      </c>
      <c r="E1101" t="s">
        <v>124</v>
      </c>
      <c r="F1101" t="s">
        <v>24</v>
      </c>
      <c r="G1101">
        <v>259852</v>
      </c>
      <c r="H1101">
        <v>1635319</v>
      </c>
      <c r="I1101">
        <v>103.22324999999999</v>
      </c>
      <c r="J1101">
        <v>1895171</v>
      </c>
      <c r="K1101"/>
      <c r="L1101"/>
      <c r="M1101"/>
      <c r="N1101"/>
    </row>
    <row r="1102" spans="1:14">
      <c r="A1102">
        <v>1101</v>
      </c>
      <c r="B1102">
        <v>2021</v>
      </c>
      <c r="C1102" t="s">
        <v>125</v>
      </c>
      <c r="D1102" t="s">
        <v>1567</v>
      </c>
      <c r="E1102" t="s">
        <v>126</v>
      </c>
      <c r="F1102" t="s">
        <v>19</v>
      </c>
      <c r="G1102">
        <v>1404948672</v>
      </c>
      <c r="H1102">
        <v>1537635216</v>
      </c>
      <c r="I1102">
        <v>111.60833333333299</v>
      </c>
      <c r="J1102">
        <v>2942583888</v>
      </c>
      <c r="K1102"/>
      <c r="L1102"/>
      <c r="M1102"/>
      <c r="N1102"/>
    </row>
    <row r="1103" spans="1:14">
      <c r="A1103">
        <v>1102</v>
      </c>
      <c r="B1103">
        <v>2021</v>
      </c>
      <c r="C1103" t="s">
        <v>127</v>
      </c>
      <c r="D1103" t="s">
        <v>1568</v>
      </c>
      <c r="E1103" t="s">
        <v>128</v>
      </c>
      <c r="F1103" t="s">
        <v>14</v>
      </c>
      <c r="G1103">
        <v>4447696</v>
      </c>
      <c r="H1103">
        <v>1970</v>
      </c>
      <c r="I1103">
        <v>112.449041666667</v>
      </c>
      <c r="J1103">
        <v>4449666</v>
      </c>
      <c r="K1103"/>
      <c r="L1103"/>
      <c r="M1103"/>
      <c r="N1103"/>
    </row>
    <row r="1104" spans="1:14">
      <c r="A1104">
        <v>1103</v>
      </c>
      <c r="B1104">
        <v>2021</v>
      </c>
      <c r="C1104" t="s">
        <v>129</v>
      </c>
      <c r="D1104" t="s">
        <v>1569</v>
      </c>
      <c r="E1104" t="s">
        <v>130</v>
      </c>
      <c r="F1104" t="s">
        <v>9</v>
      </c>
      <c r="G1104">
        <v>57547625</v>
      </c>
      <c r="H1104">
        <v>1058486</v>
      </c>
      <c r="I1104">
        <v>154.011208333333</v>
      </c>
      <c r="J1104">
        <v>58606111</v>
      </c>
      <c r="K1104"/>
      <c r="L1104"/>
      <c r="M1104"/>
      <c r="N1104"/>
    </row>
    <row r="1105" spans="1:14">
      <c r="A1105">
        <v>1104</v>
      </c>
      <c r="B1105">
        <v>2021</v>
      </c>
      <c r="C1105" t="s">
        <v>131</v>
      </c>
      <c r="D1105" t="s">
        <v>1570</v>
      </c>
      <c r="E1105" t="s">
        <v>132</v>
      </c>
      <c r="F1105" t="s">
        <v>24</v>
      </c>
      <c r="G1105">
        <v>31673580</v>
      </c>
      <c r="H1105">
        <v>13477758</v>
      </c>
      <c r="I1105">
        <v>101.32477478007701</v>
      </c>
      <c r="J1105">
        <v>45151338</v>
      </c>
      <c r="K1105"/>
      <c r="L1105"/>
      <c r="M1105"/>
      <c r="N1105"/>
    </row>
    <row r="1106" spans="1:14">
      <c r="A1106">
        <v>1105</v>
      </c>
      <c r="B1106">
        <v>2021</v>
      </c>
      <c r="C1106" t="s">
        <v>133</v>
      </c>
      <c r="D1106" t="s">
        <v>1571</v>
      </c>
      <c r="E1106" t="s">
        <v>134</v>
      </c>
      <c r="F1106" t="s">
        <v>24</v>
      </c>
      <c r="G1106">
        <v>725515</v>
      </c>
      <c r="H1106">
        <v>26708</v>
      </c>
      <c r="I1106">
        <v>109.981939170228</v>
      </c>
      <c r="J1106">
        <v>752223</v>
      </c>
      <c r="K1106"/>
      <c r="L1106"/>
      <c r="M1106"/>
      <c r="N1106"/>
    </row>
    <row r="1107" spans="1:14">
      <c r="A1107">
        <v>1106</v>
      </c>
      <c r="B1107">
        <v>2021</v>
      </c>
      <c r="C1107" t="s">
        <v>135</v>
      </c>
      <c r="D1107" t="s">
        <v>1572</v>
      </c>
      <c r="E1107" t="s">
        <v>136</v>
      </c>
      <c r="F1107" t="s">
        <v>24</v>
      </c>
      <c r="G1107">
        <v>1074992</v>
      </c>
      <c r="H1107">
        <v>334810</v>
      </c>
      <c r="I1107">
        <v>124.534425269358</v>
      </c>
      <c r="J1107">
        <v>1409802</v>
      </c>
      <c r="K1107"/>
      <c r="L1107"/>
      <c r="M1107"/>
      <c r="N1107"/>
    </row>
    <row r="1108" spans="1:14">
      <c r="A1108">
        <v>1107</v>
      </c>
      <c r="B1108">
        <v>2021</v>
      </c>
      <c r="C1108" t="s">
        <v>139</v>
      </c>
      <c r="D1108" t="s">
        <v>1573</v>
      </c>
      <c r="E1108" t="s">
        <v>140</v>
      </c>
      <c r="F1108" t="s">
        <v>19</v>
      </c>
      <c r="G1108">
        <v>51381175</v>
      </c>
      <c r="H1108">
        <v>59008009</v>
      </c>
      <c r="I1108">
        <v>101.223824166667</v>
      </c>
      <c r="J1108">
        <v>110389184</v>
      </c>
      <c r="K1108"/>
      <c r="L1108"/>
      <c r="M1108"/>
      <c r="N1108"/>
    </row>
    <row r="1109" spans="1:14">
      <c r="A1109">
        <v>1108</v>
      </c>
      <c r="B1109">
        <v>2021</v>
      </c>
      <c r="C1109" t="s">
        <v>141</v>
      </c>
      <c r="D1109" t="s">
        <v>1574</v>
      </c>
      <c r="E1109" t="s">
        <v>142</v>
      </c>
      <c r="F1109" t="s">
        <v>14</v>
      </c>
      <c r="G1109">
        <v>39783940</v>
      </c>
      <c r="H1109">
        <v>36188145</v>
      </c>
      <c r="I1109">
        <v>150.92916666666699</v>
      </c>
      <c r="J1109">
        <v>75972085</v>
      </c>
      <c r="K1109"/>
      <c r="L1109"/>
      <c r="M1109"/>
      <c r="N1109"/>
    </row>
    <row r="1110" spans="1:14">
      <c r="A1110">
        <v>1109</v>
      </c>
      <c r="B1110">
        <v>2021</v>
      </c>
      <c r="C1110" t="s">
        <v>143</v>
      </c>
      <c r="D1110" t="s">
        <v>1575</v>
      </c>
      <c r="E1110" t="s">
        <v>144</v>
      </c>
      <c r="F1110" t="s">
        <v>24</v>
      </c>
      <c r="G1110">
        <v>0</v>
      </c>
      <c r="H1110">
        <v>1062</v>
      </c>
      <c r="I1110">
        <v>108.24497490882899</v>
      </c>
      <c r="J1110">
        <v>1062</v>
      </c>
      <c r="K1110"/>
      <c r="L1110"/>
      <c r="M1110"/>
      <c r="N1110"/>
    </row>
    <row r="1111" spans="1:14">
      <c r="A1111">
        <v>1110</v>
      </c>
      <c r="B1111">
        <v>2021</v>
      </c>
      <c r="C1111" t="s">
        <v>145</v>
      </c>
      <c r="D1111" t="s">
        <v>1576</v>
      </c>
      <c r="E1111" t="s">
        <v>146</v>
      </c>
      <c r="F1111" t="s">
        <v>56</v>
      </c>
      <c r="G1111">
        <v>28457968</v>
      </c>
      <c r="H1111">
        <v>2394399</v>
      </c>
      <c r="I1111">
        <v>125.823333333333</v>
      </c>
      <c r="J1111">
        <v>30852367</v>
      </c>
      <c r="K1111"/>
      <c r="L1111"/>
      <c r="M1111"/>
      <c r="N1111"/>
    </row>
    <row r="1112" spans="1:14">
      <c r="A1112">
        <v>1111</v>
      </c>
      <c r="B1112">
        <v>2021</v>
      </c>
      <c r="C1112" t="s">
        <v>147</v>
      </c>
      <c r="D1112" t="s">
        <v>1577</v>
      </c>
      <c r="E1112" t="s">
        <v>148</v>
      </c>
      <c r="F1112" t="s">
        <v>9</v>
      </c>
      <c r="G1112">
        <v>1195061980</v>
      </c>
      <c r="H1112">
        <v>107393881</v>
      </c>
      <c r="I1112">
        <v>101.433333333333</v>
      </c>
      <c r="J1112">
        <v>1302455861</v>
      </c>
      <c r="K1112"/>
      <c r="L1112"/>
      <c r="M1112"/>
      <c r="N1112"/>
    </row>
    <row r="1113" spans="1:14">
      <c r="A1113">
        <v>1112</v>
      </c>
      <c r="B1113">
        <v>2021</v>
      </c>
      <c r="C1113" t="s">
        <v>149</v>
      </c>
      <c r="D1113" t="s">
        <v>1578</v>
      </c>
      <c r="E1113" t="s">
        <v>150</v>
      </c>
      <c r="F1113" t="s">
        <v>14</v>
      </c>
      <c r="G1113">
        <v>1878426</v>
      </c>
      <c r="H1113">
        <v>7610223</v>
      </c>
      <c r="I1113">
        <v>357.91666666666703</v>
      </c>
      <c r="J1113">
        <v>9488649</v>
      </c>
      <c r="K1113"/>
      <c r="L1113"/>
      <c r="M1113"/>
      <c r="N1113"/>
    </row>
    <row r="1114" spans="1:14">
      <c r="A1114">
        <v>1113</v>
      </c>
      <c r="B1114">
        <v>2021</v>
      </c>
      <c r="C1114" t="s">
        <v>151</v>
      </c>
      <c r="D1114" t="s">
        <v>1579</v>
      </c>
      <c r="E1114" t="s">
        <v>152</v>
      </c>
      <c r="F1114" t="s">
        <v>19</v>
      </c>
      <c r="G1114">
        <v>1441573</v>
      </c>
      <c r="H1114">
        <v>6535940</v>
      </c>
      <c r="I1114">
        <v>105.05</v>
      </c>
      <c r="J1114">
        <v>7977513</v>
      </c>
      <c r="K1114"/>
      <c r="L1114"/>
      <c r="M1114"/>
      <c r="N1114"/>
    </row>
    <row r="1115" spans="1:14">
      <c r="A1115">
        <v>1114</v>
      </c>
      <c r="B1115">
        <v>2021</v>
      </c>
      <c r="C1115" t="s">
        <v>153</v>
      </c>
      <c r="D1115" t="s">
        <v>1580</v>
      </c>
      <c r="E1115" t="s">
        <v>154</v>
      </c>
      <c r="F1115" t="s">
        <v>14</v>
      </c>
      <c r="G1115">
        <v>232593</v>
      </c>
      <c r="H1115">
        <v>1139163</v>
      </c>
      <c r="I1115">
        <v>176.333333333333</v>
      </c>
      <c r="J1115">
        <v>1371756</v>
      </c>
      <c r="K1115"/>
      <c r="L1115"/>
      <c r="M1115"/>
      <c r="N1115"/>
    </row>
    <row r="1116" spans="1:14">
      <c r="A1116">
        <v>1115</v>
      </c>
      <c r="B1116">
        <v>2021</v>
      </c>
      <c r="C1116" t="s">
        <v>155</v>
      </c>
      <c r="D1116" t="s">
        <v>1581</v>
      </c>
      <c r="E1116" t="s">
        <v>156</v>
      </c>
      <c r="F1116" t="s">
        <v>19</v>
      </c>
      <c r="G1116">
        <v>4361818</v>
      </c>
      <c r="H1116">
        <v>152212914</v>
      </c>
      <c r="I1116">
        <v>160.24166666666699</v>
      </c>
      <c r="J1116">
        <v>156574732</v>
      </c>
      <c r="K1116"/>
      <c r="L1116"/>
      <c r="M1116"/>
      <c r="N1116"/>
    </row>
    <row r="1117" spans="1:14">
      <c r="A1117">
        <v>1116</v>
      </c>
      <c r="B1117">
        <v>2021</v>
      </c>
      <c r="C1117" t="s">
        <v>0</v>
      </c>
      <c r="D1117" t="s">
        <v>1582</v>
      </c>
      <c r="E1117" t="s">
        <v>157</v>
      </c>
      <c r="F1117" t="s">
        <v>9</v>
      </c>
      <c r="G1117">
        <v>1298376747</v>
      </c>
      <c r="H1117">
        <v>1280108824</v>
      </c>
      <c r="I1117">
        <v>142.43381666666701</v>
      </c>
      <c r="J1117">
        <v>2578485571</v>
      </c>
      <c r="K1117"/>
      <c r="L1117"/>
      <c r="M1117"/>
      <c r="N1117"/>
    </row>
    <row r="1118" spans="1:14">
      <c r="A1118">
        <v>1117</v>
      </c>
      <c r="B1118">
        <v>2021</v>
      </c>
      <c r="C1118" t="s">
        <v>158</v>
      </c>
      <c r="D1118" t="s">
        <v>1583</v>
      </c>
      <c r="E1118" t="s">
        <v>159</v>
      </c>
      <c r="F1118" t="s">
        <v>19</v>
      </c>
      <c r="G1118">
        <v>84884041</v>
      </c>
      <c r="H1118">
        <v>228444233</v>
      </c>
      <c r="I1118">
        <v>104.175</v>
      </c>
      <c r="J1118">
        <v>313328274</v>
      </c>
      <c r="K1118"/>
      <c r="L1118"/>
      <c r="M1118"/>
      <c r="N1118"/>
    </row>
    <row r="1119" spans="1:14">
      <c r="A1119">
        <v>1118</v>
      </c>
      <c r="B1119">
        <v>2021</v>
      </c>
      <c r="C1119" t="s">
        <v>160</v>
      </c>
      <c r="D1119" t="s">
        <v>1584</v>
      </c>
      <c r="E1119" t="s">
        <v>161</v>
      </c>
      <c r="F1119" t="s">
        <v>9</v>
      </c>
      <c r="G1119">
        <v>24306827</v>
      </c>
      <c r="H1119">
        <v>149945206</v>
      </c>
      <c r="I1119">
        <v>95.783333333333303</v>
      </c>
      <c r="J1119">
        <v>174252033</v>
      </c>
      <c r="K1119"/>
      <c r="L1119"/>
      <c r="M1119"/>
      <c r="N1119"/>
    </row>
    <row r="1120" spans="1:14">
      <c r="A1120">
        <v>1119</v>
      </c>
      <c r="B1120">
        <v>2021</v>
      </c>
      <c r="C1120" t="s">
        <v>162</v>
      </c>
      <c r="D1120" t="s">
        <v>1585</v>
      </c>
      <c r="E1120" t="s">
        <v>163</v>
      </c>
      <c r="F1120" t="s">
        <v>9</v>
      </c>
      <c r="G1120">
        <v>454754750</v>
      </c>
      <c r="H1120">
        <v>917587673</v>
      </c>
      <c r="I1120">
        <v>161.34166666666701</v>
      </c>
      <c r="J1120">
        <v>1372342423</v>
      </c>
      <c r="K1120"/>
      <c r="L1120"/>
      <c r="M1120"/>
      <c r="N1120"/>
    </row>
    <row r="1121" spans="1:14">
      <c r="A1121">
        <v>1120</v>
      </c>
      <c r="B1121">
        <v>2021</v>
      </c>
      <c r="C1121" t="s">
        <v>164</v>
      </c>
      <c r="D1121" t="s">
        <v>1586</v>
      </c>
      <c r="E1121" t="s">
        <v>165</v>
      </c>
      <c r="F1121" t="s">
        <v>9</v>
      </c>
      <c r="G1121">
        <v>16213441</v>
      </c>
      <c r="H1121">
        <v>87613</v>
      </c>
      <c r="I1121">
        <v>111.45</v>
      </c>
      <c r="J1121">
        <v>16301054</v>
      </c>
      <c r="K1121"/>
      <c r="L1121"/>
      <c r="M1121"/>
      <c r="N1121"/>
    </row>
    <row r="1122" spans="1:14">
      <c r="A1122">
        <v>1121</v>
      </c>
      <c r="B1122">
        <v>2021</v>
      </c>
      <c r="C1122" t="s">
        <v>166</v>
      </c>
      <c r="D1122" t="s">
        <v>1587</v>
      </c>
      <c r="E1122" t="s">
        <v>167</v>
      </c>
      <c r="F1122" t="s">
        <v>9</v>
      </c>
      <c r="G1122">
        <v>2444670</v>
      </c>
      <c r="H1122">
        <v>2347655</v>
      </c>
      <c r="I1122">
        <v>91.710893854748406</v>
      </c>
      <c r="J1122">
        <v>4792325</v>
      </c>
      <c r="K1122"/>
      <c r="L1122"/>
      <c r="M1122"/>
      <c r="N1122"/>
    </row>
    <row r="1123" spans="1:14">
      <c r="A1123">
        <v>1122</v>
      </c>
      <c r="B1123">
        <v>2021</v>
      </c>
      <c r="C1123" t="s">
        <v>168</v>
      </c>
      <c r="D1123" t="s">
        <v>1588</v>
      </c>
      <c r="E1123" t="s">
        <v>169</v>
      </c>
      <c r="F1123" t="s">
        <v>19</v>
      </c>
      <c r="G1123">
        <v>2155793</v>
      </c>
      <c r="H1123">
        <v>4264784</v>
      </c>
      <c r="I1123">
        <v>178.26025833333301</v>
      </c>
      <c r="J1123">
        <v>6420577</v>
      </c>
      <c r="K1123"/>
      <c r="L1123"/>
      <c r="M1123"/>
      <c r="N1123"/>
    </row>
    <row r="1124" spans="1:14">
      <c r="A1124">
        <v>1123</v>
      </c>
      <c r="B1124">
        <v>2021</v>
      </c>
      <c r="C1124" t="s">
        <v>170</v>
      </c>
      <c r="D1124" t="s">
        <v>1589</v>
      </c>
      <c r="E1124" t="s">
        <v>171</v>
      </c>
      <c r="F1124" t="s">
        <v>19</v>
      </c>
      <c r="G1124">
        <v>242342460</v>
      </c>
      <c r="H1124">
        <v>1476071627</v>
      </c>
      <c r="I1124">
        <v>104.658333333333</v>
      </c>
      <c r="J1124">
        <v>1718414087</v>
      </c>
      <c r="K1124"/>
      <c r="L1124"/>
      <c r="M1124"/>
      <c r="N1124"/>
    </row>
    <row r="1125" spans="1:14">
      <c r="A1125">
        <v>1124</v>
      </c>
      <c r="B1125">
        <v>2021</v>
      </c>
      <c r="C1125" t="s">
        <v>172</v>
      </c>
      <c r="D1125" t="s">
        <v>1590</v>
      </c>
      <c r="E1125" t="s">
        <v>173</v>
      </c>
      <c r="F1125" t="s">
        <v>14</v>
      </c>
      <c r="G1125">
        <v>33397963</v>
      </c>
      <c r="H1125">
        <v>8102048</v>
      </c>
      <c r="I1125">
        <v>111.39599483094101</v>
      </c>
      <c r="J1125">
        <v>41500011</v>
      </c>
      <c r="K1125"/>
      <c r="L1125"/>
      <c r="M1125"/>
      <c r="N1125"/>
    </row>
    <row r="1126" spans="1:14">
      <c r="A1126">
        <v>1125</v>
      </c>
      <c r="B1126">
        <v>2021</v>
      </c>
      <c r="C1126" t="s">
        <v>174</v>
      </c>
      <c r="D1126" t="s">
        <v>1591</v>
      </c>
      <c r="E1126" t="s">
        <v>175</v>
      </c>
      <c r="F1126" t="s">
        <v>9</v>
      </c>
      <c r="G1126">
        <v>67563386</v>
      </c>
      <c r="H1126">
        <v>3625113</v>
      </c>
      <c r="I1126">
        <v>102.458211566269</v>
      </c>
      <c r="J1126">
        <v>71188499</v>
      </c>
      <c r="K1126"/>
      <c r="L1126"/>
      <c r="M1126"/>
      <c r="N1126"/>
    </row>
    <row r="1127" spans="1:14">
      <c r="A1127">
        <v>1126</v>
      </c>
      <c r="B1127">
        <v>2021</v>
      </c>
      <c r="C1127" t="s">
        <v>176</v>
      </c>
      <c r="D1127" t="s">
        <v>1592</v>
      </c>
      <c r="E1127" t="s">
        <v>177</v>
      </c>
      <c r="F1127" t="s">
        <v>9</v>
      </c>
      <c r="G1127">
        <v>3608785136</v>
      </c>
      <c r="H1127">
        <v>4256216194</v>
      </c>
      <c r="I1127">
        <v>99.758333333333297</v>
      </c>
      <c r="J1127">
        <v>7865001330</v>
      </c>
      <c r="K1127"/>
      <c r="L1127"/>
      <c r="M1127"/>
      <c r="N1127"/>
    </row>
    <row r="1128" spans="1:14">
      <c r="A1128">
        <v>1127</v>
      </c>
      <c r="B1128">
        <v>2021</v>
      </c>
      <c r="C1128" t="s">
        <v>178</v>
      </c>
      <c r="D1128" t="s">
        <v>1593</v>
      </c>
      <c r="E1128" t="s">
        <v>179</v>
      </c>
      <c r="F1128" t="s">
        <v>24</v>
      </c>
      <c r="G1128">
        <v>6570564</v>
      </c>
      <c r="H1128">
        <v>4499084</v>
      </c>
      <c r="I1128">
        <v>115.331</v>
      </c>
      <c r="J1128">
        <v>11069648</v>
      </c>
      <c r="K1128"/>
      <c r="L1128"/>
      <c r="M1128"/>
      <c r="N1128"/>
    </row>
    <row r="1129" spans="1:14">
      <c r="A1129">
        <v>1128</v>
      </c>
      <c r="B1129">
        <v>2021</v>
      </c>
      <c r="C1129" t="s">
        <v>180</v>
      </c>
      <c r="D1129" t="s">
        <v>1594</v>
      </c>
      <c r="E1129" t="s">
        <v>181</v>
      </c>
      <c r="F1129" t="s">
        <v>9</v>
      </c>
      <c r="G1129">
        <v>71781</v>
      </c>
      <c r="H1129">
        <v>4439</v>
      </c>
      <c r="I1129">
        <v>126.068519580466</v>
      </c>
      <c r="J1129">
        <v>76220</v>
      </c>
      <c r="K1129"/>
      <c r="L1129"/>
      <c r="M1129"/>
      <c r="N1129"/>
    </row>
    <row r="1130" spans="1:14">
      <c r="A1130">
        <v>1129</v>
      </c>
      <c r="B1130">
        <v>2021</v>
      </c>
      <c r="C1130" t="s">
        <v>182</v>
      </c>
      <c r="D1130" t="s">
        <v>1595</v>
      </c>
      <c r="E1130" t="s">
        <v>183</v>
      </c>
      <c r="F1130" t="s">
        <v>9</v>
      </c>
      <c r="G1130">
        <v>14794537</v>
      </c>
      <c r="H1130">
        <v>39606541</v>
      </c>
      <c r="I1130">
        <v>187.979833333333</v>
      </c>
      <c r="J1130">
        <v>54401078</v>
      </c>
      <c r="K1130"/>
      <c r="L1130"/>
      <c r="M1130"/>
      <c r="N1130"/>
    </row>
    <row r="1131" spans="1:14">
      <c r="A1131">
        <v>1130</v>
      </c>
      <c r="B1131">
        <v>2021</v>
      </c>
      <c r="C1131" t="s">
        <v>184</v>
      </c>
      <c r="D1131" t="s">
        <v>1596</v>
      </c>
      <c r="E1131" t="s">
        <v>185</v>
      </c>
      <c r="F1131" t="s">
        <v>29</v>
      </c>
      <c r="G1131">
        <v>10114711</v>
      </c>
      <c r="H1131">
        <v>10162</v>
      </c>
      <c r="I1131">
        <v>131.38706081501999</v>
      </c>
      <c r="J1131">
        <v>10124873</v>
      </c>
      <c r="K1131"/>
      <c r="L1131"/>
      <c r="M1131"/>
      <c r="N1131"/>
    </row>
    <row r="1132" spans="1:14">
      <c r="A1132">
        <v>1131</v>
      </c>
      <c r="B1132">
        <v>2021</v>
      </c>
      <c r="C1132" t="s">
        <v>186</v>
      </c>
      <c r="D1132" t="s">
        <v>1597</v>
      </c>
      <c r="E1132" t="s">
        <v>187</v>
      </c>
      <c r="F1132" t="s">
        <v>14</v>
      </c>
      <c r="G1132">
        <v>457269</v>
      </c>
      <c r="H1132">
        <v>20389</v>
      </c>
      <c r="I1132">
        <v>105.900229533333</v>
      </c>
      <c r="J1132">
        <v>477658</v>
      </c>
      <c r="K1132"/>
      <c r="L1132"/>
      <c r="M1132"/>
      <c r="N1132"/>
    </row>
    <row r="1133" spans="1:14">
      <c r="A1133">
        <v>1132</v>
      </c>
      <c r="B1133">
        <v>2021</v>
      </c>
      <c r="C1133" t="s">
        <v>188</v>
      </c>
      <c r="D1133" t="s">
        <v>1598</v>
      </c>
      <c r="E1133" t="s">
        <v>189</v>
      </c>
      <c r="F1133" t="s">
        <v>9</v>
      </c>
      <c r="G1133">
        <v>2019901932</v>
      </c>
      <c r="H1133">
        <v>3015743255</v>
      </c>
      <c r="I1133">
        <v>102.49833333333299</v>
      </c>
      <c r="J1133">
        <v>5035645187</v>
      </c>
      <c r="K1133"/>
      <c r="L1133"/>
      <c r="M1133"/>
      <c r="N1133"/>
    </row>
    <row r="1134" spans="1:14">
      <c r="A1134">
        <v>1133</v>
      </c>
      <c r="B1134">
        <v>2021</v>
      </c>
      <c r="C1134" t="s">
        <v>190</v>
      </c>
      <c r="D1134" t="s">
        <v>1599</v>
      </c>
      <c r="E1134" t="s">
        <v>191</v>
      </c>
      <c r="F1134" t="s">
        <v>9</v>
      </c>
      <c r="G1134">
        <v>71286843</v>
      </c>
      <c r="H1134">
        <v>70722245</v>
      </c>
      <c r="I1134">
        <v>120.583333333333</v>
      </c>
      <c r="J1134">
        <v>142009088</v>
      </c>
      <c r="K1134"/>
      <c r="L1134"/>
      <c r="M1134"/>
      <c r="N1134"/>
    </row>
    <row r="1135" spans="1:14">
      <c r="A1135">
        <v>1134</v>
      </c>
      <c r="B1135">
        <v>2021</v>
      </c>
      <c r="C1135" t="s">
        <v>194</v>
      </c>
      <c r="D1135" t="s">
        <v>1600</v>
      </c>
      <c r="E1135" t="s">
        <v>195</v>
      </c>
      <c r="F1135" t="s">
        <v>9</v>
      </c>
      <c r="G1135">
        <v>2097280</v>
      </c>
      <c r="H1135">
        <v>25906</v>
      </c>
      <c r="I1135">
        <v>96.486777367773698</v>
      </c>
      <c r="J1135">
        <v>2123186</v>
      </c>
      <c r="K1135"/>
      <c r="L1135"/>
      <c r="M1135"/>
      <c r="N1135"/>
    </row>
    <row r="1136" spans="1:14">
      <c r="A1136">
        <v>1135</v>
      </c>
      <c r="B1136">
        <v>2021</v>
      </c>
      <c r="C1136" t="s">
        <v>196</v>
      </c>
      <c r="D1136" t="s">
        <v>1601</v>
      </c>
      <c r="E1136" t="s">
        <v>197</v>
      </c>
      <c r="F1136" t="s">
        <v>9</v>
      </c>
      <c r="G1136">
        <v>975790</v>
      </c>
      <c r="H1136">
        <v>3138626</v>
      </c>
      <c r="I1136">
        <v>117.435517324579</v>
      </c>
      <c r="J1136">
        <v>4114416</v>
      </c>
      <c r="K1136"/>
      <c r="L1136"/>
      <c r="M1136"/>
      <c r="N1136"/>
    </row>
    <row r="1137" spans="1:14">
      <c r="A1137">
        <v>1136</v>
      </c>
      <c r="B1137">
        <v>2021</v>
      </c>
      <c r="C1137" t="s">
        <v>198</v>
      </c>
      <c r="D1137" t="s">
        <v>1602</v>
      </c>
      <c r="E1137" t="s">
        <v>199</v>
      </c>
      <c r="F1137" t="s">
        <v>9</v>
      </c>
      <c r="G1137">
        <v>4529376</v>
      </c>
      <c r="H1137">
        <v>1164822</v>
      </c>
      <c r="I1137">
        <v>516.82383467494799</v>
      </c>
      <c r="J1137">
        <v>5694198</v>
      </c>
      <c r="K1137"/>
      <c r="L1137"/>
      <c r="M1137"/>
      <c r="N1137"/>
    </row>
    <row r="1138" spans="1:14">
      <c r="A1138">
        <v>1137</v>
      </c>
      <c r="B1138">
        <v>2021</v>
      </c>
      <c r="C1138" t="s">
        <v>200</v>
      </c>
      <c r="D1138" t="s">
        <v>1603</v>
      </c>
      <c r="E1138" t="s">
        <v>201</v>
      </c>
      <c r="F1138" t="s">
        <v>14</v>
      </c>
      <c r="G1138">
        <v>3139342</v>
      </c>
      <c r="H1138">
        <v>8965</v>
      </c>
      <c r="I1138">
        <v>102.380833333333</v>
      </c>
      <c r="J1138">
        <v>3148307</v>
      </c>
      <c r="K1138"/>
      <c r="L1138"/>
      <c r="M1138"/>
      <c r="N1138"/>
    </row>
    <row r="1139" spans="1:14">
      <c r="A1139">
        <v>1138</v>
      </c>
      <c r="B1139">
        <v>2021</v>
      </c>
      <c r="C1139" t="s">
        <v>202</v>
      </c>
      <c r="D1139" t="s">
        <v>1604</v>
      </c>
      <c r="E1139" t="s">
        <v>203</v>
      </c>
      <c r="F1139" t="s">
        <v>9</v>
      </c>
      <c r="G1139">
        <v>364056718</v>
      </c>
      <c r="H1139">
        <v>60732188</v>
      </c>
      <c r="I1139">
        <v>116.794936853002</v>
      </c>
      <c r="J1139">
        <v>424788906</v>
      </c>
      <c r="K1139"/>
      <c r="L1139"/>
      <c r="M1139"/>
      <c r="N1139"/>
    </row>
    <row r="1140" spans="1:14">
      <c r="A1140">
        <v>1139</v>
      </c>
      <c r="B1140">
        <v>2021</v>
      </c>
      <c r="C1140" t="s">
        <v>206</v>
      </c>
      <c r="D1140" t="s">
        <v>1605</v>
      </c>
      <c r="E1140" t="s">
        <v>207</v>
      </c>
      <c r="F1140" t="s">
        <v>24</v>
      </c>
      <c r="G1140">
        <v>0</v>
      </c>
      <c r="H1140">
        <v>62867</v>
      </c>
      <c r="I1140">
        <v>92.360180495099598</v>
      </c>
      <c r="J1140">
        <v>62867</v>
      </c>
      <c r="K1140"/>
      <c r="L1140"/>
      <c r="M1140"/>
      <c r="N1140"/>
    </row>
    <row r="1141" spans="1:14">
      <c r="A1141">
        <v>1140</v>
      </c>
      <c r="B1141">
        <v>2021</v>
      </c>
      <c r="C1141" t="s">
        <v>208</v>
      </c>
      <c r="D1141" t="s">
        <v>1606</v>
      </c>
      <c r="E1141" t="s">
        <v>209</v>
      </c>
      <c r="F1141" t="s">
        <v>19</v>
      </c>
      <c r="G1141">
        <v>17965505</v>
      </c>
      <c r="H1141">
        <v>45124554</v>
      </c>
      <c r="I1141">
        <v>116.5284</v>
      </c>
      <c r="J1141">
        <v>63090059</v>
      </c>
      <c r="K1141"/>
      <c r="L1141"/>
      <c r="M1141"/>
      <c r="N1141"/>
    </row>
    <row r="1142" spans="1:14">
      <c r="A1142">
        <v>1141</v>
      </c>
      <c r="B1142">
        <v>2021</v>
      </c>
      <c r="C1142" t="s">
        <v>210</v>
      </c>
      <c r="D1142" t="s">
        <v>1607</v>
      </c>
      <c r="E1142" t="s">
        <v>211</v>
      </c>
      <c r="F1142" t="s">
        <v>19</v>
      </c>
      <c r="G1142">
        <v>350674</v>
      </c>
      <c r="H1142">
        <v>11097902</v>
      </c>
      <c r="I1142">
        <v>108.940833333333</v>
      </c>
      <c r="J1142">
        <v>11448576</v>
      </c>
      <c r="K1142"/>
      <c r="L1142"/>
      <c r="M1142"/>
      <c r="N1142"/>
    </row>
    <row r="1143" spans="1:14">
      <c r="A1143">
        <v>1142</v>
      </c>
      <c r="B1143">
        <v>2021</v>
      </c>
      <c r="C1143" t="s">
        <v>212</v>
      </c>
      <c r="D1143" t="s">
        <v>1608</v>
      </c>
      <c r="E1143" t="s">
        <v>213</v>
      </c>
      <c r="F1143" t="s">
        <v>19</v>
      </c>
      <c r="G1143">
        <v>11236925</v>
      </c>
      <c r="H1143">
        <v>18923791</v>
      </c>
      <c r="I1143">
        <v>112.464125</v>
      </c>
      <c r="J1143">
        <v>30160716</v>
      </c>
      <c r="K1143"/>
      <c r="L1143"/>
      <c r="M1143"/>
      <c r="N1143"/>
    </row>
    <row r="1144" spans="1:14">
      <c r="A1144">
        <v>1143</v>
      </c>
      <c r="B1144">
        <v>2021</v>
      </c>
      <c r="C1144" t="s">
        <v>214</v>
      </c>
      <c r="D1144" t="s">
        <v>1609</v>
      </c>
      <c r="E1144" t="s">
        <v>215</v>
      </c>
      <c r="F1144" t="s">
        <v>24</v>
      </c>
      <c r="G1144">
        <v>90850726</v>
      </c>
      <c r="H1144">
        <v>21374</v>
      </c>
      <c r="I1144">
        <v>275.85000000000002</v>
      </c>
      <c r="J1144">
        <v>90872100</v>
      </c>
      <c r="K1144"/>
      <c r="L1144"/>
      <c r="M1144"/>
      <c r="N1144"/>
    </row>
    <row r="1145" spans="1:14">
      <c r="A1145">
        <v>1144</v>
      </c>
      <c r="B1145">
        <v>2021</v>
      </c>
      <c r="C1145" t="s">
        <v>216</v>
      </c>
      <c r="D1145" t="s">
        <v>1610</v>
      </c>
      <c r="E1145" t="s">
        <v>217</v>
      </c>
      <c r="F1145" t="s">
        <v>24</v>
      </c>
      <c r="G1145">
        <v>35315392</v>
      </c>
      <c r="H1145">
        <v>52072290</v>
      </c>
      <c r="I1145">
        <v>103.9</v>
      </c>
      <c r="J1145">
        <v>87387682</v>
      </c>
      <c r="K1145"/>
      <c r="L1145"/>
      <c r="M1145"/>
      <c r="N1145"/>
    </row>
    <row r="1146" spans="1:14">
      <c r="A1146">
        <v>1145</v>
      </c>
      <c r="B1146">
        <v>2021</v>
      </c>
      <c r="C1146" t="s">
        <v>218</v>
      </c>
      <c r="D1146" t="s">
        <v>1611</v>
      </c>
      <c r="E1146" t="s">
        <v>219</v>
      </c>
      <c r="F1146" t="s">
        <v>19</v>
      </c>
      <c r="G1146">
        <v>136802</v>
      </c>
      <c r="H1146">
        <v>601492</v>
      </c>
      <c r="I1146">
        <v>68.179695030804695</v>
      </c>
      <c r="J1146">
        <v>738294</v>
      </c>
      <c r="K1146"/>
      <c r="L1146"/>
      <c r="M1146"/>
      <c r="N1146"/>
    </row>
    <row r="1147" spans="1:14">
      <c r="A1147">
        <v>1146</v>
      </c>
      <c r="B1147">
        <v>2021</v>
      </c>
      <c r="C1147" t="s">
        <v>220</v>
      </c>
      <c r="D1147" t="s">
        <v>1612</v>
      </c>
      <c r="E1147" t="s">
        <v>221</v>
      </c>
      <c r="F1147" t="s">
        <v>24</v>
      </c>
      <c r="G1147">
        <v>4585149</v>
      </c>
      <c r="H1147">
        <v>2886190</v>
      </c>
      <c r="I1147">
        <v>137.32666666666699</v>
      </c>
      <c r="J1147">
        <v>7471339</v>
      </c>
      <c r="K1147"/>
      <c r="L1147"/>
      <c r="M1147"/>
      <c r="N1147"/>
    </row>
    <row r="1148" spans="1:14">
      <c r="A1148">
        <v>1147</v>
      </c>
      <c r="B1148">
        <v>2021</v>
      </c>
      <c r="C1148" t="s">
        <v>222</v>
      </c>
      <c r="D1148" t="s">
        <v>1613</v>
      </c>
      <c r="E1148" t="s">
        <v>223</v>
      </c>
      <c r="F1148" t="s">
        <v>24</v>
      </c>
      <c r="G1148">
        <v>551451</v>
      </c>
      <c r="H1148">
        <v>398229</v>
      </c>
      <c r="I1148">
        <v>105.23333333333299</v>
      </c>
      <c r="J1148">
        <v>949680</v>
      </c>
      <c r="K1148"/>
      <c r="L1148"/>
      <c r="M1148"/>
      <c r="N1148"/>
    </row>
    <row r="1149" spans="1:14">
      <c r="A1149">
        <v>1148</v>
      </c>
      <c r="B1149">
        <v>2021</v>
      </c>
      <c r="C1149" t="s">
        <v>226</v>
      </c>
      <c r="D1149" t="s">
        <v>1614</v>
      </c>
      <c r="E1149" t="s">
        <v>227</v>
      </c>
      <c r="F1149" t="s">
        <v>9</v>
      </c>
      <c r="G1149">
        <v>17272649</v>
      </c>
      <c r="H1149">
        <v>171399</v>
      </c>
      <c r="I1149">
        <v>107.352812433802</v>
      </c>
      <c r="J1149">
        <v>17444048</v>
      </c>
      <c r="K1149"/>
      <c r="L1149"/>
      <c r="M1149"/>
      <c r="N1149"/>
    </row>
    <row r="1150" spans="1:14">
      <c r="A1150">
        <v>1149</v>
      </c>
      <c r="B1150">
        <v>2021</v>
      </c>
      <c r="C1150" t="s">
        <v>228</v>
      </c>
      <c r="D1150" t="s">
        <v>1615</v>
      </c>
      <c r="E1150" t="s">
        <v>229</v>
      </c>
      <c r="F1150" t="s">
        <v>9</v>
      </c>
      <c r="G1150">
        <v>8474652</v>
      </c>
      <c r="H1150">
        <v>191272</v>
      </c>
      <c r="I1150">
        <v>102.630476393333</v>
      </c>
      <c r="J1150">
        <v>8665924</v>
      </c>
      <c r="K1150"/>
      <c r="L1150"/>
      <c r="M1150"/>
      <c r="N1150"/>
    </row>
    <row r="1151" spans="1:14">
      <c r="A1151">
        <v>1150</v>
      </c>
      <c r="B1151">
        <v>2021</v>
      </c>
      <c r="C1151" t="s">
        <v>232</v>
      </c>
      <c r="D1151" t="s">
        <v>1616</v>
      </c>
      <c r="E1151" t="s">
        <v>233</v>
      </c>
      <c r="F1151" t="s">
        <v>24</v>
      </c>
      <c r="G1151">
        <v>706625</v>
      </c>
      <c r="H1151">
        <v>13121</v>
      </c>
      <c r="I1151">
        <v>106.049096307772</v>
      </c>
      <c r="J1151">
        <v>719746</v>
      </c>
      <c r="K1151"/>
      <c r="L1151"/>
      <c r="M1151"/>
      <c r="N1151"/>
    </row>
    <row r="1152" spans="1:14">
      <c r="A1152">
        <v>1151</v>
      </c>
      <c r="B1152">
        <v>2021</v>
      </c>
      <c r="C1152" t="s">
        <v>234</v>
      </c>
      <c r="D1152" t="s">
        <v>1617</v>
      </c>
      <c r="E1152" t="s">
        <v>235</v>
      </c>
      <c r="F1152" t="s">
        <v>14</v>
      </c>
      <c r="G1152">
        <v>0</v>
      </c>
      <c r="H1152">
        <v>6882</v>
      </c>
      <c r="I1152">
        <v>100.351666666667</v>
      </c>
      <c r="J1152">
        <v>6882</v>
      </c>
      <c r="K1152"/>
      <c r="L1152"/>
      <c r="M1152"/>
      <c r="N1152"/>
    </row>
    <row r="1153" spans="1:14">
      <c r="A1153">
        <v>1152</v>
      </c>
      <c r="B1153">
        <v>2021</v>
      </c>
      <c r="C1153" t="s">
        <v>236</v>
      </c>
      <c r="D1153" t="s">
        <v>1618</v>
      </c>
      <c r="E1153" t="s">
        <v>237</v>
      </c>
      <c r="F1153" t="s">
        <v>19</v>
      </c>
      <c r="G1153">
        <v>7393570</v>
      </c>
      <c r="H1153">
        <v>5690400</v>
      </c>
      <c r="I1153">
        <v>104.865538011469</v>
      </c>
      <c r="J1153">
        <v>13083970</v>
      </c>
      <c r="K1153"/>
      <c r="L1153"/>
      <c r="M1153"/>
      <c r="N1153"/>
    </row>
    <row r="1154" spans="1:14">
      <c r="A1154">
        <v>1153</v>
      </c>
      <c r="B1154">
        <v>2021</v>
      </c>
      <c r="C1154" t="s">
        <v>238</v>
      </c>
      <c r="D1154" t="s">
        <v>1619</v>
      </c>
      <c r="E1154" t="s">
        <v>239</v>
      </c>
      <c r="F1154" t="s">
        <v>24</v>
      </c>
      <c r="G1154">
        <v>81694896</v>
      </c>
      <c r="H1154">
        <v>5564697</v>
      </c>
      <c r="I1154">
        <v>110.60833333333299</v>
      </c>
      <c r="J1154">
        <v>87259593</v>
      </c>
      <c r="K1154"/>
      <c r="L1154"/>
      <c r="M1154"/>
      <c r="N1154"/>
    </row>
    <row r="1155" spans="1:14">
      <c r="A1155">
        <v>1154</v>
      </c>
      <c r="B1155">
        <v>2021</v>
      </c>
      <c r="C1155" t="s">
        <v>240</v>
      </c>
      <c r="D1155" t="s">
        <v>1620</v>
      </c>
      <c r="E1155" t="s">
        <v>241</v>
      </c>
      <c r="F1155" t="s">
        <v>9</v>
      </c>
      <c r="G1155">
        <v>11923633</v>
      </c>
      <c r="H1155">
        <v>2297</v>
      </c>
      <c r="I1155">
        <v>96.966535115031306</v>
      </c>
      <c r="J1155">
        <v>11925930</v>
      </c>
      <c r="K1155"/>
      <c r="L1155"/>
      <c r="M1155"/>
      <c r="N1155"/>
    </row>
    <row r="1156" spans="1:14">
      <c r="A1156">
        <v>1155</v>
      </c>
      <c r="B1156">
        <v>2021</v>
      </c>
      <c r="C1156" t="s">
        <v>242</v>
      </c>
      <c r="D1156" t="s">
        <v>1621</v>
      </c>
      <c r="E1156" t="s">
        <v>243</v>
      </c>
      <c r="F1156" t="s">
        <v>24</v>
      </c>
      <c r="G1156">
        <v>0</v>
      </c>
      <c r="H1156">
        <v>11537</v>
      </c>
      <c r="I1156">
        <v>92.429546264601996</v>
      </c>
      <c r="J1156">
        <v>11537</v>
      </c>
      <c r="K1156"/>
      <c r="L1156"/>
      <c r="M1156"/>
      <c r="N1156"/>
    </row>
    <row r="1157" spans="1:14">
      <c r="A1157">
        <v>1156</v>
      </c>
      <c r="B1157">
        <v>2021</v>
      </c>
      <c r="C1157" t="s">
        <v>244</v>
      </c>
      <c r="D1157" t="s">
        <v>1622</v>
      </c>
      <c r="E1157" t="s">
        <v>245</v>
      </c>
      <c r="F1157" t="s">
        <v>14</v>
      </c>
      <c r="G1157">
        <v>379679894</v>
      </c>
      <c r="H1157">
        <v>471271009</v>
      </c>
      <c r="I1157">
        <v>113.54191666666701</v>
      </c>
      <c r="J1157">
        <v>850950903</v>
      </c>
      <c r="K1157"/>
      <c r="L1157"/>
      <c r="M1157"/>
      <c r="N1157"/>
    </row>
    <row r="1158" spans="1:14">
      <c r="A1158">
        <v>1157</v>
      </c>
      <c r="B1158">
        <v>2021</v>
      </c>
      <c r="C1158" t="s">
        <v>246</v>
      </c>
      <c r="D1158" t="s">
        <v>1623</v>
      </c>
      <c r="E1158" t="s">
        <v>247</v>
      </c>
      <c r="F1158" t="s">
        <v>9</v>
      </c>
      <c r="G1158">
        <v>1025372383</v>
      </c>
      <c r="H1158">
        <v>1713459001</v>
      </c>
      <c r="I1158">
        <v>123.075</v>
      </c>
      <c r="J1158">
        <v>2738831384</v>
      </c>
      <c r="K1158"/>
      <c r="L1158"/>
      <c r="M1158"/>
      <c r="N1158"/>
    </row>
    <row r="1159" spans="1:14">
      <c r="A1159">
        <v>1158</v>
      </c>
      <c r="B1159">
        <v>2021</v>
      </c>
      <c r="C1159" t="s">
        <v>248</v>
      </c>
      <c r="D1159" t="s">
        <v>1624</v>
      </c>
      <c r="E1159" t="s">
        <v>249</v>
      </c>
      <c r="F1159" t="s">
        <v>24</v>
      </c>
      <c r="G1159">
        <v>4887632</v>
      </c>
      <c r="H1159">
        <v>195662</v>
      </c>
      <c r="I1159">
        <v>135.40833333333299</v>
      </c>
      <c r="J1159">
        <v>5083294</v>
      </c>
      <c r="K1159"/>
      <c r="L1159"/>
      <c r="M1159"/>
      <c r="N1159"/>
    </row>
    <row r="1160" spans="1:14">
      <c r="A1160">
        <v>1159</v>
      </c>
      <c r="B1160">
        <v>2021</v>
      </c>
      <c r="C1160" t="s">
        <v>250</v>
      </c>
      <c r="D1160" t="s">
        <v>1625</v>
      </c>
      <c r="E1160" t="s">
        <v>251</v>
      </c>
      <c r="F1160" t="s">
        <v>24</v>
      </c>
      <c r="G1160">
        <v>1105674</v>
      </c>
      <c r="H1160">
        <v>78687</v>
      </c>
      <c r="I1160">
        <v>145.711112312799</v>
      </c>
      <c r="J1160">
        <v>1184361</v>
      </c>
      <c r="K1160"/>
      <c r="L1160"/>
      <c r="M1160"/>
      <c r="N1160"/>
    </row>
    <row r="1161" spans="1:14">
      <c r="A1161">
        <v>1160</v>
      </c>
      <c r="B1161">
        <v>2021</v>
      </c>
      <c r="C1161" t="s">
        <v>254</v>
      </c>
      <c r="D1161" t="s">
        <v>1626</v>
      </c>
      <c r="E1161" t="s">
        <v>255</v>
      </c>
      <c r="F1161" t="s">
        <v>24</v>
      </c>
      <c r="G1161">
        <v>0</v>
      </c>
      <c r="H1161">
        <v>74903</v>
      </c>
      <c r="I1161">
        <v>108.45</v>
      </c>
      <c r="J1161">
        <v>74903</v>
      </c>
      <c r="K1161"/>
      <c r="L1161"/>
      <c r="M1161"/>
      <c r="N1161"/>
    </row>
    <row r="1162" spans="1:14">
      <c r="A1162">
        <v>1161</v>
      </c>
      <c r="B1162">
        <v>2021</v>
      </c>
      <c r="C1162" t="s">
        <v>256</v>
      </c>
      <c r="D1162" t="s">
        <v>1627</v>
      </c>
      <c r="E1162" t="s">
        <v>257</v>
      </c>
      <c r="F1162" t="s">
        <v>24</v>
      </c>
      <c r="G1162">
        <v>235645224</v>
      </c>
      <c r="H1162">
        <v>71652</v>
      </c>
      <c r="I1162">
        <v>385.92579218171898</v>
      </c>
      <c r="J1162">
        <v>235716876</v>
      </c>
      <c r="K1162"/>
      <c r="L1162"/>
      <c r="M1162"/>
      <c r="N1162"/>
    </row>
    <row r="1163" spans="1:14">
      <c r="A1163">
        <v>1162</v>
      </c>
      <c r="B1163">
        <v>2021</v>
      </c>
      <c r="C1163" t="s">
        <v>258</v>
      </c>
      <c r="D1163" t="s">
        <v>1628</v>
      </c>
      <c r="E1163" t="s">
        <v>259</v>
      </c>
      <c r="F1163" t="s">
        <v>14</v>
      </c>
      <c r="G1163">
        <v>54348</v>
      </c>
      <c r="H1163">
        <v>4429761</v>
      </c>
      <c r="I1163">
        <v>246.19734983333299</v>
      </c>
      <c r="J1163">
        <v>4484109</v>
      </c>
      <c r="K1163"/>
      <c r="L1163"/>
      <c r="M1163"/>
      <c r="N1163"/>
    </row>
    <row r="1164" spans="1:14">
      <c r="A1164">
        <v>1163</v>
      </c>
      <c r="B1164">
        <v>2021</v>
      </c>
      <c r="C1164" t="s">
        <v>260</v>
      </c>
      <c r="D1164" t="s">
        <v>1629</v>
      </c>
      <c r="E1164" t="s">
        <v>261</v>
      </c>
      <c r="F1164" t="s">
        <v>19</v>
      </c>
      <c r="G1164">
        <v>792861684</v>
      </c>
      <c r="H1164">
        <v>620873836</v>
      </c>
      <c r="I1164">
        <v>110.386666666667</v>
      </c>
      <c r="J1164">
        <v>1413735520</v>
      </c>
      <c r="K1164"/>
      <c r="L1164"/>
      <c r="M1164"/>
      <c r="N1164"/>
    </row>
    <row r="1165" spans="1:14">
      <c r="A1165">
        <v>1164</v>
      </c>
      <c r="B1165">
        <v>2021</v>
      </c>
      <c r="C1165" t="s">
        <v>262</v>
      </c>
      <c r="D1165" t="s">
        <v>1630</v>
      </c>
      <c r="E1165" t="s">
        <v>263</v>
      </c>
      <c r="F1165" t="s">
        <v>19</v>
      </c>
      <c r="G1165">
        <v>48756069</v>
      </c>
      <c r="H1165">
        <v>67491065</v>
      </c>
      <c r="I1165">
        <v>116.091666666667</v>
      </c>
      <c r="J1165">
        <v>116247134</v>
      </c>
      <c r="K1165"/>
      <c r="L1165"/>
      <c r="M1165"/>
      <c r="N1165"/>
    </row>
    <row r="1166" spans="1:14">
      <c r="A1166">
        <v>1165</v>
      </c>
      <c r="B1166">
        <v>2021</v>
      </c>
      <c r="C1166" t="s">
        <v>264</v>
      </c>
      <c r="D1166" t="s">
        <v>1631</v>
      </c>
      <c r="E1166" t="s">
        <v>265</v>
      </c>
      <c r="F1166" t="s">
        <v>9</v>
      </c>
      <c r="G1166">
        <v>14873112</v>
      </c>
      <c r="H1166">
        <v>1664878</v>
      </c>
      <c r="I1166">
        <v>140.50833333333301</v>
      </c>
      <c r="J1166">
        <v>16537990</v>
      </c>
      <c r="K1166"/>
      <c r="L1166"/>
      <c r="M1166"/>
      <c r="N1166"/>
    </row>
    <row r="1167" spans="1:14">
      <c r="A1167">
        <v>1166</v>
      </c>
      <c r="B1167">
        <v>2021</v>
      </c>
      <c r="C1167" t="s">
        <v>266</v>
      </c>
      <c r="D1167" t="s">
        <v>1632</v>
      </c>
      <c r="E1167" t="s">
        <v>267</v>
      </c>
      <c r="F1167" t="s">
        <v>29</v>
      </c>
      <c r="G1167">
        <v>0</v>
      </c>
      <c r="H1167">
        <v>168524512</v>
      </c>
      <c r="I1167">
        <v>109.45</v>
      </c>
      <c r="J1167">
        <v>168524512</v>
      </c>
      <c r="K1167"/>
      <c r="L1167"/>
      <c r="M1167"/>
      <c r="N1167"/>
    </row>
    <row r="1168" spans="1:14">
      <c r="A1168">
        <v>1167</v>
      </c>
      <c r="B1168">
        <v>2021</v>
      </c>
      <c r="C1168" t="s">
        <v>268</v>
      </c>
      <c r="D1168" t="s">
        <v>1633</v>
      </c>
      <c r="E1168" t="s">
        <v>269</v>
      </c>
      <c r="F1168" t="s">
        <v>9</v>
      </c>
      <c r="G1168">
        <v>129306756</v>
      </c>
      <c r="H1168">
        <v>11236140</v>
      </c>
      <c r="I1168">
        <v>106.691666666667</v>
      </c>
      <c r="J1168">
        <v>140542896</v>
      </c>
      <c r="K1168"/>
      <c r="L1168"/>
      <c r="M1168"/>
      <c r="N1168"/>
    </row>
    <row r="1169" spans="1:14">
      <c r="A1169">
        <v>1168</v>
      </c>
      <c r="B1169">
        <v>2021</v>
      </c>
      <c r="C1169" t="s">
        <v>270</v>
      </c>
      <c r="D1169" t="s">
        <v>1634</v>
      </c>
      <c r="E1169" t="s">
        <v>271</v>
      </c>
      <c r="F1169" t="s">
        <v>14</v>
      </c>
      <c r="G1169">
        <v>41830336</v>
      </c>
      <c r="H1169">
        <v>835088</v>
      </c>
      <c r="I1169">
        <v>104.91285000000001</v>
      </c>
      <c r="J1169">
        <v>42665424</v>
      </c>
      <c r="K1169"/>
      <c r="L1169"/>
      <c r="M1169"/>
      <c r="N1169"/>
    </row>
    <row r="1170" spans="1:14">
      <c r="A1170">
        <v>1169</v>
      </c>
      <c r="B1170">
        <v>2021</v>
      </c>
      <c r="C1170" t="s">
        <v>272</v>
      </c>
      <c r="D1170" t="s">
        <v>1635</v>
      </c>
      <c r="E1170" t="s">
        <v>273</v>
      </c>
      <c r="F1170" t="s">
        <v>56</v>
      </c>
      <c r="G1170">
        <v>96732981</v>
      </c>
      <c r="H1170">
        <v>33710464</v>
      </c>
      <c r="I1170">
        <v>96.657972920353998</v>
      </c>
      <c r="J1170">
        <v>130443445</v>
      </c>
      <c r="K1170"/>
      <c r="L1170"/>
      <c r="M1170"/>
      <c r="N1170"/>
    </row>
    <row r="1171" spans="1:14">
      <c r="A1171">
        <v>1170</v>
      </c>
      <c r="B1171">
        <v>2021</v>
      </c>
      <c r="C1171" t="s">
        <v>274</v>
      </c>
      <c r="D1171" t="s">
        <v>1636</v>
      </c>
      <c r="E1171" t="s">
        <v>275</v>
      </c>
      <c r="F1171" t="s">
        <v>29</v>
      </c>
      <c r="G1171">
        <v>172722867</v>
      </c>
      <c r="H1171">
        <v>17032901</v>
      </c>
      <c r="I1171">
        <v>157.72733120852001</v>
      </c>
      <c r="J1171">
        <v>189755768</v>
      </c>
      <c r="K1171"/>
      <c r="L1171"/>
      <c r="M1171"/>
      <c r="N1171"/>
    </row>
    <row r="1172" spans="1:14">
      <c r="A1172">
        <v>1171</v>
      </c>
      <c r="B1172">
        <v>2021</v>
      </c>
      <c r="C1172" t="s">
        <v>276</v>
      </c>
      <c r="D1172" t="s">
        <v>1637</v>
      </c>
      <c r="E1172" t="s">
        <v>277</v>
      </c>
      <c r="F1172" t="s">
        <v>9</v>
      </c>
      <c r="G1172">
        <v>683138243</v>
      </c>
      <c r="H1172">
        <v>147091015</v>
      </c>
      <c r="I1172">
        <v>108.941666666667</v>
      </c>
      <c r="J1172">
        <v>830229258</v>
      </c>
      <c r="K1172"/>
      <c r="L1172"/>
      <c r="M1172"/>
      <c r="N1172"/>
    </row>
    <row r="1173" spans="1:14">
      <c r="A1173">
        <v>1172</v>
      </c>
      <c r="B1173">
        <v>2021</v>
      </c>
      <c r="C1173" t="s">
        <v>278</v>
      </c>
      <c r="D1173" t="s">
        <v>1638</v>
      </c>
      <c r="E1173" t="s">
        <v>279</v>
      </c>
      <c r="F1173" t="s">
        <v>9</v>
      </c>
      <c r="G1173">
        <v>64861939</v>
      </c>
      <c r="H1173">
        <v>83790228</v>
      </c>
      <c r="I1173">
        <v>148.122968770564</v>
      </c>
      <c r="J1173">
        <v>148652167</v>
      </c>
      <c r="K1173"/>
      <c r="L1173"/>
      <c r="M1173"/>
      <c r="N1173"/>
    </row>
    <row r="1174" spans="1:14">
      <c r="A1174">
        <v>1173</v>
      </c>
      <c r="B1174">
        <v>2021</v>
      </c>
      <c r="C1174" t="s">
        <v>280</v>
      </c>
      <c r="D1174" t="s">
        <v>1639</v>
      </c>
      <c r="E1174" t="s">
        <v>281</v>
      </c>
      <c r="F1174" t="s">
        <v>19</v>
      </c>
      <c r="G1174">
        <v>108471026</v>
      </c>
      <c r="H1174">
        <v>309960846</v>
      </c>
      <c r="I1174">
        <v>140.80000000000001</v>
      </c>
      <c r="J1174">
        <v>418431872</v>
      </c>
      <c r="K1174"/>
      <c r="L1174"/>
      <c r="M1174"/>
      <c r="N1174"/>
    </row>
    <row r="1175" spans="1:14">
      <c r="A1175">
        <v>1174</v>
      </c>
      <c r="B1175">
        <v>2021</v>
      </c>
      <c r="C1175" t="s">
        <v>282</v>
      </c>
      <c r="D1175" t="s">
        <v>1640</v>
      </c>
      <c r="E1175" t="s">
        <v>283</v>
      </c>
      <c r="F1175" t="s">
        <v>19</v>
      </c>
      <c r="G1175">
        <v>29977655</v>
      </c>
      <c r="H1175">
        <v>67316175</v>
      </c>
      <c r="I1175">
        <v>105.146916666667</v>
      </c>
      <c r="J1175">
        <v>97293830</v>
      </c>
      <c r="K1175"/>
      <c r="L1175"/>
      <c r="M1175"/>
      <c r="N1175"/>
    </row>
    <row r="1176" spans="1:14">
      <c r="A1176">
        <v>1175</v>
      </c>
      <c r="B1176">
        <v>2021</v>
      </c>
      <c r="C1176" t="s">
        <v>284</v>
      </c>
      <c r="D1176" t="s">
        <v>1641</v>
      </c>
      <c r="E1176" t="s">
        <v>285</v>
      </c>
      <c r="F1176" t="s">
        <v>29</v>
      </c>
      <c r="G1176">
        <v>935728</v>
      </c>
      <c r="H1176">
        <v>59333</v>
      </c>
      <c r="I1176">
        <v>106.05</v>
      </c>
      <c r="J1176">
        <v>995061</v>
      </c>
      <c r="K1176"/>
      <c r="L1176"/>
      <c r="M1176"/>
      <c r="N1176"/>
    </row>
    <row r="1177" spans="1:14">
      <c r="A1177">
        <v>1176</v>
      </c>
      <c r="B1177">
        <v>2021</v>
      </c>
      <c r="C1177" t="s">
        <v>286</v>
      </c>
      <c r="D1177" t="s">
        <v>1642</v>
      </c>
      <c r="E1177" t="s">
        <v>287</v>
      </c>
      <c r="F1177" t="s">
        <v>56</v>
      </c>
      <c r="G1177">
        <v>2647148</v>
      </c>
      <c r="H1177">
        <v>799022</v>
      </c>
      <c r="I1177">
        <v>111.616666666667</v>
      </c>
      <c r="J1177">
        <v>3446170</v>
      </c>
      <c r="K1177"/>
      <c r="L1177"/>
      <c r="M1177"/>
      <c r="N1177"/>
    </row>
    <row r="1178" spans="1:14">
      <c r="A1178">
        <v>1177</v>
      </c>
      <c r="B1178">
        <v>2021</v>
      </c>
      <c r="C1178" t="s">
        <v>288</v>
      </c>
      <c r="D1178" t="s">
        <v>1643</v>
      </c>
      <c r="E1178" t="s">
        <v>289</v>
      </c>
      <c r="F1178" t="s">
        <v>9</v>
      </c>
      <c r="G1178">
        <v>31466143</v>
      </c>
      <c r="H1178">
        <v>34202874</v>
      </c>
      <c r="I1178">
        <v>98.776666666666699</v>
      </c>
      <c r="J1178">
        <v>65669017</v>
      </c>
      <c r="K1178"/>
      <c r="L1178"/>
      <c r="M1178"/>
      <c r="N1178"/>
    </row>
    <row r="1179" spans="1:14">
      <c r="A1179">
        <v>1178</v>
      </c>
      <c r="B1179">
        <v>2021</v>
      </c>
      <c r="C1179" t="s">
        <v>290</v>
      </c>
      <c r="D1179" t="s">
        <v>1644</v>
      </c>
      <c r="E1179" t="s">
        <v>291</v>
      </c>
      <c r="F1179" t="s">
        <v>19</v>
      </c>
      <c r="G1179">
        <v>10275311</v>
      </c>
      <c r="H1179">
        <v>81051015</v>
      </c>
      <c r="I1179">
        <v>116.855833333333</v>
      </c>
      <c r="J1179">
        <v>91326326</v>
      </c>
      <c r="K1179"/>
      <c r="L1179"/>
      <c r="M1179"/>
      <c r="N1179"/>
    </row>
    <row r="1180" spans="1:14">
      <c r="A1180">
        <v>1179</v>
      </c>
      <c r="B1180">
        <v>2021</v>
      </c>
      <c r="C1180" t="s">
        <v>292</v>
      </c>
      <c r="D1180" t="s">
        <v>1645</v>
      </c>
      <c r="E1180" t="s">
        <v>293</v>
      </c>
      <c r="F1180" t="s">
        <v>19</v>
      </c>
      <c r="G1180">
        <v>240898335</v>
      </c>
      <c r="H1180">
        <v>90403265</v>
      </c>
      <c r="I1180">
        <v>199.372066666667</v>
      </c>
      <c r="J1180">
        <v>331301600</v>
      </c>
      <c r="K1180"/>
      <c r="L1180"/>
      <c r="M1180"/>
      <c r="N1180"/>
    </row>
    <row r="1181" spans="1:14">
      <c r="A1181">
        <v>1180</v>
      </c>
      <c r="B1181">
        <v>2021</v>
      </c>
      <c r="C1181" t="s">
        <v>294</v>
      </c>
      <c r="D1181" t="s">
        <v>1646</v>
      </c>
      <c r="E1181" t="s">
        <v>295</v>
      </c>
      <c r="F1181" t="s">
        <v>24</v>
      </c>
      <c r="G1181">
        <v>36993</v>
      </c>
      <c r="H1181">
        <v>122231</v>
      </c>
      <c r="I1181">
        <v>136.58474849630301</v>
      </c>
      <c r="J1181">
        <v>159224</v>
      </c>
      <c r="K1181"/>
      <c r="L1181"/>
      <c r="M1181"/>
      <c r="N1181"/>
    </row>
    <row r="1182" spans="1:14">
      <c r="A1182">
        <v>1181</v>
      </c>
      <c r="B1182">
        <v>2021</v>
      </c>
      <c r="C1182" t="s">
        <v>296</v>
      </c>
      <c r="D1182" t="s">
        <v>1647</v>
      </c>
      <c r="E1182" t="s">
        <v>297</v>
      </c>
      <c r="F1182" t="s">
        <v>9</v>
      </c>
      <c r="G1182">
        <v>639758307</v>
      </c>
      <c r="H1182">
        <v>265585594</v>
      </c>
      <c r="I1182">
        <v>104.38249999999999</v>
      </c>
      <c r="J1182">
        <v>905343901</v>
      </c>
      <c r="K1182"/>
      <c r="L1182"/>
      <c r="M1182"/>
      <c r="N1182"/>
    </row>
    <row r="1183" spans="1:14">
      <c r="A1183">
        <v>1182</v>
      </c>
      <c r="B1183">
        <v>2021</v>
      </c>
      <c r="C1183" t="s">
        <v>298</v>
      </c>
      <c r="D1183" t="s">
        <v>1648</v>
      </c>
      <c r="E1183" t="s">
        <v>299</v>
      </c>
      <c r="F1183" t="s">
        <v>29</v>
      </c>
      <c r="G1183">
        <v>23840490</v>
      </c>
      <c r="H1183">
        <v>11873343</v>
      </c>
      <c r="I1183">
        <v>108.158333333333</v>
      </c>
      <c r="J1183">
        <v>35713833</v>
      </c>
      <c r="K1183"/>
      <c r="L1183"/>
      <c r="M1183"/>
      <c r="N1183"/>
    </row>
    <row r="1184" spans="1:14">
      <c r="A1184">
        <v>1183</v>
      </c>
      <c r="B1184">
        <v>2021</v>
      </c>
      <c r="C1184" t="s">
        <v>302</v>
      </c>
      <c r="D1184" t="s">
        <v>1649</v>
      </c>
      <c r="E1184" t="s">
        <v>303</v>
      </c>
      <c r="F1184" t="s">
        <v>24</v>
      </c>
      <c r="G1184">
        <v>28167530</v>
      </c>
      <c r="H1184">
        <v>808</v>
      </c>
      <c r="I1184">
        <v>16785.029010136899</v>
      </c>
      <c r="J1184">
        <v>28168338</v>
      </c>
      <c r="K1184"/>
      <c r="L1184"/>
      <c r="M1184"/>
      <c r="N1184"/>
    </row>
    <row r="1185" spans="1:14">
      <c r="A1185">
        <v>1184</v>
      </c>
      <c r="B1185">
        <v>2021</v>
      </c>
      <c r="C1185" t="s">
        <v>304</v>
      </c>
      <c r="D1185" t="s">
        <v>1650</v>
      </c>
      <c r="E1185" t="s">
        <v>305</v>
      </c>
      <c r="F1185" t="s">
        <v>19</v>
      </c>
      <c r="G1185">
        <v>72232396</v>
      </c>
      <c r="H1185">
        <v>392291530</v>
      </c>
      <c r="I1185">
        <v>343.18916666666701</v>
      </c>
      <c r="J1185">
        <v>464523926</v>
      </c>
      <c r="K1185"/>
      <c r="L1185"/>
      <c r="M1185"/>
      <c r="N1185"/>
    </row>
    <row r="1186" spans="1:14">
      <c r="A1186">
        <v>1185</v>
      </c>
      <c r="B1186">
        <v>2021</v>
      </c>
      <c r="C1186" t="s">
        <v>306</v>
      </c>
      <c r="D1186" t="s">
        <v>1651</v>
      </c>
      <c r="E1186" t="s">
        <v>307</v>
      </c>
      <c r="F1186" t="s">
        <v>9</v>
      </c>
      <c r="G1186">
        <v>1285562913</v>
      </c>
      <c r="H1186">
        <v>1588735953</v>
      </c>
      <c r="I1186">
        <v>102.11875000000001</v>
      </c>
      <c r="J1186">
        <v>2874298866</v>
      </c>
      <c r="K1186"/>
      <c r="L1186"/>
      <c r="M1186"/>
      <c r="N1186"/>
    </row>
    <row r="1187" spans="1:14">
      <c r="A1187">
        <v>1186</v>
      </c>
      <c r="B1187">
        <v>2021</v>
      </c>
      <c r="C1187" t="s">
        <v>308</v>
      </c>
      <c r="D1187" t="s">
        <v>1652</v>
      </c>
      <c r="E1187" t="s">
        <v>309</v>
      </c>
      <c r="F1187" t="s">
        <v>19</v>
      </c>
      <c r="G1187">
        <v>9213143</v>
      </c>
      <c r="H1187">
        <v>34265835</v>
      </c>
      <c r="I1187">
        <v>106.769166666667</v>
      </c>
      <c r="J1187">
        <v>43478978</v>
      </c>
      <c r="K1187"/>
      <c r="L1187"/>
      <c r="M1187"/>
      <c r="N1187"/>
    </row>
    <row r="1188" spans="1:14">
      <c r="A1188">
        <v>1187</v>
      </c>
      <c r="B1188">
        <v>2021</v>
      </c>
      <c r="C1188" t="s">
        <v>310</v>
      </c>
      <c r="D1188" t="s">
        <v>1653</v>
      </c>
      <c r="E1188" t="s">
        <v>311</v>
      </c>
      <c r="F1188" t="s">
        <v>19</v>
      </c>
      <c r="G1188">
        <v>5022801</v>
      </c>
      <c r="H1188">
        <v>140196564</v>
      </c>
      <c r="I1188">
        <v>182.308333333333</v>
      </c>
      <c r="J1188">
        <v>145219365</v>
      </c>
      <c r="K1188"/>
      <c r="L1188"/>
      <c r="M1188"/>
      <c r="N1188"/>
    </row>
    <row r="1189" spans="1:14">
      <c r="A1189">
        <v>1188</v>
      </c>
      <c r="B1189">
        <v>2021</v>
      </c>
      <c r="C1189" t="s">
        <v>312</v>
      </c>
      <c r="D1189" t="s">
        <v>1654</v>
      </c>
      <c r="E1189" t="s">
        <v>313</v>
      </c>
      <c r="F1189" t="s">
        <v>24</v>
      </c>
      <c r="G1189">
        <v>2132459</v>
      </c>
      <c r="H1189">
        <v>1166618</v>
      </c>
      <c r="I1189">
        <v>93.464166666666699</v>
      </c>
      <c r="J1189">
        <v>3299077</v>
      </c>
      <c r="K1189"/>
      <c r="L1189"/>
      <c r="M1189"/>
      <c r="N1189"/>
    </row>
    <row r="1190" spans="1:14">
      <c r="A1190">
        <v>1189</v>
      </c>
      <c r="B1190">
        <v>2021</v>
      </c>
      <c r="C1190" t="s">
        <v>316</v>
      </c>
      <c r="D1190" t="s">
        <v>1655</v>
      </c>
      <c r="E1190" t="s">
        <v>317</v>
      </c>
      <c r="F1190" t="s">
        <v>24</v>
      </c>
      <c r="G1190">
        <v>9661681</v>
      </c>
      <c r="H1190">
        <v>44613</v>
      </c>
      <c r="I1190">
        <v>109.741666666667</v>
      </c>
      <c r="J1190">
        <v>9706294</v>
      </c>
      <c r="K1190"/>
      <c r="L1190"/>
      <c r="M1190"/>
      <c r="N1190"/>
    </row>
    <row r="1191" spans="1:14">
      <c r="A1191">
        <v>1190</v>
      </c>
      <c r="B1191">
        <v>2021</v>
      </c>
      <c r="C1191" t="s">
        <v>318</v>
      </c>
      <c r="D1191" t="s">
        <v>1656</v>
      </c>
      <c r="E1191" t="s">
        <v>319</v>
      </c>
      <c r="F1191" t="s">
        <v>24</v>
      </c>
      <c r="G1191">
        <v>8203368</v>
      </c>
      <c r="H1191">
        <v>85180</v>
      </c>
      <c r="I1191">
        <v>124.786231873996</v>
      </c>
      <c r="J1191">
        <v>8288548</v>
      </c>
      <c r="K1191"/>
      <c r="L1191"/>
      <c r="M1191"/>
      <c r="N1191"/>
    </row>
    <row r="1192" spans="1:14">
      <c r="A1192">
        <v>1191</v>
      </c>
      <c r="B1192">
        <v>2021</v>
      </c>
      <c r="C1192" t="s">
        <v>320</v>
      </c>
      <c r="D1192" t="s">
        <v>1657</v>
      </c>
      <c r="E1192" t="s">
        <v>321</v>
      </c>
      <c r="F1192" t="s">
        <v>56</v>
      </c>
      <c r="G1192">
        <v>3337</v>
      </c>
      <c r="H1192">
        <v>656185</v>
      </c>
      <c r="I1192">
        <v>301.85000000000002</v>
      </c>
      <c r="J1192">
        <v>659522</v>
      </c>
      <c r="K1192"/>
      <c r="L1192"/>
      <c r="M1192"/>
      <c r="N1192"/>
    </row>
    <row r="1193" spans="1:14">
      <c r="A1193">
        <v>1192</v>
      </c>
      <c r="B1193">
        <v>2021</v>
      </c>
      <c r="C1193" t="s">
        <v>322</v>
      </c>
      <c r="D1193" t="s">
        <v>1658</v>
      </c>
      <c r="E1193" t="s">
        <v>323</v>
      </c>
      <c r="F1193" t="s">
        <v>24</v>
      </c>
      <c r="G1193">
        <v>0</v>
      </c>
      <c r="H1193">
        <v>1030593</v>
      </c>
      <c r="I1193">
        <v>151.934072067286</v>
      </c>
      <c r="J1193">
        <v>1030593</v>
      </c>
      <c r="K1193"/>
      <c r="L1193"/>
      <c r="M1193"/>
      <c r="N1193"/>
    </row>
    <row r="1194" spans="1:14">
      <c r="A1194">
        <v>1193</v>
      </c>
      <c r="B1194">
        <v>2021</v>
      </c>
      <c r="C1194" t="s">
        <v>324</v>
      </c>
      <c r="D1194" t="s">
        <v>1659</v>
      </c>
      <c r="E1194" t="s">
        <v>325</v>
      </c>
      <c r="F1194" t="s">
        <v>14</v>
      </c>
      <c r="G1194">
        <v>29937546</v>
      </c>
      <c r="H1194">
        <v>2204945</v>
      </c>
      <c r="I1194">
        <v>115.91049612245</v>
      </c>
      <c r="J1194">
        <v>32142491</v>
      </c>
      <c r="K1194"/>
      <c r="L1194"/>
      <c r="M1194"/>
      <c r="N1194"/>
    </row>
    <row r="1195" spans="1:14">
      <c r="A1195">
        <v>1194</v>
      </c>
      <c r="B1195">
        <v>2021</v>
      </c>
      <c r="C1195" t="s">
        <v>326</v>
      </c>
      <c r="D1195" t="s">
        <v>1660</v>
      </c>
      <c r="E1195" t="s">
        <v>327</v>
      </c>
      <c r="F1195" t="s">
        <v>24</v>
      </c>
      <c r="G1195">
        <v>54900</v>
      </c>
      <c r="H1195">
        <v>7425</v>
      </c>
      <c r="I1195">
        <v>93.764873417721503</v>
      </c>
      <c r="J1195">
        <v>62325</v>
      </c>
      <c r="K1195"/>
      <c r="L1195"/>
      <c r="M1195"/>
      <c r="N1195"/>
    </row>
    <row r="1196" spans="1:14">
      <c r="A1196">
        <v>1195</v>
      </c>
      <c r="B1196">
        <v>2021</v>
      </c>
      <c r="C1196" t="s">
        <v>328</v>
      </c>
      <c r="D1196" t="s">
        <v>1661</v>
      </c>
      <c r="E1196" t="s">
        <v>329</v>
      </c>
      <c r="F1196" t="s">
        <v>24</v>
      </c>
      <c r="G1196">
        <v>3481182</v>
      </c>
      <c r="H1196">
        <v>19885652</v>
      </c>
      <c r="I1196">
        <v>110.289469416667</v>
      </c>
      <c r="J1196">
        <v>23366834</v>
      </c>
      <c r="K1196"/>
      <c r="L1196"/>
      <c r="M1196"/>
      <c r="N1196"/>
    </row>
    <row r="1197" spans="1:14">
      <c r="A1197">
        <v>1196</v>
      </c>
      <c r="B1197">
        <v>2021</v>
      </c>
      <c r="C1197" t="s">
        <v>330</v>
      </c>
      <c r="D1197" t="s">
        <v>1662</v>
      </c>
      <c r="E1197" t="s">
        <v>331</v>
      </c>
      <c r="F1197" t="s">
        <v>9</v>
      </c>
      <c r="G1197">
        <v>1086329360</v>
      </c>
      <c r="H1197">
        <v>3037911527</v>
      </c>
      <c r="I1197">
        <v>100.371666666667</v>
      </c>
      <c r="J1197">
        <v>4124240887</v>
      </c>
      <c r="K1197"/>
      <c r="L1197"/>
      <c r="M1197"/>
      <c r="N1197"/>
    </row>
    <row r="1198" spans="1:14">
      <c r="A1198">
        <v>1197</v>
      </c>
      <c r="B1198">
        <v>2021</v>
      </c>
      <c r="C1198" t="s">
        <v>336</v>
      </c>
      <c r="D1198" t="s">
        <v>1663</v>
      </c>
      <c r="E1198" t="s">
        <v>337</v>
      </c>
      <c r="F1198" t="s">
        <v>24</v>
      </c>
      <c r="G1198">
        <v>3277750</v>
      </c>
      <c r="H1198">
        <v>14228394</v>
      </c>
      <c r="I1198">
        <v>139.55000000000001</v>
      </c>
      <c r="J1198">
        <v>17506144</v>
      </c>
      <c r="K1198"/>
      <c r="L1198"/>
      <c r="M1198"/>
      <c r="N1198"/>
    </row>
    <row r="1199" spans="1:14">
      <c r="A1199">
        <v>1198</v>
      </c>
      <c r="B1199">
        <v>2021</v>
      </c>
      <c r="C1199" t="s">
        <v>338</v>
      </c>
      <c r="D1199" t="s">
        <v>1664</v>
      </c>
      <c r="E1199" t="s">
        <v>339</v>
      </c>
      <c r="F1199" t="s">
        <v>29</v>
      </c>
      <c r="G1199">
        <v>83066605</v>
      </c>
      <c r="H1199">
        <v>2555225</v>
      </c>
      <c r="I1199">
        <v>105.35</v>
      </c>
      <c r="J1199">
        <v>85621830</v>
      </c>
      <c r="K1199"/>
      <c r="L1199"/>
      <c r="M1199"/>
      <c r="N1199"/>
    </row>
    <row r="1200" spans="1:14">
      <c r="A1200">
        <v>1199</v>
      </c>
      <c r="B1200">
        <v>2021</v>
      </c>
      <c r="C1200" t="s">
        <v>340</v>
      </c>
      <c r="D1200" t="s">
        <v>1665</v>
      </c>
      <c r="E1200" t="s">
        <v>341</v>
      </c>
      <c r="F1200" t="s">
        <v>9</v>
      </c>
      <c r="G1200">
        <v>33511730</v>
      </c>
      <c r="H1200">
        <v>227675470</v>
      </c>
      <c r="I1200">
        <v>561.61416666666696</v>
      </c>
      <c r="J1200">
        <v>261187200</v>
      </c>
      <c r="K1200"/>
      <c r="L1200"/>
      <c r="M1200"/>
      <c r="N1200"/>
    </row>
    <row r="1201" spans="1:14">
      <c r="A1201">
        <v>1200</v>
      </c>
      <c r="B1201">
        <v>2021</v>
      </c>
      <c r="C1201" t="s">
        <v>342</v>
      </c>
      <c r="D1201" t="s">
        <v>1666</v>
      </c>
      <c r="E1201" t="s">
        <v>343</v>
      </c>
      <c r="F1201" t="s">
        <v>14</v>
      </c>
      <c r="G1201">
        <v>66350701</v>
      </c>
      <c r="H1201">
        <v>1202382</v>
      </c>
      <c r="I1201">
        <v>111.414656653827</v>
      </c>
      <c r="J1201">
        <v>67553083</v>
      </c>
      <c r="K1201"/>
      <c r="L1201"/>
      <c r="M1201"/>
      <c r="N1201"/>
    </row>
    <row r="1202" spans="1:14">
      <c r="A1202">
        <v>1201</v>
      </c>
      <c r="B1202">
        <v>2021</v>
      </c>
      <c r="C1202" t="s">
        <v>344</v>
      </c>
      <c r="D1202" t="s">
        <v>1667</v>
      </c>
      <c r="E1202" t="s">
        <v>345</v>
      </c>
      <c r="F1202" t="s">
        <v>24</v>
      </c>
      <c r="G1202">
        <v>4169366</v>
      </c>
      <c r="H1202">
        <v>1394533</v>
      </c>
      <c r="I1202">
        <v>103.690833333333</v>
      </c>
      <c r="J1202">
        <v>5563899</v>
      </c>
      <c r="K1202"/>
      <c r="L1202"/>
      <c r="M1202"/>
      <c r="N1202"/>
    </row>
    <row r="1203" spans="1:14">
      <c r="A1203">
        <v>1202</v>
      </c>
      <c r="B1203">
        <v>2021</v>
      </c>
      <c r="C1203" t="s">
        <v>346</v>
      </c>
      <c r="D1203" t="s">
        <v>1668</v>
      </c>
      <c r="E1203" t="s">
        <v>347</v>
      </c>
      <c r="F1203" t="s">
        <v>19</v>
      </c>
      <c r="G1203">
        <v>19907271</v>
      </c>
      <c r="H1203">
        <v>26629167</v>
      </c>
      <c r="I1203">
        <v>304.95</v>
      </c>
      <c r="J1203">
        <v>46536438</v>
      </c>
      <c r="K1203"/>
      <c r="L1203"/>
      <c r="M1203"/>
      <c r="N1203"/>
    </row>
    <row r="1204" spans="1:14">
      <c r="A1204">
        <v>1203</v>
      </c>
      <c r="B1204">
        <v>2021</v>
      </c>
      <c r="C1204" t="s">
        <v>348</v>
      </c>
      <c r="D1204" t="s">
        <v>1669</v>
      </c>
      <c r="E1204" t="s">
        <v>349</v>
      </c>
      <c r="F1204" t="s">
        <v>24</v>
      </c>
      <c r="G1204">
        <v>853600</v>
      </c>
      <c r="H1204">
        <v>583369</v>
      </c>
      <c r="I1204">
        <v>113.018181419988</v>
      </c>
      <c r="J1204">
        <v>1436969</v>
      </c>
      <c r="K1204"/>
      <c r="L1204"/>
      <c r="M1204"/>
      <c r="N1204"/>
    </row>
    <row r="1205" spans="1:14">
      <c r="A1205">
        <v>1204</v>
      </c>
      <c r="B1205">
        <v>2021</v>
      </c>
      <c r="C1205" t="s">
        <v>350</v>
      </c>
      <c r="D1205" t="s">
        <v>1670</v>
      </c>
      <c r="E1205" t="s">
        <v>351</v>
      </c>
      <c r="F1205" t="s">
        <v>14</v>
      </c>
      <c r="G1205">
        <v>6694004171</v>
      </c>
      <c r="H1205">
        <v>5672671306</v>
      </c>
      <c r="I1205">
        <v>124.266413825838</v>
      </c>
      <c r="J1205">
        <v>12366675477</v>
      </c>
      <c r="K1205"/>
      <c r="L1205"/>
      <c r="M1205"/>
      <c r="N1205"/>
    </row>
    <row r="1206" spans="1:14">
      <c r="A1206">
        <v>1205</v>
      </c>
      <c r="B1206">
        <v>2021</v>
      </c>
      <c r="C1206" t="s">
        <v>352</v>
      </c>
      <c r="D1206" t="s">
        <v>1671</v>
      </c>
      <c r="E1206" t="s">
        <v>353</v>
      </c>
      <c r="F1206" t="s">
        <v>56</v>
      </c>
      <c r="G1206">
        <v>18246074</v>
      </c>
      <c r="H1206">
        <v>2913750</v>
      </c>
      <c r="I1206">
        <v>89.435720668964606</v>
      </c>
      <c r="J1206">
        <v>21159824</v>
      </c>
      <c r="K1206"/>
      <c r="L1206"/>
      <c r="M1206"/>
      <c r="N1206"/>
    </row>
    <row r="1207" spans="1:14">
      <c r="A1207">
        <v>1206</v>
      </c>
      <c r="B1207">
        <v>2021</v>
      </c>
      <c r="C1207" t="s">
        <v>354</v>
      </c>
      <c r="D1207" t="s">
        <v>1672</v>
      </c>
      <c r="E1207" t="s">
        <v>355</v>
      </c>
      <c r="F1207" t="s">
        <v>9</v>
      </c>
      <c r="G1207">
        <v>20624</v>
      </c>
      <c r="H1207">
        <v>99941</v>
      </c>
      <c r="I1207">
        <v>110.849239750812</v>
      </c>
      <c r="J1207">
        <v>120565</v>
      </c>
      <c r="K1207"/>
      <c r="L1207"/>
      <c r="M1207"/>
      <c r="N1207"/>
    </row>
    <row r="1208" spans="1:14">
      <c r="A1208">
        <v>1207</v>
      </c>
      <c r="B1208">
        <v>2021</v>
      </c>
      <c r="C1208" t="s">
        <v>356</v>
      </c>
      <c r="D1208" t="s">
        <v>1673</v>
      </c>
      <c r="E1208" t="s">
        <v>357</v>
      </c>
      <c r="F1208" t="s">
        <v>14</v>
      </c>
      <c r="G1208">
        <v>784678</v>
      </c>
      <c r="H1208">
        <v>2947</v>
      </c>
      <c r="I1208">
        <v>112.48333333333299</v>
      </c>
      <c r="J1208">
        <v>787625</v>
      </c>
      <c r="K1208"/>
      <c r="L1208"/>
      <c r="M1208"/>
      <c r="N1208"/>
    </row>
    <row r="1209" spans="1:14">
      <c r="A1209">
        <v>1208</v>
      </c>
      <c r="B1209">
        <v>2021</v>
      </c>
      <c r="C1209" t="s">
        <v>362</v>
      </c>
      <c r="D1209" t="s">
        <v>1674</v>
      </c>
      <c r="E1209" t="s">
        <v>363</v>
      </c>
      <c r="F1209" t="s">
        <v>9</v>
      </c>
      <c r="G1209">
        <v>843162239</v>
      </c>
      <c r="H1209">
        <v>1220579111</v>
      </c>
      <c r="I1209">
        <v>104.87427299701</v>
      </c>
      <c r="J1209">
        <v>2063741350</v>
      </c>
      <c r="K1209"/>
      <c r="L1209"/>
      <c r="M1209"/>
      <c r="N1209"/>
    </row>
    <row r="1210" spans="1:14">
      <c r="A1210">
        <v>1209</v>
      </c>
      <c r="B1210">
        <v>2021</v>
      </c>
      <c r="C1210" t="s">
        <v>364</v>
      </c>
      <c r="D1210" t="s">
        <v>1675</v>
      </c>
      <c r="E1210" t="s">
        <v>365</v>
      </c>
      <c r="F1210" t="s">
        <v>29</v>
      </c>
      <c r="G1210">
        <v>43676713</v>
      </c>
      <c r="H1210">
        <v>856448</v>
      </c>
      <c r="I1210">
        <v>171.42500000000001</v>
      </c>
      <c r="J1210">
        <v>44533161</v>
      </c>
      <c r="K1210"/>
      <c r="L1210"/>
      <c r="M1210"/>
      <c r="N1210"/>
    </row>
    <row r="1211" spans="1:14">
      <c r="A1211">
        <v>1210</v>
      </c>
      <c r="B1211">
        <v>2021</v>
      </c>
      <c r="C1211" t="s">
        <v>366</v>
      </c>
      <c r="D1211" t="s">
        <v>1676</v>
      </c>
      <c r="E1211" t="s">
        <v>367</v>
      </c>
      <c r="F1211" t="s">
        <v>29</v>
      </c>
      <c r="G1211">
        <v>105921298</v>
      </c>
      <c r="H1211">
        <v>9284742</v>
      </c>
      <c r="I1211">
        <v>109.909013598165</v>
      </c>
      <c r="J1211">
        <v>115206040</v>
      </c>
      <c r="K1211"/>
      <c r="L1211"/>
      <c r="M1211"/>
      <c r="N1211"/>
    </row>
    <row r="1212" spans="1:14">
      <c r="A1212">
        <v>1211</v>
      </c>
      <c r="B1212">
        <v>2021</v>
      </c>
      <c r="C1212" t="s">
        <v>368</v>
      </c>
      <c r="D1212" t="s">
        <v>1677</v>
      </c>
      <c r="E1212" t="s">
        <v>369</v>
      </c>
      <c r="F1212" t="s">
        <v>24</v>
      </c>
      <c r="G1212">
        <v>178801011</v>
      </c>
      <c r="H1212">
        <v>130825857</v>
      </c>
      <c r="I1212">
        <v>97.5416666666667</v>
      </c>
      <c r="J1212">
        <v>309626868</v>
      </c>
      <c r="K1212"/>
      <c r="L1212"/>
      <c r="M1212"/>
      <c r="N1212"/>
    </row>
    <row r="1213" spans="1:14">
      <c r="A1213">
        <v>1212</v>
      </c>
      <c r="B1213">
        <v>2021</v>
      </c>
      <c r="C1213" t="s">
        <v>370</v>
      </c>
      <c r="D1213" t="s">
        <v>1678</v>
      </c>
      <c r="E1213" t="s">
        <v>371</v>
      </c>
      <c r="F1213" t="s">
        <v>24</v>
      </c>
      <c r="G1213">
        <v>357036</v>
      </c>
      <c r="H1213">
        <v>118200</v>
      </c>
      <c r="I1213">
        <v>324.32916666666699</v>
      </c>
      <c r="J1213">
        <v>475236</v>
      </c>
      <c r="K1213"/>
      <c r="L1213"/>
      <c r="M1213"/>
      <c r="N1213"/>
    </row>
    <row r="1214" spans="1:14">
      <c r="A1214">
        <v>1213</v>
      </c>
      <c r="B1214">
        <v>2021</v>
      </c>
      <c r="C1214" t="s">
        <v>372</v>
      </c>
      <c r="D1214" t="s">
        <v>1679</v>
      </c>
      <c r="E1214" t="s">
        <v>373</v>
      </c>
      <c r="F1214" t="s">
        <v>24</v>
      </c>
      <c r="G1214">
        <v>2054961</v>
      </c>
      <c r="H1214">
        <v>893215</v>
      </c>
      <c r="I1214">
        <v>103.275359069212</v>
      </c>
      <c r="J1214">
        <v>2948176</v>
      </c>
      <c r="K1214"/>
      <c r="L1214"/>
      <c r="M1214"/>
      <c r="N1214"/>
    </row>
    <row r="1215" spans="1:14">
      <c r="A1215">
        <v>1214</v>
      </c>
      <c r="B1215">
        <v>2022</v>
      </c>
      <c r="C1215" t="s">
        <v>7</v>
      </c>
      <c r="D1215" t="s">
        <v>1680</v>
      </c>
      <c r="E1215" t="s">
        <v>8</v>
      </c>
      <c r="F1215" t="s">
        <v>9</v>
      </c>
      <c r="G1215">
        <v>933671834</v>
      </c>
      <c r="H1215">
        <v>954454084</v>
      </c>
      <c r="I1215">
        <v>104.827902419004</v>
      </c>
      <c r="J1215">
        <v>1888125918</v>
      </c>
      <c r="K1215"/>
      <c r="L1215"/>
      <c r="M1215"/>
      <c r="N1215"/>
    </row>
    <row r="1216" spans="1:14">
      <c r="A1216">
        <v>1215</v>
      </c>
      <c r="B1216">
        <v>2022</v>
      </c>
      <c r="C1216" t="s">
        <v>12</v>
      </c>
      <c r="D1216" t="s">
        <v>1681</v>
      </c>
      <c r="E1216" t="s">
        <v>13</v>
      </c>
      <c r="F1216" t="s">
        <v>14</v>
      </c>
      <c r="G1216">
        <v>3279634</v>
      </c>
      <c r="H1216">
        <v>86381</v>
      </c>
      <c r="I1216">
        <v>111.58499999999999</v>
      </c>
      <c r="J1216">
        <v>3366015</v>
      </c>
      <c r="K1216"/>
      <c r="L1216"/>
      <c r="M1216"/>
      <c r="N1216"/>
    </row>
    <row r="1217" spans="1:14">
      <c r="A1217">
        <v>1216</v>
      </c>
      <c r="B1217">
        <v>2022</v>
      </c>
      <c r="C1217" t="s">
        <v>15</v>
      </c>
      <c r="D1217" t="s">
        <v>1682</v>
      </c>
      <c r="E1217" t="s">
        <v>16</v>
      </c>
      <c r="F1217" t="s">
        <v>14</v>
      </c>
      <c r="G1217">
        <v>14070</v>
      </c>
      <c r="H1217">
        <v>118648</v>
      </c>
      <c r="I1217">
        <v>115.73</v>
      </c>
      <c r="J1217">
        <v>132718</v>
      </c>
      <c r="K1217"/>
      <c r="L1217"/>
      <c r="M1217"/>
      <c r="N1217"/>
    </row>
    <row r="1218" spans="1:14">
      <c r="A1218">
        <v>1217</v>
      </c>
      <c r="B1218">
        <v>2022</v>
      </c>
      <c r="C1218" t="s">
        <v>17</v>
      </c>
      <c r="D1218" t="s">
        <v>1683</v>
      </c>
      <c r="E1218" t="s">
        <v>18</v>
      </c>
      <c r="F1218" t="s">
        <v>19</v>
      </c>
      <c r="G1218">
        <v>261951</v>
      </c>
      <c r="H1218">
        <v>326987</v>
      </c>
      <c r="I1218">
        <v>109.324941700167</v>
      </c>
      <c r="J1218">
        <v>588938</v>
      </c>
      <c r="K1218"/>
      <c r="L1218"/>
      <c r="M1218"/>
      <c r="N1218"/>
    </row>
    <row r="1219" spans="1:14">
      <c r="A1219">
        <v>1218</v>
      </c>
      <c r="B1219">
        <v>2022</v>
      </c>
      <c r="C1219" t="s">
        <v>20</v>
      </c>
      <c r="D1219" t="s">
        <v>1684</v>
      </c>
      <c r="E1219" t="s">
        <v>21</v>
      </c>
      <c r="F1219" t="s">
        <v>9</v>
      </c>
      <c r="G1219">
        <v>2971931</v>
      </c>
      <c r="H1219">
        <v>588237</v>
      </c>
      <c r="I1219">
        <v>151.59070072084799</v>
      </c>
      <c r="J1219">
        <v>3560168</v>
      </c>
      <c r="K1219"/>
      <c r="L1219"/>
      <c r="M1219"/>
      <c r="N1219"/>
    </row>
    <row r="1220" spans="1:14">
      <c r="A1220">
        <v>1219</v>
      </c>
      <c r="B1220">
        <v>2022</v>
      </c>
      <c r="C1220" t="s">
        <v>374</v>
      </c>
      <c r="D1220" t="s">
        <v>1685</v>
      </c>
      <c r="E1220" t="s">
        <v>375</v>
      </c>
      <c r="F1220" t="s">
        <v>56</v>
      </c>
      <c r="G1220">
        <v>28115198</v>
      </c>
      <c r="H1220">
        <v>373593657</v>
      </c>
      <c r="I1220">
        <v>845.86745833333305</v>
      </c>
      <c r="J1220">
        <v>401708855</v>
      </c>
      <c r="K1220"/>
      <c r="L1220"/>
      <c r="M1220"/>
      <c r="N1220"/>
    </row>
    <row r="1221" spans="1:14">
      <c r="A1221">
        <v>1220</v>
      </c>
      <c r="B1221">
        <v>2022</v>
      </c>
      <c r="C1221" t="s">
        <v>25</v>
      </c>
      <c r="D1221" t="s">
        <v>1686</v>
      </c>
      <c r="E1221" t="s">
        <v>26</v>
      </c>
      <c r="F1221" t="s">
        <v>19</v>
      </c>
      <c r="G1221">
        <v>37343169</v>
      </c>
      <c r="H1221">
        <v>386919367</v>
      </c>
      <c r="I1221">
        <v>111.55</v>
      </c>
      <c r="J1221">
        <v>424262536</v>
      </c>
      <c r="K1221"/>
      <c r="L1221"/>
      <c r="M1221"/>
      <c r="N1221"/>
    </row>
    <row r="1222" spans="1:14">
      <c r="A1222">
        <v>1221</v>
      </c>
      <c r="B1222">
        <v>2022</v>
      </c>
      <c r="C1222" t="s">
        <v>27</v>
      </c>
      <c r="D1222" t="s">
        <v>1687</v>
      </c>
      <c r="E1222" t="s">
        <v>28</v>
      </c>
      <c r="F1222" t="s">
        <v>29</v>
      </c>
      <c r="G1222">
        <v>8697095912.7999992</v>
      </c>
      <c r="H1222">
        <v>9024704456.9099998</v>
      </c>
      <c r="I1222">
        <v>127.3</v>
      </c>
      <c r="J1222">
        <v>17721800369.709999</v>
      </c>
      <c r="K1222"/>
      <c r="L1222"/>
      <c r="M1222"/>
      <c r="N1222"/>
    </row>
    <row r="1223" spans="1:14">
      <c r="A1223">
        <v>1222</v>
      </c>
      <c r="B1223">
        <v>2022</v>
      </c>
      <c r="C1223" t="s">
        <v>32</v>
      </c>
      <c r="D1223" t="s">
        <v>1688</v>
      </c>
      <c r="E1223" t="s">
        <v>33</v>
      </c>
      <c r="F1223" t="s">
        <v>9</v>
      </c>
      <c r="G1223">
        <v>25567047</v>
      </c>
      <c r="H1223">
        <v>233425</v>
      </c>
      <c r="I1223">
        <v>195.761197791667</v>
      </c>
      <c r="J1223">
        <v>25800472</v>
      </c>
      <c r="K1223"/>
      <c r="L1223"/>
      <c r="M1223"/>
      <c r="N1223"/>
    </row>
    <row r="1224" spans="1:14">
      <c r="A1224">
        <v>1223</v>
      </c>
      <c r="B1224">
        <v>2022</v>
      </c>
      <c r="C1224" t="s">
        <v>34</v>
      </c>
      <c r="D1224" t="s">
        <v>1689</v>
      </c>
      <c r="E1224" t="s">
        <v>35</v>
      </c>
      <c r="F1224" t="s">
        <v>19</v>
      </c>
      <c r="G1224">
        <v>111402</v>
      </c>
      <c r="H1224">
        <v>4639620</v>
      </c>
      <c r="I1224">
        <v>117.5925</v>
      </c>
      <c r="J1224">
        <v>4751022</v>
      </c>
      <c r="K1224"/>
      <c r="L1224"/>
      <c r="M1224"/>
      <c r="N1224"/>
    </row>
    <row r="1225" spans="1:14">
      <c r="A1225">
        <v>1224</v>
      </c>
      <c r="B1225">
        <v>2022</v>
      </c>
      <c r="C1225" t="s">
        <v>36</v>
      </c>
      <c r="D1225" t="s">
        <v>1690</v>
      </c>
      <c r="E1225" t="s">
        <v>37</v>
      </c>
      <c r="F1225" t="s">
        <v>14</v>
      </c>
      <c r="G1225">
        <v>33605325</v>
      </c>
      <c r="H1225">
        <v>1294158</v>
      </c>
      <c r="I1225">
        <v>102.957495812395</v>
      </c>
      <c r="J1225">
        <v>34899483</v>
      </c>
      <c r="K1225"/>
      <c r="L1225"/>
      <c r="M1225"/>
      <c r="N1225"/>
    </row>
    <row r="1226" spans="1:14">
      <c r="A1226">
        <v>1225</v>
      </c>
      <c r="B1226">
        <v>2022</v>
      </c>
      <c r="C1226" t="s">
        <v>38</v>
      </c>
      <c r="D1226" t="s">
        <v>1691</v>
      </c>
      <c r="E1226" t="s">
        <v>39</v>
      </c>
      <c r="F1226" t="s">
        <v>9</v>
      </c>
      <c r="G1226">
        <v>598911340</v>
      </c>
      <c r="H1226">
        <v>217460133</v>
      </c>
      <c r="I1226">
        <v>103.82371658298401</v>
      </c>
      <c r="J1226">
        <v>816371473</v>
      </c>
      <c r="K1226"/>
      <c r="L1226"/>
      <c r="M1226"/>
      <c r="N1226"/>
    </row>
    <row r="1227" spans="1:14">
      <c r="A1227">
        <v>1226</v>
      </c>
      <c r="B1227">
        <v>2022</v>
      </c>
      <c r="C1227" t="s">
        <v>40</v>
      </c>
      <c r="D1227" t="s">
        <v>1692</v>
      </c>
      <c r="E1227" t="s">
        <v>41</v>
      </c>
      <c r="F1227" t="s">
        <v>19</v>
      </c>
      <c r="G1227">
        <v>276378299</v>
      </c>
      <c r="H1227">
        <v>524513961</v>
      </c>
      <c r="I1227">
        <v>123.03416666666701</v>
      </c>
      <c r="J1227">
        <v>800892260</v>
      </c>
      <c r="K1227"/>
      <c r="L1227"/>
      <c r="M1227"/>
      <c r="N1227"/>
    </row>
    <row r="1228" spans="1:14">
      <c r="A1228">
        <v>1227</v>
      </c>
      <c r="B1228">
        <v>2022</v>
      </c>
      <c r="C1228" t="s">
        <v>42</v>
      </c>
      <c r="D1228" t="s">
        <v>1693</v>
      </c>
      <c r="E1228" t="s">
        <v>43</v>
      </c>
      <c r="F1228" t="s">
        <v>24</v>
      </c>
      <c r="G1228">
        <v>280740</v>
      </c>
      <c r="H1228">
        <v>8264</v>
      </c>
      <c r="I1228">
        <v>123.385833333333</v>
      </c>
      <c r="J1228">
        <v>289004</v>
      </c>
      <c r="K1228"/>
      <c r="L1228"/>
      <c r="M1228"/>
      <c r="N1228"/>
    </row>
    <row r="1229" spans="1:14">
      <c r="A1229">
        <v>1228</v>
      </c>
      <c r="B1229">
        <v>2022</v>
      </c>
      <c r="C1229" t="s">
        <v>44</v>
      </c>
      <c r="D1229" t="s">
        <v>1694</v>
      </c>
      <c r="E1229" t="s">
        <v>45</v>
      </c>
      <c r="F1229" t="s">
        <v>19</v>
      </c>
      <c r="G1229">
        <v>23077597</v>
      </c>
      <c r="H1229">
        <v>23525916</v>
      </c>
      <c r="I1229">
        <v>8515.2157668543896</v>
      </c>
      <c r="J1229">
        <v>46603513</v>
      </c>
      <c r="K1229"/>
      <c r="L1229"/>
      <c r="M1229"/>
      <c r="N1229"/>
    </row>
    <row r="1230" spans="1:14">
      <c r="A1230">
        <v>1229</v>
      </c>
      <c r="B1230">
        <v>2022</v>
      </c>
      <c r="C1230" t="s">
        <v>46</v>
      </c>
      <c r="D1230" t="s">
        <v>1695</v>
      </c>
      <c r="E1230" t="s">
        <v>47</v>
      </c>
      <c r="F1230" t="s">
        <v>9</v>
      </c>
      <c r="G1230">
        <v>88674236</v>
      </c>
      <c r="H1230">
        <v>39277691</v>
      </c>
      <c r="I1230">
        <v>100.508333333333</v>
      </c>
      <c r="J1230">
        <v>127951927</v>
      </c>
      <c r="K1230"/>
      <c r="L1230"/>
      <c r="M1230"/>
      <c r="N1230"/>
    </row>
    <row r="1231" spans="1:14">
      <c r="A1231">
        <v>1230</v>
      </c>
      <c r="B1231">
        <v>2022</v>
      </c>
      <c r="C1231" t="s">
        <v>48</v>
      </c>
      <c r="D1231" t="s">
        <v>1696</v>
      </c>
      <c r="E1231" t="s">
        <v>49</v>
      </c>
      <c r="F1231" t="s">
        <v>24</v>
      </c>
      <c r="G1231">
        <v>0</v>
      </c>
      <c r="H1231">
        <v>199442</v>
      </c>
      <c r="I1231">
        <v>153.23333333333301</v>
      </c>
      <c r="J1231">
        <v>199442</v>
      </c>
      <c r="K1231"/>
      <c r="L1231"/>
      <c r="M1231"/>
      <c r="N1231"/>
    </row>
    <row r="1232" spans="1:14">
      <c r="A1232">
        <v>1231</v>
      </c>
      <c r="B1232">
        <v>2022</v>
      </c>
      <c r="C1232" t="s">
        <v>50</v>
      </c>
      <c r="D1232" t="s">
        <v>1697</v>
      </c>
      <c r="E1232" t="s">
        <v>51</v>
      </c>
      <c r="F1232" t="s">
        <v>24</v>
      </c>
      <c r="G1232">
        <v>1196216</v>
      </c>
      <c r="H1232">
        <v>84</v>
      </c>
      <c r="I1232">
        <v>107.41056629166</v>
      </c>
      <c r="J1232">
        <v>1196300</v>
      </c>
      <c r="K1232"/>
      <c r="L1232"/>
      <c r="M1232"/>
      <c r="N1232"/>
    </row>
    <row r="1233" spans="1:14">
      <c r="A1233">
        <v>1232</v>
      </c>
      <c r="B1233">
        <v>2022</v>
      </c>
      <c r="C1233" t="s">
        <v>52</v>
      </c>
      <c r="D1233" t="s">
        <v>1698</v>
      </c>
      <c r="E1233" t="s">
        <v>53</v>
      </c>
      <c r="F1233" t="s">
        <v>9</v>
      </c>
      <c r="G1233">
        <v>4246991</v>
      </c>
      <c r="H1233">
        <v>156681552</v>
      </c>
      <c r="I1233">
        <v>106.43096180371801</v>
      </c>
      <c r="J1233">
        <v>160928543</v>
      </c>
      <c r="K1233"/>
      <c r="L1233"/>
      <c r="M1233"/>
      <c r="N1233"/>
    </row>
    <row r="1234" spans="1:14">
      <c r="A1234">
        <v>1233</v>
      </c>
      <c r="B1234">
        <v>2022</v>
      </c>
      <c r="C1234" t="s">
        <v>54</v>
      </c>
      <c r="D1234" t="s">
        <v>1699</v>
      </c>
      <c r="E1234" t="s">
        <v>55</v>
      </c>
      <c r="F1234" t="s">
        <v>56</v>
      </c>
      <c r="G1234">
        <v>275527</v>
      </c>
      <c r="H1234">
        <v>9022303</v>
      </c>
      <c r="I1234">
        <v>107.027900165083</v>
      </c>
      <c r="J1234">
        <v>9297830</v>
      </c>
      <c r="K1234"/>
      <c r="L1234"/>
      <c r="M1234"/>
      <c r="N1234"/>
    </row>
    <row r="1235" spans="1:14">
      <c r="A1235">
        <v>1234</v>
      </c>
      <c r="B1235">
        <v>2022</v>
      </c>
      <c r="C1235" t="s">
        <v>57</v>
      </c>
      <c r="D1235" t="s">
        <v>1700</v>
      </c>
      <c r="E1235" t="s">
        <v>58</v>
      </c>
      <c r="F1235" t="s">
        <v>56</v>
      </c>
      <c r="G1235">
        <v>119452100</v>
      </c>
      <c r="H1235">
        <v>353069915</v>
      </c>
      <c r="I1235">
        <v>6368.6041666666697</v>
      </c>
      <c r="J1235">
        <v>472522015</v>
      </c>
      <c r="K1235"/>
      <c r="L1235"/>
      <c r="M1235"/>
      <c r="N1235"/>
    </row>
    <row r="1236" spans="1:14">
      <c r="A1236">
        <v>1235</v>
      </c>
      <c r="B1236">
        <v>2022</v>
      </c>
      <c r="C1236" t="s">
        <v>59</v>
      </c>
      <c r="D1236" t="s">
        <v>1701</v>
      </c>
      <c r="E1236" t="s">
        <v>60</v>
      </c>
      <c r="F1236" t="s">
        <v>14</v>
      </c>
      <c r="G1236">
        <v>3324411</v>
      </c>
      <c r="H1236">
        <v>31639</v>
      </c>
      <c r="I1236">
        <v>117.5925</v>
      </c>
      <c r="J1236">
        <v>3356050</v>
      </c>
      <c r="K1236"/>
      <c r="L1236"/>
      <c r="M1236"/>
      <c r="N1236"/>
    </row>
    <row r="1237" spans="1:14">
      <c r="A1237">
        <v>1236</v>
      </c>
      <c r="B1237">
        <v>2022</v>
      </c>
      <c r="C1237" t="s">
        <v>61</v>
      </c>
      <c r="D1237" t="s">
        <v>1702</v>
      </c>
      <c r="E1237" t="s">
        <v>62</v>
      </c>
      <c r="F1237" t="s">
        <v>9</v>
      </c>
      <c r="G1237">
        <v>225220</v>
      </c>
      <c r="H1237">
        <v>5827</v>
      </c>
      <c r="I1237">
        <v>120.024571605847</v>
      </c>
      <c r="J1237">
        <v>231047</v>
      </c>
      <c r="K1237"/>
      <c r="L1237"/>
      <c r="M1237"/>
      <c r="N1237"/>
    </row>
    <row r="1238" spans="1:14">
      <c r="A1238">
        <v>1237</v>
      </c>
      <c r="B1238">
        <v>2022</v>
      </c>
      <c r="C1238" t="s">
        <v>63</v>
      </c>
      <c r="D1238" t="s">
        <v>1703</v>
      </c>
      <c r="E1238" t="s">
        <v>64</v>
      </c>
      <c r="F1238" t="s">
        <v>24</v>
      </c>
      <c r="G1238">
        <v>45547</v>
      </c>
      <c r="H1238">
        <v>66520</v>
      </c>
      <c r="I1238">
        <v>123.713016666667</v>
      </c>
      <c r="J1238">
        <v>112067</v>
      </c>
      <c r="K1238"/>
      <c r="L1238"/>
      <c r="M1238"/>
      <c r="N1238"/>
    </row>
    <row r="1239" spans="1:14">
      <c r="A1239">
        <v>1238</v>
      </c>
      <c r="B1239">
        <v>2022</v>
      </c>
      <c r="C1239" t="s">
        <v>65</v>
      </c>
      <c r="D1239" t="s">
        <v>1704</v>
      </c>
      <c r="E1239" t="s">
        <v>66</v>
      </c>
      <c r="F1239" t="s">
        <v>19</v>
      </c>
      <c r="G1239">
        <v>1220314</v>
      </c>
      <c r="H1239">
        <v>1133277</v>
      </c>
      <c r="I1239">
        <v>98.315312121480702</v>
      </c>
      <c r="J1239">
        <v>2353591</v>
      </c>
      <c r="K1239"/>
      <c r="L1239"/>
      <c r="M1239"/>
      <c r="N1239"/>
    </row>
    <row r="1240" spans="1:14">
      <c r="A1240">
        <v>1239</v>
      </c>
      <c r="B1240">
        <v>2022</v>
      </c>
      <c r="C1240" t="s">
        <v>67</v>
      </c>
      <c r="D1240" t="s">
        <v>1705</v>
      </c>
      <c r="E1240" t="s">
        <v>68</v>
      </c>
      <c r="F1240" t="s">
        <v>14</v>
      </c>
      <c r="G1240">
        <v>783153</v>
      </c>
      <c r="H1240">
        <v>100470</v>
      </c>
      <c r="I1240">
        <v>110.241578900864</v>
      </c>
      <c r="J1240">
        <v>883623</v>
      </c>
      <c r="K1240"/>
      <c r="L1240"/>
      <c r="M1240"/>
      <c r="N1240"/>
    </row>
    <row r="1241" spans="1:14">
      <c r="A1241">
        <v>1240</v>
      </c>
      <c r="B1241">
        <v>2022</v>
      </c>
      <c r="C1241" t="s">
        <v>69</v>
      </c>
      <c r="D1241" t="s">
        <v>1706</v>
      </c>
      <c r="E1241" t="s">
        <v>70</v>
      </c>
      <c r="F1241" t="s">
        <v>14</v>
      </c>
      <c r="G1241">
        <v>870674451</v>
      </c>
      <c r="H1241">
        <v>967986386</v>
      </c>
      <c r="I1241">
        <v>151.24166666666699</v>
      </c>
      <c r="J1241">
        <v>1838660837</v>
      </c>
      <c r="K1241"/>
      <c r="L1241"/>
      <c r="M1241"/>
      <c r="N1241"/>
    </row>
    <row r="1242" spans="1:14">
      <c r="A1242">
        <v>1241</v>
      </c>
      <c r="B1242">
        <v>2022</v>
      </c>
      <c r="C1242" t="s">
        <v>71</v>
      </c>
      <c r="D1242" t="s">
        <v>1707</v>
      </c>
      <c r="E1242" t="s">
        <v>72</v>
      </c>
      <c r="F1242" t="s">
        <v>24</v>
      </c>
      <c r="G1242">
        <v>99169</v>
      </c>
      <c r="H1242">
        <v>4055</v>
      </c>
      <c r="I1242">
        <v>111.05</v>
      </c>
      <c r="J1242">
        <v>103224</v>
      </c>
      <c r="K1242"/>
      <c r="L1242"/>
      <c r="M1242"/>
      <c r="N1242"/>
    </row>
    <row r="1243" spans="1:14">
      <c r="A1243">
        <v>1242</v>
      </c>
      <c r="B1243">
        <v>2022</v>
      </c>
      <c r="C1243" t="s">
        <v>73</v>
      </c>
      <c r="D1243" t="s">
        <v>1708</v>
      </c>
      <c r="E1243" t="s">
        <v>74</v>
      </c>
      <c r="F1243" t="s">
        <v>24</v>
      </c>
      <c r="G1243">
        <v>6435886</v>
      </c>
      <c r="H1243">
        <v>1070448</v>
      </c>
      <c r="I1243">
        <v>106.933333333333</v>
      </c>
      <c r="J1243">
        <v>7506334</v>
      </c>
      <c r="K1243"/>
      <c r="L1243"/>
      <c r="M1243"/>
      <c r="N1243"/>
    </row>
    <row r="1244" spans="1:14">
      <c r="A1244">
        <v>1243</v>
      </c>
      <c r="B1244">
        <v>2022</v>
      </c>
      <c r="C1244" t="s">
        <v>75</v>
      </c>
      <c r="D1244" t="s">
        <v>1709</v>
      </c>
      <c r="E1244" t="s">
        <v>76</v>
      </c>
      <c r="F1244" t="s">
        <v>19</v>
      </c>
      <c r="G1244">
        <v>113527460</v>
      </c>
      <c r="H1244">
        <v>510139973</v>
      </c>
      <c r="I1244">
        <v>103.870816666667</v>
      </c>
      <c r="J1244">
        <v>623667433</v>
      </c>
      <c r="K1244"/>
      <c r="L1244"/>
      <c r="M1244"/>
      <c r="N1244"/>
    </row>
    <row r="1245" spans="1:14">
      <c r="A1245">
        <v>1244</v>
      </c>
      <c r="B1245">
        <v>2022</v>
      </c>
      <c r="C1245" t="s">
        <v>77</v>
      </c>
      <c r="D1245" t="s">
        <v>1710</v>
      </c>
      <c r="E1245" t="s">
        <v>78</v>
      </c>
      <c r="F1245" t="s">
        <v>56</v>
      </c>
      <c r="G1245">
        <v>181292547</v>
      </c>
      <c r="H1245">
        <v>142410525</v>
      </c>
      <c r="I1245">
        <v>122.960833333333</v>
      </c>
      <c r="J1245">
        <v>323703072</v>
      </c>
      <c r="K1245"/>
      <c r="L1245"/>
      <c r="M1245"/>
      <c r="N1245"/>
    </row>
    <row r="1246" spans="1:14">
      <c r="A1246">
        <v>1245</v>
      </c>
      <c r="B1246">
        <v>2022</v>
      </c>
      <c r="C1246" t="s">
        <v>79</v>
      </c>
      <c r="D1246" t="s">
        <v>1711</v>
      </c>
      <c r="E1246" t="s">
        <v>80</v>
      </c>
      <c r="F1246" t="s">
        <v>24</v>
      </c>
      <c r="G1246">
        <v>32937615</v>
      </c>
      <c r="H1246">
        <v>247923</v>
      </c>
      <c r="I1246">
        <v>127.85833333333299</v>
      </c>
      <c r="J1246">
        <v>33185538</v>
      </c>
      <c r="K1246"/>
      <c r="L1246"/>
      <c r="M1246"/>
      <c r="N1246"/>
    </row>
    <row r="1247" spans="1:14">
      <c r="A1247">
        <v>1246</v>
      </c>
      <c r="B1247">
        <v>2022</v>
      </c>
      <c r="C1247" t="s">
        <v>81</v>
      </c>
      <c r="D1247" t="s">
        <v>1712</v>
      </c>
      <c r="E1247" t="s">
        <v>82</v>
      </c>
      <c r="F1247" t="s">
        <v>9</v>
      </c>
      <c r="G1247">
        <v>20131643029.400002</v>
      </c>
      <c r="H1247">
        <v>18169511652</v>
      </c>
      <c r="I1247">
        <v>102.908333333333</v>
      </c>
      <c r="J1247">
        <v>38301154681.400002</v>
      </c>
      <c r="K1247"/>
      <c r="L1247"/>
      <c r="M1247"/>
      <c r="N1247"/>
    </row>
    <row r="1248" spans="1:14">
      <c r="A1248">
        <v>1247</v>
      </c>
      <c r="B1248">
        <v>2022</v>
      </c>
      <c r="C1248" t="s">
        <v>83</v>
      </c>
      <c r="D1248" t="s">
        <v>1713</v>
      </c>
      <c r="E1248" t="s">
        <v>84</v>
      </c>
      <c r="F1248" t="s">
        <v>56</v>
      </c>
      <c r="G1248">
        <v>20423864</v>
      </c>
      <c r="H1248">
        <v>29583955</v>
      </c>
      <c r="I1248">
        <v>119.896525</v>
      </c>
      <c r="J1248">
        <v>50007819</v>
      </c>
      <c r="K1248"/>
      <c r="L1248"/>
      <c r="M1248"/>
      <c r="N1248"/>
    </row>
    <row r="1249" spans="1:14">
      <c r="A1249">
        <v>1248</v>
      </c>
      <c r="B1249">
        <v>2022</v>
      </c>
      <c r="C1249" t="s">
        <v>85</v>
      </c>
      <c r="D1249" t="s">
        <v>1714</v>
      </c>
      <c r="E1249" t="s">
        <v>86</v>
      </c>
      <c r="F1249" t="s">
        <v>14</v>
      </c>
      <c r="G1249">
        <v>15503784</v>
      </c>
      <c r="H1249">
        <v>23448137</v>
      </c>
      <c r="I1249">
        <v>109.374666157376</v>
      </c>
      <c r="J1249">
        <v>38951921</v>
      </c>
      <c r="K1249"/>
      <c r="L1249"/>
      <c r="M1249"/>
      <c r="N1249"/>
    </row>
    <row r="1250" spans="1:14">
      <c r="A1250">
        <v>1249</v>
      </c>
      <c r="B1250">
        <v>2022</v>
      </c>
      <c r="C1250" t="s">
        <v>89</v>
      </c>
      <c r="D1250" t="s">
        <v>1715</v>
      </c>
      <c r="E1250" t="s">
        <v>90</v>
      </c>
      <c r="F1250" t="s">
        <v>9</v>
      </c>
      <c r="G1250">
        <v>12509031</v>
      </c>
      <c r="H1250">
        <v>4448233</v>
      </c>
      <c r="I1250">
        <v>111.18666666666699</v>
      </c>
      <c r="J1250">
        <v>16957264</v>
      </c>
      <c r="K1250"/>
      <c r="L1250"/>
      <c r="M1250"/>
      <c r="N1250"/>
    </row>
    <row r="1251" spans="1:14">
      <c r="A1251">
        <v>1250</v>
      </c>
      <c r="B1251">
        <v>2022</v>
      </c>
      <c r="C1251" t="s">
        <v>91</v>
      </c>
      <c r="D1251" t="s">
        <v>1716</v>
      </c>
      <c r="E1251" t="s">
        <v>92</v>
      </c>
      <c r="F1251" t="s">
        <v>19</v>
      </c>
      <c r="G1251">
        <v>38862636</v>
      </c>
      <c r="H1251">
        <v>284543616</v>
      </c>
      <c r="I1251">
        <v>133.583333333333</v>
      </c>
      <c r="J1251">
        <v>323406252</v>
      </c>
      <c r="K1251"/>
      <c r="L1251"/>
      <c r="M1251"/>
      <c r="N1251"/>
    </row>
    <row r="1252" spans="1:14">
      <c r="A1252">
        <v>1251</v>
      </c>
      <c r="B1252">
        <v>2022</v>
      </c>
      <c r="C1252" t="s">
        <v>93</v>
      </c>
      <c r="D1252" t="s">
        <v>1717</v>
      </c>
      <c r="E1252" t="s">
        <v>94</v>
      </c>
      <c r="F1252" t="s">
        <v>19</v>
      </c>
      <c r="G1252">
        <v>872990951</v>
      </c>
      <c r="H1252">
        <v>3337205909</v>
      </c>
      <c r="I1252">
        <v>110.15</v>
      </c>
      <c r="J1252">
        <v>4210196860</v>
      </c>
      <c r="K1252"/>
      <c r="L1252"/>
      <c r="M1252"/>
      <c r="N1252"/>
    </row>
    <row r="1253" spans="1:14">
      <c r="A1253">
        <v>1252</v>
      </c>
      <c r="B1253">
        <v>2022</v>
      </c>
      <c r="C1253" t="s">
        <v>95</v>
      </c>
      <c r="D1253" t="s">
        <v>1718</v>
      </c>
      <c r="E1253" t="s">
        <v>96</v>
      </c>
      <c r="F1253" t="s">
        <v>24</v>
      </c>
      <c r="G1253">
        <v>1117029</v>
      </c>
      <c r="H1253">
        <v>872124</v>
      </c>
      <c r="I1253">
        <v>117.47278979821699</v>
      </c>
      <c r="J1253">
        <v>1989153</v>
      </c>
      <c r="K1253"/>
      <c r="L1253"/>
      <c r="M1253"/>
      <c r="N1253"/>
    </row>
    <row r="1254" spans="1:14">
      <c r="A1254">
        <v>1253</v>
      </c>
      <c r="B1254">
        <v>2022</v>
      </c>
      <c r="C1254" t="s">
        <v>97</v>
      </c>
      <c r="D1254" t="s">
        <v>1719</v>
      </c>
      <c r="E1254" t="s">
        <v>98</v>
      </c>
      <c r="F1254" t="s">
        <v>19</v>
      </c>
      <c r="G1254">
        <v>208634211</v>
      </c>
      <c r="H1254">
        <v>336707702</v>
      </c>
      <c r="I1254">
        <v>113.458333333333</v>
      </c>
      <c r="J1254">
        <v>545341913</v>
      </c>
      <c r="K1254"/>
      <c r="L1254"/>
      <c r="M1254"/>
      <c r="N1254"/>
    </row>
    <row r="1255" spans="1:14">
      <c r="A1255">
        <v>1254</v>
      </c>
      <c r="B1255">
        <v>2022</v>
      </c>
      <c r="C1255" t="s">
        <v>101</v>
      </c>
      <c r="D1255" t="s">
        <v>1720</v>
      </c>
      <c r="E1255" t="s">
        <v>102</v>
      </c>
      <c r="F1255" t="s">
        <v>14</v>
      </c>
      <c r="G1255">
        <v>20939269</v>
      </c>
      <c r="H1255">
        <v>22934267</v>
      </c>
      <c r="I1255">
        <v>118.66575</v>
      </c>
      <c r="J1255">
        <v>43873536</v>
      </c>
      <c r="K1255"/>
      <c r="L1255"/>
      <c r="M1255"/>
      <c r="N1255"/>
    </row>
    <row r="1256" spans="1:14">
      <c r="A1256">
        <v>1255</v>
      </c>
      <c r="B1256">
        <v>2022</v>
      </c>
      <c r="C1256" t="s">
        <v>103</v>
      </c>
      <c r="D1256" t="s">
        <v>1721</v>
      </c>
      <c r="E1256" t="s">
        <v>104</v>
      </c>
      <c r="F1256" t="s">
        <v>24</v>
      </c>
      <c r="G1256">
        <v>815312685</v>
      </c>
      <c r="H1256">
        <v>8503673</v>
      </c>
      <c r="I1256">
        <v>247.42083333333301</v>
      </c>
      <c r="J1256">
        <v>823816358</v>
      </c>
      <c r="K1256"/>
      <c r="L1256"/>
      <c r="M1256"/>
      <c r="N1256"/>
    </row>
    <row r="1257" spans="1:14">
      <c r="A1257">
        <v>1256</v>
      </c>
      <c r="B1257">
        <v>2022</v>
      </c>
      <c r="C1257" t="s">
        <v>105</v>
      </c>
      <c r="D1257" t="s">
        <v>1722</v>
      </c>
      <c r="E1257" t="s">
        <v>106</v>
      </c>
      <c r="F1257" t="s">
        <v>56</v>
      </c>
      <c r="G1257">
        <v>5540715</v>
      </c>
      <c r="H1257">
        <v>60696771</v>
      </c>
      <c r="I1257">
        <v>108.91749829551701</v>
      </c>
      <c r="J1257">
        <v>66237486</v>
      </c>
      <c r="K1257"/>
      <c r="L1257"/>
      <c r="M1257"/>
      <c r="N1257"/>
    </row>
    <row r="1258" spans="1:14">
      <c r="A1258">
        <v>1257</v>
      </c>
      <c r="B1258">
        <v>2022</v>
      </c>
      <c r="C1258" t="s">
        <v>107</v>
      </c>
      <c r="D1258" t="s">
        <v>1723</v>
      </c>
      <c r="E1258" t="s">
        <v>108</v>
      </c>
      <c r="F1258" t="s">
        <v>19</v>
      </c>
      <c r="G1258">
        <v>8250971</v>
      </c>
      <c r="H1258">
        <v>20731213</v>
      </c>
      <c r="I1258">
        <v>265.85018333333301</v>
      </c>
      <c r="J1258">
        <v>28982184</v>
      </c>
      <c r="K1258"/>
      <c r="L1258"/>
      <c r="M1258"/>
      <c r="N1258"/>
    </row>
    <row r="1259" spans="1:14">
      <c r="A1259">
        <v>1258</v>
      </c>
      <c r="B1259">
        <v>2022</v>
      </c>
      <c r="C1259" t="s">
        <v>109</v>
      </c>
      <c r="D1259" t="s">
        <v>1724</v>
      </c>
      <c r="E1259" t="s">
        <v>110</v>
      </c>
      <c r="F1259" t="s">
        <v>24</v>
      </c>
      <c r="G1259">
        <v>346221582</v>
      </c>
      <c r="H1259">
        <v>13163687</v>
      </c>
      <c r="I1259">
        <v>129.458333333333</v>
      </c>
      <c r="J1259">
        <v>359385269</v>
      </c>
      <c r="K1259"/>
      <c r="L1259"/>
      <c r="M1259"/>
      <c r="N1259"/>
    </row>
    <row r="1260" spans="1:14">
      <c r="A1260">
        <v>1259</v>
      </c>
      <c r="B1260">
        <v>2022</v>
      </c>
      <c r="C1260" t="s">
        <v>111</v>
      </c>
      <c r="D1260" t="s">
        <v>1725</v>
      </c>
      <c r="E1260" t="s">
        <v>112</v>
      </c>
      <c r="F1260" t="s">
        <v>19</v>
      </c>
      <c r="G1260">
        <v>152763256</v>
      </c>
      <c r="H1260">
        <v>594436378</v>
      </c>
      <c r="I1260">
        <v>108.390666666667</v>
      </c>
      <c r="J1260">
        <v>747199634</v>
      </c>
      <c r="K1260"/>
      <c r="L1260"/>
      <c r="M1260"/>
      <c r="N1260"/>
    </row>
    <row r="1261" spans="1:14">
      <c r="A1261">
        <v>1260</v>
      </c>
      <c r="B1261">
        <v>2022</v>
      </c>
      <c r="C1261" t="s">
        <v>113</v>
      </c>
      <c r="D1261" t="s">
        <v>1726</v>
      </c>
      <c r="E1261" t="s">
        <v>114</v>
      </c>
      <c r="F1261" t="s">
        <v>24</v>
      </c>
      <c r="G1261">
        <v>419520</v>
      </c>
      <c r="H1261">
        <v>6384957</v>
      </c>
      <c r="I1261">
        <v>294.03333333333302</v>
      </c>
      <c r="J1261">
        <v>6804477</v>
      </c>
      <c r="K1261"/>
      <c r="L1261"/>
      <c r="M1261"/>
      <c r="N1261"/>
    </row>
    <row r="1262" spans="1:14">
      <c r="A1262">
        <v>1261</v>
      </c>
      <c r="B1262">
        <v>2022</v>
      </c>
      <c r="C1262" t="s">
        <v>115</v>
      </c>
      <c r="D1262" t="s">
        <v>1727</v>
      </c>
      <c r="E1262" t="s">
        <v>116</v>
      </c>
      <c r="F1262" t="s">
        <v>19</v>
      </c>
      <c r="G1262">
        <v>14077116</v>
      </c>
      <c r="H1262">
        <v>200628430</v>
      </c>
      <c r="I1262">
        <v>113.36166666666701</v>
      </c>
      <c r="J1262">
        <v>214705546</v>
      </c>
      <c r="K1262"/>
      <c r="L1262"/>
      <c r="M1262"/>
      <c r="N1262"/>
    </row>
    <row r="1263" spans="1:14">
      <c r="A1263">
        <v>1262</v>
      </c>
      <c r="B1263">
        <v>2022</v>
      </c>
      <c r="C1263" t="s">
        <v>117</v>
      </c>
      <c r="D1263" t="s">
        <v>1728</v>
      </c>
      <c r="E1263" t="s">
        <v>118</v>
      </c>
      <c r="F1263" t="s">
        <v>29</v>
      </c>
      <c r="G1263">
        <v>526564132</v>
      </c>
      <c r="H1263">
        <v>74717678</v>
      </c>
      <c r="I1263">
        <v>117.541666666667</v>
      </c>
      <c r="J1263">
        <v>601281810</v>
      </c>
      <c r="K1263"/>
      <c r="L1263"/>
      <c r="M1263"/>
      <c r="N1263"/>
    </row>
    <row r="1264" spans="1:14">
      <c r="A1264">
        <v>1263</v>
      </c>
      <c r="B1264">
        <v>2022</v>
      </c>
      <c r="C1264" t="s">
        <v>119</v>
      </c>
      <c r="D1264" t="s">
        <v>1729</v>
      </c>
      <c r="E1264" t="s">
        <v>120</v>
      </c>
      <c r="F1264" t="s">
        <v>29</v>
      </c>
      <c r="G1264">
        <v>2748018</v>
      </c>
      <c r="H1264">
        <v>9649</v>
      </c>
      <c r="I1264">
        <v>114.13975000000001</v>
      </c>
      <c r="J1264">
        <v>2757667</v>
      </c>
      <c r="K1264"/>
      <c r="L1264"/>
      <c r="M1264"/>
      <c r="N1264"/>
    </row>
    <row r="1265" spans="1:14">
      <c r="A1265">
        <v>1264</v>
      </c>
      <c r="B1265">
        <v>2022</v>
      </c>
      <c r="C1265" t="s">
        <v>121</v>
      </c>
      <c r="D1265" t="s">
        <v>1730</v>
      </c>
      <c r="E1265" t="s">
        <v>122</v>
      </c>
      <c r="F1265" t="s">
        <v>19</v>
      </c>
      <c r="G1265">
        <v>449709978</v>
      </c>
      <c r="H1265">
        <v>1431680501</v>
      </c>
      <c r="I1265">
        <v>112.008333333333</v>
      </c>
      <c r="J1265">
        <v>1881390479</v>
      </c>
      <c r="K1265"/>
      <c r="L1265"/>
      <c r="M1265"/>
      <c r="N1265"/>
    </row>
    <row r="1266" spans="1:14">
      <c r="A1266">
        <v>1265</v>
      </c>
      <c r="B1266">
        <v>2022</v>
      </c>
      <c r="C1266" t="s">
        <v>123</v>
      </c>
      <c r="D1266" t="s">
        <v>1731</v>
      </c>
      <c r="E1266" t="s">
        <v>124</v>
      </c>
      <c r="F1266" t="s">
        <v>24</v>
      </c>
      <c r="G1266">
        <v>1565642</v>
      </c>
      <c r="H1266">
        <v>2881529</v>
      </c>
      <c r="I1266">
        <v>107.59088168335001</v>
      </c>
      <c r="J1266">
        <v>4447171</v>
      </c>
      <c r="K1266"/>
      <c r="L1266"/>
      <c r="M1266"/>
      <c r="N1266"/>
    </row>
    <row r="1267" spans="1:14">
      <c r="A1267">
        <v>1266</v>
      </c>
      <c r="B1267">
        <v>2022</v>
      </c>
      <c r="C1267" t="s">
        <v>125</v>
      </c>
      <c r="D1267" t="s">
        <v>1732</v>
      </c>
      <c r="E1267" t="s">
        <v>126</v>
      </c>
      <c r="F1267" t="s">
        <v>19</v>
      </c>
      <c r="G1267">
        <v>1465317357</v>
      </c>
      <c r="H1267">
        <v>1844445508</v>
      </c>
      <c r="I1267">
        <v>120.45</v>
      </c>
      <c r="J1267">
        <v>3309762865</v>
      </c>
      <c r="K1267"/>
      <c r="L1267"/>
      <c r="M1267"/>
      <c r="N1267"/>
    </row>
    <row r="1268" spans="1:14">
      <c r="A1268">
        <v>1267</v>
      </c>
      <c r="B1268">
        <v>2022</v>
      </c>
      <c r="C1268" t="s">
        <v>127</v>
      </c>
      <c r="D1268" t="s">
        <v>1733</v>
      </c>
      <c r="E1268" t="s">
        <v>128</v>
      </c>
      <c r="F1268" t="s">
        <v>14</v>
      </c>
      <c r="G1268">
        <v>4909494</v>
      </c>
      <c r="H1268">
        <v>5136</v>
      </c>
      <c r="I1268">
        <v>115.3275</v>
      </c>
      <c r="J1268">
        <v>4914630</v>
      </c>
      <c r="K1268"/>
      <c r="L1268"/>
      <c r="M1268"/>
      <c r="N1268"/>
    </row>
    <row r="1269" spans="1:14">
      <c r="A1269">
        <v>1268</v>
      </c>
      <c r="B1269">
        <v>2022</v>
      </c>
      <c r="C1269" t="s">
        <v>129</v>
      </c>
      <c r="D1269" t="s">
        <v>1734</v>
      </c>
      <c r="E1269" t="s">
        <v>130</v>
      </c>
      <c r="F1269" t="s">
        <v>9</v>
      </c>
      <c r="G1269">
        <v>66587786</v>
      </c>
      <c r="H1269">
        <v>1140803</v>
      </c>
      <c r="I1269">
        <v>172.335716666667</v>
      </c>
      <c r="J1269">
        <v>67728589</v>
      </c>
      <c r="K1269"/>
      <c r="L1269"/>
      <c r="M1269"/>
      <c r="N1269"/>
    </row>
    <row r="1270" spans="1:14">
      <c r="A1270">
        <v>1269</v>
      </c>
      <c r="B1270">
        <v>2022</v>
      </c>
      <c r="C1270" t="s">
        <v>131</v>
      </c>
      <c r="D1270" t="s">
        <v>1735</v>
      </c>
      <c r="E1270" t="s">
        <v>132</v>
      </c>
      <c r="F1270" t="s">
        <v>24</v>
      </c>
      <c r="G1270">
        <v>22520463</v>
      </c>
      <c r="H1270">
        <v>12253340</v>
      </c>
      <c r="I1270">
        <v>132.99474010061601</v>
      </c>
      <c r="J1270">
        <v>34773803</v>
      </c>
      <c r="K1270"/>
      <c r="L1270"/>
      <c r="M1270"/>
      <c r="N1270"/>
    </row>
    <row r="1271" spans="1:14">
      <c r="A1271">
        <v>1270</v>
      </c>
      <c r="B1271">
        <v>2022</v>
      </c>
      <c r="C1271" t="s">
        <v>133</v>
      </c>
      <c r="D1271" t="s">
        <v>1736</v>
      </c>
      <c r="E1271" t="s">
        <v>134</v>
      </c>
      <c r="F1271" t="s">
        <v>24</v>
      </c>
      <c r="G1271">
        <v>543976</v>
      </c>
      <c r="H1271">
        <v>6003</v>
      </c>
      <c r="I1271">
        <v>122.644291627108</v>
      </c>
      <c r="J1271">
        <v>549979</v>
      </c>
      <c r="K1271"/>
      <c r="L1271"/>
      <c r="M1271"/>
      <c r="N1271"/>
    </row>
    <row r="1272" spans="1:14">
      <c r="A1272">
        <v>1271</v>
      </c>
      <c r="B1272">
        <v>2022</v>
      </c>
      <c r="C1272" t="s">
        <v>135</v>
      </c>
      <c r="D1272" t="s">
        <v>1737</v>
      </c>
      <c r="E1272" t="s">
        <v>136</v>
      </c>
      <c r="F1272" t="s">
        <v>24</v>
      </c>
      <c r="G1272">
        <v>723451</v>
      </c>
      <c r="H1272">
        <v>88254</v>
      </c>
      <c r="I1272">
        <v>137.60187357004699</v>
      </c>
      <c r="J1272">
        <v>811705</v>
      </c>
      <c r="K1272"/>
      <c r="L1272"/>
      <c r="M1272"/>
      <c r="N1272"/>
    </row>
    <row r="1273" spans="1:14">
      <c r="A1273">
        <v>1272</v>
      </c>
      <c r="B1273">
        <v>2022</v>
      </c>
      <c r="C1273" t="s">
        <v>139</v>
      </c>
      <c r="D1273" t="s">
        <v>1738</v>
      </c>
      <c r="E1273" t="s">
        <v>140</v>
      </c>
      <c r="F1273" t="s">
        <v>19</v>
      </c>
      <c r="G1273">
        <v>74512023</v>
      </c>
      <c r="H1273">
        <v>66483940</v>
      </c>
      <c r="I1273">
        <v>110.98712500000001</v>
      </c>
      <c r="J1273">
        <v>140995963</v>
      </c>
      <c r="K1273"/>
      <c r="L1273"/>
      <c r="M1273"/>
      <c r="N1273"/>
    </row>
    <row r="1274" spans="1:14">
      <c r="A1274">
        <v>1273</v>
      </c>
      <c r="B1274">
        <v>2022</v>
      </c>
      <c r="C1274" t="s">
        <v>141</v>
      </c>
      <c r="D1274" t="s">
        <v>1739</v>
      </c>
      <c r="E1274" t="s">
        <v>142</v>
      </c>
      <c r="F1274" t="s">
        <v>14</v>
      </c>
      <c r="G1274">
        <v>99495431</v>
      </c>
      <c r="H1274">
        <v>9463993</v>
      </c>
      <c r="I1274">
        <v>161.32083333333301</v>
      </c>
      <c r="J1274">
        <v>108959424</v>
      </c>
      <c r="K1274"/>
      <c r="L1274"/>
      <c r="M1274"/>
      <c r="N1274"/>
    </row>
    <row r="1275" spans="1:14">
      <c r="A1275">
        <v>1274</v>
      </c>
      <c r="B1275">
        <v>2022</v>
      </c>
      <c r="C1275" t="s">
        <v>145</v>
      </c>
      <c r="D1275" t="s">
        <v>1740</v>
      </c>
      <c r="E1275" t="s">
        <v>146</v>
      </c>
      <c r="F1275" t="s">
        <v>56</v>
      </c>
      <c r="G1275">
        <v>32486855</v>
      </c>
      <c r="H1275">
        <v>2675906</v>
      </c>
      <c r="I1275">
        <v>133.51750000000001</v>
      </c>
      <c r="J1275">
        <v>35162761</v>
      </c>
      <c r="K1275"/>
      <c r="L1275"/>
      <c r="M1275"/>
      <c r="N1275"/>
    </row>
    <row r="1276" spans="1:14">
      <c r="A1276">
        <v>1275</v>
      </c>
      <c r="B1276">
        <v>2022</v>
      </c>
      <c r="C1276" t="s">
        <v>147</v>
      </c>
      <c r="D1276" t="s">
        <v>1741</v>
      </c>
      <c r="E1276" t="s">
        <v>148</v>
      </c>
      <c r="F1276" t="s">
        <v>9</v>
      </c>
      <c r="G1276">
        <v>1082199301</v>
      </c>
      <c r="H1276">
        <v>99201337</v>
      </c>
      <c r="I1276">
        <v>103.341666666667</v>
      </c>
      <c r="J1276">
        <v>1181400638</v>
      </c>
      <c r="K1276"/>
      <c r="L1276"/>
      <c r="M1276"/>
      <c r="N1276"/>
    </row>
    <row r="1277" spans="1:14">
      <c r="A1277">
        <v>1276</v>
      </c>
      <c r="B1277">
        <v>2022</v>
      </c>
      <c r="C1277" t="s">
        <v>149</v>
      </c>
      <c r="D1277" t="s">
        <v>1742</v>
      </c>
      <c r="E1277" t="s">
        <v>150</v>
      </c>
      <c r="F1277" t="s">
        <v>14</v>
      </c>
      <c r="G1277">
        <v>10496806</v>
      </c>
      <c r="H1277">
        <v>13938660</v>
      </c>
      <c r="I1277">
        <v>390.45</v>
      </c>
      <c r="J1277">
        <v>24435466</v>
      </c>
      <c r="K1277"/>
      <c r="L1277"/>
      <c r="M1277"/>
      <c r="N1277"/>
    </row>
    <row r="1278" spans="1:14">
      <c r="A1278">
        <v>1277</v>
      </c>
      <c r="B1278">
        <v>2022</v>
      </c>
      <c r="C1278" t="s">
        <v>151</v>
      </c>
      <c r="D1278" t="s">
        <v>1743</v>
      </c>
      <c r="E1278" t="s">
        <v>152</v>
      </c>
      <c r="F1278" t="s">
        <v>19</v>
      </c>
      <c r="G1278">
        <v>4762382</v>
      </c>
      <c r="H1278">
        <v>13415519</v>
      </c>
      <c r="I1278">
        <v>116.375</v>
      </c>
      <c r="J1278">
        <v>18177901</v>
      </c>
      <c r="K1278"/>
      <c r="L1278"/>
      <c r="M1278"/>
      <c r="N1278"/>
    </row>
    <row r="1279" spans="1:14">
      <c r="A1279">
        <v>1278</v>
      </c>
      <c r="B1279">
        <v>2022</v>
      </c>
      <c r="C1279" t="s">
        <v>153</v>
      </c>
      <c r="D1279" t="s">
        <v>1744</v>
      </c>
      <c r="E1279" t="s">
        <v>154</v>
      </c>
      <c r="F1279" t="s">
        <v>14</v>
      </c>
      <c r="G1279">
        <v>68574</v>
      </c>
      <c r="H1279">
        <v>1691322</v>
      </c>
      <c r="I1279">
        <v>236.25833333333301</v>
      </c>
      <c r="J1279">
        <v>1759896</v>
      </c>
      <c r="K1279"/>
      <c r="L1279"/>
      <c r="M1279"/>
      <c r="N1279"/>
    </row>
    <row r="1280" spans="1:14">
      <c r="A1280">
        <v>1279</v>
      </c>
      <c r="B1280">
        <v>2022</v>
      </c>
      <c r="C1280" t="s">
        <v>155</v>
      </c>
      <c r="D1280" t="s">
        <v>1745</v>
      </c>
      <c r="E1280" t="s">
        <v>156</v>
      </c>
      <c r="F1280" t="s">
        <v>19</v>
      </c>
      <c r="G1280">
        <v>10160933</v>
      </c>
      <c r="H1280">
        <v>194648922</v>
      </c>
      <c r="I1280">
        <v>183.65</v>
      </c>
      <c r="J1280">
        <v>204809855</v>
      </c>
      <c r="K1280"/>
      <c r="L1280"/>
      <c r="M1280"/>
      <c r="N1280"/>
    </row>
    <row r="1281" spans="1:14">
      <c r="A1281">
        <v>1280</v>
      </c>
      <c r="B1281">
        <v>2022</v>
      </c>
      <c r="C1281" t="s">
        <v>0</v>
      </c>
      <c r="D1281" t="s">
        <v>1746</v>
      </c>
      <c r="E1281" t="s">
        <v>157</v>
      </c>
      <c r="F1281" t="s">
        <v>9</v>
      </c>
      <c r="G1281">
        <v>2075688097</v>
      </c>
      <c r="H1281">
        <v>1476159978</v>
      </c>
      <c r="I1281">
        <v>148.42951666666701</v>
      </c>
      <c r="J1281">
        <v>3551848075</v>
      </c>
      <c r="K1281"/>
      <c r="L1281"/>
      <c r="M1281"/>
      <c r="N1281"/>
    </row>
    <row r="1282" spans="1:14">
      <c r="A1282">
        <v>1281</v>
      </c>
      <c r="B1282">
        <v>2022</v>
      </c>
      <c r="C1282" t="s">
        <v>158</v>
      </c>
      <c r="D1282" t="s">
        <v>1747</v>
      </c>
      <c r="E1282" t="s">
        <v>159</v>
      </c>
      <c r="F1282" t="s">
        <v>19</v>
      </c>
      <c r="G1282">
        <v>103578091</v>
      </c>
      <c r="H1282">
        <v>371346035</v>
      </c>
      <c r="I1282">
        <v>112.308333333333</v>
      </c>
      <c r="J1282">
        <v>474924126</v>
      </c>
      <c r="K1282"/>
      <c r="L1282"/>
      <c r="M1282"/>
      <c r="N1282"/>
    </row>
    <row r="1283" spans="1:14">
      <c r="A1283">
        <v>1282</v>
      </c>
      <c r="B1283">
        <v>2022</v>
      </c>
      <c r="C1283" t="s">
        <v>160</v>
      </c>
      <c r="D1283" t="s">
        <v>1748</v>
      </c>
      <c r="E1283" t="s">
        <v>161</v>
      </c>
      <c r="F1283" t="s">
        <v>9</v>
      </c>
      <c r="G1283">
        <v>39958173</v>
      </c>
      <c r="H1283">
        <v>166673489</v>
      </c>
      <c r="I1283">
        <v>99.991666666666703</v>
      </c>
      <c r="J1283">
        <v>206631662</v>
      </c>
      <c r="K1283"/>
      <c r="L1283"/>
      <c r="M1283"/>
      <c r="N1283"/>
    </row>
    <row r="1284" spans="1:14">
      <c r="A1284">
        <v>1283</v>
      </c>
      <c r="B1284">
        <v>2022</v>
      </c>
      <c r="C1284" t="s">
        <v>162</v>
      </c>
      <c r="D1284" t="s">
        <v>1749</v>
      </c>
      <c r="E1284" t="s">
        <v>163</v>
      </c>
      <c r="F1284" t="s">
        <v>9</v>
      </c>
      <c r="G1284">
        <v>555932211</v>
      </c>
      <c r="H1284">
        <v>1165339304</v>
      </c>
      <c r="I1284">
        <v>172.15</v>
      </c>
      <c r="J1284">
        <v>1721271515</v>
      </c>
      <c r="K1284"/>
      <c r="L1284"/>
      <c r="M1284"/>
      <c r="N1284"/>
    </row>
    <row r="1285" spans="1:14">
      <c r="A1285">
        <v>1284</v>
      </c>
      <c r="B1285">
        <v>2022</v>
      </c>
      <c r="C1285" t="s">
        <v>164</v>
      </c>
      <c r="D1285" t="s">
        <v>1750</v>
      </c>
      <c r="E1285" t="s">
        <v>165</v>
      </c>
      <c r="F1285" t="s">
        <v>9</v>
      </c>
      <c r="G1285">
        <v>10364052</v>
      </c>
      <c r="H1285">
        <v>35297</v>
      </c>
      <c r="I1285">
        <v>117.01666666666701</v>
      </c>
      <c r="J1285">
        <v>10399349</v>
      </c>
      <c r="K1285"/>
      <c r="L1285"/>
      <c r="M1285"/>
      <c r="N1285"/>
    </row>
    <row r="1286" spans="1:14">
      <c r="A1286">
        <v>1285</v>
      </c>
      <c r="B1286">
        <v>2022</v>
      </c>
      <c r="C1286" t="s">
        <v>166</v>
      </c>
      <c r="D1286" t="s">
        <v>1751</v>
      </c>
      <c r="E1286" t="s">
        <v>167</v>
      </c>
      <c r="F1286" t="s">
        <v>9</v>
      </c>
      <c r="G1286">
        <v>4026890</v>
      </c>
      <c r="H1286">
        <v>3565281</v>
      </c>
      <c r="I1286">
        <v>131.59455307262601</v>
      </c>
      <c r="J1286">
        <v>7592171</v>
      </c>
      <c r="K1286"/>
      <c r="L1286"/>
      <c r="M1286"/>
      <c r="N1286"/>
    </row>
    <row r="1287" spans="1:14">
      <c r="A1287">
        <v>1286</v>
      </c>
      <c r="B1287">
        <v>2022</v>
      </c>
      <c r="C1287" t="s">
        <v>168</v>
      </c>
      <c r="D1287" t="s">
        <v>1752</v>
      </c>
      <c r="E1287" t="s">
        <v>169</v>
      </c>
      <c r="F1287" t="s">
        <v>19</v>
      </c>
      <c r="G1287">
        <v>2596265</v>
      </c>
      <c r="H1287">
        <v>5128046</v>
      </c>
      <c r="I1287">
        <v>193.07146666666699</v>
      </c>
      <c r="J1287">
        <v>7724311</v>
      </c>
      <c r="K1287"/>
      <c r="L1287"/>
      <c r="M1287"/>
      <c r="N1287"/>
    </row>
    <row r="1288" spans="1:14">
      <c r="A1288">
        <v>1287</v>
      </c>
      <c r="B1288">
        <v>2022</v>
      </c>
      <c r="C1288" t="s">
        <v>170</v>
      </c>
      <c r="D1288" t="s">
        <v>1753</v>
      </c>
      <c r="E1288" t="s">
        <v>171</v>
      </c>
      <c r="F1288" t="s">
        <v>19</v>
      </c>
      <c r="G1288">
        <v>313071243</v>
      </c>
      <c r="H1288">
        <v>1670433867</v>
      </c>
      <c r="I1288">
        <v>113.241666666667</v>
      </c>
      <c r="J1288">
        <v>1983505110</v>
      </c>
      <c r="K1288"/>
      <c r="L1288"/>
      <c r="M1288"/>
      <c r="N1288"/>
    </row>
    <row r="1289" spans="1:14">
      <c r="A1289">
        <v>1288</v>
      </c>
      <c r="B1289">
        <v>2022</v>
      </c>
      <c r="C1289" t="s">
        <v>172</v>
      </c>
      <c r="D1289" t="s">
        <v>1754</v>
      </c>
      <c r="E1289" t="s">
        <v>173</v>
      </c>
      <c r="F1289" t="s">
        <v>14</v>
      </c>
      <c r="G1289">
        <v>58003626</v>
      </c>
      <c r="H1289">
        <v>6808413</v>
      </c>
      <c r="I1289">
        <v>122.925</v>
      </c>
      <c r="J1289">
        <v>64812039</v>
      </c>
      <c r="K1289"/>
      <c r="L1289"/>
      <c r="M1289"/>
      <c r="N1289"/>
    </row>
    <row r="1290" spans="1:14">
      <c r="A1290">
        <v>1289</v>
      </c>
      <c r="B1290">
        <v>2022</v>
      </c>
      <c r="C1290" t="s">
        <v>174</v>
      </c>
      <c r="D1290" t="s">
        <v>1755</v>
      </c>
      <c r="E1290" t="s">
        <v>175</v>
      </c>
      <c r="F1290" t="s">
        <v>9</v>
      </c>
      <c r="G1290">
        <v>94915138</v>
      </c>
      <c r="H1290">
        <v>4187383</v>
      </c>
      <c r="I1290">
        <v>106.791328849542</v>
      </c>
      <c r="J1290">
        <v>99102521</v>
      </c>
      <c r="K1290"/>
      <c r="L1290"/>
      <c r="M1290"/>
      <c r="N1290"/>
    </row>
    <row r="1291" spans="1:14">
      <c r="A1291">
        <v>1290</v>
      </c>
      <c r="B1291">
        <v>2022</v>
      </c>
      <c r="C1291" t="s">
        <v>176</v>
      </c>
      <c r="D1291" t="s">
        <v>1756</v>
      </c>
      <c r="E1291" t="s">
        <v>177</v>
      </c>
      <c r="F1291" t="s">
        <v>9</v>
      </c>
      <c r="G1291">
        <v>4173105429</v>
      </c>
      <c r="H1291">
        <v>5038122713</v>
      </c>
      <c r="I1291">
        <v>102.25</v>
      </c>
      <c r="J1291">
        <v>9211228142</v>
      </c>
      <c r="K1291"/>
      <c r="L1291"/>
      <c r="M1291"/>
      <c r="N1291"/>
    </row>
    <row r="1292" spans="1:14">
      <c r="A1292">
        <v>1291</v>
      </c>
      <c r="B1292">
        <v>2022</v>
      </c>
      <c r="C1292" t="s">
        <v>178</v>
      </c>
      <c r="D1292" t="s">
        <v>1757</v>
      </c>
      <c r="E1292" t="s">
        <v>179</v>
      </c>
      <c r="F1292" t="s">
        <v>24</v>
      </c>
      <c r="G1292">
        <v>4096755</v>
      </c>
      <c r="H1292">
        <v>5282184</v>
      </c>
      <c r="I1292">
        <v>124.16175</v>
      </c>
      <c r="J1292">
        <v>9378939</v>
      </c>
      <c r="K1292"/>
      <c r="L1292"/>
      <c r="M1292"/>
      <c r="N1292"/>
    </row>
    <row r="1293" spans="1:14">
      <c r="A1293">
        <v>1292</v>
      </c>
      <c r="B1293">
        <v>2022</v>
      </c>
      <c r="C1293" t="s">
        <v>180</v>
      </c>
      <c r="D1293" t="s">
        <v>1758</v>
      </c>
      <c r="E1293" t="s">
        <v>181</v>
      </c>
      <c r="F1293" t="s">
        <v>9</v>
      </c>
      <c r="G1293">
        <v>606549</v>
      </c>
      <c r="H1293">
        <v>38547</v>
      </c>
      <c r="I1293">
        <v>143.62092523946501</v>
      </c>
      <c r="J1293">
        <v>645096</v>
      </c>
      <c r="K1293"/>
      <c r="L1293"/>
      <c r="M1293"/>
      <c r="N1293"/>
    </row>
    <row r="1294" spans="1:14">
      <c r="A1294">
        <v>1293</v>
      </c>
      <c r="B1294">
        <v>2022</v>
      </c>
      <c r="C1294" t="s">
        <v>182</v>
      </c>
      <c r="D1294" t="s">
        <v>1759</v>
      </c>
      <c r="E1294" t="s">
        <v>183</v>
      </c>
      <c r="F1294" t="s">
        <v>9</v>
      </c>
      <c r="G1294">
        <v>26667911</v>
      </c>
      <c r="H1294">
        <v>52358245</v>
      </c>
      <c r="I1294">
        <v>198.024916666667</v>
      </c>
      <c r="J1294">
        <v>79026156</v>
      </c>
      <c r="K1294"/>
      <c r="L1294"/>
      <c r="M1294"/>
      <c r="N1294"/>
    </row>
    <row r="1295" spans="1:14">
      <c r="A1295">
        <v>1294</v>
      </c>
      <c r="B1295">
        <v>2022</v>
      </c>
      <c r="C1295" t="s">
        <v>186</v>
      </c>
      <c r="D1295" t="s">
        <v>1760</v>
      </c>
      <c r="E1295" t="s">
        <v>187</v>
      </c>
      <c r="F1295" t="s">
        <v>14</v>
      </c>
      <c r="G1295">
        <v>0</v>
      </c>
      <c r="H1295">
        <v>74556</v>
      </c>
      <c r="I1295">
        <v>108.72499999999999</v>
      </c>
      <c r="J1295">
        <v>74556</v>
      </c>
      <c r="K1295"/>
      <c r="L1295"/>
      <c r="M1295"/>
      <c r="N1295"/>
    </row>
    <row r="1296" spans="1:14">
      <c r="A1296">
        <v>1295</v>
      </c>
      <c r="B1296">
        <v>2022</v>
      </c>
      <c r="C1296" t="s">
        <v>188</v>
      </c>
      <c r="D1296" t="s">
        <v>1761</v>
      </c>
      <c r="E1296" t="s">
        <v>189</v>
      </c>
      <c r="F1296" t="s">
        <v>9</v>
      </c>
      <c r="G1296">
        <v>2653782224</v>
      </c>
      <c r="H1296">
        <v>5134868504</v>
      </c>
      <c r="I1296">
        <v>107.713333333333</v>
      </c>
      <c r="J1296">
        <v>7788650728</v>
      </c>
      <c r="K1296"/>
      <c r="L1296"/>
      <c r="M1296"/>
      <c r="N1296"/>
    </row>
    <row r="1297" spans="1:14">
      <c r="A1297">
        <v>1296</v>
      </c>
      <c r="B1297">
        <v>2022</v>
      </c>
      <c r="C1297" t="s">
        <v>190</v>
      </c>
      <c r="D1297" t="s">
        <v>1762</v>
      </c>
      <c r="E1297" t="s">
        <v>191</v>
      </c>
      <c r="F1297" t="s">
        <v>9</v>
      </c>
      <c r="G1297">
        <v>94946717</v>
      </c>
      <c r="H1297">
        <v>22397858</v>
      </c>
      <c r="I1297">
        <v>125.383333333333</v>
      </c>
      <c r="J1297">
        <v>117344575</v>
      </c>
      <c r="K1297"/>
      <c r="L1297"/>
      <c r="M1297"/>
      <c r="N1297"/>
    </row>
    <row r="1298" spans="1:14">
      <c r="A1298">
        <v>1297</v>
      </c>
      <c r="B1298">
        <v>2022</v>
      </c>
      <c r="C1298" t="s">
        <v>196</v>
      </c>
      <c r="D1298" t="s">
        <v>1763</v>
      </c>
      <c r="E1298" t="s">
        <v>197</v>
      </c>
      <c r="F1298" t="s">
        <v>9</v>
      </c>
      <c r="G1298">
        <v>1502381</v>
      </c>
      <c r="H1298">
        <v>4491240</v>
      </c>
      <c r="I1298">
        <v>144.39427599114299</v>
      </c>
      <c r="J1298">
        <v>5993621</v>
      </c>
      <c r="K1298"/>
      <c r="L1298"/>
      <c r="M1298"/>
      <c r="N1298"/>
    </row>
    <row r="1299" spans="1:14">
      <c r="A1299">
        <v>1298</v>
      </c>
      <c r="B1299">
        <v>2022</v>
      </c>
      <c r="C1299" t="s">
        <v>198</v>
      </c>
      <c r="D1299" t="s">
        <v>1764</v>
      </c>
      <c r="E1299" t="s">
        <v>199</v>
      </c>
      <c r="F1299" t="s">
        <v>9</v>
      </c>
      <c r="G1299">
        <v>5970886</v>
      </c>
      <c r="H1299">
        <v>1297390</v>
      </c>
      <c r="I1299">
        <v>1401.65462017506</v>
      </c>
      <c r="J1299">
        <v>7268276</v>
      </c>
      <c r="K1299"/>
      <c r="L1299"/>
      <c r="M1299"/>
      <c r="N1299"/>
    </row>
    <row r="1300" spans="1:14">
      <c r="A1300">
        <v>1299</v>
      </c>
      <c r="B1300">
        <v>2022</v>
      </c>
      <c r="C1300" t="s">
        <v>200</v>
      </c>
      <c r="D1300" t="s">
        <v>1765</v>
      </c>
      <c r="E1300" t="s">
        <v>201</v>
      </c>
      <c r="F1300" t="s">
        <v>14</v>
      </c>
      <c r="G1300">
        <v>4063010</v>
      </c>
      <c r="H1300">
        <v>11165</v>
      </c>
      <c r="I1300">
        <v>108.910833333333</v>
      </c>
      <c r="J1300">
        <v>4074175</v>
      </c>
      <c r="K1300"/>
      <c r="L1300"/>
      <c r="M1300"/>
      <c r="N1300"/>
    </row>
    <row r="1301" spans="1:14">
      <c r="A1301">
        <v>1300</v>
      </c>
      <c r="B1301">
        <v>2022</v>
      </c>
      <c r="C1301" t="s">
        <v>202</v>
      </c>
      <c r="D1301" t="s">
        <v>1766</v>
      </c>
      <c r="E1301" t="s">
        <v>203</v>
      </c>
      <c r="F1301" t="s">
        <v>9</v>
      </c>
      <c r="G1301">
        <v>227665936</v>
      </c>
      <c r="H1301">
        <v>64624601</v>
      </c>
      <c r="I1301">
        <v>174.86666666666699</v>
      </c>
      <c r="J1301">
        <v>292290537</v>
      </c>
      <c r="K1301"/>
      <c r="L1301"/>
      <c r="M1301"/>
      <c r="N1301"/>
    </row>
    <row r="1302" spans="1:14">
      <c r="A1302">
        <v>1301</v>
      </c>
      <c r="B1302">
        <v>2022</v>
      </c>
      <c r="C1302" t="s">
        <v>206</v>
      </c>
      <c r="D1302" t="s">
        <v>1767</v>
      </c>
      <c r="E1302" t="s">
        <v>207</v>
      </c>
      <c r="F1302" t="s">
        <v>24</v>
      </c>
      <c r="G1302">
        <v>0</v>
      </c>
      <c r="H1302">
        <v>572897</v>
      </c>
      <c r="I1302">
        <v>100.00003350681401</v>
      </c>
      <c r="J1302">
        <v>572897</v>
      </c>
      <c r="K1302"/>
      <c r="L1302"/>
      <c r="M1302"/>
      <c r="N1302"/>
    </row>
    <row r="1303" spans="1:14">
      <c r="A1303">
        <v>1302</v>
      </c>
      <c r="B1303">
        <v>2022</v>
      </c>
      <c r="C1303" t="s">
        <v>208</v>
      </c>
      <c r="D1303" t="s">
        <v>1768</v>
      </c>
      <c r="E1303" t="s">
        <v>209</v>
      </c>
      <c r="F1303" t="s">
        <v>19</v>
      </c>
      <c r="G1303">
        <v>19285758</v>
      </c>
      <c r="H1303">
        <v>46930695</v>
      </c>
      <c r="I1303">
        <v>139.490375</v>
      </c>
      <c r="J1303">
        <v>66216453</v>
      </c>
      <c r="K1303"/>
      <c r="L1303"/>
      <c r="M1303"/>
      <c r="N1303"/>
    </row>
    <row r="1304" spans="1:14">
      <c r="A1304">
        <v>1303</v>
      </c>
      <c r="B1304">
        <v>2022</v>
      </c>
      <c r="C1304" t="s">
        <v>210</v>
      </c>
      <c r="D1304" t="s">
        <v>1769</v>
      </c>
      <c r="E1304" t="s">
        <v>211</v>
      </c>
      <c r="F1304" t="s">
        <v>19</v>
      </c>
      <c r="G1304">
        <v>815328</v>
      </c>
      <c r="H1304">
        <v>9025844</v>
      </c>
      <c r="I1304">
        <v>115.84333333333301</v>
      </c>
      <c r="J1304">
        <v>9841172</v>
      </c>
      <c r="K1304"/>
      <c r="L1304"/>
      <c r="M1304"/>
      <c r="N1304"/>
    </row>
    <row r="1305" spans="1:14">
      <c r="A1305">
        <v>1304</v>
      </c>
      <c r="B1305">
        <v>2022</v>
      </c>
      <c r="C1305" t="s">
        <v>212</v>
      </c>
      <c r="D1305" t="s">
        <v>1770</v>
      </c>
      <c r="E1305" t="s">
        <v>213</v>
      </c>
      <c r="F1305" t="s">
        <v>19</v>
      </c>
      <c r="G1305">
        <v>8899892</v>
      </c>
      <c r="H1305">
        <v>25293875</v>
      </c>
      <c r="I1305">
        <v>131.93198333333299</v>
      </c>
      <c r="J1305">
        <v>34193767</v>
      </c>
      <c r="K1305"/>
      <c r="L1305"/>
      <c r="M1305"/>
      <c r="N1305"/>
    </row>
    <row r="1306" spans="1:14">
      <c r="A1306">
        <v>1305</v>
      </c>
      <c r="B1306">
        <v>2022</v>
      </c>
      <c r="C1306" t="s">
        <v>214</v>
      </c>
      <c r="D1306" t="s">
        <v>1771</v>
      </c>
      <c r="E1306" t="s">
        <v>215</v>
      </c>
      <c r="F1306" t="s">
        <v>24</v>
      </c>
      <c r="G1306">
        <v>130270372</v>
      </c>
      <c r="H1306">
        <v>447</v>
      </c>
      <c r="I1306">
        <v>288.29166666666703</v>
      </c>
      <c r="J1306">
        <v>130270819</v>
      </c>
      <c r="K1306"/>
      <c r="L1306"/>
      <c r="M1306"/>
      <c r="N1306"/>
    </row>
    <row r="1307" spans="1:14">
      <c r="A1307">
        <v>1306</v>
      </c>
      <c r="B1307">
        <v>2022</v>
      </c>
      <c r="C1307" t="s">
        <v>216</v>
      </c>
      <c r="D1307" t="s">
        <v>1772</v>
      </c>
      <c r="E1307" t="s">
        <v>217</v>
      </c>
      <c r="F1307" t="s">
        <v>24</v>
      </c>
      <c r="G1307">
        <v>39198395</v>
      </c>
      <c r="H1307">
        <v>188224273</v>
      </c>
      <c r="I1307">
        <v>110.816666666667</v>
      </c>
      <c r="J1307">
        <v>227422668</v>
      </c>
      <c r="K1307"/>
      <c r="L1307"/>
      <c r="M1307"/>
      <c r="N1307"/>
    </row>
    <row r="1308" spans="1:14">
      <c r="A1308">
        <v>1307</v>
      </c>
      <c r="B1308">
        <v>2022</v>
      </c>
      <c r="C1308" t="s">
        <v>218</v>
      </c>
      <c r="D1308" t="s">
        <v>1773</v>
      </c>
      <c r="E1308" t="s">
        <v>219</v>
      </c>
      <c r="F1308" t="s">
        <v>19</v>
      </c>
      <c r="G1308">
        <v>128400</v>
      </c>
      <c r="H1308">
        <v>954377</v>
      </c>
      <c r="I1308">
        <v>87.772696946821199</v>
      </c>
      <c r="J1308">
        <v>1082777</v>
      </c>
      <c r="K1308"/>
      <c r="L1308"/>
      <c r="M1308"/>
      <c r="N1308"/>
    </row>
    <row r="1309" spans="1:14">
      <c r="A1309">
        <v>1308</v>
      </c>
      <c r="B1309">
        <v>2022</v>
      </c>
      <c r="C1309" t="s">
        <v>220</v>
      </c>
      <c r="D1309" t="s">
        <v>1774</v>
      </c>
      <c r="E1309" t="s">
        <v>221</v>
      </c>
      <c r="F1309" t="s">
        <v>24</v>
      </c>
      <c r="G1309">
        <v>3101885</v>
      </c>
      <c r="H1309">
        <v>3930198</v>
      </c>
      <c r="I1309">
        <v>148.53333333333299</v>
      </c>
      <c r="J1309">
        <v>7032083</v>
      </c>
      <c r="K1309"/>
      <c r="L1309"/>
      <c r="M1309"/>
      <c r="N1309"/>
    </row>
    <row r="1310" spans="1:14">
      <c r="A1310">
        <v>1309</v>
      </c>
      <c r="B1310">
        <v>2022</v>
      </c>
      <c r="C1310" t="s">
        <v>222</v>
      </c>
      <c r="D1310" t="s">
        <v>1775</v>
      </c>
      <c r="E1310" t="s">
        <v>223</v>
      </c>
      <c r="F1310" t="s">
        <v>24</v>
      </c>
      <c r="G1310">
        <v>1809243</v>
      </c>
      <c r="H1310">
        <v>313724</v>
      </c>
      <c r="I1310">
        <v>115.35833333333299</v>
      </c>
      <c r="J1310">
        <v>2122967</v>
      </c>
      <c r="K1310"/>
      <c r="L1310"/>
      <c r="M1310"/>
      <c r="N1310"/>
    </row>
    <row r="1311" spans="1:14">
      <c r="A1311">
        <v>1310</v>
      </c>
      <c r="B1311">
        <v>2022</v>
      </c>
      <c r="C1311" t="s">
        <v>226</v>
      </c>
      <c r="D1311" t="s">
        <v>1776</v>
      </c>
      <c r="E1311" t="s">
        <v>227</v>
      </c>
      <c r="F1311" t="s">
        <v>9</v>
      </c>
      <c r="G1311">
        <v>10299520</v>
      </c>
      <c r="H1311">
        <v>188223</v>
      </c>
      <c r="I1311">
        <v>123.614569322357</v>
      </c>
      <c r="J1311">
        <v>10487743</v>
      </c>
      <c r="K1311"/>
      <c r="L1311"/>
      <c r="M1311"/>
      <c r="N1311"/>
    </row>
    <row r="1312" spans="1:14">
      <c r="A1312">
        <v>1311</v>
      </c>
      <c r="B1312">
        <v>2022</v>
      </c>
      <c r="C1312" t="s">
        <v>228</v>
      </c>
      <c r="D1312" t="s">
        <v>1777</v>
      </c>
      <c r="E1312" t="s">
        <v>229</v>
      </c>
      <c r="F1312" t="s">
        <v>9</v>
      </c>
      <c r="G1312">
        <v>9323593</v>
      </c>
      <c r="H1312">
        <v>650644</v>
      </c>
      <c r="I1312">
        <v>103.7029936325</v>
      </c>
      <c r="J1312">
        <v>9974237</v>
      </c>
      <c r="K1312"/>
      <c r="L1312"/>
      <c r="M1312"/>
      <c r="N1312"/>
    </row>
    <row r="1313" spans="1:14">
      <c r="A1313">
        <v>1312</v>
      </c>
      <c r="B1313">
        <v>2022</v>
      </c>
      <c r="C1313" t="s">
        <v>232</v>
      </c>
      <c r="D1313" t="s">
        <v>1778</v>
      </c>
      <c r="E1313" t="s">
        <v>233</v>
      </c>
      <c r="F1313" t="s">
        <v>24</v>
      </c>
      <c r="G1313">
        <v>2378964</v>
      </c>
      <c r="H1313">
        <v>9951</v>
      </c>
      <c r="I1313">
        <v>116.15055512522601</v>
      </c>
      <c r="J1313">
        <v>2388915</v>
      </c>
      <c r="K1313"/>
      <c r="L1313"/>
      <c r="M1313"/>
      <c r="N1313"/>
    </row>
    <row r="1314" spans="1:14">
      <c r="A1314">
        <v>1313</v>
      </c>
      <c r="B1314">
        <v>2022</v>
      </c>
      <c r="C1314" t="s">
        <v>234</v>
      </c>
      <c r="D1314" t="s">
        <v>1779</v>
      </c>
      <c r="E1314" t="s">
        <v>235</v>
      </c>
      <c r="F1314" t="s">
        <v>14</v>
      </c>
      <c r="G1314">
        <v>0</v>
      </c>
      <c r="H1314">
        <v>17468</v>
      </c>
      <c r="I1314">
        <v>103.42083333333299</v>
      </c>
      <c r="J1314">
        <v>17468</v>
      </c>
      <c r="K1314"/>
      <c r="L1314"/>
      <c r="M1314"/>
      <c r="N1314"/>
    </row>
    <row r="1315" spans="1:14">
      <c r="A1315">
        <v>1314</v>
      </c>
      <c r="B1315">
        <v>2022</v>
      </c>
      <c r="C1315" t="s">
        <v>236</v>
      </c>
      <c r="D1315" t="s">
        <v>1780</v>
      </c>
      <c r="E1315" t="s">
        <v>237</v>
      </c>
      <c r="F1315" t="s">
        <v>19</v>
      </c>
      <c r="G1315">
        <v>3781294</v>
      </c>
      <c r="H1315">
        <v>5449997</v>
      </c>
      <c r="I1315">
        <v>111.318707578784</v>
      </c>
      <c r="J1315">
        <v>9231291</v>
      </c>
      <c r="K1315"/>
      <c r="L1315"/>
      <c r="M1315"/>
      <c r="N1315"/>
    </row>
    <row r="1316" spans="1:14">
      <c r="A1316">
        <v>1315</v>
      </c>
      <c r="B1316">
        <v>2022</v>
      </c>
      <c r="C1316" t="s">
        <v>238</v>
      </c>
      <c r="D1316" t="s">
        <v>1781</v>
      </c>
      <c r="E1316" t="s">
        <v>239</v>
      </c>
      <c r="F1316" t="s">
        <v>24</v>
      </c>
      <c r="G1316">
        <v>107771717</v>
      </c>
      <c r="H1316">
        <v>3912458</v>
      </c>
      <c r="I1316">
        <v>122.52500000000001</v>
      </c>
      <c r="J1316">
        <v>111684175</v>
      </c>
      <c r="K1316"/>
      <c r="L1316"/>
      <c r="M1316"/>
      <c r="N1316"/>
    </row>
    <row r="1317" spans="1:14">
      <c r="A1317">
        <v>1316</v>
      </c>
      <c r="B1317">
        <v>2022</v>
      </c>
      <c r="C1317" t="s">
        <v>240</v>
      </c>
      <c r="D1317" t="s">
        <v>1782</v>
      </c>
      <c r="E1317" t="s">
        <v>241</v>
      </c>
      <c r="F1317" t="s">
        <v>9</v>
      </c>
      <c r="G1317">
        <v>14801351</v>
      </c>
      <c r="H1317">
        <v>727</v>
      </c>
      <c r="I1317">
        <v>99.228903406242694</v>
      </c>
      <c r="J1317">
        <v>14802078</v>
      </c>
      <c r="K1317"/>
      <c r="L1317"/>
      <c r="M1317"/>
      <c r="N1317"/>
    </row>
    <row r="1318" spans="1:14">
      <c r="A1318">
        <v>1317</v>
      </c>
      <c r="B1318">
        <v>2022</v>
      </c>
      <c r="C1318" t="s">
        <v>242</v>
      </c>
      <c r="D1318" t="s">
        <v>1783</v>
      </c>
      <c r="E1318" t="s">
        <v>243</v>
      </c>
      <c r="F1318" t="s">
        <v>24</v>
      </c>
      <c r="G1318">
        <v>92588</v>
      </c>
      <c r="H1318">
        <v>53612</v>
      </c>
      <c r="I1318">
        <v>111.797205410434</v>
      </c>
      <c r="J1318">
        <v>146200</v>
      </c>
      <c r="K1318"/>
      <c r="L1318"/>
      <c r="M1318"/>
      <c r="N1318"/>
    </row>
    <row r="1319" spans="1:14">
      <c r="A1319">
        <v>1318</v>
      </c>
      <c r="B1319">
        <v>2022</v>
      </c>
      <c r="C1319" t="s">
        <v>244</v>
      </c>
      <c r="D1319" t="s">
        <v>1784</v>
      </c>
      <c r="E1319" t="s">
        <v>245</v>
      </c>
      <c r="F1319" t="s">
        <v>14</v>
      </c>
      <c r="G1319">
        <v>496732842</v>
      </c>
      <c r="H1319">
        <v>588646439</v>
      </c>
      <c r="I1319">
        <v>122.50749999999999</v>
      </c>
      <c r="J1319">
        <v>1085379281</v>
      </c>
      <c r="K1319"/>
      <c r="L1319"/>
      <c r="M1319"/>
      <c r="N1319"/>
    </row>
    <row r="1320" spans="1:14">
      <c r="A1320">
        <v>1319</v>
      </c>
      <c r="B1320">
        <v>2022</v>
      </c>
      <c r="C1320" t="s">
        <v>246</v>
      </c>
      <c r="D1320" t="s">
        <v>1785</v>
      </c>
      <c r="E1320" t="s">
        <v>247</v>
      </c>
      <c r="F1320" t="s">
        <v>9</v>
      </c>
      <c r="G1320">
        <v>1390424754</v>
      </c>
      <c r="H1320">
        <v>2441582568</v>
      </c>
      <c r="I1320">
        <v>127.23333333333299</v>
      </c>
      <c r="J1320">
        <v>3832007322</v>
      </c>
      <c r="K1320"/>
      <c r="L1320"/>
      <c r="M1320"/>
      <c r="N1320"/>
    </row>
    <row r="1321" spans="1:14">
      <c r="A1321">
        <v>1320</v>
      </c>
      <c r="B1321">
        <v>2022</v>
      </c>
      <c r="C1321" t="s">
        <v>248</v>
      </c>
      <c r="D1321" t="s">
        <v>1786</v>
      </c>
      <c r="E1321" t="s">
        <v>249</v>
      </c>
      <c r="F1321" t="s">
        <v>24</v>
      </c>
      <c r="G1321">
        <v>6462360</v>
      </c>
      <c r="H1321">
        <v>459187</v>
      </c>
      <c r="I1321">
        <v>149.32749999999999</v>
      </c>
      <c r="J1321">
        <v>6921547</v>
      </c>
      <c r="K1321"/>
      <c r="L1321"/>
      <c r="M1321"/>
      <c r="N1321"/>
    </row>
    <row r="1322" spans="1:14">
      <c r="A1322">
        <v>1321</v>
      </c>
      <c r="B1322">
        <v>2022</v>
      </c>
      <c r="C1322" t="s">
        <v>250</v>
      </c>
      <c r="D1322" t="s">
        <v>1787</v>
      </c>
      <c r="E1322" t="s">
        <v>251</v>
      </c>
      <c r="F1322" t="s">
        <v>24</v>
      </c>
      <c r="G1322">
        <v>382318</v>
      </c>
      <c r="H1322">
        <v>1467</v>
      </c>
      <c r="I1322">
        <v>154.57221470639999</v>
      </c>
      <c r="J1322">
        <v>383785</v>
      </c>
      <c r="K1322"/>
      <c r="L1322"/>
      <c r="M1322"/>
      <c r="N1322"/>
    </row>
    <row r="1323" spans="1:14">
      <c r="A1323">
        <v>1322</v>
      </c>
      <c r="B1323">
        <v>2022</v>
      </c>
      <c r="C1323" t="s">
        <v>254</v>
      </c>
      <c r="D1323" t="s">
        <v>1788</v>
      </c>
      <c r="E1323" t="s">
        <v>255</v>
      </c>
      <c r="F1323" t="s">
        <v>24</v>
      </c>
      <c r="G1323">
        <v>63797</v>
      </c>
      <c r="H1323">
        <v>309236</v>
      </c>
      <c r="I1323">
        <v>113.033333333333</v>
      </c>
      <c r="J1323">
        <v>373033</v>
      </c>
      <c r="K1323"/>
      <c r="L1323"/>
      <c r="M1323"/>
      <c r="N1323"/>
    </row>
    <row r="1324" spans="1:14">
      <c r="A1324">
        <v>1323</v>
      </c>
      <c r="B1324">
        <v>2022</v>
      </c>
      <c r="C1324" t="s">
        <v>256</v>
      </c>
      <c r="D1324" t="s">
        <v>1789</v>
      </c>
      <c r="E1324" t="s">
        <v>257</v>
      </c>
      <c r="F1324" t="s">
        <v>24</v>
      </c>
      <c r="G1324">
        <v>235731547</v>
      </c>
      <c r="H1324">
        <v>118624</v>
      </c>
      <c r="I1324">
        <v>458.66195094236099</v>
      </c>
      <c r="J1324">
        <v>235850171</v>
      </c>
      <c r="K1324"/>
      <c r="L1324"/>
      <c r="M1324"/>
      <c r="N1324"/>
    </row>
    <row r="1325" spans="1:14">
      <c r="A1325">
        <v>1324</v>
      </c>
      <c r="B1325">
        <v>2022</v>
      </c>
      <c r="C1325" t="s">
        <v>258</v>
      </c>
      <c r="D1325" t="s">
        <v>1790</v>
      </c>
      <c r="E1325" t="s">
        <v>259</v>
      </c>
      <c r="F1325" t="s">
        <v>14</v>
      </c>
      <c r="G1325">
        <v>3041220</v>
      </c>
      <c r="H1325">
        <v>5485270</v>
      </c>
      <c r="I1325">
        <v>271.96787141666698</v>
      </c>
      <c r="J1325">
        <v>8526490</v>
      </c>
      <c r="K1325"/>
      <c r="L1325"/>
      <c r="M1325"/>
      <c r="N1325"/>
    </row>
    <row r="1326" spans="1:14">
      <c r="A1326">
        <v>1325</v>
      </c>
      <c r="B1326">
        <v>2022</v>
      </c>
      <c r="C1326" t="s">
        <v>260</v>
      </c>
      <c r="D1326" t="s">
        <v>1791</v>
      </c>
      <c r="E1326" t="s">
        <v>261</v>
      </c>
      <c r="F1326" t="s">
        <v>19</v>
      </c>
      <c r="G1326">
        <v>1076363579</v>
      </c>
      <c r="H1326">
        <v>693402205</v>
      </c>
      <c r="I1326">
        <v>121.426666666667</v>
      </c>
      <c r="J1326">
        <v>1769765784</v>
      </c>
      <c r="K1326"/>
      <c r="L1326"/>
      <c r="M1326"/>
      <c r="N1326"/>
    </row>
    <row r="1327" spans="1:14">
      <c r="A1327">
        <v>1326</v>
      </c>
      <c r="B1327">
        <v>2022</v>
      </c>
      <c r="C1327" t="s">
        <v>262</v>
      </c>
      <c r="D1327" t="s">
        <v>1792</v>
      </c>
      <c r="E1327" t="s">
        <v>263</v>
      </c>
      <c r="F1327" t="s">
        <v>19</v>
      </c>
      <c r="G1327">
        <v>54716834</v>
      </c>
      <c r="H1327">
        <v>89470986</v>
      </c>
      <c r="I1327">
        <v>122.783333333333</v>
      </c>
      <c r="J1327">
        <v>144187820</v>
      </c>
      <c r="K1327"/>
      <c r="L1327"/>
      <c r="M1327"/>
      <c r="N1327"/>
    </row>
    <row r="1328" spans="1:14">
      <c r="A1328">
        <v>1327</v>
      </c>
      <c r="B1328">
        <v>2022</v>
      </c>
      <c r="C1328" t="s">
        <v>264</v>
      </c>
      <c r="D1328" t="s">
        <v>1793</v>
      </c>
      <c r="E1328" t="s">
        <v>265</v>
      </c>
      <c r="F1328" t="s">
        <v>9</v>
      </c>
      <c r="G1328">
        <v>16614522</v>
      </c>
      <c r="H1328">
        <v>1897955</v>
      </c>
      <c r="I1328">
        <v>151.25833333333301</v>
      </c>
      <c r="J1328">
        <v>18512477</v>
      </c>
      <c r="K1328"/>
      <c r="L1328"/>
      <c r="M1328"/>
      <c r="N1328"/>
    </row>
    <row r="1329" spans="1:14">
      <c r="A1329">
        <v>1328</v>
      </c>
      <c r="B1329">
        <v>2022</v>
      </c>
      <c r="C1329" t="s">
        <v>266</v>
      </c>
      <c r="D1329" t="s">
        <v>1794</v>
      </c>
      <c r="E1329" t="s">
        <v>267</v>
      </c>
      <c r="F1329" t="s">
        <v>29</v>
      </c>
      <c r="G1329">
        <v>0</v>
      </c>
      <c r="H1329">
        <v>181082876</v>
      </c>
      <c r="I1329">
        <v>117.3</v>
      </c>
      <c r="J1329">
        <v>181082876</v>
      </c>
      <c r="K1329"/>
      <c r="L1329"/>
      <c r="M1329"/>
      <c r="N1329"/>
    </row>
    <row r="1330" spans="1:14">
      <c r="A1330">
        <v>1329</v>
      </c>
      <c r="B1330">
        <v>2022</v>
      </c>
      <c r="C1330" t="s">
        <v>268</v>
      </c>
      <c r="D1330" t="s">
        <v>1795</v>
      </c>
      <c r="E1330" t="s">
        <v>269</v>
      </c>
      <c r="F1330" t="s">
        <v>9</v>
      </c>
      <c r="G1330">
        <v>146484851</v>
      </c>
      <c r="H1330">
        <v>9456134</v>
      </c>
      <c r="I1330">
        <v>109.691666666667</v>
      </c>
      <c r="J1330">
        <v>155940985</v>
      </c>
      <c r="K1330"/>
      <c r="L1330"/>
      <c r="M1330"/>
      <c r="N1330"/>
    </row>
    <row r="1331" spans="1:14">
      <c r="A1331">
        <v>1330</v>
      </c>
      <c r="B1331">
        <v>2022</v>
      </c>
      <c r="C1331" t="s">
        <v>270</v>
      </c>
      <c r="D1331" t="s">
        <v>1796</v>
      </c>
      <c r="E1331" t="s">
        <v>271</v>
      </c>
      <c r="F1331" t="s">
        <v>14</v>
      </c>
      <c r="G1331">
        <v>50564277</v>
      </c>
      <c r="H1331">
        <v>1420279</v>
      </c>
      <c r="I1331">
        <v>107.910716666667</v>
      </c>
      <c r="J1331">
        <v>51984556</v>
      </c>
      <c r="K1331"/>
      <c r="L1331"/>
      <c r="M1331"/>
      <c r="N1331"/>
    </row>
    <row r="1332" spans="1:14">
      <c r="A1332">
        <v>1331</v>
      </c>
      <c r="B1332">
        <v>2022</v>
      </c>
      <c r="C1332" t="s">
        <v>272</v>
      </c>
      <c r="D1332" t="s">
        <v>1797</v>
      </c>
      <c r="E1332" t="s">
        <v>273</v>
      </c>
      <c r="F1332" t="s">
        <v>56</v>
      </c>
      <c r="G1332">
        <v>124300186</v>
      </c>
      <c r="H1332">
        <v>59431422</v>
      </c>
      <c r="I1332">
        <v>104.7131645</v>
      </c>
      <c r="J1332">
        <v>183731608</v>
      </c>
      <c r="K1332"/>
      <c r="L1332"/>
      <c r="M1332"/>
      <c r="N1332"/>
    </row>
    <row r="1333" spans="1:14">
      <c r="A1333">
        <v>1332</v>
      </c>
      <c r="B1333">
        <v>2022</v>
      </c>
      <c r="C1333" t="s">
        <v>274</v>
      </c>
      <c r="D1333" t="s">
        <v>1798</v>
      </c>
      <c r="E1333" t="s">
        <v>275</v>
      </c>
      <c r="F1333" t="s">
        <v>29</v>
      </c>
      <c r="G1333">
        <v>208242383</v>
      </c>
      <c r="H1333">
        <v>23395593</v>
      </c>
      <c r="I1333">
        <v>166.01312523562001</v>
      </c>
      <c r="J1333">
        <v>231637976</v>
      </c>
      <c r="K1333"/>
      <c r="L1333"/>
      <c r="M1333"/>
      <c r="N1333"/>
    </row>
    <row r="1334" spans="1:14">
      <c r="A1334">
        <v>1333</v>
      </c>
      <c r="B1334">
        <v>2022</v>
      </c>
      <c r="C1334" t="s">
        <v>276</v>
      </c>
      <c r="D1334" t="s">
        <v>1799</v>
      </c>
      <c r="E1334" t="s">
        <v>277</v>
      </c>
      <c r="F1334" t="s">
        <v>9</v>
      </c>
      <c r="G1334">
        <v>912915808</v>
      </c>
      <c r="H1334">
        <v>172216293</v>
      </c>
      <c r="I1334">
        <v>115.283333333333</v>
      </c>
      <c r="J1334">
        <v>1085132101</v>
      </c>
      <c r="K1334"/>
      <c r="L1334"/>
      <c r="M1334"/>
      <c r="N1334"/>
    </row>
    <row r="1335" spans="1:14">
      <c r="A1335">
        <v>1334</v>
      </c>
      <c r="B1335">
        <v>2022</v>
      </c>
      <c r="C1335" t="s">
        <v>278</v>
      </c>
      <c r="D1335" t="s">
        <v>1800</v>
      </c>
      <c r="E1335" t="s">
        <v>279</v>
      </c>
      <c r="F1335" t="s">
        <v>9</v>
      </c>
      <c r="G1335">
        <v>51765644</v>
      </c>
      <c r="H1335">
        <v>94147757</v>
      </c>
      <c r="I1335">
        <v>177.560720159532</v>
      </c>
      <c r="J1335">
        <v>145913401</v>
      </c>
      <c r="K1335"/>
      <c r="L1335"/>
      <c r="M1335"/>
      <c r="N1335"/>
    </row>
    <row r="1336" spans="1:14">
      <c r="A1336">
        <v>1335</v>
      </c>
      <c r="B1336">
        <v>2022</v>
      </c>
      <c r="C1336" t="s">
        <v>280</v>
      </c>
      <c r="D1336" t="s">
        <v>1801</v>
      </c>
      <c r="E1336" t="s">
        <v>281</v>
      </c>
      <c r="F1336" t="s">
        <v>19</v>
      </c>
      <c r="G1336">
        <v>122935525</v>
      </c>
      <c r="H1336">
        <v>359308053</v>
      </c>
      <c r="I1336">
        <v>161.11666666666699</v>
      </c>
      <c r="J1336">
        <v>482243578</v>
      </c>
      <c r="K1336"/>
      <c r="L1336"/>
      <c r="M1336"/>
      <c r="N1336"/>
    </row>
    <row r="1337" spans="1:14">
      <c r="A1337">
        <v>1336</v>
      </c>
      <c r="B1337">
        <v>2022</v>
      </c>
      <c r="C1337" t="s">
        <v>282</v>
      </c>
      <c r="D1337" t="s">
        <v>1802</v>
      </c>
      <c r="E1337" t="s">
        <v>283</v>
      </c>
      <c r="F1337" t="s">
        <v>19</v>
      </c>
      <c r="G1337">
        <v>31360504</v>
      </c>
      <c r="H1337">
        <v>88016744</v>
      </c>
      <c r="I1337">
        <v>113.38275</v>
      </c>
      <c r="J1337">
        <v>119377248</v>
      </c>
      <c r="K1337"/>
      <c r="L1337"/>
      <c r="M1337"/>
      <c r="N1337"/>
    </row>
    <row r="1338" spans="1:14">
      <c r="A1338">
        <v>1337</v>
      </c>
      <c r="B1338">
        <v>2022</v>
      </c>
      <c r="C1338" t="s">
        <v>284</v>
      </c>
      <c r="D1338" t="s">
        <v>1803</v>
      </c>
      <c r="E1338" t="s">
        <v>285</v>
      </c>
      <c r="F1338" t="s">
        <v>29</v>
      </c>
      <c r="G1338">
        <v>855318</v>
      </c>
      <c r="H1338">
        <v>148949</v>
      </c>
      <c r="I1338">
        <v>119.15</v>
      </c>
      <c r="J1338">
        <v>1004267</v>
      </c>
      <c r="K1338"/>
      <c r="L1338"/>
      <c r="M1338"/>
      <c r="N1338"/>
    </row>
    <row r="1339" spans="1:14">
      <c r="A1339">
        <v>1338</v>
      </c>
      <c r="B1339">
        <v>2022</v>
      </c>
      <c r="C1339" t="s">
        <v>286</v>
      </c>
      <c r="D1339" t="s">
        <v>1804</v>
      </c>
      <c r="E1339" t="s">
        <v>287</v>
      </c>
      <c r="F1339" t="s">
        <v>56</v>
      </c>
      <c r="G1339">
        <v>1482960</v>
      </c>
      <c r="H1339">
        <v>2400500</v>
      </c>
      <c r="I1339">
        <v>122.51666666666701</v>
      </c>
      <c r="J1339">
        <v>3883460</v>
      </c>
      <c r="K1339"/>
      <c r="L1339"/>
      <c r="M1339"/>
      <c r="N1339"/>
    </row>
    <row r="1340" spans="1:14">
      <c r="A1340">
        <v>1339</v>
      </c>
      <c r="B1340">
        <v>2022</v>
      </c>
      <c r="C1340" t="s">
        <v>288</v>
      </c>
      <c r="D1340" t="s">
        <v>1805</v>
      </c>
      <c r="E1340" t="s">
        <v>289</v>
      </c>
      <c r="F1340" t="s">
        <v>9</v>
      </c>
      <c r="G1340">
        <v>50375871</v>
      </c>
      <c r="H1340">
        <v>47360441</v>
      </c>
      <c r="I1340">
        <v>103.710833333333</v>
      </c>
      <c r="J1340">
        <v>97736312</v>
      </c>
      <c r="K1340"/>
      <c r="L1340"/>
      <c r="M1340"/>
      <c r="N1340"/>
    </row>
    <row r="1341" spans="1:14">
      <c r="A1341">
        <v>1340</v>
      </c>
      <c r="B1341">
        <v>2022</v>
      </c>
      <c r="C1341" t="s">
        <v>290</v>
      </c>
      <c r="D1341" t="s">
        <v>1806</v>
      </c>
      <c r="E1341" t="s">
        <v>291</v>
      </c>
      <c r="F1341" t="s">
        <v>19</v>
      </c>
      <c r="G1341">
        <v>17603654</v>
      </c>
      <c r="H1341">
        <v>85057132</v>
      </c>
      <c r="I1341">
        <v>132.976666666667</v>
      </c>
      <c r="J1341">
        <v>102660786</v>
      </c>
      <c r="K1341"/>
      <c r="L1341"/>
      <c r="M1341"/>
      <c r="N1341"/>
    </row>
    <row r="1342" spans="1:14">
      <c r="A1342">
        <v>1341</v>
      </c>
      <c r="B1342">
        <v>2022</v>
      </c>
      <c r="C1342" t="s">
        <v>294</v>
      </c>
      <c r="D1342" t="s">
        <v>1807</v>
      </c>
      <c r="E1342" t="s">
        <v>295</v>
      </c>
      <c r="F1342" t="s">
        <v>24</v>
      </c>
      <c r="G1342">
        <v>454708</v>
      </c>
      <c r="H1342">
        <v>253930</v>
      </c>
      <c r="I1342">
        <v>160.74551088319501</v>
      </c>
      <c r="J1342">
        <v>708638</v>
      </c>
      <c r="K1342"/>
      <c r="L1342"/>
      <c r="M1342"/>
      <c r="N1342"/>
    </row>
    <row r="1343" spans="1:14">
      <c r="A1343">
        <v>1342</v>
      </c>
      <c r="B1343">
        <v>2022</v>
      </c>
      <c r="C1343" t="s">
        <v>296</v>
      </c>
      <c r="D1343" t="s">
        <v>1808</v>
      </c>
      <c r="E1343" t="s">
        <v>297</v>
      </c>
      <c r="F1343" t="s">
        <v>9</v>
      </c>
      <c r="G1343">
        <v>944786271</v>
      </c>
      <c r="H1343">
        <v>440371251</v>
      </c>
      <c r="I1343">
        <v>106.965</v>
      </c>
      <c r="J1343">
        <v>1385157522</v>
      </c>
      <c r="K1343"/>
      <c r="L1343"/>
      <c r="M1343"/>
      <c r="N1343"/>
    </row>
    <row r="1344" spans="1:14">
      <c r="A1344">
        <v>1343</v>
      </c>
      <c r="B1344">
        <v>2022</v>
      </c>
      <c r="C1344" t="s">
        <v>298</v>
      </c>
      <c r="D1344" t="s">
        <v>1809</v>
      </c>
      <c r="E1344" t="s">
        <v>299</v>
      </c>
      <c r="F1344" t="s">
        <v>29</v>
      </c>
      <c r="G1344">
        <v>33207616</v>
      </c>
      <c r="H1344">
        <v>12407713</v>
      </c>
      <c r="I1344">
        <v>114.12665</v>
      </c>
      <c r="J1344">
        <v>45615329</v>
      </c>
      <c r="K1344"/>
      <c r="L1344"/>
      <c r="M1344"/>
      <c r="N1344"/>
    </row>
    <row r="1345" spans="1:14">
      <c r="A1345">
        <v>1344</v>
      </c>
      <c r="B1345">
        <v>2022</v>
      </c>
      <c r="C1345" t="s">
        <v>302</v>
      </c>
      <c r="D1345" t="s">
        <v>1810</v>
      </c>
      <c r="E1345" t="s">
        <v>303</v>
      </c>
      <c r="F1345" t="s">
        <v>24</v>
      </c>
      <c r="G1345">
        <v>113717585</v>
      </c>
      <c r="H1345">
        <v>18419</v>
      </c>
      <c r="I1345">
        <v>15662.56025</v>
      </c>
      <c r="J1345">
        <v>113736004</v>
      </c>
      <c r="K1345"/>
      <c r="L1345"/>
      <c r="M1345"/>
      <c r="N1345"/>
    </row>
    <row r="1346" spans="1:14">
      <c r="A1346">
        <v>1345</v>
      </c>
      <c r="B1346">
        <v>2022</v>
      </c>
      <c r="C1346" t="s">
        <v>304</v>
      </c>
      <c r="D1346" t="s">
        <v>1811</v>
      </c>
      <c r="E1346" t="s">
        <v>305</v>
      </c>
      <c r="F1346" t="s">
        <v>19</v>
      </c>
      <c r="G1346">
        <v>94095996</v>
      </c>
      <c r="H1346">
        <v>403361683</v>
      </c>
      <c r="I1346">
        <v>371.91166666666697</v>
      </c>
      <c r="J1346">
        <v>497457679</v>
      </c>
      <c r="K1346"/>
      <c r="L1346"/>
      <c r="M1346"/>
      <c r="N1346"/>
    </row>
    <row r="1347" spans="1:14">
      <c r="A1347">
        <v>1346</v>
      </c>
      <c r="B1347">
        <v>2022</v>
      </c>
      <c r="C1347" t="s">
        <v>306</v>
      </c>
      <c r="D1347" t="s">
        <v>1812</v>
      </c>
      <c r="E1347" t="s">
        <v>307</v>
      </c>
      <c r="F1347" t="s">
        <v>9</v>
      </c>
      <c r="G1347">
        <v>1821372921</v>
      </c>
      <c r="H1347">
        <v>4040113169</v>
      </c>
      <c r="I1347">
        <v>108.3695</v>
      </c>
      <c r="J1347">
        <v>5861486090</v>
      </c>
      <c r="K1347"/>
      <c r="L1347"/>
      <c r="M1347"/>
      <c r="N1347"/>
    </row>
    <row r="1348" spans="1:14">
      <c r="A1348">
        <v>1347</v>
      </c>
      <c r="B1348">
        <v>2022</v>
      </c>
      <c r="C1348" t="s">
        <v>308</v>
      </c>
      <c r="D1348" t="s">
        <v>1813</v>
      </c>
      <c r="E1348" t="s">
        <v>309</v>
      </c>
      <c r="F1348" t="s">
        <v>19</v>
      </c>
      <c r="G1348">
        <v>4265945</v>
      </c>
      <c r="H1348">
        <v>32965434</v>
      </c>
      <c r="I1348">
        <v>116.20083333333299</v>
      </c>
      <c r="J1348">
        <v>37231379</v>
      </c>
      <c r="K1348"/>
      <c r="L1348"/>
      <c r="M1348"/>
      <c r="N1348"/>
    </row>
    <row r="1349" spans="1:14">
      <c r="A1349">
        <v>1348</v>
      </c>
      <c r="B1349">
        <v>2022</v>
      </c>
      <c r="C1349" t="s">
        <v>310</v>
      </c>
      <c r="D1349" t="s">
        <v>1814</v>
      </c>
      <c r="E1349" t="s">
        <v>311</v>
      </c>
      <c r="F1349" t="s">
        <v>19</v>
      </c>
      <c r="G1349">
        <v>3801166</v>
      </c>
      <c r="H1349">
        <v>179559789</v>
      </c>
      <c r="I1349">
        <v>205.59666666666701</v>
      </c>
      <c r="J1349">
        <v>183360955</v>
      </c>
      <c r="K1349"/>
      <c r="L1349"/>
      <c r="M1349"/>
      <c r="N1349"/>
    </row>
    <row r="1350" spans="1:14">
      <c r="A1350">
        <v>1349</v>
      </c>
      <c r="B1350">
        <v>2022</v>
      </c>
      <c r="C1350" t="s">
        <v>312</v>
      </c>
      <c r="D1350" t="s">
        <v>1815</v>
      </c>
      <c r="E1350" t="s">
        <v>313</v>
      </c>
      <c r="F1350" t="s">
        <v>24</v>
      </c>
      <c r="G1350">
        <v>2648826</v>
      </c>
      <c r="H1350">
        <v>1977282</v>
      </c>
      <c r="I1350">
        <v>118.894166666667</v>
      </c>
      <c r="J1350">
        <v>4626108</v>
      </c>
      <c r="K1350"/>
      <c r="L1350"/>
      <c r="M1350"/>
      <c r="N1350"/>
    </row>
    <row r="1351" spans="1:14">
      <c r="A1351">
        <v>1350</v>
      </c>
      <c r="B1351">
        <v>2022</v>
      </c>
      <c r="C1351" t="s">
        <v>316</v>
      </c>
      <c r="D1351" t="s">
        <v>1816</v>
      </c>
      <c r="E1351" t="s">
        <v>317</v>
      </c>
      <c r="F1351" t="s">
        <v>24</v>
      </c>
      <c r="G1351">
        <v>23730206</v>
      </c>
      <c r="H1351">
        <v>3067</v>
      </c>
      <c r="I1351">
        <v>120.383117440832</v>
      </c>
      <c r="J1351">
        <v>23733273</v>
      </c>
      <c r="K1351"/>
      <c r="L1351"/>
      <c r="M1351"/>
      <c r="N1351"/>
    </row>
    <row r="1352" spans="1:14">
      <c r="A1352">
        <v>1351</v>
      </c>
      <c r="B1352">
        <v>2022</v>
      </c>
      <c r="C1352" t="s">
        <v>318</v>
      </c>
      <c r="D1352" t="s">
        <v>1817</v>
      </c>
      <c r="E1352" t="s">
        <v>319</v>
      </c>
      <c r="F1352" t="s">
        <v>24</v>
      </c>
      <c r="G1352">
        <v>3138254</v>
      </c>
      <c r="H1352">
        <v>118422</v>
      </c>
      <c r="I1352">
        <v>133.24583523410899</v>
      </c>
      <c r="J1352">
        <v>3256676</v>
      </c>
      <c r="K1352"/>
      <c r="L1352"/>
      <c r="M1352"/>
      <c r="N1352"/>
    </row>
    <row r="1353" spans="1:14">
      <c r="A1353">
        <v>1352</v>
      </c>
      <c r="B1353">
        <v>2022</v>
      </c>
      <c r="C1353" t="s">
        <v>320</v>
      </c>
      <c r="D1353" t="s">
        <v>1818</v>
      </c>
      <c r="E1353" t="s">
        <v>321</v>
      </c>
      <c r="F1353" t="s">
        <v>56</v>
      </c>
      <c r="G1353">
        <v>5424</v>
      </c>
      <c r="H1353">
        <v>588788</v>
      </c>
      <c r="I1353">
        <v>460.15833333333302</v>
      </c>
      <c r="J1353">
        <v>594212</v>
      </c>
      <c r="K1353"/>
      <c r="L1353"/>
      <c r="M1353"/>
      <c r="N1353"/>
    </row>
    <row r="1354" spans="1:14">
      <c r="A1354">
        <v>1353</v>
      </c>
      <c r="B1354">
        <v>2022</v>
      </c>
      <c r="C1354" t="s">
        <v>322</v>
      </c>
      <c r="D1354" t="s">
        <v>1819</v>
      </c>
      <c r="E1354" t="s">
        <v>323</v>
      </c>
      <c r="F1354" t="s">
        <v>24</v>
      </c>
      <c r="G1354">
        <v>30994</v>
      </c>
      <c r="H1354">
        <v>8905</v>
      </c>
      <c r="I1354">
        <v>179.290766694957</v>
      </c>
      <c r="J1354">
        <v>39899</v>
      </c>
      <c r="K1354"/>
      <c r="L1354"/>
      <c r="M1354"/>
      <c r="N1354"/>
    </row>
    <row r="1355" spans="1:14">
      <c r="A1355">
        <v>1354</v>
      </c>
      <c r="B1355">
        <v>2022</v>
      </c>
      <c r="C1355" t="s">
        <v>324</v>
      </c>
      <c r="D1355" t="s">
        <v>1820</v>
      </c>
      <c r="E1355" t="s">
        <v>325</v>
      </c>
      <c r="F1355" t="s">
        <v>14</v>
      </c>
      <c r="G1355">
        <v>55316035</v>
      </c>
      <c r="H1355">
        <v>2069002</v>
      </c>
      <c r="I1355">
        <v>124.254447822934</v>
      </c>
      <c r="J1355">
        <v>57385037</v>
      </c>
      <c r="K1355"/>
      <c r="L1355"/>
      <c r="M1355"/>
      <c r="N1355"/>
    </row>
    <row r="1356" spans="1:14">
      <c r="A1356">
        <v>1355</v>
      </c>
      <c r="B1356">
        <v>2022</v>
      </c>
      <c r="C1356" t="s">
        <v>326</v>
      </c>
      <c r="D1356" t="s">
        <v>1821</v>
      </c>
      <c r="E1356" t="s">
        <v>327</v>
      </c>
      <c r="F1356" t="s">
        <v>24</v>
      </c>
      <c r="G1356">
        <v>0</v>
      </c>
      <c r="H1356">
        <v>18805</v>
      </c>
      <c r="I1356">
        <v>99.192009493670895</v>
      </c>
      <c r="J1356">
        <v>18805</v>
      </c>
      <c r="K1356"/>
      <c r="L1356"/>
      <c r="M1356"/>
      <c r="N1356"/>
    </row>
    <row r="1357" spans="1:14">
      <c r="A1357">
        <v>1356</v>
      </c>
      <c r="B1357">
        <v>2022</v>
      </c>
      <c r="C1357" t="s">
        <v>328</v>
      </c>
      <c r="D1357" t="s">
        <v>1822</v>
      </c>
      <c r="E1357" t="s">
        <v>329</v>
      </c>
      <c r="F1357" t="s">
        <v>24</v>
      </c>
      <c r="G1357">
        <v>4268683</v>
      </c>
      <c r="H1357">
        <v>39458276</v>
      </c>
      <c r="I1357">
        <v>119.07686408333301</v>
      </c>
      <c r="J1357">
        <v>43726959</v>
      </c>
      <c r="K1357"/>
      <c r="L1357"/>
      <c r="M1357"/>
      <c r="N1357"/>
    </row>
    <row r="1358" spans="1:14">
      <c r="A1358">
        <v>1357</v>
      </c>
      <c r="B1358">
        <v>2022</v>
      </c>
      <c r="C1358" t="s">
        <v>330</v>
      </c>
      <c r="D1358" t="s">
        <v>1823</v>
      </c>
      <c r="E1358" t="s">
        <v>331</v>
      </c>
      <c r="F1358" t="s">
        <v>9</v>
      </c>
      <c r="G1358">
        <v>1391945840</v>
      </c>
      <c r="H1358">
        <v>3187674763</v>
      </c>
      <c r="I1358">
        <v>106.47166666666701</v>
      </c>
      <c r="J1358">
        <v>4579620603</v>
      </c>
      <c r="K1358"/>
      <c r="L1358"/>
      <c r="M1358"/>
      <c r="N1358"/>
    </row>
    <row r="1359" spans="1:14">
      <c r="A1359">
        <v>1358</v>
      </c>
      <c r="B1359">
        <v>2022</v>
      </c>
      <c r="C1359" t="s">
        <v>336</v>
      </c>
      <c r="D1359" t="s">
        <v>1824</v>
      </c>
      <c r="E1359" t="s">
        <v>337</v>
      </c>
      <c r="F1359" t="s">
        <v>24</v>
      </c>
      <c r="G1359">
        <v>8005805</v>
      </c>
      <c r="H1359">
        <v>20277586</v>
      </c>
      <c r="I1359">
        <v>151.14166666666699</v>
      </c>
      <c r="J1359">
        <v>28283391</v>
      </c>
      <c r="K1359"/>
      <c r="L1359"/>
      <c r="M1359"/>
      <c r="N1359"/>
    </row>
    <row r="1360" spans="1:14">
      <c r="A1360">
        <v>1359</v>
      </c>
      <c r="B1360">
        <v>2022</v>
      </c>
      <c r="C1360" t="s">
        <v>338</v>
      </c>
      <c r="D1360" t="s">
        <v>1825</v>
      </c>
      <c r="E1360" t="s">
        <v>339</v>
      </c>
      <c r="F1360" t="s">
        <v>29</v>
      </c>
      <c r="G1360">
        <v>85556930</v>
      </c>
      <c r="H1360">
        <v>1932192</v>
      </c>
      <c r="I1360">
        <v>116.908333333333</v>
      </c>
      <c r="J1360">
        <v>87489122</v>
      </c>
      <c r="K1360"/>
      <c r="L1360"/>
      <c r="M1360"/>
      <c r="N1360"/>
    </row>
    <row r="1361" spans="1:14">
      <c r="A1361">
        <v>1360</v>
      </c>
      <c r="B1361">
        <v>2022</v>
      </c>
      <c r="C1361" t="s">
        <v>340</v>
      </c>
      <c r="D1361" t="s">
        <v>1826</v>
      </c>
      <c r="E1361" t="s">
        <v>341</v>
      </c>
      <c r="F1361" t="s">
        <v>9</v>
      </c>
      <c r="G1361">
        <v>47279069</v>
      </c>
      <c r="H1361">
        <v>255234814</v>
      </c>
      <c r="I1361">
        <v>967.71083333333399</v>
      </c>
      <c r="J1361">
        <v>302513883</v>
      </c>
      <c r="K1361"/>
      <c r="L1361"/>
      <c r="M1361"/>
      <c r="N1361"/>
    </row>
    <row r="1362" spans="1:14">
      <c r="A1362">
        <v>1361</v>
      </c>
      <c r="B1362">
        <v>2022</v>
      </c>
      <c r="C1362" t="s">
        <v>342</v>
      </c>
      <c r="D1362" t="s">
        <v>1827</v>
      </c>
      <c r="E1362" t="s">
        <v>343</v>
      </c>
      <c r="F1362" t="s">
        <v>14</v>
      </c>
      <c r="G1362">
        <v>75808651</v>
      </c>
      <c r="H1362">
        <v>810586</v>
      </c>
      <c r="I1362">
        <v>117.908333333333</v>
      </c>
      <c r="J1362">
        <v>76619237</v>
      </c>
      <c r="K1362"/>
      <c r="L1362"/>
      <c r="M1362"/>
      <c r="N1362"/>
    </row>
    <row r="1363" spans="1:14">
      <c r="A1363">
        <v>1362</v>
      </c>
      <c r="B1363">
        <v>2022</v>
      </c>
      <c r="C1363" t="s">
        <v>344</v>
      </c>
      <c r="D1363" t="s">
        <v>1828</v>
      </c>
      <c r="E1363" t="s">
        <v>345</v>
      </c>
      <c r="F1363" t="s">
        <v>24</v>
      </c>
      <c r="G1363">
        <v>6243484</v>
      </c>
      <c r="H1363">
        <v>1748777</v>
      </c>
      <c r="I1363">
        <v>108.20166666666699</v>
      </c>
      <c r="J1363">
        <v>7992261</v>
      </c>
      <c r="K1363"/>
      <c r="L1363"/>
      <c r="M1363"/>
      <c r="N1363"/>
    </row>
    <row r="1364" spans="1:14">
      <c r="A1364">
        <v>1363</v>
      </c>
      <c r="B1364">
        <v>2022</v>
      </c>
      <c r="C1364" t="s">
        <v>346</v>
      </c>
      <c r="D1364" t="s">
        <v>1829</v>
      </c>
      <c r="E1364" t="s">
        <v>347</v>
      </c>
      <c r="F1364" t="s">
        <v>19</v>
      </c>
      <c r="G1364">
        <v>5636214</v>
      </c>
      <c r="H1364">
        <v>16610645</v>
      </c>
      <c r="I1364">
        <v>366.5</v>
      </c>
      <c r="J1364">
        <v>22246859</v>
      </c>
      <c r="K1364"/>
      <c r="L1364"/>
      <c r="M1364"/>
      <c r="N1364"/>
    </row>
    <row r="1365" spans="1:14">
      <c r="A1365">
        <v>1364</v>
      </c>
      <c r="B1365">
        <v>2022</v>
      </c>
      <c r="C1365" t="s">
        <v>348</v>
      </c>
      <c r="D1365" t="s">
        <v>1830</v>
      </c>
      <c r="E1365" t="s">
        <v>349</v>
      </c>
      <c r="F1365" t="s">
        <v>24</v>
      </c>
      <c r="G1365">
        <v>168171</v>
      </c>
      <c r="H1365">
        <v>1445729</v>
      </c>
      <c r="I1365">
        <v>121.150731128109</v>
      </c>
      <c r="J1365">
        <v>1613900</v>
      </c>
      <c r="K1365"/>
      <c r="L1365"/>
      <c r="M1365"/>
      <c r="N1365"/>
    </row>
    <row r="1366" spans="1:14">
      <c r="A1366">
        <v>1365</v>
      </c>
      <c r="B1366">
        <v>2022</v>
      </c>
      <c r="C1366" t="s">
        <v>350</v>
      </c>
      <c r="D1366" t="s">
        <v>1831</v>
      </c>
      <c r="E1366" t="s">
        <v>351</v>
      </c>
      <c r="F1366" t="s">
        <v>14</v>
      </c>
      <c r="G1366">
        <v>7817718915</v>
      </c>
      <c r="H1366">
        <v>7239156697</v>
      </c>
      <c r="I1366">
        <v>134.21120616846</v>
      </c>
      <c r="J1366">
        <v>15056875612</v>
      </c>
      <c r="K1366"/>
      <c r="L1366"/>
      <c r="M1366"/>
      <c r="N1366"/>
    </row>
    <row r="1367" spans="1:14">
      <c r="A1367">
        <v>1366</v>
      </c>
      <c r="B1367">
        <v>2022</v>
      </c>
      <c r="C1367" t="s">
        <v>352</v>
      </c>
      <c r="D1367" t="s">
        <v>1832</v>
      </c>
      <c r="E1367" t="s">
        <v>353</v>
      </c>
      <c r="F1367" t="s">
        <v>56</v>
      </c>
      <c r="G1367">
        <v>14945504</v>
      </c>
      <c r="H1367">
        <v>10779734</v>
      </c>
      <c r="I1367">
        <v>97.578288383039705</v>
      </c>
      <c r="J1367">
        <v>25725238</v>
      </c>
      <c r="K1367"/>
      <c r="L1367"/>
      <c r="M1367"/>
      <c r="N1367"/>
    </row>
    <row r="1368" spans="1:14">
      <c r="A1368">
        <v>1367</v>
      </c>
      <c r="B1368">
        <v>2022</v>
      </c>
      <c r="C1368" t="s">
        <v>354</v>
      </c>
      <c r="D1368" t="s">
        <v>1833</v>
      </c>
      <c r="E1368" t="s">
        <v>355</v>
      </c>
      <c r="F1368" t="s">
        <v>9</v>
      </c>
      <c r="G1368">
        <v>819676</v>
      </c>
      <c r="H1368">
        <v>399757</v>
      </c>
      <c r="I1368">
        <v>123.53775726911699</v>
      </c>
      <c r="J1368">
        <v>1219433</v>
      </c>
      <c r="K1368"/>
      <c r="L1368"/>
      <c r="M1368"/>
      <c r="N1368"/>
    </row>
    <row r="1369" spans="1:14">
      <c r="A1369">
        <v>1368</v>
      </c>
      <c r="B1369">
        <v>2022</v>
      </c>
      <c r="C1369" t="s">
        <v>356</v>
      </c>
      <c r="D1369" t="s">
        <v>1834</v>
      </c>
      <c r="E1369" t="s">
        <v>357</v>
      </c>
      <c r="F1369" t="s">
        <v>14</v>
      </c>
      <c r="G1369">
        <v>887971</v>
      </c>
      <c r="H1369">
        <v>1330</v>
      </c>
      <c r="I1369">
        <v>118.85</v>
      </c>
      <c r="J1369">
        <v>889301</v>
      </c>
      <c r="K1369"/>
      <c r="L1369"/>
      <c r="M1369"/>
      <c r="N1369"/>
    </row>
    <row r="1370" spans="1:14">
      <c r="A1370">
        <v>1369</v>
      </c>
      <c r="B1370">
        <v>2022</v>
      </c>
      <c r="C1370" t="s">
        <v>362</v>
      </c>
      <c r="D1370" t="s">
        <v>1835</v>
      </c>
      <c r="E1370" t="s">
        <v>363</v>
      </c>
      <c r="F1370" t="s">
        <v>9</v>
      </c>
      <c r="G1370">
        <v>983842935</v>
      </c>
      <c r="H1370">
        <v>1463688292</v>
      </c>
      <c r="I1370">
        <v>108.18463728934501</v>
      </c>
      <c r="J1370">
        <v>2447531227</v>
      </c>
      <c r="K1370"/>
      <c r="L1370"/>
      <c r="M1370"/>
      <c r="N1370"/>
    </row>
    <row r="1371" spans="1:14">
      <c r="A1371">
        <v>1370</v>
      </c>
      <c r="B1371">
        <v>2022</v>
      </c>
      <c r="C1371" t="s">
        <v>364</v>
      </c>
      <c r="D1371" t="s">
        <v>1836</v>
      </c>
      <c r="E1371" t="s">
        <v>365</v>
      </c>
      <c r="F1371" t="s">
        <v>29</v>
      </c>
      <c r="G1371">
        <v>54933908</v>
      </c>
      <c r="H1371">
        <v>1053423</v>
      </c>
      <c r="I1371">
        <v>183.6</v>
      </c>
      <c r="J1371">
        <v>55987331</v>
      </c>
      <c r="K1371"/>
      <c r="L1371"/>
      <c r="M1371"/>
      <c r="N1371"/>
    </row>
    <row r="1372" spans="1:14">
      <c r="A1372">
        <v>1371</v>
      </c>
      <c r="B1372">
        <v>2022</v>
      </c>
      <c r="C1372" t="s">
        <v>366</v>
      </c>
      <c r="D1372" t="s">
        <v>1837</v>
      </c>
      <c r="E1372" t="s">
        <v>367</v>
      </c>
      <c r="F1372" t="s">
        <v>29</v>
      </c>
      <c r="G1372">
        <v>113792603</v>
      </c>
      <c r="H1372">
        <v>9236201</v>
      </c>
      <c r="I1372">
        <v>121.957110227505</v>
      </c>
      <c r="J1372">
        <v>123028804</v>
      </c>
      <c r="K1372"/>
      <c r="L1372"/>
      <c r="M1372"/>
      <c r="N1372"/>
    </row>
    <row r="1373" spans="1:14">
      <c r="A1373">
        <v>1372</v>
      </c>
      <c r="B1373">
        <v>2022</v>
      </c>
      <c r="C1373" t="s">
        <v>368</v>
      </c>
      <c r="D1373" t="s">
        <v>1838</v>
      </c>
      <c r="E1373" t="s">
        <v>369</v>
      </c>
      <c r="F1373" t="s">
        <v>24</v>
      </c>
      <c r="G1373">
        <v>178762866</v>
      </c>
      <c r="H1373">
        <v>162024356</v>
      </c>
      <c r="I1373">
        <v>104.408333333333</v>
      </c>
      <c r="J1373">
        <v>340787222</v>
      </c>
      <c r="K1373"/>
      <c r="L1373"/>
      <c r="M1373"/>
      <c r="N1373"/>
    </row>
    <row r="1374" spans="1:14">
      <c r="A1374">
        <v>1373</v>
      </c>
      <c r="B1374">
        <v>2022</v>
      </c>
      <c r="C1374" t="s">
        <v>370</v>
      </c>
      <c r="D1374" t="s">
        <v>1839</v>
      </c>
      <c r="E1374" t="s">
        <v>371</v>
      </c>
      <c r="F1374" t="s">
        <v>24</v>
      </c>
      <c r="G1374">
        <v>1088330</v>
      </c>
      <c r="H1374">
        <v>188862</v>
      </c>
      <c r="I1374">
        <v>359.98333333333301</v>
      </c>
      <c r="J1374">
        <v>1277192</v>
      </c>
      <c r="K1374"/>
      <c r="L1374"/>
      <c r="M1374"/>
      <c r="N1374"/>
    </row>
    <row r="1375" spans="1:14">
      <c r="A1375">
        <v>1374</v>
      </c>
      <c r="B1375">
        <v>2022</v>
      </c>
      <c r="C1375" t="s">
        <v>372</v>
      </c>
      <c r="D1375" t="s">
        <v>1840</v>
      </c>
      <c r="E1375" t="s">
        <v>373</v>
      </c>
      <c r="F1375" t="s">
        <v>24</v>
      </c>
      <c r="G1375">
        <v>750593</v>
      </c>
      <c r="H1375">
        <v>1029430</v>
      </c>
      <c r="I1375">
        <v>211.41</v>
      </c>
      <c r="J1375">
        <v>1780023</v>
      </c>
      <c r="K1375"/>
      <c r="L1375"/>
      <c r="M1375"/>
      <c r="N1375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A6DEC-695C-40AC-A3A1-E01E1A476D02}">
  <dimension ref="A3:F380"/>
  <sheetViews>
    <sheetView topLeftCell="A349" zoomScale="60" zoomScaleNormal="60" workbookViewId="0">
      <selection activeCell="A359" sqref="A359:D379"/>
    </sheetView>
  </sheetViews>
  <sheetFormatPr defaultRowHeight="15"/>
  <cols>
    <col min="1" max="1" width="27.5703125" bestFit="1" customWidth="1"/>
    <col min="2" max="2" width="12.7109375" bestFit="1" customWidth="1"/>
    <col min="3" max="3" width="18" bestFit="1" customWidth="1"/>
    <col min="4" max="4" width="12.7109375" bestFit="1" customWidth="1"/>
    <col min="5" max="5" width="14.28515625" customWidth="1"/>
    <col min="6" max="6" width="12.7109375" bestFit="1" customWidth="1"/>
    <col min="7" max="7" width="18" bestFit="1" customWidth="1"/>
    <col min="8" max="8" width="17.85546875" bestFit="1" customWidth="1"/>
    <col min="9" max="9" width="23" bestFit="1" customWidth="1"/>
    <col min="10" max="10" width="12.7109375" bestFit="1" customWidth="1"/>
    <col min="11" max="11" width="18" bestFit="1" customWidth="1"/>
    <col min="12" max="12" width="12.7109375" bestFit="1" customWidth="1"/>
    <col min="13" max="13" width="18" bestFit="1" customWidth="1"/>
    <col min="14" max="14" width="12.7109375" bestFit="1" customWidth="1"/>
    <col min="15" max="15" width="18" bestFit="1" customWidth="1"/>
    <col min="16" max="16" width="12.7109375" bestFit="1" customWidth="1"/>
    <col min="17" max="17" width="18" bestFit="1" customWidth="1"/>
    <col min="18" max="18" width="17.85546875" bestFit="1" customWidth="1"/>
    <col min="19" max="19" width="23" bestFit="1" customWidth="1"/>
    <col min="20" max="20" width="17.85546875" bestFit="1" customWidth="1"/>
    <col min="21" max="21" width="24.140625" bestFit="1" customWidth="1"/>
    <col min="22" max="25" width="12.42578125" bestFit="1" customWidth="1"/>
    <col min="26" max="26" width="17.42578125" bestFit="1" customWidth="1"/>
    <col min="27" max="33" width="12.42578125" bestFit="1" customWidth="1"/>
    <col min="34" max="34" width="16.5703125" bestFit="1" customWidth="1"/>
    <col min="35" max="35" width="26.28515625" bestFit="1" customWidth="1"/>
    <col min="36" max="36" width="26.5703125" bestFit="1" customWidth="1"/>
    <col min="37" max="37" width="22.42578125" bestFit="1" customWidth="1"/>
    <col min="38" max="229" width="5.42578125" bestFit="1" customWidth="1"/>
    <col min="230" max="311" width="6.42578125" bestFit="1" customWidth="1"/>
    <col min="312" max="312" width="5.42578125" bestFit="1" customWidth="1"/>
    <col min="313" max="371" width="6.42578125" bestFit="1" customWidth="1"/>
    <col min="372" max="372" width="5.42578125" bestFit="1" customWidth="1"/>
    <col min="373" max="476" width="6.42578125" bestFit="1" customWidth="1"/>
    <col min="477" max="477" width="5.42578125" bestFit="1" customWidth="1"/>
    <col min="478" max="586" width="6.42578125" bestFit="1" customWidth="1"/>
    <col min="587" max="602" width="7.42578125" bestFit="1" customWidth="1"/>
    <col min="603" max="603" width="6.42578125" bestFit="1" customWidth="1"/>
    <col min="604" max="724" width="7.42578125" bestFit="1" customWidth="1"/>
    <col min="725" max="725" width="6.42578125" bestFit="1" customWidth="1"/>
    <col min="726" max="762" width="7.42578125" bestFit="1" customWidth="1"/>
    <col min="763" max="763" width="6.42578125" bestFit="1" customWidth="1"/>
    <col min="764" max="898" width="7.42578125" bestFit="1" customWidth="1"/>
    <col min="899" max="899" width="6.42578125" bestFit="1" customWidth="1"/>
    <col min="900" max="902" width="7.42578125" bestFit="1" customWidth="1"/>
    <col min="903" max="903" width="6.42578125" bestFit="1" customWidth="1"/>
    <col min="904" max="998" width="7.42578125" bestFit="1" customWidth="1"/>
    <col min="999" max="999" width="6.42578125" bestFit="1" customWidth="1"/>
    <col min="1000" max="1001" width="7.42578125" bestFit="1" customWidth="1"/>
    <col min="1002" max="1115" width="8.5703125" bestFit="1" customWidth="1"/>
    <col min="1116" max="1116" width="7.42578125" bestFit="1" customWidth="1"/>
    <col min="1117" max="1165" width="8.5703125" bestFit="1" customWidth="1"/>
    <col min="1166" max="1166" width="7.42578125" bestFit="1" customWidth="1"/>
    <col min="1167" max="1250" width="8.5703125" bestFit="1" customWidth="1"/>
    <col min="1251" max="1307" width="9.5703125" bestFit="1" customWidth="1"/>
    <col min="1308" max="1308" width="8.5703125" bestFit="1" customWidth="1"/>
    <col min="1309" max="1319" width="9.5703125" bestFit="1" customWidth="1"/>
    <col min="1320" max="1325" width="10.5703125" bestFit="1" customWidth="1"/>
    <col min="1326" max="1326" width="11.28515625" bestFit="1" customWidth="1"/>
  </cols>
  <sheetData>
    <row r="3" spans="1:3">
      <c r="A3" s="4" t="s">
        <v>459</v>
      </c>
      <c r="B3" t="s">
        <v>437</v>
      </c>
      <c r="C3" t="s">
        <v>458</v>
      </c>
    </row>
    <row r="4" spans="1:3">
      <c r="A4" s="5" t="s">
        <v>28</v>
      </c>
      <c r="B4">
        <v>67900792992.800003</v>
      </c>
      <c r="C4">
        <v>114.89375</v>
      </c>
    </row>
    <row r="5" spans="1:3">
      <c r="A5" s="6">
        <v>2015</v>
      </c>
      <c r="B5">
        <v>8339522914</v>
      </c>
      <c r="C5">
        <v>107.675</v>
      </c>
    </row>
    <row r="6" spans="1:3">
      <c r="A6" s="6">
        <v>2016</v>
      </c>
      <c r="B6">
        <v>8277020160</v>
      </c>
      <c r="C6">
        <v>109.05</v>
      </c>
    </row>
    <row r="7" spans="1:3">
      <c r="A7" s="6">
        <v>2017</v>
      </c>
      <c r="B7">
        <v>8807782041</v>
      </c>
      <c r="C7">
        <v>111.175</v>
      </c>
    </row>
    <row r="8" spans="1:3">
      <c r="A8" s="6">
        <v>2018</v>
      </c>
      <c r="B8">
        <v>9063086110</v>
      </c>
      <c r="C8">
        <v>113.3</v>
      </c>
    </row>
    <row r="9" spans="1:3">
      <c r="A9" s="6">
        <v>2019</v>
      </c>
      <c r="B9">
        <v>8702846445</v>
      </c>
      <c r="C9">
        <v>115.125</v>
      </c>
    </row>
    <row r="10" spans="1:3">
      <c r="A10" s="6">
        <v>2020</v>
      </c>
      <c r="B10">
        <v>8098991501</v>
      </c>
      <c r="C10">
        <v>116.1</v>
      </c>
    </row>
    <row r="11" spans="1:3">
      <c r="A11" s="6">
        <v>2021</v>
      </c>
      <c r="B11">
        <v>7914447909</v>
      </c>
      <c r="C11">
        <v>119.425</v>
      </c>
    </row>
    <row r="12" spans="1:3">
      <c r="A12" s="6">
        <v>2022</v>
      </c>
      <c r="B12">
        <v>8697095912.7999992</v>
      </c>
      <c r="C12">
        <v>127.3</v>
      </c>
    </row>
    <row r="13" spans="1:3">
      <c r="A13" s="5" t="s">
        <v>82</v>
      </c>
      <c r="B13">
        <v>117302864489.39999</v>
      </c>
      <c r="C13">
        <v>96.269119791666668</v>
      </c>
    </row>
    <row r="14" spans="1:3">
      <c r="A14" s="6">
        <v>2015</v>
      </c>
      <c r="B14">
        <v>8611422671</v>
      </c>
      <c r="C14">
        <v>89.649043333333395</v>
      </c>
    </row>
    <row r="15" spans="1:3">
      <c r="A15" s="6">
        <v>2016</v>
      </c>
      <c r="B15">
        <v>9432047605</v>
      </c>
      <c r="C15">
        <v>91.442025833333304</v>
      </c>
    </row>
    <row r="16" spans="1:3">
      <c r="A16" s="6">
        <v>2017</v>
      </c>
      <c r="B16">
        <v>12094098593</v>
      </c>
      <c r="C16">
        <v>92.898821666666706</v>
      </c>
    </row>
    <row r="17" spans="1:3">
      <c r="A17" s="6">
        <v>2018</v>
      </c>
      <c r="B17">
        <v>13847432010</v>
      </c>
      <c r="C17">
        <v>94.826277500000003</v>
      </c>
    </row>
    <row r="18" spans="1:3">
      <c r="A18" s="6">
        <v>2019</v>
      </c>
      <c r="B18">
        <v>16727221110</v>
      </c>
      <c r="C18">
        <v>97.575513333333305</v>
      </c>
    </row>
    <row r="19" spans="1:3">
      <c r="A19" s="6">
        <v>2020</v>
      </c>
      <c r="B19">
        <v>16419131404</v>
      </c>
      <c r="C19">
        <v>99.9362766666667</v>
      </c>
    </row>
    <row r="20" spans="1:3">
      <c r="A20" s="6">
        <v>2021</v>
      </c>
      <c r="B20">
        <v>20039868067</v>
      </c>
      <c r="C20">
        <v>100.916666666667</v>
      </c>
    </row>
    <row r="21" spans="1:3">
      <c r="A21" s="6">
        <v>2022</v>
      </c>
      <c r="B21">
        <v>20131643029.400002</v>
      </c>
      <c r="C21">
        <v>102.908333333333</v>
      </c>
    </row>
    <row r="22" spans="1:3">
      <c r="A22" s="5" t="s">
        <v>148</v>
      </c>
      <c r="B22">
        <v>8423281007</v>
      </c>
      <c r="C22">
        <v>97.469791666666666</v>
      </c>
    </row>
    <row r="23" spans="1:3">
      <c r="A23" s="6">
        <v>2015</v>
      </c>
      <c r="B23">
        <v>752354068</v>
      </c>
      <c r="C23">
        <v>90.966666666666697</v>
      </c>
    </row>
    <row r="24" spans="1:3">
      <c r="A24" s="6">
        <v>2016</v>
      </c>
      <c r="B24">
        <v>795426551</v>
      </c>
      <c r="C24">
        <v>93.158333333333303</v>
      </c>
    </row>
    <row r="25" spans="1:3">
      <c r="A25" s="6">
        <v>2017</v>
      </c>
      <c r="B25">
        <v>1100507974</v>
      </c>
      <c r="C25">
        <v>94.55</v>
      </c>
    </row>
    <row r="26" spans="1:3">
      <c r="A26" s="6">
        <v>2018</v>
      </c>
      <c r="B26">
        <v>1142196745</v>
      </c>
      <c r="C26">
        <v>96.825000000000003</v>
      </c>
    </row>
    <row r="27" spans="1:3">
      <c r="A27" s="6">
        <v>2019</v>
      </c>
      <c r="B27">
        <v>1268284300</v>
      </c>
      <c r="C27">
        <v>99.616666666666703</v>
      </c>
    </row>
    <row r="28" spans="1:3">
      <c r="A28" s="6">
        <v>2020</v>
      </c>
      <c r="B28">
        <v>1087250088</v>
      </c>
      <c r="C28">
        <v>99.866666666666703</v>
      </c>
    </row>
    <row r="29" spans="1:3">
      <c r="A29" s="6">
        <v>2021</v>
      </c>
      <c r="B29">
        <v>1195061980</v>
      </c>
      <c r="C29">
        <v>101.433333333333</v>
      </c>
    </row>
    <row r="30" spans="1:3">
      <c r="A30" s="6">
        <v>2022</v>
      </c>
      <c r="B30">
        <v>1082199301</v>
      </c>
      <c r="C30">
        <v>103.341666666667</v>
      </c>
    </row>
    <row r="31" spans="1:3">
      <c r="A31" s="5" t="s">
        <v>157</v>
      </c>
      <c r="B31">
        <v>9123138715</v>
      </c>
      <c r="C31">
        <v>134.59645416666675</v>
      </c>
    </row>
    <row r="32" spans="1:3">
      <c r="A32" s="6">
        <v>2015</v>
      </c>
      <c r="B32">
        <v>810281448</v>
      </c>
      <c r="C32">
        <v>120.42166666666699</v>
      </c>
    </row>
    <row r="33" spans="1:3">
      <c r="A33" s="6">
        <v>2016</v>
      </c>
      <c r="B33">
        <v>868341751</v>
      </c>
      <c r="C33">
        <v>124.6675</v>
      </c>
    </row>
    <row r="34" spans="1:3">
      <c r="A34" s="6">
        <v>2017</v>
      </c>
      <c r="B34">
        <v>963527732</v>
      </c>
      <c r="C34">
        <v>129.41583333333301</v>
      </c>
    </row>
    <row r="35" spans="1:3">
      <c r="A35" s="6">
        <v>2018</v>
      </c>
      <c r="B35">
        <v>979186266</v>
      </c>
      <c r="C35">
        <v>133.55500000000001</v>
      </c>
    </row>
    <row r="36" spans="1:3">
      <c r="A36" s="6">
        <v>2019</v>
      </c>
      <c r="B36">
        <v>1054682923</v>
      </c>
      <c r="C36">
        <v>137.60249999999999</v>
      </c>
    </row>
    <row r="37" spans="1:3">
      <c r="A37" s="6">
        <v>2020</v>
      </c>
      <c r="B37">
        <v>1073053751</v>
      </c>
      <c r="C37">
        <v>140.2458</v>
      </c>
    </row>
    <row r="38" spans="1:3">
      <c r="A38" s="6">
        <v>2021</v>
      </c>
      <c r="B38">
        <v>1298376747</v>
      </c>
      <c r="C38">
        <v>142.43381666666701</v>
      </c>
    </row>
    <row r="39" spans="1:3">
      <c r="A39" s="6">
        <v>2022</v>
      </c>
      <c r="B39">
        <v>2075688097</v>
      </c>
      <c r="C39">
        <v>148.42951666666701</v>
      </c>
    </row>
    <row r="40" spans="1:3">
      <c r="A40" s="5" t="s">
        <v>177</v>
      </c>
      <c r="B40">
        <v>27440502795.950001</v>
      </c>
      <c r="C40">
        <v>99.55833333333338</v>
      </c>
    </row>
    <row r="41" spans="1:3">
      <c r="A41" s="6">
        <v>2015</v>
      </c>
      <c r="B41">
        <v>2952502953.9499998</v>
      </c>
      <c r="C41">
        <v>98.224999999999994</v>
      </c>
    </row>
    <row r="42" spans="1:3">
      <c r="A42" s="6">
        <v>2016</v>
      </c>
      <c r="B42">
        <v>2974982654</v>
      </c>
      <c r="C42">
        <v>98.1</v>
      </c>
    </row>
    <row r="43" spans="1:3">
      <c r="A43" s="6">
        <v>2017</v>
      </c>
      <c r="B43">
        <v>3205408475</v>
      </c>
      <c r="C43">
        <v>98.575000000000003</v>
      </c>
    </row>
    <row r="44" spans="1:3">
      <c r="A44" s="6">
        <v>2018</v>
      </c>
      <c r="B44">
        <v>3493899416</v>
      </c>
      <c r="C44">
        <v>99.55</v>
      </c>
    </row>
    <row r="45" spans="1:3">
      <c r="A45" s="6">
        <v>2019</v>
      </c>
      <c r="B45">
        <v>3502426074</v>
      </c>
      <c r="C45">
        <v>100.01666666666701</v>
      </c>
    </row>
    <row r="46" spans="1:3">
      <c r="A46" s="6">
        <v>2020</v>
      </c>
      <c r="B46">
        <v>3529392658</v>
      </c>
      <c r="C46">
        <v>99.991666666666703</v>
      </c>
    </row>
    <row r="47" spans="1:3">
      <c r="A47" s="6">
        <v>2021</v>
      </c>
      <c r="B47">
        <v>3608785136</v>
      </c>
      <c r="C47">
        <v>99.758333333333297</v>
      </c>
    </row>
    <row r="48" spans="1:3">
      <c r="A48" s="6">
        <v>2022</v>
      </c>
      <c r="B48">
        <v>4173105429</v>
      </c>
      <c r="C48">
        <v>102.25</v>
      </c>
    </row>
    <row r="49" spans="1:3">
      <c r="A49" s="5" t="s">
        <v>189</v>
      </c>
      <c r="B49">
        <v>14366458094</v>
      </c>
      <c r="C49">
        <v>99.631489583333263</v>
      </c>
    </row>
    <row r="50" spans="1:3">
      <c r="A50" s="6">
        <v>2015</v>
      </c>
      <c r="B50">
        <v>1565052181</v>
      </c>
      <c r="C50">
        <v>94.860916666666697</v>
      </c>
    </row>
    <row r="51" spans="1:3">
      <c r="A51" s="6">
        <v>2016</v>
      </c>
      <c r="B51">
        <v>1493611761</v>
      </c>
      <c r="C51">
        <v>95.782666666666699</v>
      </c>
    </row>
    <row r="52" spans="1:3">
      <c r="A52" s="6">
        <v>2017</v>
      </c>
      <c r="B52">
        <v>1492612284</v>
      </c>
      <c r="C52">
        <v>97.644999999999996</v>
      </c>
    </row>
    <row r="53" spans="1:3">
      <c r="A53" s="6">
        <v>2018</v>
      </c>
      <c r="B53">
        <v>1744697069</v>
      </c>
      <c r="C53">
        <v>99.086083333333306</v>
      </c>
    </row>
    <row r="54" spans="1:3">
      <c r="A54" s="6">
        <v>2019</v>
      </c>
      <c r="B54">
        <v>1685464789</v>
      </c>
      <c r="C54">
        <v>99.465583333333399</v>
      </c>
    </row>
    <row r="55" spans="1:3">
      <c r="A55" s="6">
        <v>2020</v>
      </c>
      <c r="B55">
        <v>1711335854</v>
      </c>
      <c r="C55">
        <v>100</v>
      </c>
    </row>
    <row r="56" spans="1:3">
      <c r="A56" s="6">
        <v>2021</v>
      </c>
      <c r="B56">
        <v>2019901932</v>
      </c>
      <c r="C56">
        <v>102.49833333333299</v>
      </c>
    </row>
    <row r="57" spans="1:3">
      <c r="A57" s="6">
        <v>2022</v>
      </c>
      <c r="B57">
        <v>2653782224</v>
      </c>
      <c r="C57">
        <v>107.713333333333</v>
      </c>
    </row>
    <row r="58" spans="1:3">
      <c r="A58" s="5" t="s">
        <v>247</v>
      </c>
      <c r="B58">
        <v>8304677703</v>
      </c>
      <c r="C58">
        <v>120.02187499999988</v>
      </c>
    </row>
    <row r="59" spans="1:3">
      <c r="A59" s="6">
        <v>2015</v>
      </c>
      <c r="B59">
        <v>942866302</v>
      </c>
      <c r="C59">
        <v>112.808333333333</v>
      </c>
    </row>
    <row r="60" spans="1:3">
      <c r="A60" s="6">
        <v>2016</v>
      </c>
      <c r="B60">
        <v>796620907</v>
      </c>
      <c r="C60">
        <v>115.166666666667</v>
      </c>
    </row>
    <row r="61" spans="1:3">
      <c r="A61" s="6">
        <v>2017</v>
      </c>
      <c r="B61">
        <v>1016839496</v>
      </c>
      <c r="C61">
        <v>119.625</v>
      </c>
    </row>
    <row r="62" spans="1:3">
      <c r="A62" s="6">
        <v>2018</v>
      </c>
      <c r="B62">
        <v>1025548122</v>
      </c>
      <c r="C62">
        <v>120.683333333333</v>
      </c>
    </row>
    <row r="63" spans="1:3">
      <c r="A63" s="6">
        <v>2019</v>
      </c>
      <c r="B63">
        <v>1060881358</v>
      </c>
      <c r="C63">
        <v>121.48333333333299</v>
      </c>
    </row>
    <row r="64" spans="1:3">
      <c r="A64" s="6">
        <v>2020</v>
      </c>
      <c r="B64">
        <v>1046124381</v>
      </c>
      <c r="C64">
        <v>120.1</v>
      </c>
    </row>
    <row r="65" spans="1:3">
      <c r="A65" s="6">
        <v>2021</v>
      </c>
      <c r="B65">
        <v>1025372383</v>
      </c>
      <c r="C65">
        <v>123.075</v>
      </c>
    </row>
    <row r="66" spans="1:3">
      <c r="A66" s="6">
        <v>2022</v>
      </c>
      <c r="B66">
        <v>1390424754</v>
      </c>
      <c r="C66">
        <v>127.23333333333299</v>
      </c>
    </row>
    <row r="67" spans="1:3">
      <c r="A67" s="5" t="s">
        <v>307</v>
      </c>
      <c r="B67">
        <v>9911902487</v>
      </c>
      <c r="C67">
        <v>100.7684375</v>
      </c>
    </row>
    <row r="68" spans="1:3">
      <c r="A68" s="6">
        <v>2015</v>
      </c>
      <c r="B68">
        <v>1080238094</v>
      </c>
      <c r="C68">
        <v>98.963166666666694</v>
      </c>
    </row>
    <row r="69" spans="1:3">
      <c r="A69" s="6">
        <v>2016</v>
      </c>
      <c r="B69">
        <v>1125830496</v>
      </c>
      <c r="C69">
        <v>98.436416666666702</v>
      </c>
    </row>
    <row r="70" spans="1:3">
      <c r="A70" s="6">
        <v>2017</v>
      </c>
      <c r="B70">
        <v>1140965182</v>
      </c>
      <c r="C70">
        <v>99.003666666666604</v>
      </c>
    </row>
    <row r="71" spans="1:3">
      <c r="A71" s="6">
        <v>2018</v>
      </c>
      <c r="B71">
        <v>1258244922</v>
      </c>
      <c r="C71">
        <v>99.437916666666695</v>
      </c>
    </row>
    <row r="72" spans="1:3">
      <c r="A72" s="6">
        <v>2019</v>
      </c>
      <c r="B72">
        <v>1123505906</v>
      </c>
      <c r="C72">
        <v>100</v>
      </c>
    </row>
    <row r="73" spans="1:3">
      <c r="A73" s="6">
        <v>2020</v>
      </c>
      <c r="B73">
        <v>1076182053</v>
      </c>
      <c r="C73">
        <v>99.818083333333306</v>
      </c>
    </row>
    <row r="74" spans="1:3">
      <c r="A74" s="6">
        <v>2021</v>
      </c>
      <c r="B74">
        <v>1285562913</v>
      </c>
      <c r="C74">
        <v>102.11875000000001</v>
      </c>
    </row>
    <row r="75" spans="1:3">
      <c r="A75" s="6">
        <v>2022</v>
      </c>
      <c r="B75">
        <v>1821372921</v>
      </c>
      <c r="C75">
        <v>108.3695</v>
      </c>
    </row>
    <row r="76" spans="1:3">
      <c r="A76" s="5" t="s">
        <v>126</v>
      </c>
      <c r="B76">
        <v>11995205450</v>
      </c>
      <c r="C76">
        <v>107.40729166666658</v>
      </c>
    </row>
    <row r="77" spans="1:3">
      <c r="A77" s="6">
        <v>2015</v>
      </c>
      <c r="B77">
        <v>1668955363</v>
      </c>
      <c r="C77">
        <v>99.991666666666603</v>
      </c>
    </row>
    <row r="78" spans="1:3">
      <c r="A78" s="6">
        <v>2016</v>
      </c>
      <c r="B78">
        <v>1462827064</v>
      </c>
      <c r="C78">
        <v>101</v>
      </c>
    </row>
    <row r="79" spans="1:3">
      <c r="A79" s="6">
        <v>2017</v>
      </c>
      <c r="B79">
        <v>1448115924</v>
      </c>
      <c r="C79">
        <v>103.583333333333</v>
      </c>
    </row>
    <row r="80" spans="1:3">
      <c r="A80" s="6">
        <v>2018</v>
      </c>
      <c r="B80">
        <v>1548225514</v>
      </c>
      <c r="C80">
        <v>105.958333333333</v>
      </c>
    </row>
    <row r="81" spans="1:3">
      <c r="A81" s="6">
        <v>2019</v>
      </c>
      <c r="B81">
        <v>1484272644</v>
      </c>
      <c r="C81">
        <v>107.8</v>
      </c>
    </row>
    <row r="82" spans="1:3">
      <c r="A82" s="6">
        <v>2020</v>
      </c>
      <c r="B82">
        <v>1512542912</v>
      </c>
      <c r="C82">
        <v>108.866666666667</v>
      </c>
    </row>
    <row r="83" spans="1:3">
      <c r="A83" s="6">
        <v>2021</v>
      </c>
      <c r="B83">
        <v>1404948672</v>
      </c>
      <c r="C83">
        <v>111.60833333333299</v>
      </c>
    </row>
    <row r="84" spans="1:3">
      <c r="A84" s="6">
        <v>2022</v>
      </c>
      <c r="B84">
        <v>1465317357</v>
      </c>
      <c r="C84">
        <v>120.45</v>
      </c>
    </row>
    <row r="85" spans="1:3">
      <c r="A85" s="5" t="s">
        <v>351</v>
      </c>
      <c r="B85">
        <v>48644181795</v>
      </c>
      <c r="C85">
        <v>117.59298855872336</v>
      </c>
    </row>
    <row r="86" spans="1:3">
      <c r="A86" s="6">
        <v>2015</v>
      </c>
      <c r="B86">
        <v>5757781145</v>
      </c>
      <c r="C86">
        <v>108.695721960694</v>
      </c>
    </row>
    <row r="87" spans="1:3">
      <c r="A87" s="6">
        <v>2016</v>
      </c>
      <c r="B87">
        <v>5298580470</v>
      </c>
      <c r="C87">
        <v>110.06700893427001</v>
      </c>
    </row>
    <row r="88" spans="1:3">
      <c r="A88" s="6">
        <v>2017</v>
      </c>
      <c r="B88">
        <v>5324927943</v>
      </c>
      <c r="C88">
        <v>112.411557302308</v>
      </c>
    </row>
    <row r="89" spans="1:3">
      <c r="A89" s="6">
        <v>2018</v>
      </c>
      <c r="B89">
        <v>5501167262</v>
      </c>
      <c r="C89">
        <v>115.15730322479099</v>
      </c>
    </row>
    <row r="90" spans="1:3">
      <c r="A90" s="6">
        <v>2019</v>
      </c>
      <c r="B90">
        <v>5622027525</v>
      </c>
      <c r="C90">
        <v>117.244195476228</v>
      </c>
    </row>
    <row r="91" spans="1:3">
      <c r="A91" s="6">
        <v>2020</v>
      </c>
      <c r="B91">
        <v>6627974364</v>
      </c>
      <c r="C91">
        <v>118.69050157719801</v>
      </c>
    </row>
    <row r="92" spans="1:3">
      <c r="A92" s="6">
        <v>2021</v>
      </c>
      <c r="B92">
        <v>6694004171</v>
      </c>
      <c r="C92">
        <v>124.266413825838</v>
      </c>
    </row>
    <row r="93" spans="1:3">
      <c r="A93" s="6">
        <v>2022</v>
      </c>
      <c r="B93">
        <v>7817718915</v>
      </c>
      <c r="C93">
        <v>134.21120616846</v>
      </c>
    </row>
    <row r="94" spans="1:3">
      <c r="A94" s="5" t="s">
        <v>376</v>
      </c>
      <c r="B94">
        <v>323413005529.15002</v>
      </c>
      <c r="C94">
        <v>108.82095312670565</v>
      </c>
    </row>
    <row r="97" spans="1:6">
      <c r="A97" t="s">
        <v>461</v>
      </c>
    </row>
    <row r="99" spans="1:6">
      <c r="A99" s="55" t="s">
        <v>411</v>
      </c>
      <c r="B99" s="56" t="s">
        <v>3</v>
      </c>
      <c r="C99" s="56" t="s">
        <v>460</v>
      </c>
      <c r="D99" s="56" t="s">
        <v>402</v>
      </c>
      <c r="E99" s="56" t="s">
        <v>403</v>
      </c>
      <c r="F99" s="57" t="s">
        <v>404</v>
      </c>
    </row>
    <row r="100" spans="1:6">
      <c r="A100" s="51" t="s">
        <v>9</v>
      </c>
      <c r="B100" s="52" t="s">
        <v>82</v>
      </c>
      <c r="C100" s="53">
        <v>218184478162.39999</v>
      </c>
      <c r="D100" s="53">
        <v>117302864489.39999</v>
      </c>
      <c r="E100" s="53">
        <v>100881613673</v>
      </c>
      <c r="F100" s="54">
        <v>96.269119791666597</v>
      </c>
    </row>
    <row r="101" spans="1:6">
      <c r="A101" s="40" t="s">
        <v>29</v>
      </c>
      <c r="B101" s="41" t="s">
        <v>28</v>
      </c>
      <c r="C101" s="47">
        <v>124146539402.8</v>
      </c>
      <c r="D101" s="47">
        <v>67900792992.800003</v>
      </c>
      <c r="E101" s="47">
        <v>56245746410</v>
      </c>
      <c r="F101" s="48">
        <v>114.89375</v>
      </c>
    </row>
    <row r="102" spans="1:6">
      <c r="A102" s="40" t="s">
        <v>14</v>
      </c>
      <c r="B102" s="41" t="s">
        <v>351</v>
      </c>
      <c r="C102" s="47">
        <v>96239310924</v>
      </c>
      <c r="D102" s="47">
        <v>48644181795</v>
      </c>
      <c r="E102" s="47">
        <v>47595129129</v>
      </c>
      <c r="F102" s="48">
        <v>117.59298855872299</v>
      </c>
    </row>
    <row r="103" spans="1:6">
      <c r="A103" s="40" t="s">
        <v>9</v>
      </c>
      <c r="B103" s="41" t="s">
        <v>177</v>
      </c>
      <c r="C103" s="47">
        <v>58201527449.949997</v>
      </c>
      <c r="D103" s="47">
        <v>27440502795.950001</v>
      </c>
      <c r="E103" s="47">
        <v>30761024654</v>
      </c>
      <c r="F103" s="48">
        <v>99.558333333333294</v>
      </c>
    </row>
    <row r="104" spans="1:6">
      <c r="A104" s="40" t="s">
        <v>9</v>
      </c>
      <c r="B104" s="41" t="s">
        <v>189</v>
      </c>
      <c r="C104" s="47">
        <v>36152339398</v>
      </c>
      <c r="D104" s="47">
        <v>14366458094</v>
      </c>
      <c r="E104" s="47">
        <v>21785881304</v>
      </c>
      <c r="F104" s="48">
        <v>99.631489583333206</v>
      </c>
    </row>
    <row r="105" spans="1:6">
      <c r="A105" s="40" t="s">
        <v>19</v>
      </c>
      <c r="B105" s="41" t="s">
        <v>94</v>
      </c>
      <c r="C105" s="47">
        <v>29698022650</v>
      </c>
      <c r="D105" s="47">
        <v>6409395375</v>
      </c>
      <c r="E105" s="47">
        <v>23288627275</v>
      </c>
      <c r="F105" s="48">
        <v>99.803666770833303</v>
      </c>
    </row>
    <row r="106" spans="1:6">
      <c r="A106" s="40" t="s">
        <v>9</v>
      </c>
      <c r="B106" s="41" t="s">
        <v>331</v>
      </c>
      <c r="C106" s="47">
        <v>28373973917</v>
      </c>
      <c r="D106" s="47">
        <v>7830350805</v>
      </c>
      <c r="E106" s="47">
        <v>20543623112</v>
      </c>
      <c r="F106" s="48">
        <v>99.819710915958296</v>
      </c>
    </row>
    <row r="107" spans="1:6">
      <c r="A107" s="40" t="s">
        <v>9</v>
      </c>
      <c r="B107" s="41" t="s">
        <v>307</v>
      </c>
      <c r="C107" s="47">
        <v>25812941034</v>
      </c>
      <c r="D107" s="47">
        <v>9911902487</v>
      </c>
      <c r="E107" s="47">
        <v>15901038547</v>
      </c>
      <c r="F107" s="48">
        <v>100.7684375</v>
      </c>
    </row>
    <row r="108" spans="1:6">
      <c r="A108" s="40" t="s">
        <v>19</v>
      </c>
      <c r="B108" s="41" t="s">
        <v>126</v>
      </c>
      <c r="C108" s="47">
        <v>24455308218</v>
      </c>
      <c r="D108" s="47">
        <v>11995205450</v>
      </c>
      <c r="E108" s="47">
        <v>12460102768</v>
      </c>
      <c r="F108" s="48">
        <v>107.407291666666</v>
      </c>
    </row>
    <row r="109" spans="1:6">
      <c r="A109" s="43" t="s">
        <v>9</v>
      </c>
      <c r="B109" s="44" t="s">
        <v>247</v>
      </c>
      <c r="C109" s="49">
        <v>22608184107</v>
      </c>
      <c r="D109" s="49">
        <v>8304677703</v>
      </c>
      <c r="E109" s="49">
        <v>14303506404</v>
      </c>
      <c r="F109" s="50">
        <v>120.021874999999</v>
      </c>
    </row>
    <row r="111" spans="1:6" ht="30">
      <c r="B111" s="58" t="s">
        <v>459</v>
      </c>
      <c r="C111" s="59" t="s">
        <v>462</v>
      </c>
      <c r="D111" s="60" t="s">
        <v>463</v>
      </c>
      <c r="E111" s="60" t="s">
        <v>464</v>
      </c>
      <c r="F111" s="61" t="s">
        <v>465</v>
      </c>
    </row>
    <row r="112" spans="1:6">
      <c r="B112" s="62" t="s">
        <v>82</v>
      </c>
      <c r="C112" s="63">
        <v>218184478162.39999</v>
      </c>
      <c r="D112" s="63">
        <v>117302864489.39999</v>
      </c>
      <c r="E112" s="63">
        <v>100881613673</v>
      </c>
      <c r="F112" s="64">
        <v>96.269119791666597</v>
      </c>
    </row>
    <row r="113" spans="1:6">
      <c r="B113" s="65" t="s">
        <v>28</v>
      </c>
      <c r="C113" s="66">
        <v>124146539402.8</v>
      </c>
      <c r="D113" s="66">
        <v>67900792992.800003</v>
      </c>
      <c r="E113" s="66">
        <v>56245746410</v>
      </c>
      <c r="F113" s="67">
        <v>114.89375</v>
      </c>
    </row>
    <row r="114" spans="1:6">
      <c r="B114" s="65" t="s">
        <v>351</v>
      </c>
      <c r="C114" s="66">
        <v>96239310924</v>
      </c>
      <c r="D114" s="66">
        <v>48644181795</v>
      </c>
      <c r="E114" s="66">
        <v>47595129129</v>
      </c>
      <c r="F114" s="67">
        <v>117.59298855872299</v>
      </c>
    </row>
    <row r="115" spans="1:6">
      <c r="B115" s="65" t="s">
        <v>177</v>
      </c>
      <c r="C115" s="66">
        <v>58201527449.949997</v>
      </c>
      <c r="D115" s="66">
        <v>27440502795.950001</v>
      </c>
      <c r="E115" s="66">
        <v>30761024654</v>
      </c>
      <c r="F115" s="67">
        <v>99.558333333333294</v>
      </c>
    </row>
    <row r="116" spans="1:6">
      <c r="B116" s="65" t="s">
        <v>189</v>
      </c>
      <c r="C116" s="66">
        <v>36152339398</v>
      </c>
      <c r="D116" s="66">
        <v>14366458094</v>
      </c>
      <c r="E116" s="66">
        <v>21785881304</v>
      </c>
      <c r="F116" s="67">
        <v>99.631489583333206</v>
      </c>
    </row>
    <row r="117" spans="1:6">
      <c r="B117" s="65" t="s">
        <v>94</v>
      </c>
      <c r="C117" s="66">
        <v>29698022650</v>
      </c>
      <c r="D117" s="66">
        <v>6409395375</v>
      </c>
      <c r="E117" s="66">
        <v>23288627275</v>
      </c>
      <c r="F117" s="67">
        <v>99.803666770833303</v>
      </c>
    </row>
    <row r="118" spans="1:6">
      <c r="B118" s="65" t="s">
        <v>331</v>
      </c>
      <c r="C118" s="66">
        <v>28373973917</v>
      </c>
      <c r="D118" s="66">
        <v>7830350805</v>
      </c>
      <c r="E118" s="66">
        <v>20543623112</v>
      </c>
      <c r="F118" s="67">
        <v>99.819710915958296</v>
      </c>
    </row>
    <row r="119" spans="1:6">
      <c r="B119" s="65" t="s">
        <v>307</v>
      </c>
      <c r="C119" s="66">
        <v>25812941034</v>
      </c>
      <c r="D119" s="66">
        <v>9911902487</v>
      </c>
      <c r="E119" s="66">
        <v>15901038547</v>
      </c>
      <c r="F119" s="67">
        <v>100.7684375</v>
      </c>
    </row>
    <row r="120" spans="1:6">
      <c r="B120" s="65" t="s">
        <v>126</v>
      </c>
      <c r="C120" s="66">
        <v>24455308218</v>
      </c>
      <c r="D120" s="66">
        <v>11995205450</v>
      </c>
      <c r="E120" s="66">
        <v>12460102768</v>
      </c>
      <c r="F120" s="67">
        <v>107.407291666666</v>
      </c>
    </row>
    <row r="121" spans="1:6">
      <c r="B121" s="68" t="s">
        <v>247</v>
      </c>
      <c r="C121" s="69">
        <v>22608184107</v>
      </c>
      <c r="D121" s="69">
        <v>8304677703</v>
      </c>
      <c r="E121" s="69">
        <v>14303506404</v>
      </c>
      <c r="F121" s="70">
        <v>120.021874999999</v>
      </c>
    </row>
    <row r="124" spans="1:6">
      <c r="A124" s="4" t="s">
        <v>419</v>
      </c>
      <c r="B124" t="s">
        <v>437</v>
      </c>
      <c r="C124" t="s">
        <v>438</v>
      </c>
      <c r="D124" t="s">
        <v>466</v>
      </c>
    </row>
    <row r="125" spans="1:6">
      <c r="A125" s="5" t="s">
        <v>24</v>
      </c>
      <c r="B125">
        <v>13572400568</v>
      </c>
      <c r="C125">
        <v>2546825041</v>
      </c>
      <c r="D125">
        <v>310.15893312987117</v>
      </c>
    </row>
    <row r="126" spans="1:6">
      <c r="A126" s="6">
        <v>2015</v>
      </c>
      <c r="B126">
        <v>1930764263</v>
      </c>
      <c r="C126">
        <v>304712992</v>
      </c>
      <c r="D126">
        <v>94.837733912469815</v>
      </c>
    </row>
    <row r="127" spans="1:6">
      <c r="A127" s="6">
        <v>2016</v>
      </c>
      <c r="B127">
        <v>1910093172</v>
      </c>
      <c r="C127">
        <v>291112672</v>
      </c>
      <c r="D127">
        <v>120.94277198391764</v>
      </c>
    </row>
    <row r="128" spans="1:6">
      <c r="A128" s="6">
        <v>2017</v>
      </c>
      <c r="B128">
        <v>1726309782</v>
      </c>
      <c r="C128">
        <v>277487868</v>
      </c>
      <c r="D128">
        <v>177.73507211664131</v>
      </c>
    </row>
    <row r="129" spans="1:4">
      <c r="A129" s="6">
        <v>2018</v>
      </c>
      <c r="B129">
        <v>1591164315</v>
      </c>
      <c r="C129">
        <v>315944788</v>
      </c>
      <c r="D129">
        <v>246.80999038916036</v>
      </c>
    </row>
    <row r="130" spans="1:4">
      <c r="A130" s="6">
        <v>2019</v>
      </c>
      <c r="B130">
        <v>1463095506</v>
      </c>
      <c r="C130">
        <v>329547835</v>
      </c>
      <c r="D130">
        <v>372.92287268497159</v>
      </c>
    </row>
    <row r="131" spans="1:4">
      <c r="A131" s="6">
        <v>2020</v>
      </c>
      <c r="B131">
        <v>1468316370</v>
      </c>
      <c r="C131">
        <v>232021067</v>
      </c>
      <c r="D131">
        <v>465.72918622569375</v>
      </c>
    </row>
    <row r="132" spans="1:4">
      <c r="A132" s="6">
        <v>2021</v>
      </c>
      <c r="B132">
        <v>1378869193</v>
      </c>
      <c r="C132">
        <v>318487412</v>
      </c>
      <c r="D132">
        <v>511.74952933850841</v>
      </c>
    </row>
    <row r="133" spans="1:4">
      <c r="A133" s="6">
        <v>2022</v>
      </c>
      <c r="B133">
        <v>2103787967</v>
      </c>
      <c r="C133">
        <v>477510407</v>
      </c>
      <c r="D133">
        <v>521.56464970762954</v>
      </c>
    </row>
    <row r="134" spans="1:4">
      <c r="A134" s="5" t="s">
        <v>9</v>
      </c>
      <c r="B134">
        <v>243819258367.35001</v>
      </c>
      <c r="C134">
        <v>252654875862</v>
      </c>
      <c r="D134">
        <v>123.48189442105932</v>
      </c>
    </row>
    <row r="135" spans="1:4">
      <c r="A135" s="6">
        <v>2015</v>
      </c>
      <c r="B135">
        <v>22108340475.950001</v>
      </c>
      <c r="C135">
        <v>25268432629</v>
      </c>
      <c r="D135">
        <v>109.5448567976463</v>
      </c>
    </row>
    <row r="136" spans="1:4">
      <c r="A136" s="6">
        <v>2016</v>
      </c>
      <c r="B136">
        <v>22593004490</v>
      </c>
      <c r="C136">
        <v>25080619389</v>
      </c>
      <c r="D136">
        <v>112.9984940215931</v>
      </c>
    </row>
    <row r="137" spans="1:4">
      <c r="A137" s="6">
        <v>2017</v>
      </c>
      <c r="B137">
        <v>27185680478</v>
      </c>
      <c r="C137">
        <v>27905799662</v>
      </c>
      <c r="D137">
        <v>107.36684282018346</v>
      </c>
    </row>
    <row r="138" spans="1:4">
      <c r="A138" s="6">
        <v>2018</v>
      </c>
      <c r="B138">
        <v>29652369729</v>
      </c>
      <c r="C138">
        <v>32535985714</v>
      </c>
      <c r="D138">
        <v>111.45463744959902</v>
      </c>
    </row>
    <row r="139" spans="1:4">
      <c r="A139" s="6">
        <v>2019</v>
      </c>
      <c r="B139">
        <v>32993518101</v>
      </c>
      <c r="C139">
        <v>31972222343</v>
      </c>
      <c r="D139">
        <v>115.64278998195978</v>
      </c>
    </row>
    <row r="140" spans="1:4">
      <c r="A140" s="6">
        <v>2020</v>
      </c>
      <c r="B140">
        <v>32060177155</v>
      </c>
      <c r="C140">
        <v>28496940761</v>
      </c>
      <c r="D140">
        <v>121.4825936472387</v>
      </c>
    </row>
    <row r="141" spans="1:4">
      <c r="A141" s="6">
        <v>2021</v>
      </c>
      <c r="B141">
        <v>36520774972</v>
      </c>
      <c r="C141">
        <v>36462729772</v>
      </c>
      <c r="D141">
        <v>136.26734174067229</v>
      </c>
    </row>
    <row r="142" spans="1:4">
      <c r="A142" s="6">
        <v>2022</v>
      </c>
      <c r="B142">
        <v>40705392966.400002</v>
      </c>
      <c r="C142">
        <v>44932145592</v>
      </c>
      <c r="D142">
        <v>179.47864129994161</v>
      </c>
    </row>
    <row r="143" spans="1:4">
      <c r="A143" s="5" t="s">
        <v>19</v>
      </c>
      <c r="B143">
        <v>42007422116</v>
      </c>
      <c r="C143">
        <v>91244944409</v>
      </c>
      <c r="D143">
        <v>315.76582400608663</v>
      </c>
    </row>
    <row r="144" spans="1:4">
      <c r="A144" s="6">
        <v>2015</v>
      </c>
      <c r="B144">
        <v>5233149309</v>
      </c>
      <c r="C144">
        <v>9777306087</v>
      </c>
      <c r="D144">
        <v>287.75298672023871</v>
      </c>
    </row>
    <row r="145" spans="1:4">
      <c r="A145" s="6">
        <v>2016</v>
      </c>
      <c r="B145">
        <v>5064222688</v>
      </c>
      <c r="C145">
        <v>9410351976</v>
      </c>
      <c r="D145">
        <v>287.9335889422465</v>
      </c>
    </row>
    <row r="146" spans="1:4">
      <c r="A146" s="6">
        <v>2017</v>
      </c>
      <c r="B146">
        <v>5115212203</v>
      </c>
      <c r="C146">
        <v>10632403130</v>
      </c>
      <c r="D146">
        <v>294.42774615888356</v>
      </c>
    </row>
    <row r="147" spans="1:4">
      <c r="A147" s="6">
        <v>2018</v>
      </c>
      <c r="B147">
        <v>5411603950</v>
      </c>
      <c r="C147">
        <v>11559316337</v>
      </c>
      <c r="D147">
        <v>307.7328152334328</v>
      </c>
    </row>
    <row r="148" spans="1:4">
      <c r="A148" s="6">
        <v>2019</v>
      </c>
      <c r="B148">
        <v>5270362391</v>
      </c>
      <c r="C148">
        <v>12782114510</v>
      </c>
      <c r="D148">
        <v>316.44221821681344</v>
      </c>
    </row>
    <row r="149" spans="1:4">
      <c r="A149" s="6">
        <v>2020</v>
      </c>
      <c r="B149">
        <v>5207627122</v>
      </c>
      <c r="C149">
        <v>10567321583</v>
      </c>
      <c r="D149">
        <v>321.20098697510002</v>
      </c>
    </row>
    <row r="150" spans="1:4">
      <c r="A150" s="6">
        <v>2021</v>
      </c>
      <c r="B150">
        <v>5090346759</v>
      </c>
      <c r="C150">
        <v>12657688640</v>
      </c>
      <c r="D150">
        <v>332.23001001463967</v>
      </c>
    </row>
    <row r="151" spans="1:4">
      <c r="A151" s="6">
        <v>2022</v>
      </c>
      <c r="B151">
        <v>5614897694</v>
      </c>
      <c r="C151">
        <v>13858442146</v>
      </c>
      <c r="D151">
        <v>382.40119881528489</v>
      </c>
    </row>
    <row r="152" spans="1:4">
      <c r="A152" s="5" t="s">
        <v>14</v>
      </c>
      <c r="B152">
        <v>60033585517</v>
      </c>
      <c r="C152">
        <v>57065801424</v>
      </c>
      <c r="D152">
        <v>121.4091609724143</v>
      </c>
    </row>
    <row r="153" spans="1:4">
      <c r="A153" s="6">
        <v>2015</v>
      </c>
      <c r="B153">
        <v>7110147979</v>
      </c>
      <c r="C153">
        <v>6866967640</v>
      </c>
      <c r="D153">
        <v>110.06587048933179</v>
      </c>
    </row>
    <row r="154" spans="1:4">
      <c r="A154" s="6">
        <v>2016</v>
      </c>
      <c r="B154">
        <v>6628355951</v>
      </c>
      <c r="C154">
        <v>6562910838</v>
      </c>
      <c r="D154">
        <v>111.36857456753836</v>
      </c>
    </row>
    <row r="155" spans="1:4">
      <c r="A155" s="6">
        <v>2017</v>
      </c>
      <c r="B155">
        <v>6664665283</v>
      </c>
      <c r="C155">
        <v>6781042051</v>
      </c>
      <c r="D155">
        <v>115.04211061744699</v>
      </c>
    </row>
    <row r="156" spans="1:4">
      <c r="A156" s="6">
        <v>2018</v>
      </c>
      <c r="B156">
        <v>6889840279</v>
      </c>
      <c r="C156">
        <v>7334510344</v>
      </c>
      <c r="D156">
        <v>118.77626535789366</v>
      </c>
    </row>
    <row r="157" spans="1:4">
      <c r="A157" s="6">
        <v>2019</v>
      </c>
      <c r="B157">
        <v>7040923959</v>
      </c>
      <c r="C157">
        <v>7398343723</v>
      </c>
      <c r="D157">
        <v>122.03715607979646</v>
      </c>
    </row>
    <row r="158" spans="1:4">
      <c r="A158" s="6">
        <v>2020</v>
      </c>
      <c r="B158">
        <v>8029117776</v>
      </c>
      <c r="C158">
        <v>6319067041</v>
      </c>
      <c r="D158">
        <v>126.62973125200966</v>
      </c>
    </row>
    <row r="159" spans="1:4">
      <c r="A159" s="6">
        <v>2021</v>
      </c>
      <c r="B159">
        <v>8045303341</v>
      </c>
      <c r="C159">
        <v>6917359385</v>
      </c>
      <c r="D159">
        <v>133.02527911171512</v>
      </c>
    </row>
    <row r="160" spans="1:4">
      <c r="A160" s="6">
        <v>2022</v>
      </c>
      <c r="B160">
        <v>9625230949</v>
      </c>
      <c r="C160">
        <v>8885600402</v>
      </c>
      <c r="D160">
        <v>142.71030722950849</v>
      </c>
    </row>
    <row r="161" spans="1:4">
      <c r="A161" s="5" t="s">
        <v>29</v>
      </c>
      <c r="B161">
        <v>75557607046.800003</v>
      </c>
      <c r="C161">
        <v>58586660482.910004</v>
      </c>
      <c r="D161">
        <v>115.86055315424854</v>
      </c>
    </row>
    <row r="162" spans="1:4">
      <c r="A162" s="6">
        <v>2015</v>
      </c>
      <c r="B162">
        <v>9398469240</v>
      </c>
      <c r="C162">
        <v>6269480076</v>
      </c>
      <c r="D162">
        <v>107.18429791348994</v>
      </c>
    </row>
    <row r="163" spans="1:4">
      <c r="A163" s="6">
        <v>2016</v>
      </c>
      <c r="B163">
        <v>9368938122</v>
      </c>
      <c r="C163">
        <v>6506949449</v>
      </c>
      <c r="D163">
        <v>108.84527382767213</v>
      </c>
    </row>
    <row r="164" spans="1:4">
      <c r="A164" s="6">
        <v>2017</v>
      </c>
      <c r="B164">
        <v>9775947184</v>
      </c>
      <c r="C164">
        <v>6915469844</v>
      </c>
      <c r="D164">
        <v>111.81950620264389</v>
      </c>
    </row>
    <row r="165" spans="1:4">
      <c r="A165" s="6">
        <v>2018</v>
      </c>
      <c r="B165">
        <v>10007625060</v>
      </c>
      <c r="C165">
        <v>7300739180</v>
      </c>
      <c r="D165">
        <v>114.94428190444704</v>
      </c>
    </row>
    <row r="166" spans="1:4">
      <c r="A166" s="6">
        <v>2019</v>
      </c>
      <c r="B166">
        <v>9623354843</v>
      </c>
      <c r="C166">
        <v>7415118194</v>
      </c>
      <c r="D166">
        <v>116.67499977661718</v>
      </c>
    </row>
    <row r="167" spans="1:4">
      <c r="A167" s="6">
        <v>2020</v>
      </c>
      <c r="B167">
        <v>8917088673</v>
      </c>
      <c r="C167">
        <v>6948262479</v>
      </c>
      <c r="D167">
        <v>118.52254503289909</v>
      </c>
    </row>
    <row r="168" spans="1:4">
      <c r="A168" s="6">
        <v>2021</v>
      </c>
      <c r="B168">
        <v>8743187104</v>
      </c>
      <c r="C168">
        <v>7901952530</v>
      </c>
      <c r="D168">
        <v>121.78391566257916</v>
      </c>
    </row>
    <row r="169" spans="1:4">
      <c r="A169" s="6">
        <v>2022</v>
      </c>
      <c r="B169">
        <v>9722996820.7999992</v>
      </c>
      <c r="C169">
        <v>9328688730.9099998</v>
      </c>
      <c r="D169">
        <v>129.80366354631249</v>
      </c>
    </row>
    <row r="170" spans="1:4">
      <c r="A170" s="5" t="s">
        <v>56</v>
      </c>
      <c r="B170">
        <v>4091217262</v>
      </c>
      <c r="C170">
        <v>5323180011</v>
      </c>
      <c r="D170">
        <v>669.62613076120226</v>
      </c>
    </row>
    <row r="171" spans="1:4">
      <c r="A171" s="6">
        <v>2015</v>
      </c>
      <c r="B171">
        <v>720321778</v>
      </c>
      <c r="C171">
        <v>406012702</v>
      </c>
      <c r="D171">
        <v>595.58084006406796</v>
      </c>
    </row>
    <row r="172" spans="1:4">
      <c r="A172" s="6">
        <v>2016</v>
      </c>
      <c r="B172">
        <v>420366015</v>
      </c>
      <c r="C172">
        <v>436291372</v>
      </c>
      <c r="D172">
        <v>974.22781154037705</v>
      </c>
    </row>
    <row r="173" spans="1:4">
      <c r="A173" s="6">
        <v>2017</v>
      </c>
      <c r="B173">
        <v>468918056</v>
      </c>
      <c r="C173">
        <v>626870193</v>
      </c>
      <c r="D173">
        <v>531.87387401604644</v>
      </c>
    </row>
    <row r="174" spans="1:4">
      <c r="A174" s="6">
        <v>2018</v>
      </c>
      <c r="B174">
        <v>538766898</v>
      </c>
      <c r="C174">
        <v>684426441</v>
      </c>
      <c r="D174">
        <v>596.01583793933776</v>
      </c>
    </row>
    <row r="175" spans="1:4">
      <c r="A175" s="6">
        <v>2019</v>
      </c>
      <c r="B175">
        <v>443484790</v>
      </c>
      <c r="C175">
        <v>704619107</v>
      </c>
      <c r="D175">
        <v>580.95720928076435</v>
      </c>
    </row>
    <row r="176" spans="1:4">
      <c r="A176" s="6">
        <v>2020</v>
      </c>
      <c r="B176">
        <v>463949319</v>
      </c>
      <c r="C176">
        <v>723176024</v>
      </c>
      <c r="D176">
        <v>611.21665674119879</v>
      </c>
    </row>
    <row r="177" spans="1:4">
      <c r="A177" s="6">
        <v>2021</v>
      </c>
      <c r="B177">
        <v>507089526</v>
      </c>
      <c r="C177">
        <v>697530696</v>
      </c>
      <c r="D177">
        <v>679.37603218974971</v>
      </c>
    </row>
    <row r="178" spans="1:4">
      <c r="A178" s="6">
        <v>2022</v>
      </c>
      <c r="B178">
        <v>528320880</v>
      </c>
      <c r="C178">
        <v>1044253476</v>
      </c>
      <c r="D178">
        <v>781.06893951608868</v>
      </c>
    </row>
    <row r="179" spans="1:4">
      <c r="A179" s="5" t="s">
        <v>376</v>
      </c>
      <c r="B179">
        <v>439081490877.14996</v>
      </c>
      <c r="C179">
        <v>467422287229.90997</v>
      </c>
      <c r="D179">
        <v>246.34451142519345</v>
      </c>
    </row>
    <row r="183" spans="1:4">
      <c r="A183" s="4" t="s">
        <v>1841</v>
      </c>
      <c r="B183" t="s">
        <v>437</v>
      </c>
      <c r="C183" t="s">
        <v>438</v>
      </c>
      <c r="D183" t="s">
        <v>458</v>
      </c>
    </row>
    <row r="184" spans="1:4">
      <c r="A184" s="5" t="s">
        <v>28</v>
      </c>
      <c r="B184" s="32">
        <v>42476467877.800003</v>
      </c>
      <c r="C184" s="32">
        <v>37431214187.910004</v>
      </c>
      <c r="D184" s="3">
        <v>118.25</v>
      </c>
    </row>
    <row r="185" spans="1:4">
      <c r="A185" s="6">
        <v>2018</v>
      </c>
      <c r="B185" s="32">
        <v>9063086110</v>
      </c>
      <c r="C185" s="32">
        <v>7006301533</v>
      </c>
      <c r="D185" s="3">
        <v>113.3</v>
      </c>
    </row>
    <row r="186" spans="1:4">
      <c r="A186" s="6">
        <v>2019</v>
      </c>
      <c r="B186" s="32">
        <v>8702846445</v>
      </c>
      <c r="C186" s="32">
        <v>7133924171</v>
      </c>
      <c r="D186" s="3">
        <v>115.125</v>
      </c>
    </row>
    <row r="187" spans="1:4">
      <c r="A187" s="6">
        <v>2020</v>
      </c>
      <c r="B187" s="32">
        <v>8098991501</v>
      </c>
      <c r="C187" s="32">
        <v>6646448563</v>
      </c>
      <c r="D187" s="3">
        <v>116.1</v>
      </c>
    </row>
    <row r="188" spans="1:4">
      <c r="A188" s="6">
        <v>2021</v>
      </c>
      <c r="B188" s="32">
        <v>7914447909</v>
      </c>
      <c r="C188" s="32">
        <v>7619835464</v>
      </c>
      <c r="D188" s="3">
        <v>119.425</v>
      </c>
    </row>
    <row r="189" spans="1:4">
      <c r="A189" s="6">
        <v>2022</v>
      </c>
      <c r="B189" s="32">
        <v>8697095912.7999992</v>
      </c>
      <c r="C189" s="32">
        <v>9024704456.9099998</v>
      </c>
      <c r="D189" s="3">
        <v>127.3</v>
      </c>
    </row>
    <row r="190" spans="1:4">
      <c r="A190" s="5" t="s">
        <v>82</v>
      </c>
      <c r="B190" s="32">
        <v>87165295620.399994</v>
      </c>
      <c r="C190" s="32">
        <v>70504263383</v>
      </c>
      <c r="D190" s="3">
        <v>99.232613500000014</v>
      </c>
    </row>
    <row r="191" spans="1:4">
      <c r="A191" s="6">
        <v>2018</v>
      </c>
      <c r="B191" s="32">
        <v>13847432010</v>
      </c>
      <c r="C191" s="32">
        <v>12076149262</v>
      </c>
      <c r="D191" s="3">
        <v>94.826277500000003</v>
      </c>
    </row>
    <row r="192" spans="1:4">
      <c r="A192" s="6">
        <v>2019</v>
      </c>
      <c r="B192" s="32">
        <v>16727221110</v>
      </c>
      <c r="C192" s="32">
        <v>12514381572</v>
      </c>
      <c r="D192" s="3">
        <v>97.575513333333305</v>
      </c>
    </row>
    <row r="193" spans="1:4">
      <c r="A193" s="6">
        <v>2020</v>
      </c>
      <c r="B193" s="32">
        <v>16419131404</v>
      </c>
      <c r="C193" s="32">
        <v>12298293272</v>
      </c>
      <c r="D193" s="3">
        <v>99.9362766666667</v>
      </c>
    </row>
    <row r="194" spans="1:4">
      <c r="A194" s="6">
        <v>2021</v>
      </c>
      <c r="B194" s="32">
        <v>20039868067</v>
      </c>
      <c r="C194" s="32">
        <v>15445927625</v>
      </c>
      <c r="D194" s="3">
        <v>100.916666666667</v>
      </c>
    </row>
    <row r="195" spans="1:4">
      <c r="A195" s="6">
        <v>2022</v>
      </c>
      <c r="B195" s="32">
        <v>20131643029.400002</v>
      </c>
      <c r="C195" s="32">
        <v>18169511652</v>
      </c>
      <c r="D195" s="3">
        <v>102.908333333333</v>
      </c>
    </row>
    <row r="196" spans="1:4">
      <c r="A196" s="5" t="s">
        <v>148</v>
      </c>
      <c r="B196" s="32">
        <v>5774992414</v>
      </c>
      <c r="C196" s="32">
        <v>487218037</v>
      </c>
      <c r="D196" s="3">
        <v>100.21666666666667</v>
      </c>
    </row>
    <row r="197" spans="1:4">
      <c r="A197" s="6">
        <v>2018</v>
      </c>
      <c r="B197" s="32">
        <v>1142196745</v>
      </c>
      <c r="C197" s="32">
        <v>89707524</v>
      </c>
      <c r="D197" s="3">
        <v>96.825000000000003</v>
      </c>
    </row>
    <row r="198" spans="1:4">
      <c r="A198" s="6">
        <v>2019</v>
      </c>
      <c r="B198" s="32">
        <v>1268284300</v>
      </c>
      <c r="C198" s="32">
        <v>92993509</v>
      </c>
      <c r="D198" s="3">
        <v>99.616666666666703</v>
      </c>
    </row>
    <row r="199" spans="1:4">
      <c r="A199" s="6">
        <v>2020</v>
      </c>
      <c r="B199" s="32">
        <v>1087250088</v>
      </c>
      <c r="C199" s="32">
        <v>97921786</v>
      </c>
      <c r="D199" s="3">
        <v>99.866666666666703</v>
      </c>
    </row>
    <row r="200" spans="1:4">
      <c r="A200" s="6">
        <v>2021</v>
      </c>
      <c r="B200" s="32">
        <v>1195061980</v>
      </c>
      <c r="C200" s="32">
        <v>107393881</v>
      </c>
      <c r="D200" s="3">
        <v>101.433333333333</v>
      </c>
    </row>
    <row r="201" spans="1:4">
      <c r="A201" s="6">
        <v>2022</v>
      </c>
      <c r="B201" s="32">
        <v>1082199301</v>
      </c>
      <c r="C201" s="32">
        <v>99201337</v>
      </c>
      <c r="D201" s="3">
        <v>103.341666666667</v>
      </c>
    </row>
    <row r="202" spans="1:4">
      <c r="A202" s="5" t="s">
        <v>157</v>
      </c>
      <c r="B202" s="32">
        <v>6480987784</v>
      </c>
      <c r="C202" s="32">
        <v>5474563052</v>
      </c>
      <c r="D202" s="3">
        <v>140.45332666666681</v>
      </c>
    </row>
    <row r="203" spans="1:4">
      <c r="A203" s="6">
        <v>2018</v>
      </c>
      <c r="B203" s="32">
        <v>979186266</v>
      </c>
      <c r="C203" s="32">
        <v>857678114</v>
      </c>
      <c r="D203" s="3">
        <v>133.55500000000001</v>
      </c>
    </row>
    <row r="204" spans="1:4">
      <c r="A204" s="6">
        <v>2019</v>
      </c>
      <c r="B204" s="32">
        <v>1054682923</v>
      </c>
      <c r="C204" s="32">
        <v>944309369</v>
      </c>
      <c r="D204" s="3">
        <v>137.60249999999999</v>
      </c>
    </row>
    <row r="205" spans="1:4">
      <c r="A205" s="6">
        <v>2020</v>
      </c>
      <c r="B205" s="32">
        <v>1073053751</v>
      </c>
      <c r="C205" s="32">
        <v>916306767</v>
      </c>
      <c r="D205" s="3">
        <v>140.2458</v>
      </c>
    </row>
    <row r="206" spans="1:4">
      <c r="A206" s="6">
        <v>2021</v>
      </c>
      <c r="B206" s="32">
        <v>1298376747</v>
      </c>
      <c r="C206" s="32">
        <v>1280108824</v>
      </c>
      <c r="D206" s="3">
        <v>142.43381666666701</v>
      </c>
    </row>
    <row r="207" spans="1:4">
      <c r="A207" s="6">
        <v>2022</v>
      </c>
      <c r="B207" s="32">
        <v>2075688097</v>
      </c>
      <c r="C207" s="32">
        <v>1476159978</v>
      </c>
      <c r="D207" s="3">
        <v>148.42951666666701</v>
      </c>
    </row>
    <row r="208" spans="1:4">
      <c r="A208" s="5" t="s">
        <v>177</v>
      </c>
      <c r="B208" s="32">
        <v>18307608713</v>
      </c>
      <c r="C208" s="32">
        <v>20370552079</v>
      </c>
      <c r="D208" s="3">
        <v>100.31333333333342</v>
      </c>
    </row>
    <row r="209" spans="1:4">
      <c r="A209" s="6">
        <v>2018</v>
      </c>
      <c r="B209" s="32">
        <v>3493899416</v>
      </c>
      <c r="C209" s="32">
        <v>4112662957</v>
      </c>
      <c r="D209" s="3">
        <v>99.55</v>
      </c>
    </row>
    <row r="210" spans="1:4">
      <c r="A210" s="6">
        <v>2019</v>
      </c>
      <c r="B210" s="32">
        <v>3502426074</v>
      </c>
      <c r="C210" s="32">
        <v>3947398757</v>
      </c>
      <c r="D210" s="3">
        <v>100.01666666666701</v>
      </c>
    </row>
    <row r="211" spans="1:4">
      <c r="A211" s="6">
        <v>2020</v>
      </c>
      <c r="B211" s="32">
        <v>3529392658</v>
      </c>
      <c r="C211" s="32">
        <v>3016151458</v>
      </c>
      <c r="D211" s="3">
        <v>99.991666666666703</v>
      </c>
    </row>
    <row r="212" spans="1:4">
      <c r="A212" s="6">
        <v>2021</v>
      </c>
      <c r="B212" s="32">
        <v>3608785136</v>
      </c>
      <c r="C212" s="32">
        <v>4256216194</v>
      </c>
      <c r="D212" s="3">
        <v>99.758333333333297</v>
      </c>
    </row>
    <row r="213" spans="1:4">
      <c r="A213" s="6">
        <v>2022</v>
      </c>
      <c r="B213" s="32">
        <v>4173105429</v>
      </c>
      <c r="C213" s="32">
        <v>5038122713</v>
      </c>
      <c r="D213" s="3">
        <v>102.25</v>
      </c>
    </row>
    <row r="214" spans="1:4">
      <c r="A214" s="5" t="s">
        <v>189</v>
      </c>
      <c r="B214" s="32">
        <v>9815181868</v>
      </c>
      <c r="C214" s="32">
        <v>15954569121</v>
      </c>
      <c r="D214" s="3">
        <v>101.75266666666656</v>
      </c>
    </row>
    <row r="215" spans="1:4">
      <c r="A215" s="6">
        <v>2018</v>
      </c>
      <c r="B215" s="32">
        <v>1744697069</v>
      </c>
      <c r="C215" s="32">
        <v>2760652048</v>
      </c>
      <c r="D215" s="3">
        <v>99.086083333333306</v>
      </c>
    </row>
    <row r="216" spans="1:4">
      <c r="A216" s="6">
        <v>2019</v>
      </c>
      <c r="B216" s="32">
        <v>1685464789</v>
      </c>
      <c r="C216" s="32">
        <v>2414779629</v>
      </c>
      <c r="D216" s="3">
        <v>99.465583333333399</v>
      </c>
    </row>
    <row r="217" spans="1:4">
      <c r="A217" s="6">
        <v>2020</v>
      </c>
      <c r="B217" s="32">
        <v>1711335854</v>
      </c>
      <c r="C217" s="32">
        <v>2628525685</v>
      </c>
      <c r="D217" s="3">
        <v>100</v>
      </c>
    </row>
    <row r="218" spans="1:4">
      <c r="A218" s="6">
        <v>2021</v>
      </c>
      <c r="B218" s="32">
        <v>2019901932</v>
      </c>
      <c r="C218" s="32">
        <v>3015743255</v>
      </c>
      <c r="D218" s="3">
        <v>102.49833333333299</v>
      </c>
    </row>
    <row r="219" spans="1:4">
      <c r="A219" s="6">
        <v>2022</v>
      </c>
      <c r="B219" s="32">
        <v>2653782224</v>
      </c>
      <c r="C219" s="32">
        <v>5134868504</v>
      </c>
      <c r="D219" s="3">
        <v>107.713333333333</v>
      </c>
    </row>
    <row r="220" spans="1:4">
      <c r="A220" s="5" t="s">
        <v>247</v>
      </c>
      <c r="B220" s="32">
        <v>5548350998</v>
      </c>
      <c r="C220" s="32">
        <v>9670602562</v>
      </c>
      <c r="D220" s="3">
        <v>122.51499999999979</v>
      </c>
    </row>
    <row r="221" spans="1:4">
      <c r="A221" s="6">
        <v>2018</v>
      </c>
      <c r="B221" s="32">
        <v>1025548122</v>
      </c>
      <c r="C221" s="32">
        <v>2016439038</v>
      </c>
      <c r="D221" s="3">
        <v>120.683333333333</v>
      </c>
    </row>
    <row r="222" spans="1:4">
      <c r="A222" s="6">
        <v>2019</v>
      </c>
      <c r="B222" s="32">
        <v>1060881358</v>
      </c>
      <c r="C222" s="32">
        <v>1937628701</v>
      </c>
      <c r="D222" s="3">
        <v>121.48333333333299</v>
      </c>
    </row>
    <row r="223" spans="1:4">
      <c r="A223" s="6">
        <v>2020</v>
      </c>
      <c r="B223" s="32">
        <v>1046124381</v>
      </c>
      <c r="C223" s="32">
        <v>1561493254</v>
      </c>
      <c r="D223" s="3">
        <v>120.1</v>
      </c>
    </row>
    <row r="224" spans="1:4">
      <c r="A224" s="6">
        <v>2021</v>
      </c>
      <c r="B224" s="32">
        <v>1025372383</v>
      </c>
      <c r="C224" s="32">
        <v>1713459001</v>
      </c>
      <c r="D224" s="3">
        <v>123.075</v>
      </c>
    </row>
    <row r="225" spans="1:4">
      <c r="A225" s="6">
        <v>2022</v>
      </c>
      <c r="B225" s="32">
        <v>1390424754</v>
      </c>
      <c r="C225" s="32">
        <v>2441582568</v>
      </c>
      <c r="D225" s="3">
        <v>127.23333333333299</v>
      </c>
    </row>
    <row r="226" spans="1:4">
      <c r="A226" s="5" t="s">
        <v>307</v>
      </c>
      <c r="B226" s="32">
        <v>6564868715</v>
      </c>
      <c r="C226" s="32">
        <v>10928232475</v>
      </c>
      <c r="D226" s="3">
        <v>101.94884999999999</v>
      </c>
    </row>
    <row r="227" spans="1:4">
      <c r="A227" s="6">
        <v>2018</v>
      </c>
      <c r="B227" s="32">
        <v>1258244922</v>
      </c>
      <c r="C227" s="32">
        <v>2061911476</v>
      </c>
      <c r="D227" s="3">
        <v>99.437916666666695</v>
      </c>
    </row>
    <row r="228" spans="1:4">
      <c r="A228" s="6">
        <v>2019</v>
      </c>
      <c r="B228" s="32">
        <v>1123505906</v>
      </c>
      <c r="C228" s="32">
        <v>1772806790</v>
      </c>
      <c r="D228" s="3">
        <v>100</v>
      </c>
    </row>
    <row r="229" spans="1:4">
      <c r="A229" s="6">
        <v>2020</v>
      </c>
      <c r="B229" s="32">
        <v>1076182053</v>
      </c>
      <c r="C229" s="32">
        <v>1464665087</v>
      </c>
      <c r="D229" s="3">
        <v>99.818083333333306</v>
      </c>
    </row>
    <row r="230" spans="1:4">
      <c r="A230" s="6">
        <v>2021</v>
      </c>
      <c r="B230" s="32">
        <v>1285562913</v>
      </c>
      <c r="C230" s="32">
        <v>1588735953</v>
      </c>
      <c r="D230" s="3">
        <v>102.11875000000001</v>
      </c>
    </row>
    <row r="231" spans="1:4">
      <c r="A231" s="6">
        <v>2022</v>
      </c>
      <c r="B231" s="32">
        <v>1821372921</v>
      </c>
      <c r="C231" s="32">
        <v>4040113169</v>
      </c>
      <c r="D231" s="3">
        <v>108.3695</v>
      </c>
    </row>
    <row r="232" spans="1:4">
      <c r="A232" s="5" t="s">
        <v>126</v>
      </c>
      <c r="B232" s="32">
        <v>7415307099</v>
      </c>
      <c r="C232" s="32">
        <v>8138871902</v>
      </c>
      <c r="D232" s="3">
        <v>110.93666666666661</v>
      </c>
    </row>
    <row r="233" spans="1:4">
      <c r="A233" s="6">
        <v>2018</v>
      </c>
      <c r="B233" s="32">
        <v>1548225514</v>
      </c>
      <c r="C233" s="32">
        <v>1701605471</v>
      </c>
      <c r="D233" s="3">
        <v>105.958333333333</v>
      </c>
    </row>
    <row r="234" spans="1:4">
      <c r="A234" s="6">
        <v>2019</v>
      </c>
      <c r="B234" s="32">
        <v>1484272644</v>
      </c>
      <c r="C234" s="32">
        <v>1708205877</v>
      </c>
      <c r="D234" s="3">
        <v>107.8</v>
      </c>
    </row>
    <row r="235" spans="1:4">
      <c r="A235" s="6">
        <v>2020</v>
      </c>
      <c r="B235" s="32">
        <v>1512542912</v>
      </c>
      <c r="C235" s="32">
        <v>1346979830</v>
      </c>
      <c r="D235" s="3">
        <v>108.866666666667</v>
      </c>
    </row>
    <row r="236" spans="1:4">
      <c r="A236" s="6">
        <v>2021</v>
      </c>
      <c r="B236" s="32">
        <v>1404948672</v>
      </c>
      <c r="C236" s="32">
        <v>1537635216</v>
      </c>
      <c r="D236" s="3">
        <v>111.60833333333299</v>
      </c>
    </row>
    <row r="237" spans="1:4">
      <c r="A237" s="6">
        <v>2022</v>
      </c>
      <c r="B237" s="32">
        <v>1465317357</v>
      </c>
      <c r="C237" s="32">
        <v>1844445508</v>
      </c>
      <c r="D237" s="3">
        <v>120.45</v>
      </c>
    </row>
    <row r="238" spans="1:4">
      <c r="A238" s="5" t="s">
        <v>351</v>
      </c>
      <c r="B238" s="32">
        <v>32262892237</v>
      </c>
      <c r="C238" s="32">
        <v>30369178075</v>
      </c>
      <c r="D238" s="3">
        <v>121.91392405450301</v>
      </c>
    </row>
    <row r="239" spans="1:4">
      <c r="A239" s="6">
        <v>2018</v>
      </c>
      <c r="B239" s="32">
        <v>5501167262</v>
      </c>
      <c r="C239" s="32">
        <v>6107054996</v>
      </c>
      <c r="D239" s="3">
        <v>115.15730322479099</v>
      </c>
    </row>
    <row r="240" spans="1:4">
      <c r="A240" s="6">
        <v>2019</v>
      </c>
      <c r="B240" s="32">
        <v>5622027525</v>
      </c>
      <c r="C240" s="32">
        <v>6128030910</v>
      </c>
      <c r="D240" s="3">
        <v>117.244195476228</v>
      </c>
    </row>
    <row r="241" spans="1:4">
      <c r="A241" s="6">
        <v>2020</v>
      </c>
      <c r="B241" s="32">
        <v>6627974364</v>
      </c>
      <c r="C241" s="32">
        <v>5222264166</v>
      </c>
      <c r="D241" s="3">
        <v>118.69050157719801</v>
      </c>
    </row>
    <row r="242" spans="1:4">
      <c r="A242" s="6">
        <v>2021</v>
      </c>
      <c r="B242" s="32">
        <v>6694004171</v>
      </c>
      <c r="C242" s="32">
        <v>5672671306</v>
      </c>
      <c r="D242" s="3">
        <v>124.266413825838</v>
      </c>
    </row>
    <row r="243" spans="1:4">
      <c r="A243" s="6">
        <v>2022</v>
      </c>
      <c r="B243" s="32">
        <v>7817718915</v>
      </c>
      <c r="C243" s="32">
        <v>7239156697</v>
      </c>
      <c r="D243" s="3">
        <v>134.21120616846</v>
      </c>
    </row>
    <row r="244" spans="1:4">
      <c r="A244" s="5" t="s">
        <v>376</v>
      </c>
      <c r="B244" s="32">
        <v>221811953326.20001</v>
      </c>
      <c r="C244" s="32">
        <v>209329264873.91</v>
      </c>
      <c r="D244" s="3">
        <v>111.75330475545026</v>
      </c>
    </row>
    <row r="247" spans="1:4">
      <c r="A247" s="4" t="s">
        <v>1842</v>
      </c>
      <c r="B247" t="s">
        <v>437</v>
      </c>
      <c r="C247" t="s">
        <v>438</v>
      </c>
      <c r="D247" t="s">
        <v>458</v>
      </c>
    </row>
    <row r="248" spans="1:4">
      <c r="A248" s="5" t="s">
        <v>28</v>
      </c>
      <c r="B248" s="32">
        <v>67900792992.800003</v>
      </c>
      <c r="C248" s="32">
        <v>56245746409.910004</v>
      </c>
      <c r="D248" s="3">
        <v>114.89375</v>
      </c>
    </row>
    <row r="249" spans="1:4">
      <c r="A249" s="6">
        <v>2015</v>
      </c>
      <c r="B249" s="32">
        <v>8339522914</v>
      </c>
      <c r="C249" s="32">
        <v>5952382718</v>
      </c>
      <c r="D249" s="3">
        <v>107.675</v>
      </c>
    </row>
    <row r="250" spans="1:4">
      <c r="A250" s="6">
        <v>2016</v>
      </c>
      <c r="B250" s="32">
        <v>8277020160</v>
      </c>
      <c r="C250" s="32">
        <v>6220759029</v>
      </c>
      <c r="D250" s="3">
        <v>109.05</v>
      </c>
    </row>
    <row r="251" spans="1:4">
      <c r="A251" s="6">
        <v>2017</v>
      </c>
      <c r="B251" s="32">
        <v>8807782041</v>
      </c>
      <c r="C251" s="32">
        <v>6641390475</v>
      </c>
      <c r="D251" s="3">
        <v>111.175</v>
      </c>
    </row>
    <row r="252" spans="1:4">
      <c r="A252" s="6">
        <v>2018</v>
      </c>
      <c r="B252" s="32">
        <v>9063086110</v>
      </c>
      <c r="C252" s="32">
        <v>7006301533</v>
      </c>
      <c r="D252" s="3">
        <v>113.3</v>
      </c>
    </row>
    <row r="253" spans="1:4">
      <c r="A253" s="6">
        <v>2019</v>
      </c>
      <c r="B253" s="32">
        <v>8702846445</v>
      </c>
      <c r="C253" s="32">
        <v>7133924171</v>
      </c>
      <c r="D253" s="3">
        <v>115.125</v>
      </c>
    </row>
    <row r="254" spans="1:4">
      <c r="A254" s="6">
        <v>2020</v>
      </c>
      <c r="B254" s="32">
        <v>8098991501</v>
      </c>
      <c r="C254" s="32">
        <v>6646448563</v>
      </c>
      <c r="D254" s="3">
        <v>116.1</v>
      </c>
    </row>
    <row r="255" spans="1:4">
      <c r="A255" s="6">
        <v>2021</v>
      </c>
      <c r="B255" s="32">
        <v>7914447909</v>
      </c>
      <c r="C255" s="32">
        <v>7619835464</v>
      </c>
      <c r="D255" s="3">
        <v>119.425</v>
      </c>
    </row>
    <row r="256" spans="1:4">
      <c r="A256" s="6">
        <v>2022</v>
      </c>
      <c r="B256" s="32">
        <v>8697095912.7999992</v>
      </c>
      <c r="C256" s="32">
        <v>9024704456.9099998</v>
      </c>
      <c r="D256" s="3">
        <v>127.3</v>
      </c>
    </row>
    <row r="257" spans="1:4">
      <c r="A257" s="5" t="s">
        <v>82</v>
      </c>
      <c r="B257" s="32">
        <v>117302864489.39999</v>
      </c>
      <c r="C257" s="32">
        <v>100881613673</v>
      </c>
      <c r="D257" s="3">
        <v>96.269119791666668</v>
      </c>
    </row>
    <row r="258" spans="1:4">
      <c r="A258" s="6">
        <v>2015</v>
      </c>
      <c r="B258" s="32">
        <v>8611422671</v>
      </c>
      <c r="C258" s="32">
        <v>9883514852</v>
      </c>
      <c r="D258" s="3">
        <v>89.649043333333395</v>
      </c>
    </row>
    <row r="259" spans="1:4">
      <c r="A259" s="6">
        <v>2016</v>
      </c>
      <c r="B259" s="32">
        <v>9432047605</v>
      </c>
      <c r="C259" s="32">
        <v>9957539148</v>
      </c>
      <c r="D259" s="3">
        <v>91.442025833333304</v>
      </c>
    </row>
    <row r="260" spans="1:4">
      <c r="A260" s="6">
        <v>2017</v>
      </c>
      <c r="B260" s="32">
        <v>12094098593</v>
      </c>
      <c r="C260" s="32">
        <v>10536296290</v>
      </c>
      <c r="D260" s="3">
        <v>92.898821666666706</v>
      </c>
    </row>
    <row r="261" spans="1:4">
      <c r="A261" s="6">
        <v>2018</v>
      </c>
      <c r="B261" s="32">
        <v>13847432010</v>
      </c>
      <c r="C261" s="32">
        <v>12076149262</v>
      </c>
      <c r="D261" s="3">
        <v>94.826277500000003</v>
      </c>
    </row>
    <row r="262" spans="1:4">
      <c r="A262" s="6">
        <v>2019</v>
      </c>
      <c r="B262" s="32">
        <v>16727221110</v>
      </c>
      <c r="C262" s="32">
        <v>12514381572</v>
      </c>
      <c r="D262" s="3">
        <v>97.575513333333305</v>
      </c>
    </row>
    <row r="263" spans="1:4">
      <c r="A263" s="6">
        <v>2020</v>
      </c>
      <c r="B263" s="32">
        <v>16419131404</v>
      </c>
      <c r="C263" s="32">
        <v>12298293272</v>
      </c>
      <c r="D263" s="3">
        <v>99.9362766666667</v>
      </c>
    </row>
    <row r="264" spans="1:4">
      <c r="A264" s="6">
        <v>2021</v>
      </c>
      <c r="B264" s="32">
        <v>20039868067</v>
      </c>
      <c r="C264" s="32">
        <v>15445927625</v>
      </c>
      <c r="D264" s="3">
        <v>100.916666666667</v>
      </c>
    </row>
    <row r="265" spans="1:4">
      <c r="A265" s="6">
        <v>2022</v>
      </c>
      <c r="B265" s="32">
        <v>20131643029.400002</v>
      </c>
      <c r="C265" s="32">
        <v>18169511652</v>
      </c>
      <c r="D265" s="3">
        <v>102.908333333333</v>
      </c>
    </row>
    <row r="266" spans="1:4">
      <c r="A266" s="5" t="s">
        <v>177</v>
      </c>
      <c r="B266" s="32">
        <v>27440502795.950001</v>
      </c>
      <c r="C266" s="32">
        <v>30761024654</v>
      </c>
      <c r="D266" s="3">
        <v>99.55833333333338</v>
      </c>
    </row>
    <row r="267" spans="1:4">
      <c r="A267" s="6">
        <v>2015</v>
      </c>
      <c r="B267" s="32">
        <v>2952502953.9499998</v>
      </c>
      <c r="C267" s="32">
        <v>3143949189</v>
      </c>
      <c r="D267" s="3">
        <v>98.224999999999994</v>
      </c>
    </row>
    <row r="268" spans="1:4">
      <c r="A268" s="6">
        <v>2016</v>
      </c>
      <c r="B268" s="32">
        <v>2974982654</v>
      </c>
      <c r="C268" s="32">
        <v>3382375232</v>
      </c>
      <c r="D268" s="3">
        <v>98.1</v>
      </c>
    </row>
    <row r="269" spans="1:4">
      <c r="A269" s="6">
        <v>2017</v>
      </c>
      <c r="B269" s="32">
        <v>3205408475</v>
      </c>
      <c r="C269" s="32">
        <v>3864148154</v>
      </c>
      <c r="D269" s="3">
        <v>98.575000000000003</v>
      </c>
    </row>
    <row r="270" spans="1:4">
      <c r="A270" s="6">
        <v>2018</v>
      </c>
      <c r="B270" s="32">
        <v>3493899416</v>
      </c>
      <c r="C270" s="32">
        <v>4112662957</v>
      </c>
      <c r="D270" s="3">
        <v>99.55</v>
      </c>
    </row>
    <row r="271" spans="1:4">
      <c r="A271" s="6">
        <v>2019</v>
      </c>
      <c r="B271" s="32">
        <v>3502426074</v>
      </c>
      <c r="C271" s="32">
        <v>3947398757</v>
      </c>
      <c r="D271" s="3">
        <v>100.01666666666701</v>
      </c>
    </row>
    <row r="272" spans="1:4">
      <c r="A272" s="6">
        <v>2020</v>
      </c>
      <c r="B272" s="32">
        <v>3529392658</v>
      </c>
      <c r="C272" s="32">
        <v>3016151458</v>
      </c>
      <c r="D272" s="3">
        <v>99.991666666666703</v>
      </c>
    </row>
    <row r="273" spans="1:4">
      <c r="A273" s="6">
        <v>2021</v>
      </c>
      <c r="B273" s="32">
        <v>3608785136</v>
      </c>
      <c r="C273" s="32">
        <v>4256216194</v>
      </c>
      <c r="D273" s="3">
        <v>99.758333333333297</v>
      </c>
    </row>
    <row r="274" spans="1:4">
      <c r="A274" s="6">
        <v>2022</v>
      </c>
      <c r="B274" s="32">
        <v>4173105429</v>
      </c>
      <c r="C274" s="32">
        <v>5038122713</v>
      </c>
      <c r="D274" s="3">
        <v>102.25</v>
      </c>
    </row>
    <row r="275" spans="1:4">
      <c r="A275" s="5" t="s">
        <v>189</v>
      </c>
      <c r="B275" s="32">
        <v>14366458094</v>
      </c>
      <c r="C275" s="32">
        <v>21785881304</v>
      </c>
      <c r="D275" s="3">
        <v>99.631489583333263</v>
      </c>
    </row>
    <row r="276" spans="1:4">
      <c r="A276" s="6">
        <v>2015</v>
      </c>
      <c r="B276" s="32">
        <v>1565052181</v>
      </c>
      <c r="C276" s="32">
        <v>1831895276</v>
      </c>
      <c r="D276" s="3">
        <v>94.860916666666697</v>
      </c>
    </row>
    <row r="277" spans="1:4">
      <c r="A277" s="6">
        <v>2016</v>
      </c>
      <c r="B277" s="32">
        <v>1493611761</v>
      </c>
      <c r="C277" s="32">
        <v>2092716868</v>
      </c>
      <c r="D277" s="3">
        <v>95.782666666666699</v>
      </c>
    </row>
    <row r="278" spans="1:4">
      <c r="A278" s="6">
        <v>2017</v>
      </c>
      <c r="B278" s="32">
        <v>1492612284</v>
      </c>
      <c r="C278" s="32">
        <v>1906700039</v>
      </c>
      <c r="D278" s="3">
        <v>97.644999999999996</v>
      </c>
    </row>
    <row r="279" spans="1:4">
      <c r="A279" s="6">
        <v>2018</v>
      </c>
      <c r="B279" s="32">
        <v>1744697069</v>
      </c>
      <c r="C279" s="32">
        <v>2760652048</v>
      </c>
      <c r="D279" s="3">
        <v>99.086083333333306</v>
      </c>
    </row>
    <row r="280" spans="1:4">
      <c r="A280" s="6">
        <v>2019</v>
      </c>
      <c r="B280" s="32">
        <v>1685464789</v>
      </c>
      <c r="C280" s="32">
        <v>2414779629</v>
      </c>
      <c r="D280" s="3">
        <v>99.465583333333399</v>
      </c>
    </row>
    <row r="281" spans="1:4">
      <c r="A281" s="6">
        <v>2020</v>
      </c>
      <c r="B281" s="32">
        <v>1711335854</v>
      </c>
      <c r="C281" s="32">
        <v>2628525685</v>
      </c>
      <c r="D281" s="3">
        <v>100</v>
      </c>
    </row>
    <row r="282" spans="1:4">
      <c r="A282" s="6">
        <v>2021</v>
      </c>
      <c r="B282" s="32">
        <v>2019901932</v>
      </c>
      <c r="C282" s="32">
        <v>3015743255</v>
      </c>
      <c r="D282" s="3">
        <v>102.49833333333299</v>
      </c>
    </row>
    <row r="283" spans="1:4">
      <c r="A283" s="6">
        <v>2022</v>
      </c>
      <c r="B283" s="32">
        <v>2653782224</v>
      </c>
      <c r="C283" s="32">
        <v>5134868504</v>
      </c>
      <c r="D283" s="3">
        <v>107.713333333333</v>
      </c>
    </row>
    <row r="284" spans="1:4">
      <c r="A284" s="5" t="s">
        <v>351</v>
      </c>
      <c r="B284" s="32">
        <v>48644181795</v>
      </c>
      <c r="C284" s="32">
        <v>47595129129</v>
      </c>
      <c r="D284" s="3">
        <v>117.59298855872336</v>
      </c>
    </row>
    <row r="285" spans="1:4">
      <c r="A285" s="6">
        <v>2015</v>
      </c>
      <c r="B285" s="32">
        <v>5757781145</v>
      </c>
      <c r="C285" s="32">
        <v>5891415804</v>
      </c>
      <c r="D285" s="3">
        <v>108.695721960694</v>
      </c>
    </row>
    <row r="286" spans="1:4">
      <c r="A286" s="6">
        <v>2016</v>
      </c>
      <c r="B286" s="32">
        <v>5298580470</v>
      </c>
      <c r="C286" s="32">
        <v>5573594119</v>
      </c>
      <c r="D286" s="3">
        <v>110.06700893427001</v>
      </c>
    </row>
    <row r="287" spans="1:4">
      <c r="A287" s="6">
        <v>2017</v>
      </c>
      <c r="B287" s="32">
        <v>5324927943</v>
      </c>
      <c r="C287" s="32">
        <v>5760941131</v>
      </c>
      <c r="D287" s="3">
        <v>112.411557302308</v>
      </c>
    </row>
    <row r="288" spans="1:4">
      <c r="A288" s="6">
        <v>2018</v>
      </c>
      <c r="B288" s="32">
        <v>5501167262</v>
      </c>
      <c r="C288" s="32">
        <v>6107054996</v>
      </c>
      <c r="D288" s="3">
        <v>115.15730322479099</v>
      </c>
    </row>
    <row r="289" spans="1:4">
      <c r="A289" s="6">
        <v>2019</v>
      </c>
      <c r="B289" s="32">
        <v>5622027525</v>
      </c>
      <c r="C289" s="32">
        <v>6128030910</v>
      </c>
      <c r="D289" s="3">
        <v>117.244195476228</v>
      </c>
    </row>
    <row r="290" spans="1:4">
      <c r="A290" s="6">
        <v>2020</v>
      </c>
      <c r="B290" s="32">
        <v>6627974364</v>
      </c>
      <c r="C290" s="32">
        <v>5222264166</v>
      </c>
      <c r="D290" s="3">
        <v>118.69050157719801</v>
      </c>
    </row>
    <row r="291" spans="1:4">
      <c r="A291" s="6">
        <v>2021</v>
      </c>
      <c r="B291" s="32">
        <v>6694004171</v>
      </c>
      <c r="C291" s="32">
        <v>5672671306</v>
      </c>
      <c r="D291" s="3">
        <v>124.266413825838</v>
      </c>
    </row>
    <row r="292" spans="1:4">
      <c r="A292" s="6">
        <v>2022</v>
      </c>
      <c r="B292" s="32">
        <v>7817718915</v>
      </c>
      <c r="C292" s="32">
        <v>7239156697</v>
      </c>
      <c r="D292" s="3">
        <v>134.21120616846</v>
      </c>
    </row>
    <row r="293" spans="1:4">
      <c r="A293" s="5" t="s">
        <v>376</v>
      </c>
      <c r="B293" s="32">
        <v>275654800167.15002</v>
      </c>
      <c r="C293" s="32">
        <v>257269395169.91</v>
      </c>
      <c r="D293" s="3">
        <v>105.58913625341134</v>
      </c>
    </row>
    <row r="296" spans="1:4">
      <c r="A296" s="4" t="s">
        <v>459</v>
      </c>
      <c r="B296" t="s">
        <v>437</v>
      </c>
      <c r="C296" t="s">
        <v>438</v>
      </c>
      <c r="D296" t="s">
        <v>458</v>
      </c>
    </row>
    <row r="297" spans="1:4">
      <c r="A297" s="5" t="s">
        <v>28</v>
      </c>
      <c r="B297" s="32">
        <v>16611543821.799999</v>
      </c>
      <c r="C297" s="32">
        <v>16644539920.91</v>
      </c>
      <c r="D297" s="3">
        <v>123.3625</v>
      </c>
    </row>
    <row r="298" spans="1:4">
      <c r="A298" s="6">
        <v>2021</v>
      </c>
      <c r="B298" s="32">
        <v>7914447909</v>
      </c>
      <c r="C298" s="32">
        <v>7619835464</v>
      </c>
      <c r="D298" s="3">
        <v>119.425</v>
      </c>
    </row>
    <row r="299" spans="1:4">
      <c r="A299" s="6">
        <v>2022</v>
      </c>
      <c r="B299" s="32">
        <v>8697095912.7999992</v>
      </c>
      <c r="C299" s="32">
        <v>9024704456.9099998</v>
      </c>
      <c r="D299" s="3">
        <v>127.3</v>
      </c>
    </row>
    <row r="300" spans="1:4">
      <c r="A300" s="5" t="s">
        <v>82</v>
      </c>
      <c r="B300" s="32">
        <v>40171511096.400002</v>
      </c>
      <c r="C300" s="32">
        <v>33615439277</v>
      </c>
      <c r="D300" s="3">
        <v>101.91249999999999</v>
      </c>
    </row>
    <row r="301" spans="1:4">
      <c r="A301" s="6">
        <v>2021</v>
      </c>
      <c r="B301" s="32">
        <v>20039868067</v>
      </c>
      <c r="C301" s="32">
        <v>15445927625</v>
      </c>
      <c r="D301" s="3">
        <v>100.916666666667</v>
      </c>
    </row>
    <row r="302" spans="1:4">
      <c r="A302" s="6">
        <v>2022</v>
      </c>
      <c r="B302" s="32">
        <v>20131643029.400002</v>
      </c>
      <c r="C302" s="32">
        <v>18169511652</v>
      </c>
      <c r="D302" s="3">
        <v>102.908333333333</v>
      </c>
    </row>
    <row r="303" spans="1:4">
      <c r="A303" s="5" t="s">
        <v>157</v>
      </c>
      <c r="B303" s="32">
        <v>3374064844</v>
      </c>
      <c r="C303" s="32">
        <v>2756268802</v>
      </c>
      <c r="D303" s="3">
        <v>145.43166666666701</v>
      </c>
    </row>
    <row r="304" spans="1:4">
      <c r="A304" s="6">
        <v>2021</v>
      </c>
      <c r="B304" s="32">
        <v>1298376747</v>
      </c>
      <c r="C304" s="32">
        <v>1280108824</v>
      </c>
      <c r="D304" s="3">
        <v>142.43381666666701</v>
      </c>
    </row>
    <row r="305" spans="1:4">
      <c r="A305" s="6">
        <v>2022</v>
      </c>
      <c r="B305" s="32">
        <v>2075688097</v>
      </c>
      <c r="C305" s="32">
        <v>1476159978</v>
      </c>
      <c r="D305" s="3">
        <v>148.42951666666701</v>
      </c>
    </row>
    <row r="306" spans="1:4">
      <c r="A306" s="5" t="s">
        <v>177</v>
      </c>
      <c r="B306" s="32">
        <v>7781890565</v>
      </c>
      <c r="C306" s="32">
        <v>9294338907</v>
      </c>
      <c r="D306" s="3">
        <v>101.00416666666665</v>
      </c>
    </row>
    <row r="307" spans="1:4">
      <c r="A307" s="6">
        <v>2021</v>
      </c>
      <c r="B307" s="32">
        <v>3608785136</v>
      </c>
      <c r="C307" s="32">
        <v>4256216194</v>
      </c>
      <c r="D307" s="3">
        <v>99.758333333333297</v>
      </c>
    </row>
    <row r="308" spans="1:4">
      <c r="A308" s="6">
        <v>2022</v>
      </c>
      <c r="B308" s="32">
        <v>4173105429</v>
      </c>
      <c r="C308" s="32">
        <v>5038122713</v>
      </c>
      <c r="D308" s="3">
        <v>102.25</v>
      </c>
    </row>
    <row r="309" spans="1:4">
      <c r="A309" s="5" t="s">
        <v>189</v>
      </c>
      <c r="B309" s="32">
        <v>4673684156</v>
      </c>
      <c r="C309" s="32">
        <v>8150611759</v>
      </c>
      <c r="D309" s="3">
        <v>105.105833333333</v>
      </c>
    </row>
    <row r="310" spans="1:4">
      <c r="A310" s="6">
        <v>2021</v>
      </c>
      <c r="B310" s="32">
        <v>2019901932</v>
      </c>
      <c r="C310" s="32">
        <v>3015743255</v>
      </c>
      <c r="D310" s="3">
        <v>102.49833333333299</v>
      </c>
    </row>
    <row r="311" spans="1:4">
      <c r="A311" s="6">
        <v>2022</v>
      </c>
      <c r="B311" s="32">
        <v>2653782224</v>
      </c>
      <c r="C311" s="32">
        <v>5134868504</v>
      </c>
      <c r="D311" s="3">
        <v>107.713333333333</v>
      </c>
    </row>
    <row r="312" spans="1:4">
      <c r="A312" s="5" t="s">
        <v>247</v>
      </c>
      <c r="B312" s="32">
        <v>2415797137</v>
      </c>
      <c r="C312" s="32">
        <v>4155041569</v>
      </c>
      <c r="D312" s="3">
        <v>125.1541666666665</v>
      </c>
    </row>
    <row r="313" spans="1:4">
      <c r="A313" s="6">
        <v>2021</v>
      </c>
      <c r="B313" s="32">
        <v>1025372383</v>
      </c>
      <c r="C313" s="32">
        <v>1713459001</v>
      </c>
      <c r="D313" s="3">
        <v>123.075</v>
      </c>
    </row>
    <row r="314" spans="1:4">
      <c r="A314" s="6">
        <v>2022</v>
      </c>
      <c r="B314" s="32">
        <v>1390424754</v>
      </c>
      <c r="C314" s="32">
        <v>2441582568</v>
      </c>
      <c r="D314" s="3">
        <v>127.23333333333299</v>
      </c>
    </row>
    <row r="315" spans="1:4">
      <c r="A315" s="5" t="s">
        <v>307</v>
      </c>
      <c r="B315" s="32">
        <v>3106935834</v>
      </c>
      <c r="C315" s="32">
        <v>5628849122</v>
      </c>
      <c r="D315" s="3">
        <v>105.244125</v>
      </c>
    </row>
    <row r="316" spans="1:4">
      <c r="A316" s="6">
        <v>2021</v>
      </c>
      <c r="B316" s="32">
        <v>1285562913</v>
      </c>
      <c r="C316" s="32">
        <v>1588735953</v>
      </c>
      <c r="D316" s="3">
        <v>102.11875000000001</v>
      </c>
    </row>
    <row r="317" spans="1:4">
      <c r="A317" s="6">
        <v>2022</v>
      </c>
      <c r="B317" s="32">
        <v>1821372921</v>
      </c>
      <c r="C317" s="32">
        <v>4040113169</v>
      </c>
      <c r="D317" s="3">
        <v>108.3695</v>
      </c>
    </row>
    <row r="318" spans="1:4">
      <c r="A318" s="5" t="s">
        <v>331</v>
      </c>
      <c r="B318" s="32">
        <v>2478275200</v>
      </c>
      <c r="C318" s="32">
        <v>6225586290</v>
      </c>
      <c r="D318" s="3">
        <v>103.42166666666699</v>
      </c>
    </row>
    <row r="319" spans="1:4">
      <c r="A319" s="6">
        <v>2021</v>
      </c>
      <c r="B319" s="32">
        <v>1086329360</v>
      </c>
      <c r="C319" s="32">
        <v>3037911527</v>
      </c>
      <c r="D319" s="3">
        <v>100.371666666667</v>
      </c>
    </row>
    <row r="320" spans="1:4">
      <c r="A320" s="6">
        <v>2022</v>
      </c>
      <c r="B320" s="32">
        <v>1391945840</v>
      </c>
      <c r="C320" s="32">
        <v>3187674763</v>
      </c>
      <c r="D320" s="3">
        <v>106.47166666666701</v>
      </c>
    </row>
    <row r="321" spans="1:4">
      <c r="A321" s="5" t="s">
        <v>126</v>
      </c>
      <c r="B321" s="32">
        <v>2870266029</v>
      </c>
      <c r="C321" s="32">
        <v>3382080724</v>
      </c>
      <c r="D321" s="3">
        <v>116.0291666666665</v>
      </c>
    </row>
    <row r="322" spans="1:4">
      <c r="A322" s="6">
        <v>2021</v>
      </c>
      <c r="B322" s="32">
        <v>1404948672</v>
      </c>
      <c r="C322" s="32">
        <v>1537635216</v>
      </c>
      <c r="D322" s="3">
        <v>111.60833333333299</v>
      </c>
    </row>
    <row r="323" spans="1:4">
      <c r="A323" s="6">
        <v>2022</v>
      </c>
      <c r="B323" s="32">
        <v>1465317357</v>
      </c>
      <c r="C323" s="32">
        <v>1844445508</v>
      </c>
      <c r="D323" s="3">
        <v>120.45</v>
      </c>
    </row>
    <row r="324" spans="1:4">
      <c r="A324" s="5" t="s">
        <v>351</v>
      </c>
      <c r="B324" s="32">
        <v>14511723086</v>
      </c>
      <c r="C324" s="32">
        <v>12911828003</v>
      </c>
      <c r="D324" s="3">
        <v>129.23880999714899</v>
      </c>
    </row>
    <row r="325" spans="1:4">
      <c r="A325" s="6">
        <v>2021</v>
      </c>
      <c r="B325" s="32">
        <v>6694004171</v>
      </c>
      <c r="C325" s="32">
        <v>5672671306</v>
      </c>
      <c r="D325" s="3">
        <v>124.266413825838</v>
      </c>
    </row>
    <row r="326" spans="1:4">
      <c r="A326" s="6">
        <v>2022</v>
      </c>
      <c r="B326" s="32">
        <v>7817718915</v>
      </c>
      <c r="C326" s="32">
        <v>7239156697</v>
      </c>
      <c r="D326" s="3">
        <v>134.21120616846</v>
      </c>
    </row>
    <row r="327" spans="1:4">
      <c r="A327" s="5" t="s">
        <v>376</v>
      </c>
      <c r="B327" s="32">
        <v>97995691769.200012</v>
      </c>
      <c r="C327" s="32">
        <v>102764584373.91</v>
      </c>
      <c r="D327" s="3">
        <v>115.59046016638156</v>
      </c>
    </row>
    <row r="330" spans="1:4">
      <c r="A330" s="4" t="s">
        <v>1842</v>
      </c>
      <c r="B330" t="s">
        <v>1846</v>
      </c>
    </row>
    <row r="331" spans="1:4">
      <c r="A331" s="5" t="s">
        <v>28</v>
      </c>
    </row>
    <row r="332" spans="1:4">
      <c r="A332" s="6">
        <v>2019</v>
      </c>
      <c r="B332">
        <v>15836770616</v>
      </c>
    </row>
    <row r="333" spans="1:4">
      <c r="A333" s="6">
        <v>2020</v>
      </c>
      <c r="B333">
        <v>14745440064</v>
      </c>
    </row>
    <row r="334" spans="1:4">
      <c r="A334" s="6">
        <v>2021</v>
      </c>
      <c r="B334">
        <v>15534283373</v>
      </c>
    </row>
    <row r="335" spans="1:4">
      <c r="A335" s="6">
        <v>2022</v>
      </c>
      <c r="B335">
        <v>17721800369.709999</v>
      </c>
    </row>
    <row r="336" spans="1:4">
      <c r="A336" s="5" t="s">
        <v>82</v>
      </c>
    </row>
    <row r="337" spans="1:2">
      <c r="A337" s="6">
        <v>2019</v>
      </c>
      <c r="B337">
        <v>29241602682</v>
      </c>
    </row>
    <row r="338" spans="1:2">
      <c r="A338" s="6">
        <v>2020</v>
      </c>
      <c r="B338">
        <v>28717424676</v>
      </c>
    </row>
    <row r="339" spans="1:2">
      <c r="A339" s="6">
        <v>2021</v>
      </c>
      <c r="B339">
        <v>35485795692</v>
      </c>
    </row>
    <row r="340" spans="1:2">
      <c r="A340" s="6">
        <v>2022</v>
      </c>
      <c r="B340">
        <v>38301154681.400002</v>
      </c>
    </row>
    <row r="341" spans="1:2">
      <c r="A341" s="5" t="s">
        <v>177</v>
      </c>
    </row>
    <row r="342" spans="1:2">
      <c r="A342" s="6">
        <v>2019</v>
      </c>
      <c r="B342">
        <v>7449824831</v>
      </c>
    </row>
    <row r="343" spans="1:2">
      <c r="A343" s="6">
        <v>2020</v>
      </c>
      <c r="B343">
        <v>6545544116</v>
      </c>
    </row>
    <row r="344" spans="1:2">
      <c r="A344" s="6">
        <v>2021</v>
      </c>
      <c r="B344">
        <v>7865001330</v>
      </c>
    </row>
    <row r="345" spans="1:2">
      <c r="A345" s="6">
        <v>2022</v>
      </c>
      <c r="B345">
        <v>9211228142</v>
      </c>
    </row>
    <row r="346" spans="1:2">
      <c r="A346" s="5" t="s">
        <v>189</v>
      </c>
    </row>
    <row r="347" spans="1:2">
      <c r="A347" s="6">
        <v>2019</v>
      </c>
      <c r="B347">
        <v>4100244418</v>
      </c>
    </row>
    <row r="348" spans="1:2">
      <c r="A348" s="6">
        <v>2020</v>
      </c>
      <c r="B348">
        <v>4339861539</v>
      </c>
    </row>
    <row r="349" spans="1:2">
      <c r="A349" s="6">
        <v>2021</v>
      </c>
      <c r="B349">
        <v>5035645187</v>
      </c>
    </row>
    <row r="350" spans="1:2">
      <c r="A350" s="6">
        <v>2022</v>
      </c>
      <c r="B350">
        <v>7788650728</v>
      </c>
    </row>
    <row r="351" spans="1:2">
      <c r="A351" s="5" t="s">
        <v>351</v>
      </c>
    </row>
    <row r="352" spans="1:2">
      <c r="A352" s="6">
        <v>2019</v>
      </c>
      <c r="B352">
        <v>11750058435</v>
      </c>
    </row>
    <row r="353" spans="1:5">
      <c r="A353" s="6">
        <v>2020</v>
      </c>
      <c r="B353">
        <v>11850238530</v>
      </c>
    </row>
    <row r="354" spans="1:5">
      <c r="A354" s="6">
        <v>2021</v>
      </c>
      <c r="B354">
        <v>12366675477</v>
      </c>
    </row>
    <row r="355" spans="1:5">
      <c r="A355" s="6">
        <v>2022</v>
      </c>
      <c r="B355">
        <v>15056875612</v>
      </c>
    </row>
    <row r="356" spans="1:5">
      <c r="A356" s="5" t="s">
        <v>376</v>
      </c>
      <c r="B356">
        <v>298944120499.10999</v>
      </c>
    </row>
    <row r="359" spans="1:5">
      <c r="A359" s="74" t="s">
        <v>1842</v>
      </c>
      <c r="B359" s="75" t="s">
        <v>1</v>
      </c>
      <c r="C359" s="75" t="s">
        <v>1846</v>
      </c>
      <c r="D359" s="75" t="s">
        <v>1848</v>
      </c>
      <c r="E359" s="76" t="s">
        <v>1847</v>
      </c>
    </row>
    <row r="360" spans="1:5">
      <c r="A360" s="90" t="s">
        <v>28</v>
      </c>
      <c r="B360" s="41">
        <v>2019</v>
      </c>
      <c r="C360" s="47">
        <v>15836770616</v>
      </c>
      <c r="D360" s="72"/>
      <c r="E360" s="73"/>
    </row>
    <row r="361" spans="1:5">
      <c r="A361" s="91"/>
      <c r="B361" s="41">
        <v>2020</v>
      </c>
      <c r="C361" s="47">
        <v>14745440064</v>
      </c>
      <c r="D361" s="72">
        <f>E361/C360</f>
        <v>-6.8911180092323943E-2</v>
      </c>
      <c r="E361" s="73">
        <f>C361-C360</f>
        <v>-1091330552</v>
      </c>
    </row>
    <row r="362" spans="1:5">
      <c r="A362" s="91"/>
      <c r="B362" s="41">
        <v>2021</v>
      </c>
      <c r="C362" s="47">
        <v>15534283373</v>
      </c>
      <c r="D362" s="72">
        <f>E362/C361</f>
        <v>5.3497440942838176E-2</v>
      </c>
      <c r="E362" s="73">
        <f>C362-C361</f>
        <v>788843309</v>
      </c>
    </row>
    <row r="363" spans="1:5">
      <c r="A363" s="91"/>
      <c r="B363" s="77">
        <v>2022</v>
      </c>
      <c r="C363" s="78">
        <v>17721800369.709999</v>
      </c>
      <c r="D363" s="79">
        <f>E363/C362</f>
        <v>0.14081866180657571</v>
      </c>
      <c r="E363" s="80">
        <f>C363-C362</f>
        <v>2187516996.7099991</v>
      </c>
    </row>
    <row r="364" spans="1:5">
      <c r="A364" s="92" t="s">
        <v>1849</v>
      </c>
      <c r="B364" s="71">
        <v>2019</v>
      </c>
      <c r="C364" s="81">
        <v>29241602682</v>
      </c>
      <c r="D364" s="82"/>
      <c r="E364" s="83"/>
    </row>
    <row r="365" spans="1:5">
      <c r="A365" s="91"/>
      <c r="B365" s="41">
        <v>2020</v>
      </c>
      <c r="C365" s="47">
        <v>28717424676</v>
      </c>
      <c r="D365" s="72">
        <f>E365/C364</f>
        <v>-1.7925761857186567E-2</v>
      </c>
      <c r="E365" s="73">
        <f>C365-C364</f>
        <v>-524178006</v>
      </c>
    </row>
    <row r="366" spans="1:5">
      <c r="A366" s="91"/>
      <c r="B366" s="41">
        <v>2021</v>
      </c>
      <c r="C366" s="47">
        <v>35485795692</v>
      </c>
      <c r="D366" s="72">
        <f>E366/C365</f>
        <v>0.2356886486989388</v>
      </c>
      <c r="E366" s="73">
        <f>C366-C365</f>
        <v>6768371016</v>
      </c>
    </row>
    <row r="367" spans="1:5">
      <c r="A367" s="91"/>
      <c r="B367" s="77">
        <v>2022</v>
      </c>
      <c r="C367" s="78">
        <v>38301154681.400002</v>
      </c>
      <c r="D367" s="79">
        <f>E367/C366</f>
        <v>7.9337631705823711E-2</v>
      </c>
      <c r="E367" s="80">
        <f>C367-C366</f>
        <v>2815358989.4000015</v>
      </c>
    </row>
    <row r="368" spans="1:5">
      <c r="A368" s="92" t="s">
        <v>177</v>
      </c>
      <c r="B368" s="71">
        <v>2019</v>
      </c>
      <c r="C368" s="81">
        <v>7449824831</v>
      </c>
      <c r="D368" s="82"/>
      <c r="E368" s="83"/>
    </row>
    <row r="369" spans="1:5">
      <c r="A369" s="91"/>
      <c r="B369" s="41">
        <v>2020</v>
      </c>
      <c r="C369" s="47">
        <v>6545544116</v>
      </c>
      <c r="D369" s="72">
        <f>E369/C368</f>
        <v>-0.12138281577267866</v>
      </c>
      <c r="E369" s="73">
        <f>C369-C368</f>
        <v>-904280715</v>
      </c>
    </row>
    <row r="370" spans="1:5">
      <c r="A370" s="91"/>
      <c r="B370" s="41">
        <v>2021</v>
      </c>
      <c r="C370" s="47">
        <v>7865001330</v>
      </c>
      <c r="D370" s="72">
        <f>E370/C369</f>
        <v>0.20158098251522044</v>
      </c>
      <c r="E370" s="73">
        <f>C370-C369</f>
        <v>1319457214</v>
      </c>
    </row>
    <row r="371" spans="1:5">
      <c r="A371" s="91"/>
      <c r="B371" s="77">
        <v>2022</v>
      </c>
      <c r="C371" s="78">
        <v>9211228142</v>
      </c>
      <c r="D371" s="79">
        <f>E371/C370</f>
        <v>0.17116676215488955</v>
      </c>
      <c r="E371" s="80">
        <f>C371-C370</f>
        <v>1346226812</v>
      </c>
    </row>
    <row r="372" spans="1:5">
      <c r="A372" s="92" t="s">
        <v>189</v>
      </c>
      <c r="B372" s="71">
        <v>2019</v>
      </c>
      <c r="C372" s="81">
        <v>4100244418</v>
      </c>
      <c r="D372" s="82"/>
      <c r="E372" s="83"/>
    </row>
    <row r="373" spans="1:5">
      <c r="A373" s="91"/>
      <c r="B373" s="41">
        <v>2020</v>
      </c>
      <c r="C373" s="47">
        <v>4339861539</v>
      </c>
      <c r="D373" s="72">
        <f>E373/C372</f>
        <v>5.8439716410096217E-2</v>
      </c>
      <c r="E373" s="73">
        <f>C373-C372</f>
        <v>239617121</v>
      </c>
    </row>
    <row r="374" spans="1:5">
      <c r="A374" s="91"/>
      <c r="B374" s="41">
        <v>2021</v>
      </c>
      <c r="C374" s="47">
        <v>5035645187</v>
      </c>
      <c r="D374" s="72">
        <f>E374/C373</f>
        <v>0.16032392779063728</v>
      </c>
      <c r="E374" s="73">
        <f>C374-C373</f>
        <v>695783648</v>
      </c>
    </row>
    <row r="375" spans="1:5">
      <c r="A375" s="91"/>
      <c r="B375" s="77">
        <v>2022</v>
      </c>
      <c r="C375" s="78">
        <v>7788650728</v>
      </c>
      <c r="D375" s="79">
        <f>E375/C374</f>
        <v>0.54670363752139395</v>
      </c>
      <c r="E375" s="80">
        <f>C375-C374</f>
        <v>2753005541</v>
      </c>
    </row>
    <row r="376" spans="1:5">
      <c r="A376" s="92" t="s">
        <v>351</v>
      </c>
      <c r="B376" s="71">
        <v>2019</v>
      </c>
      <c r="C376" s="81">
        <v>11750058435</v>
      </c>
      <c r="D376" s="82"/>
      <c r="E376" s="83"/>
    </row>
    <row r="377" spans="1:5">
      <c r="A377" s="91"/>
      <c r="B377" s="41">
        <v>2020</v>
      </c>
      <c r="C377" s="47">
        <v>11850238530</v>
      </c>
      <c r="D377" s="72">
        <f>E377/C376</f>
        <v>8.525923130866541E-3</v>
      </c>
      <c r="E377" s="73">
        <f>C377-C376</f>
        <v>100180095</v>
      </c>
    </row>
    <row r="378" spans="1:5">
      <c r="A378" s="91"/>
      <c r="B378" s="41">
        <v>2021</v>
      </c>
      <c r="C378" s="47">
        <v>12366675477</v>
      </c>
      <c r="D378" s="72">
        <f>E378/C377</f>
        <v>4.3580299729207225E-2</v>
      </c>
      <c r="E378" s="73">
        <f>C378-C377</f>
        <v>516436947</v>
      </c>
    </row>
    <row r="379" spans="1:5">
      <c r="A379" s="93"/>
      <c r="B379" s="44">
        <v>2022</v>
      </c>
      <c r="C379" s="49">
        <v>15056875612</v>
      </c>
      <c r="D379" s="88">
        <f>E379/C378</f>
        <v>0.21753624407815453</v>
      </c>
      <c r="E379" s="89">
        <f>C379-C378</f>
        <v>2690200135</v>
      </c>
    </row>
    <row r="380" spans="1:5">
      <c r="A380" s="84" t="s">
        <v>376</v>
      </c>
      <c r="B380" s="85"/>
      <c r="C380" s="86">
        <v>298944120499.10999</v>
      </c>
      <c r="D380" s="85"/>
      <c r="E380" s="87"/>
    </row>
  </sheetData>
  <mergeCells count="5">
    <mergeCell ref="A360:A363"/>
    <mergeCell ref="A364:A367"/>
    <mergeCell ref="A368:A371"/>
    <mergeCell ref="A372:A375"/>
    <mergeCell ref="A376:A379"/>
  </mergeCells>
  <conditionalFormatting sqref="D360:D37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{87E1B7D1-AB28-4EF1-B60E-35078DFEE46E}</x14:id>
        </ext>
      </extLst>
    </cfRule>
  </conditionalFormatting>
  <pageMargins left="0.7" right="0.7" top="0.75" bottom="0.75" header="0.3" footer="0.3"/>
  <pageSetup orientation="landscape" horizontalDpi="300" verticalDpi="300" r:id="rId7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E1B7D1-AB28-4EF1-B60E-35078DFEE4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D360:D379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5EB4-066A-4976-AFD6-8E2B2353DEDF}">
  <dimension ref="A1:I45"/>
  <sheetViews>
    <sheetView workbookViewId="0">
      <selection activeCell="A30" sqref="A30:I45"/>
    </sheetView>
  </sheetViews>
  <sheetFormatPr defaultRowHeight="15"/>
  <cols>
    <col min="1" max="1" width="11.85546875" customWidth="1"/>
    <col min="2" max="2" width="12.5703125" customWidth="1"/>
    <col min="3" max="3" width="10.5703125" customWidth="1"/>
    <col min="4" max="4" width="9.140625" customWidth="1"/>
    <col min="6" max="6" width="16.28515625" customWidth="1"/>
  </cols>
  <sheetData>
    <row r="1" spans="1:4">
      <c r="A1" t="s">
        <v>399</v>
      </c>
    </row>
    <row r="2" spans="1:4" ht="15.75" thickBot="1"/>
    <row r="3" spans="1:4">
      <c r="A3" s="9"/>
      <c r="B3" s="9" t="s">
        <v>4</v>
      </c>
      <c r="C3" s="9" t="s">
        <v>5</v>
      </c>
      <c r="D3" s="9" t="s">
        <v>6</v>
      </c>
    </row>
    <row r="4" spans="1:4">
      <c r="A4" t="s">
        <v>4</v>
      </c>
      <c r="B4">
        <v>1</v>
      </c>
    </row>
    <row r="5" spans="1:4">
      <c r="A5" t="s">
        <v>5</v>
      </c>
      <c r="B5">
        <v>0.9602125243787446</v>
      </c>
      <c r="C5">
        <v>1</v>
      </c>
    </row>
    <row r="6" spans="1:4" ht="15.75" thickBot="1">
      <c r="A6" s="8" t="s">
        <v>6</v>
      </c>
      <c r="B6" s="8">
        <v>-2.3780540139546155E-2</v>
      </c>
      <c r="C6" s="8">
        <v>-2.8027968093397901E-2</v>
      </c>
      <c r="D6" s="8">
        <v>1</v>
      </c>
    </row>
    <row r="9" spans="1:4">
      <c r="A9" s="7" t="s">
        <v>401</v>
      </c>
    </row>
    <row r="10" spans="1:4" ht="15.75" thickBot="1"/>
    <row r="11" spans="1:4">
      <c r="A11" s="10" t="s">
        <v>377</v>
      </c>
      <c r="B11" s="10"/>
    </row>
    <row r="12" spans="1:4">
      <c r="A12" s="11" t="s">
        <v>378</v>
      </c>
      <c r="B12" s="11">
        <v>2.3780540139516471E-2</v>
      </c>
    </row>
    <row r="13" spans="1:4">
      <c r="A13" t="s">
        <v>379</v>
      </c>
      <c r="B13">
        <v>5.6551408932715411E-4</v>
      </c>
    </row>
    <row r="14" spans="1:4">
      <c r="A14" t="s">
        <v>380</v>
      </c>
      <c r="B14">
        <v>-1.6293670215292811E-4</v>
      </c>
    </row>
    <row r="15" spans="1:4">
      <c r="A15" t="s">
        <v>381</v>
      </c>
      <c r="B15">
        <v>1437477995.2013113</v>
      </c>
    </row>
    <row r="16" spans="1:4" ht="15.75" thickBot="1">
      <c r="A16" s="8" t="s">
        <v>382</v>
      </c>
      <c r="B16" s="8">
        <v>1374</v>
      </c>
    </row>
    <row r="18" spans="1:9" ht="15.75" thickBot="1">
      <c r="A18" t="s">
        <v>383</v>
      </c>
    </row>
    <row r="19" spans="1:9">
      <c r="A19" s="9"/>
      <c r="B19" s="9" t="s">
        <v>388</v>
      </c>
      <c r="C19" s="9" t="s">
        <v>389</v>
      </c>
      <c r="D19" s="9" t="s">
        <v>234</v>
      </c>
      <c r="E19" s="9" t="s">
        <v>390</v>
      </c>
      <c r="F19" s="9" t="s">
        <v>391</v>
      </c>
    </row>
    <row r="20" spans="1:9">
      <c r="A20" t="s">
        <v>384</v>
      </c>
      <c r="B20">
        <v>1</v>
      </c>
      <c r="C20">
        <v>1.6041523820437176E+18</v>
      </c>
      <c r="D20">
        <v>1.6041523820437176E+18</v>
      </c>
      <c r="E20">
        <v>0.7763243529163173</v>
      </c>
      <c r="F20" s="11">
        <v>0.37842196554253271</v>
      </c>
    </row>
    <row r="21" spans="1:9">
      <c r="A21" t="s">
        <v>385</v>
      </c>
      <c r="B21">
        <v>1372</v>
      </c>
      <c r="C21">
        <v>2.8350225777359103E+21</v>
      </c>
      <c r="D21">
        <v>2.0663429866879813E+18</v>
      </c>
    </row>
    <row r="22" spans="1:9" ht="15.75" thickBot="1">
      <c r="A22" s="8" t="s">
        <v>386</v>
      </c>
      <c r="B22" s="8">
        <v>1373</v>
      </c>
      <c r="C22" s="8">
        <v>2.836626730117954E+21</v>
      </c>
      <c r="D22" s="8"/>
      <c r="E22" s="8"/>
      <c r="F22" s="8"/>
    </row>
    <row r="23" spans="1:9" ht="15.75" thickBot="1"/>
    <row r="24" spans="1:9">
      <c r="A24" s="9"/>
      <c r="B24" s="9" t="s">
        <v>392</v>
      </c>
      <c r="C24" s="9" t="s">
        <v>381</v>
      </c>
      <c r="D24" s="9" t="s">
        <v>393</v>
      </c>
      <c r="E24" s="9" t="s">
        <v>394</v>
      </c>
      <c r="F24" s="9" t="s">
        <v>395</v>
      </c>
      <c r="G24" s="9" t="s">
        <v>396</v>
      </c>
      <c r="H24" s="9" t="s">
        <v>397</v>
      </c>
      <c r="I24" s="9" t="s">
        <v>398</v>
      </c>
    </row>
    <row r="25" spans="1:9">
      <c r="A25" t="s">
        <v>387</v>
      </c>
      <c r="B25">
        <v>327508653.74063742</v>
      </c>
      <c r="C25">
        <v>39814361.760821916</v>
      </c>
      <c r="D25">
        <v>8.2258923477937582</v>
      </c>
      <c r="E25">
        <v>4.4509031278218042E-16</v>
      </c>
      <c r="F25">
        <v>249405037.43704164</v>
      </c>
      <c r="G25">
        <v>405612270.0442332</v>
      </c>
      <c r="H25">
        <v>249405037.43704164</v>
      </c>
      <c r="I25">
        <v>405612270.0442332</v>
      </c>
    </row>
    <row r="26" spans="1:9" ht="15.75" thickBot="1">
      <c r="A26" s="13" t="s">
        <v>6</v>
      </c>
      <c r="B26" s="13">
        <v>-32248.536222530409</v>
      </c>
      <c r="C26" s="13">
        <v>36600.616573827945</v>
      </c>
      <c r="D26" s="13">
        <v>-0.8810927039297588</v>
      </c>
      <c r="E26" s="12">
        <v>0.37842196554193808</v>
      </c>
      <c r="F26" s="8">
        <v>-104047.76612178354</v>
      </c>
      <c r="G26" s="8">
        <v>39550.693676722716</v>
      </c>
      <c r="H26" s="8">
        <v>-104047.76612178354</v>
      </c>
      <c r="I26" s="8">
        <v>39550.693676722716</v>
      </c>
    </row>
    <row r="28" spans="1:9">
      <c r="A28" s="7" t="s">
        <v>400</v>
      </c>
    </row>
    <row r="29" spans="1:9" ht="15.75" thickBot="1"/>
    <row r="30" spans="1:9">
      <c r="A30" s="10" t="s">
        <v>377</v>
      </c>
      <c r="B30" s="10"/>
    </row>
    <row r="31" spans="1:9">
      <c r="A31" s="11" t="s">
        <v>378</v>
      </c>
      <c r="B31" s="11">
        <v>2.8027968093387017E-2</v>
      </c>
    </row>
    <row r="32" spans="1:9">
      <c r="A32" t="s">
        <v>379</v>
      </c>
      <c r="B32">
        <v>7.8556699544392067E-4</v>
      </c>
    </row>
    <row r="33" spans="1:9">
      <c r="A33" t="s">
        <v>380</v>
      </c>
      <c r="B33">
        <v>5.7276592379375403E-5</v>
      </c>
    </row>
    <row r="34" spans="1:9">
      <c r="A34" t="s">
        <v>381</v>
      </c>
      <c r="B34">
        <v>1307932396.4194493</v>
      </c>
    </row>
    <row r="35" spans="1:9" ht="15.75" thickBot="1">
      <c r="A35" s="8" t="s">
        <v>382</v>
      </c>
      <c r="B35" s="8">
        <v>1374</v>
      </c>
    </row>
    <row r="37" spans="1:9" ht="15.75" thickBot="1">
      <c r="A37" t="s">
        <v>383</v>
      </c>
    </row>
    <row r="38" spans="1:9">
      <c r="A38" s="9"/>
      <c r="B38" s="9" t="s">
        <v>388</v>
      </c>
      <c r="C38" s="9" t="s">
        <v>389</v>
      </c>
      <c r="D38" s="9" t="s">
        <v>234</v>
      </c>
      <c r="E38" s="9" t="s">
        <v>390</v>
      </c>
      <c r="F38" s="9" t="s">
        <v>391</v>
      </c>
    </row>
    <row r="39" spans="1:9">
      <c r="A39" t="s">
        <v>384</v>
      </c>
      <c r="B39">
        <v>1</v>
      </c>
      <c r="C39">
        <v>1.8452245996185846E+18</v>
      </c>
      <c r="D39">
        <v>1.8452245996185846E+18</v>
      </c>
      <c r="E39">
        <v>1.0786452658697183</v>
      </c>
      <c r="F39" s="11">
        <v>0.29918381225236262</v>
      </c>
    </row>
    <row r="40" spans="1:9">
      <c r="A40" t="s">
        <v>385</v>
      </c>
      <c r="B40">
        <v>1372</v>
      </c>
      <c r="C40">
        <v>2.3470627747440348E+21</v>
      </c>
      <c r="D40">
        <v>1.7106871536035238E+18</v>
      </c>
    </row>
    <row r="41" spans="1:9" ht="15.75" thickBot="1">
      <c r="A41" s="8" t="s">
        <v>386</v>
      </c>
      <c r="B41" s="8">
        <v>1373</v>
      </c>
      <c r="C41" s="8">
        <v>2.3489079993436534E+21</v>
      </c>
      <c r="D41" s="8"/>
      <c r="E41" s="8"/>
      <c r="F41" s="8"/>
    </row>
    <row r="42" spans="1:9" ht="15.75" thickBot="1"/>
    <row r="43" spans="1:9">
      <c r="A43" s="9"/>
      <c r="B43" s="9" t="s">
        <v>392</v>
      </c>
      <c r="C43" s="9" t="s">
        <v>381</v>
      </c>
      <c r="D43" s="9" t="s">
        <v>393</v>
      </c>
      <c r="E43" s="9" t="s">
        <v>394</v>
      </c>
      <c r="F43" s="9" t="s">
        <v>395</v>
      </c>
      <c r="G43" s="9" t="s">
        <v>396</v>
      </c>
      <c r="H43" s="9" t="s">
        <v>397</v>
      </c>
      <c r="I43" s="9" t="s">
        <v>398</v>
      </c>
    </row>
    <row r="44" spans="1:9">
      <c r="A44" t="s">
        <v>387</v>
      </c>
      <c r="B44">
        <v>348711189.6146484</v>
      </c>
      <c r="C44">
        <v>36226289.211787157</v>
      </c>
      <c r="D44">
        <v>9.6259152455832062</v>
      </c>
      <c r="E44">
        <v>2.869905997159633E-21</v>
      </c>
      <c r="F44">
        <v>277646275.65978748</v>
      </c>
      <c r="G44">
        <v>419776103.56950933</v>
      </c>
      <c r="H44">
        <v>277646275.65978748</v>
      </c>
      <c r="I44">
        <v>419776103.56950933</v>
      </c>
    </row>
    <row r="45" spans="1:9" ht="15.75" thickBot="1">
      <c r="A45" s="13" t="s">
        <v>6</v>
      </c>
      <c r="B45" s="13">
        <v>-34586.914012924331</v>
      </c>
      <c r="C45" s="13">
        <v>33302.166924045407</v>
      </c>
      <c r="D45" s="13">
        <v>-1.0385784832503284</v>
      </c>
      <c r="E45" s="12">
        <v>0.29918381225217577</v>
      </c>
      <c r="F45" s="8">
        <v>-99915.593225192715</v>
      </c>
      <c r="G45" s="8">
        <v>30741.76519934406</v>
      </c>
      <c r="H45" s="8">
        <v>-99915.593225192715</v>
      </c>
      <c r="I45" s="8">
        <v>30741.76519934406</v>
      </c>
    </row>
  </sheetData>
  <conditionalFormatting sqref="A3:C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D6">
    <cfRule type="colorScale" priority="1">
      <colorScale>
        <cfvo type="percent" val="20"/>
        <cfvo type="percent" val="50"/>
        <cfvo type="percent" val="80"/>
        <color theme="5" tint="0.39997558519241921"/>
        <color rgb="FFFCFCFF"/>
        <color theme="9" tint="0.39997558519241921"/>
      </colorScale>
    </cfRule>
  </conditionalFormatting>
  <conditionalFormatting sqref="B4:D6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B9F4-5510-4A91-B728-24154A31CDE8}">
  <dimension ref="A1:J88"/>
  <sheetViews>
    <sheetView tabSelected="1" zoomScale="90" zoomScaleNormal="90" workbookViewId="0">
      <selection activeCell="R8" sqref="R8"/>
    </sheetView>
  </sheetViews>
  <sheetFormatPr defaultRowHeight="15"/>
  <cols>
    <col min="1" max="1" width="11" bestFit="1" customWidth="1"/>
    <col min="2" max="2" width="14.5703125" bestFit="1" customWidth="1"/>
    <col min="7" max="7" width="16" bestFit="1" customWidth="1"/>
    <col min="8" max="8" width="15.42578125" bestFit="1" customWidth="1"/>
    <col min="11" max="11" width="11.42578125" customWidth="1"/>
  </cols>
  <sheetData>
    <row r="1" spans="1:3">
      <c r="A1" s="4" t="s">
        <v>419</v>
      </c>
      <c r="B1" s="4" t="s">
        <v>437</v>
      </c>
      <c r="C1" t="s">
        <v>438</v>
      </c>
    </row>
    <row r="2" spans="1:3">
      <c r="A2" s="5">
        <v>2015</v>
      </c>
      <c r="B2">
        <v>46501193044.949997</v>
      </c>
      <c r="C2">
        <v>48892912126</v>
      </c>
    </row>
    <row r="3" spans="1:3">
      <c r="A3" s="6" t="s">
        <v>24</v>
      </c>
      <c r="B3">
        <v>1930764263</v>
      </c>
      <c r="C3">
        <v>304712992</v>
      </c>
    </row>
    <row r="4" spans="1:3">
      <c r="A4" s="6" t="s">
        <v>9</v>
      </c>
      <c r="B4">
        <v>22108340475.950001</v>
      </c>
      <c r="C4">
        <v>25268432629</v>
      </c>
    </row>
    <row r="5" spans="1:3">
      <c r="A5" s="6" t="s">
        <v>19</v>
      </c>
      <c r="B5">
        <v>5233149309</v>
      </c>
      <c r="C5">
        <v>9777306087</v>
      </c>
    </row>
    <row r="6" spans="1:3">
      <c r="A6" s="6" t="s">
        <v>14</v>
      </c>
      <c r="B6">
        <v>7110147979</v>
      </c>
      <c r="C6">
        <v>6866967640</v>
      </c>
    </row>
    <row r="7" spans="1:3">
      <c r="A7" s="6" t="s">
        <v>29</v>
      </c>
      <c r="B7">
        <v>9398469240</v>
      </c>
      <c r="C7">
        <v>6269480076</v>
      </c>
    </row>
    <row r="8" spans="1:3">
      <c r="A8" s="6" t="s">
        <v>56</v>
      </c>
      <c r="B8">
        <v>720321778</v>
      </c>
      <c r="C8">
        <v>406012702</v>
      </c>
    </row>
    <row r="9" spans="1:3">
      <c r="A9" s="5">
        <v>2016</v>
      </c>
      <c r="B9">
        <v>45984980438</v>
      </c>
      <c r="C9">
        <v>48288235696</v>
      </c>
    </row>
    <row r="10" spans="1:3">
      <c r="A10" s="6" t="s">
        <v>24</v>
      </c>
      <c r="B10">
        <v>1910093172</v>
      </c>
      <c r="C10">
        <v>291112672</v>
      </c>
    </row>
    <row r="11" spans="1:3">
      <c r="A11" s="6" t="s">
        <v>9</v>
      </c>
      <c r="B11">
        <v>22593004490</v>
      </c>
      <c r="C11">
        <v>25080619389</v>
      </c>
    </row>
    <row r="12" spans="1:3">
      <c r="A12" s="6" t="s">
        <v>19</v>
      </c>
      <c r="B12">
        <v>5064222688</v>
      </c>
      <c r="C12">
        <v>9410351976</v>
      </c>
    </row>
    <row r="13" spans="1:3">
      <c r="A13" s="6" t="s">
        <v>14</v>
      </c>
      <c r="B13">
        <v>6628355951</v>
      </c>
      <c r="C13">
        <v>6562910838</v>
      </c>
    </row>
    <row r="14" spans="1:3">
      <c r="A14" s="6" t="s">
        <v>29</v>
      </c>
      <c r="B14">
        <v>9368938122</v>
      </c>
      <c r="C14">
        <v>6506949449</v>
      </c>
    </row>
    <row r="15" spans="1:3">
      <c r="A15" s="6" t="s">
        <v>56</v>
      </c>
      <c r="B15">
        <v>420366015</v>
      </c>
      <c r="C15">
        <v>436291372</v>
      </c>
    </row>
    <row r="16" spans="1:3">
      <c r="A16" s="5">
        <v>2017</v>
      </c>
      <c r="B16">
        <v>50936732986</v>
      </c>
      <c r="C16">
        <v>53139072748</v>
      </c>
    </row>
    <row r="17" spans="1:10">
      <c r="A17" s="6" t="s">
        <v>24</v>
      </c>
      <c r="B17">
        <v>1726309782</v>
      </c>
      <c r="C17">
        <v>277487868</v>
      </c>
    </row>
    <row r="18" spans="1:10">
      <c r="A18" s="6" t="s">
        <v>9</v>
      </c>
      <c r="B18">
        <v>27185680478</v>
      </c>
      <c r="C18">
        <v>27905799662</v>
      </c>
    </row>
    <row r="19" spans="1:10">
      <c r="A19" s="6" t="s">
        <v>19</v>
      </c>
      <c r="B19">
        <v>5115212203</v>
      </c>
      <c r="C19">
        <v>10632403130</v>
      </c>
    </row>
    <row r="20" spans="1:10">
      <c r="A20" s="6" t="s">
        <v>14</v>
      </c>
      <c r="B20">
        <v>6664665283</v>
      </c>
      <c r="C20">
        <v>6781042051</v>
      </c>
    </row>
    <row r="21" spans="1:10">
      <c r="A21" s="6" t="s">
        <v>29</v>
      </c>
      <c r="B21">
        <v>9775947184</v>
      </c>
      <c r="C21">
        <v>6915469844</v>
      </c>
    </row>
    <row r="22" spans="1:10">
      <c r="A22" s="6" t="s">
        <v>56</v>
      </c>
      <c r="B22">
        <v>468918056</v>
      </c>
      <c r="C22">
        <v>626870193</v>
      </c>
    </row>
    <row r="23" spans="1:10">
      <c r="A23" s="5">
        <v>2018</v>
      </c>
      <c r="B23">
        <v>54091370231</v>
      </c>
      <c r="C23">
        <v>59730922804</v>
      </c>
    </row>
    <row r="24" spans="1:10">
      <c r="A24" s="6" t="s">
        <v>24</v>
      </c>
      <c r="B24">
        <v>1591164315</v>
      </c>
      <c r="C24">
        <v>315944788</v>
      </c>
      <c r="E24" s="4" t="s">
        <v>419</v>
      </c>
      <c r="F24" t="s">
        <v>437</v>
      </c>
      <c r="I24" s="4" t="s">
        <v>1</v>
      </c>
      <c r="J24" t="s">
        <v>438</v>
      </c>
    </row>
    <row r="25" spans="1:10">
      <c r="A25" s="6" t="s">
        <v>9</v>
      </c>
      <c r="B25">
        <v>29652369729</v>
      </c>
      <c r="C25">
        <v>32535985714</v>
      </c>
      <c r="E25" s="5">
        <v>2015</v>
      </c>
      <c r="F25" s="32">
        <v>46501193044.949997</v>
      </c>
      <c r="I25" s="5">
        <v>2015</v>
      </c>
      <c r="J25" s="32">
        <v>48892912126</v>
      </c>
    </row>
    <row r="26" spans="1:10">
      <c r="A26" s="6" t="s">
        <v>19</v>
      </c>
      <c r="B26">
        <v>5411603950</v>
      </c>
      <c r="C26">
        <v>11559316337</v>
      </c>
      <c r="E26" s="5">
        <v>2016</v>
      </c>
      <c r="F26" s="32">
        <v>45984980438</v>
      </c>
      <c r="I26" s="5">
        <v>2016</v>
      </c>
      <c r="J26" s="32">
        <v>48288235696</v>
      </c>
    </row>
    <row r="27" spans="1:10">
      <c r="A27" s="6" t="s">
        <v>14</v>
      </c>
      <c r="B27">
        <v>6889840279</v>
      </c>
      <c r="C27">
        <v>7334510344</v>
      </c>
      <c r="E27" s="5">
        <v>2017</v>
      </c>
      <c r="F27" s="32">
        <v>50936732986</v>
      </c>
      <c r="I27" s="5">
        <v>2017</v>
      </c>
      <c r="J27" s="32">
        <v>53139072748</v>
      </c>
    </row>
    <row r="28" spans="1:10">
      <c r="A28" s="6" t="s">
        <v>29</v>
      </c>
      <c r="B28">
        <v>10007625060</v>
      </c>
      <c r="C28">
        <v>7300739180</v>
      </c>
      <c r="E28" s="5">
        <v>2018</v>
      </c>
      <c r="F28" s="32">
        <v>54091370231</v>
      </c>
      <c r="I28" s="5">
        <v>2018</v>
      </c>
      <c r="J28" s="32">
        <v>59730922804</v>
      </c>
    </row>
    <row r="29" spans="1:10">
      <c r="A29" s="6" t="s">
        <v>56</v>
      </c>
      <c r="B29">
        <v>538766898</v>
      </c>
      <c r="C29">
        <v>684426441</v>
      </c>
      <c r="E29" s="5">
        <v>2019</v>
      </c>
      <c r="F29" s="32">
        <v>56834739590</v>
      </c>
      <c r="I29" s="5">
        <v>2019</v>
      </c>
      <c r="J29" s="32">
        <v>60601965712</v>
      </c>
    </row>
    <row r="30" spans="1:10">
      <c r="A30" s="5">
        <v>2019</v>
      </c>
      <c r="B30">
        <v>56834739590</v>
      </c>
      <c r="C30">
        <v>60601965712</v>
      </c>
      <c r="E30" s="5">
        <v>2020</v>
      </c>
      <c r="F30" s="32">
        <v>56146276415</v>
      </c>
      <c r="I30" s="5">
        <v>2020</v>
      </c>
      <c r="J30" s="32">
        <v>53286788955</v>
      </c>
    </row>
    <row r="31" spans="1:10">
      <c r="A31" s="6" t="s">
        <v>24</v>
      </c>
      <c r="B31">
        <v>1463095506</v>
      </c>
      <c r="C31">
        <v>329547835</v>
      </c>
      <c r="E31" s="5">
        <v>2021</v>
      </c>
      <c r="F31" s="32">
        <v>60285570895</v>
      </c>
      <c r="I31" s="5">
        <v>2021</v>
      </c>
      <c r="J31" s="32">
        <v>64955748435</v>
      </c>
    </row>
    <row r="32" spans="1:10">
      <c r="A32" s="6" t="s">
        <v>9</v>
      </c>
      <c r="B32">
        <v>32993518101</v>
      </c>
      <c r="C32">
        <v>31972222343</v>
      </c>
      <c r="E32" s="5">
        <v>2022</v>
      </c>
      <c r="F32" s="32">
        <v>68300627277.199997</v>
      </c>
      <c r="I32" s="5">
        <v>2022</v>
      </c>
      <c r="J32" s="32">
        <v>78526640753.910004</v>
      </c>
    </row>
    <row r="33" spans="1:10">
      <c r="A33" s="6" t="s">
        <v>19</v>
      </c>
      <c r="B33">
        <v>5270362391</v>
      </c>
      <c r="C33">
        <v>12782114510</v>
      </c>
      <c r="E33" s="5" t="s">
        <v>376</v>
      </c>
      <c r="F33" s="32">
        <v>439081490877.15002</v>
      </c>
      <c r="I33" s="34" t="s">
        <v>376</v>
      </c>
      <c r="J33" s="32">
        <v>467422287229.91003</v>
      </c>
    </row>
    <row r="34" spans="1:10">
      <c r="A34" s="6" t="s">
        <v>14</v>
      </c>
      <c r="B34">
        <v>7040923959</v>
      </c>
      <c r="C34">
        <v>7398343723</v>
      </c>
    </row>
    <row r="35" spans="1:10">
      <c r="A35" s="6" t="s">
        <v>29</v>
      </c>
      <c r="B35">
        <v>9623354843</v>
      </c>
      <c r="C35">
        <v>7415118194</v>
      </c>
    </row>
    <row r="36" spans="1:10">
      <c r="A36" s="6" t="s">
        <v>56</v>
      </c>
      <c r="B36">
        <v>443484790</v>
      </c>
      <c r="C36">
        <v>704619107</v>
      </c>
    </row>
    <row r="37" spans="1:10">
      <c r="A37" s="5">
        <v>2020</v>
      </c>
      <c r="B37">
        <v>56146276415</v>
      </c>
      <c r="C37">
        <v>53286788955</v>
      </c>
    </row>
    <row r="38" spans="1:10">
      <c r="A38" s="6" t="s">
        <v>24</v>
      </c>
      <c r="B38">
        <v>1468316370</v>
      </c>
      <c r="C38">
        <v>232021067</v>
      </c>
    </row>
    <row r="39" spans="1:10">
      <c r="A39" s="6" t="s">
        <v>9</v>
      </c>
      <c r="B39">
        <v>32060177155</v>
      </c>
      <c r="C39">
        <v>28496940761</v>
      </c>
    </row>
    <row r="40" spans="1:10">
      <c r="A40" s="6" t="s">
        <v>19</v>
      </c>
      <c r="B40">
        <v>5207627122</v>
      </c>
      <c r="C40">
        <v>10567321583</v>
      </c>
    </row>
    <row r="41" spans="1:10">
      <c r="A41" s="6" t="s">
        <v>14</v>
      </c>
      <c r="B41">
        <v>8029117776</v>
      </c>
      <c r="C41">
        <v>6319067041</v>
      </c>
    </row>
    <row r="42" spans="1:10">
      <c r="A42" s="6" t="s">
        <v>29</v>
      </c>
      <c r="B42">
        <v>8917088673</v>
      </c>
      <c r="C42">
        <v>6948262479</v>
      </c>
    </row>
    <row r="43" spans="1:10">
      <c r="A43" s="6" t="s">
        <v>56</v>
      </c>
      <c r="B43">
        <v>463949319</v>
      </c>
      <c r="C43">
        <v>723176024</v>
      </c>
    </row>
    <row r="44" spans="1:10">
      <c r="A44" s="5">
        <v>2021</v>
      </c>
      <c r="B44">
        <v>60285570895</v>
      </c>
      <c r="C44">
        <v>64955748435</v>
      </c>
    </row>
    <row r="45" spans="1:10">
      <c r="A45" s="6" t="s">
        <v>24</v>
      </c>
      <c r="B45">
        <v>1378869193</v>
      </c>
      <c r="C45">
        <v>318487412</v>
      </c>
    </row>
    <row r="46" spans="1:10">
      <c r="A46" s="6" t="s">
        <v>9</v>
      </c>
      <c r="B46">
        <v>36520774972</v>
      </c>
      <c r="C46">
        <v>36462729772</v>
      </c>
    </row>
    <row r="47" spans="1:10">
      <c r="A47" s="6" t="s">
        <v>19</v>
      </c>
      <c r="B47">
        <v>5090346759</v>
      </c>
      <c r="C47">
        <v>12657688640</v>
      </c>
    </row>
    <row r="48" spans="1:10">
      <c r="A48" s="6" t="s">
        <v>14</v>
      </c>
      <c r="B48">
        <v>8045303341</v>
      </c>
      <c r="C48">
        <v>6917359385</v>
      </c>
    </row>
    <row r="49" spans="1:8">
      <c r="A49" s="6" t="s">
        <v>29</v>
      </c>
      <c r="B49">
        <v>8743187104</v>
      </c>
      <c r="C49">
        <v>7901952530</v>
      </c>
    </row>
    <row r="50" spans="1:8">
      <c r="A50" s="6" t="s">
        <v>56</v>
      </c>
      <c r="B50">
        <v>507089526</v>
      </c>
      <c r="C50">
        <v>697530696</v>
      </c>
    </row>
    <row r="51" spans="1:8">
      <c r="A51" s="5">
        <v>2022</v>
      </c>
      <c r="B51">
        <v>68300627277.199997</v>
      </c>
      <c r="C51">
        <v>78526640753.910004</v>
      </c>
    </row>
    <row r="52" spans="1:8">
      <c r="A52" s="6" t="s">
        <v>24</v>
      </c>
      <c r="B52">
        <v>2103787967</v>
      </c>
      <c r="C52">
        <v>477510407</v>
      </c>
    </row>
    <row r="53" spans="1:8">
      <c r="A53" s="6" t="s">
        <v>9</v>
      </c>
      <c r="B53">
        <v>40705392966.400002</v>
      </c>
      <c r="C53">
        <v>44932145592</v>
      </c>
    </row>
    <row r="54" spans="1:8">
      <c r="A54" s="6" t="s">
        <v>19</v>
      </c>
      <c r="B54">
        <v>5614897694</v>
      </c>
      <c r="C54">
        <v>13858442146</v>
      </c>
    </row>
    <row r="55" spans="1:8">
      <c r="A55" s="6" t="s">
        <v>14</v>
      </c>
      <c r="B55">
        <v>9625230949</v>
      </c>
      <c r="C55">
        <v>8885600402</v>
      </c>
    </row>
    <row r="56" spans="1:8">
      <c r="A56" s="6" t="s">
        <v>29</v>
      </c>
      <c r="B56">
        <v>9722996820.7999992</v>
      </c>
      <c r="C56">
        <v>9328688730.9099998</v>
      </c>
    </row>
    <row r="57" spans="1:8">
      <c r="A57" s="6" t="s">
        <v>56</v>
      </c>
      <c r="B57">
        <v>528320880</v>
      </c>
      <c r="C57">
        <v>1044253476</v>
      </c>
    </row>
    <row r="58" spans="1:8">
      <c r="A58" s="5" t="s">
        <v>376</v>
      </c>
      <c r="B58">
        <v>439081490877.15002</v>
      </c>
      <c r="C58">
        <v>467422287229.90997</v>
      </c>
    </row>
    <row r="59" spans="1:8">
      <c r="A59" s="5"/>
    </row>
    <row r="60" spans="1:8">
      <c r="A60" s="5"/>
    </row>
    <row r="61" spans="1:8">
      <c r="A61" t="s">
        <v>1</v>
      </c>
      <c r="B61" t="s">
        <v>437</v>
      </c>
      <c r="C61" t="s">
        <v>451</v>
      </c>
      <c r="D61" t="s">
        <v>452</v>
      </c>
      <c r="E61" t="s">
        <v>453</v>
      </c>
      <c r="G61" t="s">
        <v>443</v>
      </c>
      <c r="H61" t="s">
        <v>444</v>
      </c>
    </row>
    <row r="62" spans="1:8">
      <c r="A62">
        <v>2015</v>
      </c>
      <c r="B62" s="32">
        <v>46501193044.949997</v>
      </c>
      <c r="G62" t="s">
        <v>423</v>
      </c>
      <c r="H62" s="33">
        <f>_xlfn.FORECAST.ETS.STAT($F$25:$F$32,$E$25:$E$32,1,1,1)</f>
        <v>0.25</v>
      </c>
    </row>
    <row r="63" spans="1:8">
      <c r="A63">
        <v>2016</v>
      </c>
      <c r="B63" s="32">
        <v>45984980438</v>
      </c>
      <c r="G63" t="s">
        <v>433</v>
      </c>
      <c r="H63" s="33">
        <f>_xlfn.FORECAST.ETS.STAT($F$25:$F$32,$E$25:$E$32,2,1,1)</f>
        <v>1E-3</v>
      </c>
    </row>
    <row r="64" spans="1:8">
      <c r="A64">
        <v>2017</v>
      </c>
      <c r="B64" s="32">
        <v>50936732986</v>
      </c>
      <c r="G64" t="s">
        <v>445</v>
      </c>
      <c r="H64" s="33">
        <f>_xlfn.FORECAST.ETS.STAT($F$25:$F$32,$E$25:$E$32,3,1,1)</f>
        <v>2.2204460492503131E-16</v>
      </c>
    </row>
    <row r="65" spans="1:8">
      <c r="A65">
        <v>2018</v>
      </c>
      <c r="B65" s="32">
        <v>54091370231</v>
      </c>
      <c r="G65" t="s">
        <v>446</v>
      </c>
      <c r="H65" s="33">
        <f>_xlfn.FORECAST.ETS.STAT($F$25:$F$32,$E$25:$E$32,4,1,1)</f>
        <v>0.48547732673935912</v>
      </c>
    </row>
    <row r="66" spans="1:8">
      <c r="A66">
        <v>2019</v>
      </c>
      <c r="B66" s="32">
        <v>56834739590</v>
      </c>
      <c r="G66" t="s">
        <v>447</v>
      </c>
      <c r="H66" s="33">
        <f>_xlfn.FORECAST.ETS.STAT($F$25:$F$32,$E$25:$E$32,5,1,1)</f>
        <v>2.9451879473019315E-2</v>
      </c>
    </row>
    <row r="67" spans="1:8">
      <c r="A67">
        <v>2020</v>
      </c>
      <c r="B67" s="32">
        <v>56146276415</v>
      </c>
      <c r="G67" t="s">
        <v>424</v>
      </c>
      <c r="H67" s="33">
        <f>_xlfn.FORECAST.ETS.STAT($F$25:$F$32,$E$25:$E$32,6,1,1)</f>
        <v>1678973801.7029524</v>
      </c>
    </row>
    <row r="68" spans="1:8">
      <c r="A68">
        <v>2021</v>
      </c>
      <c r="B68" s="32">
        <v>60285570895</v>
      </c>
      <c r="G68" t="s">
        <v>426</v>
      </c>
      <c r="H68" s="33">
        <f>_xlfn.FORECAST.ETS.STAT($F$25:$F$32,$E$25:$E$32,7,1,1)</f>
        <v>2345244117.8580098</v>
      </c>
    </row>
    <row r="69" spans="1:8">
      <c r="A69">
        <v>2022</v>
      </c>
      <c r="B69" s="32">
        <v>68300627277.199997</v>
      </c>
      <c r="C69" s="32">
        <v>68300627277.199997</v>
      </c>
      <c r="D69" s="32">
        <v>68300627277.199997</v>
      </c>
      <c r="E69" s="32">
        <v>68300627277.199997</v>
      </c>
    </row>
    <row r="70" spans="1:8">
      <c r="A70">
        <v>2023</v>
      </c>
      <c r="C70" s="32">
        <f>_xlfn.FORECAST.ETS(A70,$F$25:$F$32,$E$25:$E$32,1,1)</f>
        <v>68191167370.649261</v>
      </c>
      <c r="D70" s="32">
        <f>C70-_xlfn.FORECAST.ETS.CONFINT(A70,$F$25:$F$32,$E$25:$E$32,0.95,1,1)</f>
        <v>63594573364.693153</v>
      </c>
      <c r="E70" s="32">
        <f>C70+_xlfn.FORECAST.ETS.CONFINT(A70,$F$25:$F$32,$E$25:$E$32,0.95,1,1)</f>
        <v>72787761376.605377</v>
      </c>
      <c r="F70" s="95"/>
      <c r="G70" s="96">
        <f>Table2225[[#This Row],[Forecast(Annual_Exports)]]-C69</f>
        <v>-109459906.55073547</v>
      </c>
      <c r="H70" s="99">
        <f>G70/C69</f>
        <v>-1.6026193450096643E-3</v>
      </c>
    </row>
    <row r="71" spans="1:8">
      <c r="A71">
        <v>2024</v>
      </c>
      <c r="C71" s="32">
        <f>_xlfn.FORECAST.ETS(A71,$F$25:$F$32,$E$25:$E$32,1,1)</f>
        <v>71072269836.523407</v>
      </c>
      <c r="D71" s="32">
        <f>C71-_xlfn.FORECAST.ETS.CONFINT(A71,$F$25:$F$32,$E$25:$E$32,0.95,1,1)</f>
        <v>66333092249.539528</v>
      </c>
      <c r="E71" s="32">
        <f>C71+_xlfn.FORECAST.ETS.CONFINT(A71,$F$25:$F$32,$E$25:$E$32,0.95,1,1)</f>
        <v>75811447423.507294</v>
      </c>
      <c r="G71" s="97">
        <f>Table2225[[#This Row],[Forecast(Annual_Exports)]]-C70</f>
        <v>2881102465.8741455</v>
      </c>
      <c r="H71" s="99">
        <f>G71/C70</f>
        <v>4.2250376067241593E-2</v>
      </c>
    </row>
    <row r="78" spans="1:8">
      <c r="A78" t="s">
        <v>1</v>
      </c>
      <c r="B78" t="s">
        <v>438</v>
      </c>
      <c r="C78" t="s">
        <v>448</v>
      </c>
      <c r="D78" t="s">
        <v>449</v>
      </c>
      <c r="E78" t="s">
        <v>450</v>
      </c>
      <c r="G78" t="s">
        <v>443</v>
      </c>
      <c r="H78" t="s">
        <v>444</v>
      </c>
    </row>
    <row r="79" spans="1:8">
      <c r="A79">
        <v>2015</v>
      </c>
      <c r="B79" s="32">
        <v>48892912126</v>
      </c>
      <c r="G79" t="s">
        <v>423</v>
      </c>
      <c r="H79" s="33">
        <f>_xlfn.FORECAST.ETS.STAT($J$25:$J$32,$I$25:$I$32,1,1,1)</f>
        <v>0.1</v>
      </c>
    </row>
    <row r="80" spans="1:8">
      <c r="A80">
        <v>2016</v>
      </c>
      <c r="B80" s="32">
        <v>48288235696</v>
      </c>
      <c r="G80" t="s">
        <v>433</v>
      </c>
      <c r="H80" s="33">
        <f>_xlfn.FORECAST.ETS.STAT($J$25:$J$32,$I$25:$I$32,2,1,1)</f>
        <v>1E-3</v>
      </c>
    </row>
    <row r="81" spans="1:8">
      <c r="A81">
        <v>2017</v>
      </c>
      <c r="B81" s="32">
        <v>53139072748</v>
      </c>
      <c r="G81" t="s">
        <v>445</v>
      </c>
      <c r="H81" s="33">
        <f>_xlfn.FORECAST.ETS.STAT($J$25:$J$32,$I$25:$I$32,3,1,1)</f>
        <v>2.2204460492503131E-16</v>
      </c>
    </row>
    <row r="82" spans="1:8">
      <c r="A82">
        <v>2018</v>
      </c>
      <c r="B82" s="32">
        <v>59730922804</v>
      </c>
      <c r="G82" t="s">
        <v>446</v>
      </c>
      <c r="H82" s="33">
        <f>_xlfn.FORECAST.ETS.STAT($J$25:$J$32,$I$25:$I$32,4,1,1)</f>
        <v>0.61103810523867697</v>
      </c>
    </row>
    <row r="83" spans="1:8">
      <c r="A83">
        <v>2019</v>
      </c>
      <c r="B83" s="32">
        <v>60601965712</v>
      </c>
      <c r="G83" t="s">
        <v>447</v>
      </c>
      <c r="H83" s="33">
        <f>_xlfn.FORECAST.ETS.STAT($B$2:$B$9,$A$2:$A$9,5,1,1)</f>
        <v>4.14776436707223E-16</v>
      </c>
    </row>
    <row r="84" spans="1:8">
      <c r="A84">
        <v>2020</v>
      </c>
      <c r="B84" s="32">
        <v>53286788955</v>
      </c>
      <c r="G84" t="s">
        <v>424</v>
      </c>
      <c r="H84" s="33">
        <f>_xlfn.FORECAST.ETS.STAT($J$25:$J$32,$I$25:$I$32,6,1,1)</f>
        <v>3969428794.6087456</v>
      </c>
    </row>
    <row r="85" spans="1:8">
      <c r="A85">
        <v>2021</v>
      </c>
      <c r="B85" s="32">
        <v>64955748435</v>
      </c>
      <c r="G85" t="s">
        <v>426</v>
      </c>
      <c r="H85" s="33">
        <f>_xlfn.FORECAST.ETS.STAT($J$25:$J$32,$I$25:$I$32,7,1,1)</f>
        <v>5495918423.3762436</v>
      </c>
    </row>
    <row r="86" spans="1:8">
      <c r="A86">
        <v>2022</v>
      </c>
      <c r="B86" s="32">
        <v>78526640753.910004</v>
      </c>
      <c r="C86" s="32">
        <v>78526640753.910004</v>
      </c>
      <c r="D86" s="32">
        <v>78526640753.910004</v>
      </c>
      <c r="E86" s="32">
        <v>78526640753.910004</v>
      </c>
    </row>
    <row r="87" spans="1:8">
      <c r="A87">
        <v>2023</v>
      </c>
      <c r="C87" s="32">
        <v>75180622123.930847</v>
      </c>
      <c r="D87" s="32">
        <v>64408819952.143257</v>
      </c>
      <c r="E87" s="32">
        <v>85952424295.718445</v>
      </c>
      <c r="G87" s="96">
        <f>Table2629[[#This Row],[Forecast(Annual_Imports)]]-C86</f>
        <v>-3346018629.9791565</v>
      </c>
      <c r="H87" s="99">
        <f>G87/C86</f>
        <v>-4.2609980483757692E-2</v>
      </c>
    </row>
    <row r="88" spans="1:8">
      <c r="A88">
        <v>2024</v>
      </c>
      <c r="C88" s="32">
        <v>78643342714.772202</v>
      </c>
      <c r="D88" s="32">
        <v>67816738370.632858</v>
      </c>
      <c r="E88" s="32">
        <v>89469947058.911545</v>
      </c>
      <c r="G88" s="97">
        <f>Table2629[[#This Row],[Forecast(Annual_Imports)]]-C87</f>
        <v>3462720590.8413544</v>
      </c>
      <c r="H88" s="99">
        <f>G88/C87</f>
        <v>4.6058684977802689E-2</v>
      </c>
    </row>
  </sheetData>
  <pageMargins left="0.7" right="0.7" top="0.75" bottom="0.75" header="0.3" footer="0.3"/>
  <drawing r:id="rId4"/>
  <tableParts count="4"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9C93-54D3-44C7-A529-F1FBAC3A42AE}">
  <dimension ref="A1:W278"/>
  <sheetViews>
    <sheetView view="pageBreakPreview" topLeftCell="A217" zoomScale="50" zoomScaleNormal="90" zoomScaleSheetLayoutView="50" workbookViewId="0">
      <selection activeCell="R36" sqref="R36"/>
    </sheetView>
  </sheetViews>
  <sheetFormatPr defaultRowHeight="15"/>
  <cols>
    <col min="1" max="1" width="6.140625" customWidth="1"/>
    <col min="3" max="3" width="14" customWidth="1"/>
    <col min="4" max="4" width="13.85546875" customWidth="1"/>
    <col min="5" max="5" width="19.140625" style="22" bestFit="1" customWidth="1"/>
    <col min="6" max="6" width="11" style="18" customWidth="1"/>
    <col min="7" max="7" width="17.42578125" style="18" customWidth="1"/>
    <col min="8" max="8" width="18.28515625" style="18" customWidth="1"/>
    <col min="9" max="9" width="12.85546875" style="18" customWidth="1"/>
    <col min="10" max="10" width="13.140625" style="18" customWidth="1"/>
    <col min="11" max="11" width="16.140625" style="18" customWidth="1"/>
    <col min="12" max="12" width="21.140625" style="18" customWidth="1"/>
    <col min="13" max="13" width="15.7109375" customWidth="1"/>
    <col min="16" max="16" width="12.140625" customWidth="1"/>
    <col min="17" max="17" width="19.85546875" customWidth="1"/>
    <col min="18" max="18" width="19" customWidth="1"/>
  </cols>
  <sheetData>
    <row r="1" spans="1:23" ht="36.75">
      <c r="C1" s="46" t="s">
        <v>456</v>
      </c>
    </row>
    <row r="3" spans="1:23">
      <c r="A3" s="108" t="s">
        <v>432</v>
      </c>
      <c r="B3" s="109" t="s">
        <v>1</v>
      </c>
      <c r="C3" s="109" t="s">
        <v>419</v>
      </c>
      <c r="D3" s="109" t="s">
        <v>402</v>
      </c>
      <c r="E3" s="110" t="s">
        <v>436</v>
      </c>
      <c r="F3" s="110" t="s">
        <v>428</v>
      </c>
      <c r="G3" s="110" t="s">
        <v>421</v>
      </c>
      <c r="H3" s="111" t="s">
        <v>422</v>
      </c>
      <c r="I3" s="16"/>
      <c r="J3" s="16"/>
      <c r="K3" s="16"/>
      <c r="L3" s="16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>
      <c r="A4" s="40">
        <v>1</v>
      </c>
      <c r="B4" s="41">
        <v>2015</v>
      </c>
      <c r="C4" s="41" t="s">
        <v>24</v>
      </c>
      <c r="D4" s="100">
        <v>1930764263</v>
      </c>
      <c r="E4" s="101">
        <f t="shared" ref="E4:E45" si="0">E10</f>
        <v>1696550071</v>
      </c>
      <c r="F4" s="100">
        <f>D4-E4</f>
        <v>234214192</v>
      </c>
      <c r="G4" s="100">
        <f>ABS(F4)</f>
        <v>234214192</v>
      </c>
      <c r="H4" s="102">
        <f>F4^2</f>
        <v>5.4856287734212864E+16</v>
      </c>
    </row>
    <row r="5" spans="1:23">
      <c r="A5" s="40">
        <v>2</v>
      </c>
      <c r="B5" s="41"/>
      <c r="C5" s="41" t="s">
        <v>9</v>
      </c>
      <c r="D5" s="100">
        <v>22108340475.950001</v>
      </c>
      <c r="E5" s="101">
        <f t="shared" si="0"/>
        <v>30477407295.918751</v>
      </c>
      <c r="F5" s="100">
        <f t="shared" ref="F5:F57" si="1">D5-E5</f>
        <v>-8369066819.96875</v>
      </c>
      <c r="G5" s="100">
        <f t="shared" ref="G5:G57" si="2">ABS(F5)</f>
        <v>8369066819.96875</v>
      </c>
      <c r="H5" s="102">
        <f t="shared" ref="H5:H57" si="3">F5^2</f>
        <v>7.0041279437101842E+19</v>
      </c>
    </row>
    <row r="6" spans="1:23">
      <c r="A6" s="40">
        <v>3</v>
      </c>
      <c r="B6" s="41"/>
      <c r="C6" s="41" t="s">
        <v>19</v>
      </c>
      <c r="D6" s="100">
        <v>5233149309</v>
      </c>
      <c r="E6" s="101">
        <f t="shared" si="0"/>
        <v>5250927764.5</v>
      </c>
      <c r="F6" s="100">
        <f t="shared" si="1"/>
        <v>-17778455.5</v>
      </c>
      <c r="G6" s="100">
        <f t="shared" si="2"/>
        <v>17778455.5</v>
      </c>
      <c r="H6" s="102">
        <f t="shared" si="3"/>
        <v>316073479965480.25</v>
      </c>
    </row>
    <row r="7" spans="1:23">
      <c r="A7" s="40">
        <v>4</v>
      </c>
      <c r="B7" s="41"/>
      <c r="C7" s="41" t="s">
        <v>14</v>
      </c>
      <c r="D7" s="100">
        <v>7110147979</v>
      </c>
      <c r="E7" s="101">
        <f t="shared" si="0"/>
        <v>7504198189.625</v>
      </c>
      <c r="F7" s="100">
        <f t="shared" si="1"/>
        <v>-394050210.625</v>
      </c>
      <c r="G7" s="100">
        <f t="shared" si="2"/>
        <v>394050210.625</v>
      </c>
      <c r="H7" s="102">
        <f t="shared" si="3"/>
        <v>1.5527556849360685E+17</v>
      </c>
    </row>
    <row r="8" spans="1:23">
      <c r="A8" s="40">
        <v>5</v>
      </c>
      <c r="B8" s="41"/>
      <c r="C8" s="41" t="s">
        <v>29</v>
      </c>
      <c r="D8" s="100">
        <v>9398469240</v>
      </c>
      <c r="E8" s="101">
        <f t="shared" si="0"/>
        <v>9444700880.8500004</v>
      </c>
      <c r="F8" s="100">
        <f t="shared" si="1"/>
        <v>-46231640.850000381</v>
      </c>
      <c r="G8" s="100">
        <f t="shared" si="2"/>
        <v>46231640.850000381</v>
      </c>
      <c r="H8" s="102">
        <f t="shared" si="3"/>
        <v>2137364615683424</v>
      </c>
    </row>
    <row r="9" spans="1:23">
      <c r="A9" s="40">
        <v>6</v>
      </c>
      <c r="B9" s="41"/>
      <c r="C9" s="41" t="s">
        <v>56</v>
      </c>
      <c r="D9" s="100">
        <v>720321778</v>
      </c>
      <c r="E9" s="101">
        <f t="shared" si="0"/>
        <v>511402157.75</v>
      </c>
      <c r="F9" s="100">
        <f t="shared" si="1"/>
        <v>208919620.25</v>
      </c>
      <c r="G9" s="100">
        <f t="shared" si="2"/>
        <v>208919620.25</v>
      </c>
      <c r="H9" s="102">
        <f t="shared" si="3"/>
        <v>4.3647407725404208E+16</v>
      </c>
    </row>
    <row r="10" spans="1:23">
      <c r="A10" s="40">
        <v>7</v>
      </c>
      <c r="B10" s="41">
        <v>2016</v>
      </c>
      <c r="C10" s="41" t="s">
        <v>24</v>
      </c>
      <c r="D10" s="100">
        <v>1910093172</v>
      </c>
      <c r="E10" s="101">
        <f t="shared" si="0"/>
        <v>1696550071</v>
      </c>
      <c r="F10" s="100">
        <f t="shared" si="1"/>
        <v>213543101</v>
      </c>
      <c r="G10" s="100">
        <f t="shared" si="2"/>
        <v>213543101</v>
      </c>
      <c r="H10" s="102">
        <f t="shared" si="3"/>
        <v>4.56006559846962E+16</v>
      </c>
    </row>
    <row r="11" spans="1:23">
      <c r="A11" s="40">
        <v>8</v>
      </c>
      <c r="B11" s="41"/>
      <c r="C11" s="41" t="s">
        <v>9</v>
      </c>
      <c r="D11" s="100">
        <v>22593004490</v>
      </c>
      <c r="E11" s="101">
        <f t="shared" si="0"/>
        <v>30477407295.918751</v>
      </c>
      <c r="F11" s="100">
        <f t="shared" si="1"/>
        <v>-7884402805.9187508</v>
      </c>
      <c r="G11" s="100">
        <f t="shared" si="2"/>
        <v>7884402805.9187508</v>
      </c>
      <c r="H11" s="102">
        <f t="shared" si="3"/>
        <v>6.2163807605979472E+19</v>
      </c>
    </row>
    <row r="12" spans="1:23">
      <c r="A12" s="40">
        <v>9</v>
      </c>
      <c r="B12" s="41"/>
      <c r="C12" s="41" t="s">
        <v>19</v>
      </c>
      <c r="D12" s="100">
        <v>5064222688</v>
      </c>
      <c r="E12" s="101">
        <f t="shared" si="0"/>
        <v>5250927764.5</v>
      </c>
      <c r="F12" s="100">
        <f t="shared" si="1"/>
        <v>-186705076.5</v>
      </c>
      <c r="G12" s="100">
        <f t="shared" si="2"/>
        <v>186705076.5</v>
      </c>
      <c r="H12" s="102">
        <f t="shared" si="3"/>
        <v>3.4858785590870852E+16</v>
      </c>
    </row>
    <row r="13" spans="1:23">
      <c r="A13" s="40">
        <v>10</v>
      </c>
      <c r="B13" s="41"/>
      <c r="C13" s="41" t="s">
        <v>14</v>
      </c>
      <c r="D13" s="100">
        <v>6628355951</v>
      </c>
      <c r="E13" s="101">
        <f t="shared" si="0"/>
        <v>7504198189.625</v>
      </c>
      <c r="F13" s="100">
        <f t="shared" si="1"/>
        <v>-875842238.625</v>
      </c>
      <c r="G13" s="100">
        <f t="shared" si="2"/>
        <v>875842238.625</v>
      </c>
      <c r="H13" s="102">
        <f t="shared" si="3"/>
        <v>7.6709962695965146E+17</v>
      </c>
    </row>
    <row r="14" spans="1:23">
      <c r="A14" s="40">
        <v>11</v>
      </c>
      <c r="B14" s="41"/>
      <c r="C14" s="41" t="s">
        <v>29</v>
      </c>
      <c r="D14" s="100">
        <v>9368938122</v>
      </c>
      <c r="E14" s="101">
        <f t="shared" si="0"/>
        <v>9444700880.8500004</v>
      </c>
      <c r="F14" s="100">
        <f t="shared" si="1"/>
        <v>-75762758.850000381</v>
      </c>
      <c r="G14" s="100">
        <f t="shared" si="2"/>
        <v>75762758.850000381</v>
      </c>
      <c r="H14" s="102">
        <f t="shared" si="3"/>
        <v>5739995628563311</v>
      </c>
    </row>
    <row r="15" spans="1:23">
      <c r="A15" s="40">
        <v>12</v>
      </c>
      <c r="B15" s="41"/>
      <c r="C15" s="41" t="s">
        <v>56</v>
      </c>
      <c r="D15" s="100">
        <v>420366015</v>
      </c>
      <c r="E15" s="101">
        <f t="shared" si="0"/>
        <v>511402157.75</v>
      </c>
      <c r="F15" s="100">
        <f t="shared" si="1"/>
        <v>-91036142.75</v>
      </c>
      <c r="G15" s="100">
        <f t="shared" si="2"/>
        <v>91036142.75</v>
      </c>
      <c r="H15" s="102">
        <f t="shared" si="3"/>
        <v>8287579286798378</v>
      </c>
    </row>
    <row r="16" spans="1:23">
      <c r="A16" s="40">
        <v>13</v>
      </c>
      <c r="B16" s="41">
        <v>2017</v>
      </c>
      <c r="C16" s="41" t="s">
        <v>24</v>
      </c>
      <c r="D16" s="100">
        <v>1726309782</v>
      </c>
      <c r="E16" s="101">
        <f t="shared" si="0"/>
        <v>1696550071</v>
      </c>
      <c r="F16" s="100">
        <f t="shared" si="1"/>
        <v>29759711</v>
      </c>
      <c r="G16" s="100">
        <f t="shared" si="2"/>
        <v>29759711</v>
      </c>
      <c r="H16" s="102">
        <f t="shared" si="3"/>
        <v>885640398803521</v>
      </c>
    </row>
    <row r="17" spans="1:8">
      <c r="A17" s="40">
        <v>14</v>
      </c>
      <c r="B17" s="41"/>
      <c r="C17" s="41" t="s">
        <v>9</v>
      </c>
      <c r="D17" s="100">
        <v>27185680478</v>
      </c>
      <c r="E17" s="101">
        <f t="shared" si="0"/>
        <v>30477407295.918751</v>
      </c>
      <c r="F17" s="100">
        <f t="shared" si="1"/>
        <v>-3291726817.9187508</v>
      </c>
      <c r="G17" s="100">
        <f t="shared" si="2"/>
        <v>3291726817.9187508</v>
      </c>
      <c r="H17" s="102">
        <f t="shared" si="3"/>
        <v>1.0835465443805506E+19</v>
      </c>
    </row>
    <row r="18" spans="1:8">
      <c r="A18" s="40">
        <v>15</v>
      </c>
      <c r="B18" s="41"/>
      <c r="C18" s="41" t="s">
        <v>19</v>
      </c>
      <c r="D18" s="100">
        <v>5115212203</v>
      </c>
      <c r="E18" s="101">
        <f t="shared" si="0"/>
        <v>5250927764.5</v>
      </c>
      <c r="F18" s="100">
        <f t="shared" si="1"/>
        <v>-135715561.5</v>
      </c>
      <c r="G18" s="100">
        <f t="shared" si="2"/>
        <v>135715561.5</v>
      </c>
      <c r="H18" s="102">
        <f t="shared" si="3"/>
        <v>1.8418713633260284E+16</v>
      </c>
    </row>
    <row r="19" spans="1:8">
      <c r="A19" s="40">
        <v>16</v>
      </c>
      <c r="B19" s="41"/>
      <c r="C19" s="41" t="s">
        <v>14</v>
      </c>
      <c r="D19" s="100">
        <v>6664665283</v>
      </c>
      <c r="E19" s="101">
        <f t="shared" si="0"/>
        <v>7504198189.625</v>
      </c>
      <c r="F19" s="100">
        <f t="shared" si="1"/>
        <v>-839532906.625</v>
      </c>
      <c r="G19" s="100">
        <f t="shared" si="2"/>
        <v>839532906.625</v>
      </c>
      <c r="H19" s="102">
        <f t="shared" si="3"/>
        <v>7.0481550130622093E+17</v>
      </c>
    </row>
    <row r="20" spans="1:8">
      <c r="A20" s="40">
        <v>17</v>
      </c>
      <c r="B20" s="41"/>
      <c r="C20" s="41" t="s">
        <v>29</v>
      </c>
      <c r="D20" s="100">
        <v>9775947184</v>
      </c>
      <c r="E20" s="101">
        <f t="shared" si="0"/>
        <v>9444700880.8500004</v>
      </c>
      <c r="F20" s="100">
        <f t="shared" si="1"/>
        <v>331246303.14999962</v>
      </c>
      <c r="G20" s="100">
        <f t="shared" si="2"/>
        <v>331246303.14999962</v>
      </c>
      <c r="H20" s="102">
        <f t="shared" si="3"/>
        <v>1.0972411335054144E+17</v>
      </c>
    </row>
    <row r="21" spans="1:8">
      <c r="A21" s="40">
        <v>18</v>
      </c>
      <c r="B21" s="41"/>
      <c r="C21" s="41" t="s">
        <v>56</v>
      </c>
      <c r="D21" s="100">
        <v>468918056</v>
      </c>
      <c r="E21" s="101">
        <f t="shared" si="0"/>
        <v>511402157.75</v>
      </c>
      <c r="F21" s="100">
        <f t="shared" si="1"/>
        <v>-42484101.75</v>
      </c>
      <c r="G21" s="100">
        <f t="shared" si="2"/>
        <v>42484101.75</v>
      </c>
      <c r="H21" s="102">
        <f t="shared" si="3"/>
        <v>1804898901504353</v>
      </c>
    </row>
    <row r="22" spans="1:8">
      <c r="A22" s="40">
        <v>19</v>
      </c>
      <c r="B22" s="41">
        <v>2018</v>
      </c>
      <c r="C22" s="41" t="s">
        <v>24</v>
      </c>
      <c r="D22" s="100">
        <v>1591164315</v>
      </c>
      <c r="E22" s="101">
        <f t="shared" si="0"/>
        <v>1696550071</v>
      </c>
      <c r="F22" s="100">
        <f t="shared" si="1"/>
        <v>-105385756</v>
      </c>
      <c r="G22" s="100">
        <f t="shared" si="2"/>
        <v>105385756</v>
      </c>
      <c r="H22" s="102">
        <f t="shared" si="3"/>
        <v>1.1106157567691536E+16</v>
      </c>
    </row>
    <row r="23" spans="1:8">
      <c r="A23" s="40">
        <v>20</v>
      </c>
      <c r="B23" s="41"/>
      <c r="C23" s="41" t="s">
        <v>9</v>
      </c>
      <c r="D23" s="100">
        <v>29652369729</v>
      </c>
      <c r="E23" s="101">
        <f t="shared" si="0"/>
        <v>30477407295.918751</v>
      </c>
      <c r="F23" s="100">
        <f t="shared" si="1"/>
        <v>-825037566.91875076</v>
      </c>
      <c r="G23" s="100">
        <f t="shared" si="2"/>
        <v>825037566.91875076</v>
      </c>
      <c r="H23" s="102">
        <f t="shared" si="3"/>
        <v>6.8068698682721216E+17</v>
      </c>
    </row>
    <row r="24" spans="1:8">
      <c r="A24" s="40">
        <v>21</v>
      </c>
      <c r="B24" s="41"/>
      <c r="C24" s="41" t="s">
        <v>19</v>
      </c>
      <c r="D24" s="100">
        <v>5411603950</v>
      </c>
      <c r="E24" s="101">
        <f t="shared" si="0"/>
        <v>5250927764.5</v>
      </c>
      <c r="F24" s="100">
        <f t="shared" si="1"/>
        <v>160676185.5</v>
      </c>
      <c r="G24" s="100">
        <f t="shared" si="2"/>
        <v>160676185.5</v>
      </c>
      <c r="H24" s="102">
        <f t="shared" si="3"/>
        <v>2.5816836586830412E+16</v>
      </c>
    </row>
    <row r="25" spans="1:8">
      <c r="A25" s="40">
        <v>22</v>
      </c>
      <c r="B25" s="41"/>
      <c r="C25" s="41" t="s">
        <v>14</v>
      </c>
      <c r="D25" s="100">
        <v>6889840279</v>
      </c>
      <c r="E25" s="101">
        <f t="shared" si="0"/>
        <v>7504198189.625</v>
      </c>
      <c r="F25" s="100">
        <f t="shared" si="1"/>
        <v>-614357910.625</v>
      </c>
      <c r="G25" s="100">
        <f t="shared" si="2"/>
        <v>614357910.625</v>
      </c>
      <c r="H25" s="102">
        <f t="shared" si="3"/>
        <v>3.7743564234751546E+17</v>
      </c>
    </row>
    <row r="26" spans="1:8">
      <c r="A26" s="40">
        <v>23</v>
      </c>
      <c r="B26" s="41"/>
      <c r="C26" s="41" t="s">
        <v>29</v>
      </c>
      <c r="D26" s="100">
        <v>10007625060</v>
      </c>
      <c r="E26" s="101">
        <f t="shared" si="0"/>
        <v>9444700880.8500004</v>
      </c>
      <c r="F26" s="100">
        <f t="shared" si="1"/>
        <v>562924179.14999962</v>
      </c>
      <c r="G26" s="100">
        <f t="shared" si="2"/>
        <v>562924179.14999962</v>
      </c>
      <c r="H26" s="102">
        <f t="shared" si="3"/>
        <v>3.1688363147170086E+17</v>
      </c>
    </row>
    <row r="27" spans="1:8">
      <c r="A27" s="40">
        <v>24</v>
      </c>
      <c r="B27" s="41"/>
      <c r="C27" s="41" t="s">
        <v>56</v>
      </c>
      <c r="D27" s="100">
        <v>538766898</v>
      </c>
      <c r="E27" s="101">
        <f t="shared" si="0"/>
        <v>511402157.75</v>
      </c>
      <c r="F27" s="100">
        <f t="shared" si="1"/>
        <v>27364740.25</v>
      </c>
      <c r="G27" s="100">
        <f t="shared" si="2"/>
        <v>27364740.25</v>
      </c>
      <c r="H27" s="102">
        <f t="shared" si="3"/>
        <v>748829008949970</v>
      </c>
    </row>
    <row r="28" spans="1:8">
      <c r="A28" s="40">
        <v>25</v>
      </c>
      <c r="B28" s="41">
        <v>2019</v>
      </c>
      <c r="C28" s="41" t="s">
        <v>24</v>
      </c>
      <c r="D28" s="100">
        <v>1463095506</v>
      </c>
      <c r="E28" s="101">
        <f t="shared" si="0"/>
        <v>1696550071</v>
      </c>
      <c r="F28" s="100">
        <f t="shared" si="1"/>
        <v>-233454565</v>
      </c>
      <c r="G28" s="100">
        <f t="shared" si="2"/>
        <v>233454565</v>
      </c>
      <c r="H28" s="102">
        <f t="shared" si="3"/>
        <v>5.4501033919339224E+16</v>
      </c>
    </row>
    <row r="29" spans="1:8">
      <c r="A29" s="40">
        <v>26</v>
      </c>
      <c r="B29" s="41"/>
      <c r="C29" s="41" t="s">
        <v>9</v>
      </c>
      <c r="D29" s="100">
        <v>32993518101</v>
      </c>
      <c r="E29" s="101">
        <f t="shared" si="0"/>
        <v>30477407295.918751</v>
      </c>
      <c r="F29" s="100">
        <f t="shared" si="1"/>
        <v>2516110805.0812492</v>
      </c>
      <c r="G29" s="100">
        <f t="shared" si="2"/>
        <v>2516110805.0812492</v>
      </c>
      <c r="H29" s="102">
        <f t="shared" si="3"/>
        <v>6.330813583446612E+18</v>
      </c>
    </row>
    <row r="30" spans="1:8">
      <c r="A30" s="40">
        <v>27</v>
      </c>
      <c r="B30" s="41"/>
      <c r="C30" s="41" t="s">
        <v>19</v>
      </c>
      <c r="D30" s="100">
        <v>5270362391</v>
      </c>
      <c r="E30" s="101">
        <f t="shared" si="0"/>
        <v>5250927764.5</v>
      </c>
      <c r="F30" s="100">
        <f t="shared" si="1"/>
        <v>19434626.5</v>
      </c>
      <c r="G30" s="100">
        <f t="shared" si="2"/>
        <v>19434626.5</v>
      </c>
      <c r="H30" s="102">
        <f t="shared" si="3"/>
        <v>377704707194502.25</v>
      </c>
    </row>
    <row r="31" spans="1:8">
      <c r="A31" s="40">
        <v>28</v>
      </c>
      <c r="B31" s="41"/>
      <c r="C31" s="41" t="s">
        <v>14</v>
      </c>
      <c r="D31" s="100">
        <v>7040923959</v>
      </c>
      <c r="E31" s="101">
        <f t="shared" si="0"/>
        <v>7504198189.625</v>
      </c>
      <c r="F31" s="100">
        <f t="shared" si="1"/>
        <v>-463274230.625</v>
      </c>
      <c r="G31" s="100">
        <f t="shared" si="2"/>
        <v>463274230.625</v>
      </c>
      <c r="H31" s="102">
        <f t="shared" si="3"/>
        <v>2.146230127611857E+17</v>
      </c>
    </row>
    <row r="32" spans="1:8">
      <c r="A32" s="40">
        <v>29</v>
      </c>
      <c r="B32" s="41"/>
      <c r="C32" s="41" t="s">
        <v>29</v>
      </c>
      <c r="D32" s="100">
        <v>9623354843</v>
      </c>
      <c r="E32" s="101">
        <f t="shared" si="0"/>
        <v>9444700880.8500004</v>
      </c>
      <c r="F32" s="100">
        <f t="shared" si="1"/>
        <v>178653962.14999962</v>
      </c>
      <c r="G32" s="100">
        <f t="shared" si="2"/>
        <v>178653962.14999962</v>
      </c>
      <c r="H32" s="102">
        <f t="shared" si="3"/>
        <v>3.1917238191893496E+16</v>
      </c>
    </row>
    <row r="33" spans="1:23">
      <c r="A33" s="40">
        <v>30</v>
      </c>
      <c r="B33" s="41"/>
      <c r="C33" s="41" t="s">
        <v>56</v>
      </c>
      <c r="D33" s="100">
        <v>443484790</v>
      </c>
      <c r="E33" s="101">
        <f t="shared" si="0"/>
        <v>511402157.75</v>
      </c>
      <c r="F33" s="100">
        <f t="shared" si="1"/>
        <v>-67917367.75</v>
      </c>
      <c r="G33" s="100">
        <f t="shared" si="2"/>
        <v>67917367.75</v>
      </c>
      <c r="H33" s="102">
        <f t="shared" si="3"/>
        <v>4612768842088740</v>
      </c>
      <c r="J33" s="16" t="s">
        <v>429</v>
      </c>
      <c r="L33" s="2">
        <f>AVERAGE(G4:G63)</f>
        <v>2715854565.8714585</v>
      </c>
    </row>
    <row r="34" spans="1:23">
      <c r="A34" s="40">
        <v>31</v>
      </c>
      <c r="B34" s="41">
        <v>2020</v>
      </c>
      <c r="C34" s="41" t="s">
        <v>24</v>
      </c>
      <c r="D34" s="100">
        <v>1468316370</v>
      </c>
      <c r="E34" s="101">
        <f t="shared" si="0"/>
        <v>1696550071</v>
      </c>
      <c r="F34" s="100">
        <f t="shared" si="1"/>
        <v>-228233701</v>
      </c>
      <c r="G34" s="100">
        <f t="shared" si="2"/>
        <v>228233701</v>
      </c>
      <c r="H34" s="102">
        <f t="shared" si="3"/>
        <v>5.20906222721574E+16</v>
      </c>
      <c r="J34" s="16" t="s">
        <v>430</v>
      </c>
      <c r="L34" s="2">
        <f>AVERAGE(H4:H63)</f>
        <v>4.1887980827014873E+19</v>
      </c>
    </row>
    <row r="35" spans="1:23">
      <c r="A35" s="40">
        <v>32</v>
      </c>
      <c r="B35" s="41"/>
      <c r="C35" s="41" t="s">
        <v>9</v>
      </c>
      <c r="D35" s="100">
        <v>32060177155</v>
      </c>
      <c r="E35" s="101">
        <f t="shared" si="0"/>
        <v>30477407295.918751</v>
      </c>
      <c r="F35" s="100">
        <f t="shared" si="1"/>
        <v>1582769859.0812492</v>
      </c>
      <c r="G35" s="100">
        <f t="shared" si="2"/>
        <v>1582769859.0812492</v>
      </c>
      <c r="H35" s="102">
        <f t="shared" si="3"/>
        <v>2.5051604268160778E+18</v>
      </c>
    </row>
    <row r="36" spans="1:23">
      <c r="A36" s="40">
        <v>33</v>
      </c>
      <c r="B36" s="41"/>
      <c r="C36" s="41" t="s">
        <v>19</v>
      </c>
      <c r="D36" s="100">
        <v>5207627122</v>
      </c>
      <c r="E36" s="101">
        <f t="shared" si="0"/>
        <v>5250927764.5</v>
      </c>
      <c r="F36" s="100">
        <f t="shared" si="1"/>
        <v>-43300642.5</v>
      </c>
      <c r="G36" s="100">
        <f t="shared" si="2"/>
        <v>43300642.5</v>
      </c>
      <c r="H36" s="102">
        <f t="shared" si="3"/>
        <v>1874945640912806.3</v>
      </c>
      <c r="J36" s="16" t="s">
        <v>431</v>
      </c>
      <c r="K36" s="16"/>
      <c r="L36" s="2">
        <f>SQRT(L34)</f>
        <v>6472092461.2535372</v>
      </c>
    </row>
    <row r="37" spans="1:23">
      <c r="A37" s="40">
        <v>34</v>
      </c>
      <c r="B37" s="41"/>
      <c r="C37" s="41" t="s">
        <v>14</v>
      </c>
      <c r="D37" s="100">
        <v>8029117776</v>
      </c>
      <c r="E37" s="101">
        <f t="shared" si="0"/>
        <v>7504198189.625</v>
      </c>
      <c r="F37" s="100">
        <f t="shared" si="1"/>
        <v>524919586.375</v>
      </c>
      <c r="G37" s="100">
        <f t="shared" si="2"/>
        <v>524919586.375</v>
      </c>
      <c r="H37" s="102">
        <f t="shared" si="3"/>
        <v>2.7554057216010109E+17</v>
      </c>
    </row>
    <row r="38" spans="1:23">
      <c r="A38" s="40">
        <v>35</v>
      </c>
      <c r="B38" s="41"/>
      <c r="C38" s="41" t="s">
        <v>29</v>
      </c>
      <c r="D38" s="100">
        <v>8917088673</v>
      </c>
      <c r="E38" s="101">
        <f t="shared" si="0"/>
        <v>9444700880.8500004</v>
      </c>
      <c r="F38" s="100">
        <f t="shared" si="1"/>
        <v>-527612207.85000038</v>
      </c>
      <c r="G38" s="100">
        <f t="shared" si="2"/>
        <v>527612207.85000038</v>
      </c>
      <c r="H38" s="102">
        <f t="shared" si="3"/>
        <v>2.78374641872352E+17</v>
      </c>
    </row>
    <row r="39" spans="1:23">
      <c r="A39" s="40">
        <v>36</v>
      </c>
      <c r="B39" s="41"/>
      <c r="C39" s="41" t="s">
        <v>56</v>
      </c>
      <c r="D39" s="100">
        <v>463949319</v>
      </c>
      <c r="E39" s="101">
        <f t="shared" si="0"/>
        <v>511402157.75</v>
      </c>
      <c r="F39" s="100">
        <f t="shared" si="1"/>
        <v>-47452838.75</v>
      </c>
      <c r="G39" s="100">
        <f t="shared" si="2"/>
        <v>47452838.75</v>
      </c>
      <c r="H39" s="102">
        <f t="shared" si="3"/>
        <v>2251771905433501.5</v>
      </c>
    </row>
    <row r="40" spans="1:23">
      <c r="A40" s="40">
        <v>37</v>
      </c>
      <c r="B40" s="41">
        <v>2021</v>
      </c>
      <c r="C40" s="41" t="s">
        <v>24</v>
      </c>
      <c r="D40" s="100">
        <v>1378869193</v>
      </c>
      <c r="E40" s="101">
        <f t="shared" si="0"/>
        <v>1696550071</v>
      </c>
      <c r="F40" s="100">
        <f t="shared" si="1"/>
        <v>-317680878</v>
      </c>
      <c r="G40" s="100">
        <f t="shared" si="2"/>
        <v>317680878</v>
      </c>
      <c r="H40" s="102">
        <f t="shared" si="3"/>
        <v>1.0092114024685088E+17</v>
      </c>
    </row>
    <row r="41" spans="1:23">
      <c r="A41" s="40">
        <v>38</v>
      </c>
      <c r="B41" s="41"/>
      <c r="C41" s="41" t="s">
        <v>9</v>
      </c>
      <c r="D41" s="100">
        <v>36520774972</v>
      </c>
      <c r="E41" s="101">
        <f t="shared" si="0"/>
        <v>30477407295.918751</v>
      </c>
      <c r="F41" s="100">
        <f t="shared" si="1"/>
        <v>6043367676.0812492</v>
      </c>
      <c r="G41" s="100">
        <f t="shared" si="2"/>
        <v>6043367676.0812492</v>
      </c>
      <c r="H41" s="102">
        <f t="shared" si="3"/>
        <v>3.6522292868303679E+19</v>
      </c>
    </row>
    <row r="42" spans="1:23">
      <c r="A42" s="40">
        <v>39</v>
      </c>
      <c r="B42" s="41"/>
      <c r="C42" s="41" t="s">
        <v>19</v>
      </c>
      <c r="D42" s="100">
        <v>5090346759</v>
      </c>
      <c r="E42" s="101">
        <f t="shared" si="0"/>
        <v>5250927764.5</v>
      </c>
      <c r="F42" s="100">
        <f t="shared" si="1"/>
        <v>-160581005.5</v>
      </c>
      <c r="G42" s="100">
        <f t="shared" si="2"/>
        <v>160581005.5</v>
      </c>
      <c r="H42" s="102">
        <f t="shared" si="3"/>
        <v>2.5786259327391032E+16</v>
      </c>
      <c r="I42" s="16"/>
      <c r="J42" s="16"/>
      <c r="K42" s="16"/>
      <c r="L42" s="16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>
      <c r="A43" s="40">
        <v>40</v>
      </c>
      <c r="B43" s="41"/>
      <c r="C43" s="41" t="s">
        <v>14</v>
      </c>
      <c r="D43" s="100">
        <v>8045303341</v>
      </c>
      <c r="E43" s="101">
        <f t="shared" si="0"/>
        <v>7504198189.625</v>
      </c>
      <c r="F43" s="100">
        <f t="shared" si="1"/>
        <v>541105151.375</v>
      </c>
      <c r="G43" s="100">
        <f t="shared" si="2"/>
        <v>541105151.375</v>
      </c>
      <c r="H43" s="102">
        <f t="shared" si="3"/>
        <v>2.9279478484456166E+17</v>
      </c>
    </row>
    <row r="44" spans="1:23">
      <c r="A44" s="40">
        <v>41</v>
      </c>
      <c r="B44" s="41"/>
      <c r="C44" s="41" t="s">
        <v>29</v>
      </c>
      <c r="D44" s="100">
        <v>8743187104</v>
      </c>
      <c r="E44" s="101">
        <f t="shared" si="0"/>
        <v>9444700880.8500004</v>
      </c>
      <c r="F44" s="100">
        <f t="shared" si="1"/>
        <v>-701513776.85000038</v>
      </c>
      <c r="G44" s="100">
        <f t="shared" si="2"/>
        <v>701513776.85000038</v>
      </c>
      <c r="H44" s="102">
        <f t="shared" si="3"/>
        <v>4.9212157911035213E+17</v>
      </c>
    </row>
    <row r="45" spans="1:23">
      <c r="A45" s="40">
        <v>42</v>
      </c>
      <c r="B45" s="41"/>
      <c r="C45" s="41" t="s">
        <v>56</v>
      </c>
      <c r="D45" s="100">
        <v>507089526</v>
      </c>
      <c r="E45" s="101">
        <f t="shared" si="0"/>
        <v>511402157.75</v>
      </c>
      <c r="F45" s="100">
        <f t="shared" si="1"/>
        <v>-4312631.75</v>
      </c>
      <c r="G45" s="100">
        <f t="shared" si="2"/>
        <v>4312631.75</v>
      </c>
      <c r="H45" s="102">
        <f t="shared" si="3"/>
        <v>18598792611108.063</v>
      </c>
    </row>
    <row r="46" spans="1:23">
      <c r="A46" s="40">
        <v>43</v>
      </c>
      <c r="B46" s="41">
        <v>2022</v>
      </c>
      <c r="C46" s="41" t="s">
        <v>24</v>
      </c>
      <c r="D46" s="100">
        <v>2103787967</v>
      </c>
      <c r="E46" s="101">
        <f t="shared" ref="E46:E51" si="4">E52</f>
        <v>1696550071</v>
      </c>
      <c r="F46" s="100">
        <f t="shared" si="1"/>
        <v>407237896</v>
      </c>
      <c r="G46" s="100">
        <f t="shared" si="2"/>
        <v>407237896</v>
      </c>
      <c r="H46" s="102">
        <f t="shared" si="3"/>
        <v>1.6584270393850682E+17</v>
      </c>
    </row>
    <row r="47" spans="1:23">
      <c r="A47" s="40">
        <v>44</v>
      </c>
      <c r="B47" s="41"/>
      <c r="C47" s="41" t="s">
        <v>9</v>
      </c>
      <c r="D47" s="100">
        <v>40705392966.400002</v>
      </c>
      <c r="E47" s="101">
        <f t="shared" si="4"/>
        <v>30477407295.918751</v>
      </c>
      <c r="F47" s="100">
        <f t="shared" si="1"/>
        <v>10227985670.481251</v>
      </c>
      <c r="G47" s="100">
        <f t="shared" si="2"/>
        <v>10227985670.481251</v>
      </c>
      <c r="H47" s="102">
        <f t="shared" si="3"/>
        <v>1.046116908755698E+20</v>
      </c>
    </row>
    <row r="48" spans="1:23">
      <c r="A48" s="40">
        <v>45</v>
      </c>
      <c r="B48" s="41"/>
      <c r="C48" s="41" t="s">
        <v>19</v>
      </c>
      <c r="D48" s="100">
        <v>5614897694</v>
      </c>
      <c r="E48" s="101">
        <f t="shared" si="4"/>
        <v>5250927764.5</v>
      </c>
      <c r="F48" s="100">
        <f t="shared" si="1"/>
        <v>363969929.5</v>
      </c>
      <c r="G48" s="100">
        <f t="shared" si="2"/>
        <v>363969929.5</v>
      </c>
      <c r="H48" s="102">
        <f t="shared" si="3"/>
        <v>1.3247410958023498E+17</v>
      </c>
    </row>
    <row r="49" spans="1:13">
      <c r="A49" s="40">
        <v>46</v>
      </c>
      <c r="B49" s="41"/>
      <c r="C49" s="41" t="s">
        <v>14</v>
      </c>
      <c r="D49" s="100">
        <v>9625230949</v>
      </c>
      <c r="E49" s="101">
        <f t="shared" si="4"/>
        <v>7504198189.625</v>
      </c>
      <c r="F49" s="100">
        <f t="shared" si="1"/>
        <v>2121032759.375</v>
      </c>
      <c r="G49" s="100">
        <f t="shared" si="2"/>
        <v>2121032759.375</v>
      </c>
      <c r="H49" s="102">
        <f t="shared" si="3"/>
        <v>4.4987799663419264E+18</v>
      </c>
    </row>
    <row r="50" spans="1:13">
      <c r="A50" s="40">
        <v>47</v>
      </c>
      <c r="B50" s="41"/>
      <c r="C50" s="41" t="s">
        <v>29</v>
      </c>
      <c r="D50" s="100">
        <v>9722996820.7999992</v>
      </c>
      <c r="E50" s="101">
        <f t="shared" si="4"/>
        <v>9444700880.8500004</v>
      </c>
      <c r="F50" s="100">
        <f t="shared" si="1"/>
        <v>278295939.94999886</v>
      </c>
      <c r="G50" s="100">
        <f t="shared" si="2"/>
        <v>278295939.94999886</v>
      </c>
      <c r="H50" s="102">
        <f t="shared" si="3"/>
        <v>7.7448630192653376E+16</v>
      </c>
      <c r="L50" s="126" t="s">
        <v>1850</v>
      </c>
      <c r="M50" s="127"/>
    </row>
    <row r="51" spans="1:13" ht="27.75" customHeight="1">
      <c r="A51" s="40">
        <v>48</v>
      </c>
      <c r="B51" s="41"/>
      <c r="C51" s="41" t="s">
        <v>56</v>
      </c>
      <c r="D51" s="100">
        <v>528320880</v>
      </c>
      <c r="E51" s="101">
        <f t="shared" si="4"/>
        <v>511402157.75</v>
      </c>
      <c r="F51" s="100">
        <f t="shared" si="1"/>
        <v>16918722.25</v>
      </c>
      <c r="G51" s="100">
        <f t="shared" si="2"/>
        <v>16918722.25</v>
      </c>
      <c r="H51" s="102">
        <f t="shared" si="3"/>
        <v>286243162572645.06</v>
      </c>
      <c r="J51" s="55" t="s">
        <v>1</v>
      </c>
      <c r="K51" s="56" t="s">
        <v>411</v>
      </c>
      <c r="L51" s="126" t="s">
        <v>1851</v>
      </c>
      <c r="M51" s="127" t="s">
        <v>1852</v>
      </c>
    </row>
    <row r="52" spans="1:13">
      <c r="A52" s="40">
        <v>49</v>
      </c>
      <c r="B52" s="41">
        <v>2023</v>
      </c>
      <c r="C52" s="41" t="s">
        <v>24</v>
      </c>
      <c r="D52" s="100"/>
      <c r="E52" s="101">
        <f t="shared" ref="E52:E57" si="5">AVERAGE(D46,D40,D34,D28,D22,D16,D10,D4)</f>
        <v>1696550071</v>
      </c>
      <c r="F52" s="100">
        <f t="shared" si="1"/>
        <v>-1696550071</v>
      </c>
      <c r="G52" s="100">
        <f t="shared" si="2"/>
        <v>1696550071</v>
      </c>
      <c r="H52" s="102">
        <f t="shared" si="3"/>
        <v>2.8782821434101048E+18</v>
      </c>
      <c r="J52" s="51">
        <v>2023</v>
      </c>
      <c r="K52" s="52" t="s">
        <v>24</v>
      </c>
      <c r="L52" s="121">
        <f>E52-D46</f>
        <v>-407237896</v>
      </c>
      <c r="M52" s="122">
        <f>L52/D46</f>
        <v>-0.19357364068429431</v>
      </c>
    </row>
    <row r="53" spans="1:13">
      <c r="A53" s="40">
        <v>50</v>
      </c>
      <c r="B53" s="41"/>
      <c r="C53" s="41" t="s">
        <v>9</v>
      </c>
      <c r="D53" s="100"/>
      <c r="E53" s="101">
        <f t="shared" si="5"/>
        <v>30477407295.918751</v>
      </c>
      <c r="F53" s="100">
        <f t="shared" si="1"/>
        <v>-30477407295.918751</v>
      </c>
      <c r="G53" s="100">
        <f t="shared" si="2"/>
        <v>30477407295.918751</v>
      </c>
      <c r="H53" s="102">
        <f t="shared" si="3"/>
        <v>9.2887235548132147E+20</v>
      </c>
      <c r="J53" s="40"/>
      <c r="K53" s="41" t="s">
        <v>9</v>
      </c>
      <c r="L53" s="121">
        <f>E53-D47</f>
        <v>-10227985670.481251</v>
      </c>
      <c r="M53" s="122">
        <f>L53/D47</f>
        <v>-0.25126856480476367</v>
      </c>
    </row>
    <row r="54" spans="1:13">
      <c r="A54" s="40">
        <v>51</v>
      </c>
      <c r="B54" s="41"/>
      <c r="C54" s="41" t="s">
        <v>19</v>
      </c>
      <c r="D54" s="100"/>
      <c r="E54" s="101">
        <f t="shared" si="5"/>
        <v>5250927764.5</v>
      </c>
      <c r="F54" s="100">
        <f t="shared" si="1"/>
        <v>-5250927764.5</v>
      </c>
      <c r="G54" s="100">
        <f t="shared" si="2"/>
        <v>5250927764.5</v>
      </c>
      <c r="H54" s="102">
        <f t="shared" si="3"/>
        <v>2.7572242387996967E+19</v>
      </c>
      <c r="J54" s="40"/>
      <c r="K54" s="41" t="s">
        <v>19</v>
      </c>
      <c r="L54" s="121">
        <f>E54-D48</f>
        <v>-363969929.5</v>
      </c>
      <c r="M54" s="122">
        <f>L54/D48</f>
        <v>-6.4822183650635898E-2</v>
      </c>
    </row>
    <row r="55" spans="1:13">
      <c r="A55" s="40">
        <v>52</v>
      </c>
      <c r="B55" s="41"/>
      <c r="C55" s="41" t="s">
        <v>14</v>
      </c>
      <c r="D55" s="100"/>
      <c r="E55" s="101">
        <f t="shared" si="5"/>
        <v>7504198189.625</v>
      </c>
      <c r="F55" s="100">
        <f t="shared" si="1"/>
        <v>-7504198189.625</v>
      </c>
      <c r="G55" s="100">
        <f t="shared" si="2"/>
        <v>7504198189.625</v>
      </c>
      <c r="H55" s="102">
        <f t="shared" si="3"/>
        <v>5.6312990469171126E+19</v>
      </c>
      <c r="J55" s="40"/>
      <c r="K55" s="41" t="s">
        <v>14</v>
      </c>
      <c r="L55" s="121">
        <f>E55-D49</f>
        <v>-2121032759.375</v>
      </c>
      <c r="M55" s="122">
        <f>L55/D49</f>
        <v>-0.22036175242063794</v>
      </c>
    </row>
    <row r="56" spans="1:13">
      <c r="A56" s="40">
        <v>53</v>
      </c>
      <c r="B56" s="41"/>
      <c r="C56" s="41" t="s">
        <v>29</v>
      </c>
      <c r="D56" s="100"/>
      <c r="E56" s="101">
        <f t="shared" si="5"/>
        <v>9444700880.8500004</v>
      </c>
      <c r="F56" s="100">
        <f t="shared" si="1"/>
        <v>-9444700880.8500004</v>
      </c>
      <c r="G56" s="100">
        <f t="shared" si="2"/>
        <v>9444700880.8500004</v>
      </c>
      <c r="H56" s="102">
        <f t="shared" si="3"/>
        <v>8.9202374728728773E+19</v>
      </c>
      <c r="J56" s="40"/>
      <c r="K56" s="41" t="s">
        <v>29</v>
      </c>
      <c r="L56" s="121">
        <f>E56-D50</f>
        <v>-278295939.94999886</v>
      </c>
      <c r="M56" s="122">
        <f>L56/D50</f>
        <v>-2.8622444816052188E-2</v>
      </c>
    </row>
    <row r="57" spans="1:13">
      <c r="A57" s="40">
        <v>54</v>
      </c>
      <c r="B57" s="41"/>
      <c r="C57" s="41" t="s">
        <v>56</v>
      </c>
      <c r="D57" s="100"/>
      <c r="E57" s="101">
        <f t="shared" si="5"/>
        <v>511402157.75</v>
      </c>
      <c r="F57" s="100">
        <f t="shared" si="1"/>
        <v>-511402157.75</v>
      </c>
      <c r="G57" s="100">
        <f t="shared" si="2"/>
        <v>511402157.75</v>
      </c>
      <c r="H57" s="102">
        <f t="shared" si="3"/>
        <v>2.6153216695135587E+17</v>
      </c>
      <c r="J57" s="40"/>
      <c r="K57" s="41" t="s">
        <v>56</v>
      </c>
      <c r="L57" s="121">
        <f>E57-D51</f>
        <v>-16918722.25</v>
      </c>
      <c r="M57" s="122">
        <f>L57/D51</f>
        <v>-3.2023572965732494E-2</v>
      </c>
    </row>
    <row r="58" spans="1:13">
      <c r="A58" s="40">
        <v>55</v>
      </c>
      <c r="B58" s="41">
        <v>2024</v>
      </c>
      <c r="C58" s="41" t="s">
        <v>24</v>
      </c>
      <c r="D58" s="100"/>
      <c r="E58" s="101">
        <f>AVERAGE(D46,D40,D34,D28,D22,D16,D10,D4,E52)</f>
        <v>1696550071</v>
      </c>
      <c r="F58" s="100">
        <f t="shared" ref="F58:F63" si="6">D58-E58</f>
        <v>-1696550071</v>
      </c>
      <c r="G58" s="100">
        <f t="shared" ref="G58:G63" si="7">ABS(F58)</f>
        <v>1696550071</v>
      </c>
      <c r="H58" s="102">
        <f t="shared" ref="H58:H63" si="8">F58^2</f>
        <v>2.8782821434101048E+18</v>
      </c>
      <c r="J58" s="40">
        <v>2024</v>
      </c>
      <c r="K58" s="41" t="s">
        <v>24</v>
      </c>
      <c r="L58" s="121">
        <f>E58-E52</f>
        <v>0</v>
      </c>
      <c r="M58" s="123"/>
    </row>
    <row r="59" spans="1:13">
      <c r="A59" s="40">
        <v>56</v>
      </c>
      <c r="B59" s="41"/>
      <c r="C59" s="41" t="s">
        <v>9</v>
      </c>
      <c r="D59" s="100"/>
      <c r="E59" s="101">
        <f>AVERAGE(D47,D41,D35,D29,D23,D17,D11,D5,E53)</f>
        <v>30477407295.918751</v>
      </c>
      <c r="F59" s="100">
        <f t="shared" si="6"/>
        <v>-30477407295.918751</v>
      </c>
      <c r="G59" s="100">
        <f t="shared" si="7"/>
        <v>30477407295.918751</v>
      </c>
      <c r="H59" s="102">
        <f t="shared" si="8"/>
        <v>9.2887235548132147E+20</v>
      </c>
      <c r="J59" s="40"/>
      <c r="K59" s="41" t="s">
        <v>9</v>
      </c>
      <c r="L59" s="121">
        <f>E59-E53</f>
        <v>0</v>
      </c>
      <c r="M59" s="123"/>
    </row>
    <row r="60" spans="1:13">
      <c r="A60" s="40">
        <v>57</v>
      </c>
      <c r="B60" s="41"/>
      <c r="C60" s="41" t="s">
        <v>19</v>
      </c>
      <c r="D60" s="100"/>
      <c r="E60" s="101">
        <f>AVERAGE(D48,D42,D36,D30,D24,D18,D12,D6,E54)</f>
        <v>5250927764.5</v>
      </c>
      <c r="F60" s="100">
        <f t="shared" si="6"/>
        <v>-5250927764.5</v>
      </c>
      <c r="G60" s="100">
        <f t="shared" si="7"/>
        <v>5250927764.5</v>
      </c>
      <c r="H60" s="102">
        <f t="shared" si="8"/>
        <v>2.7572242387996967E+19</v>
      </c>
      <c r="J60" s="40"/>
      <c r="K60" s="41" t="s">
        <v>19</v>
      </c>
      <c r="L60" s="121">
        <f>E60-E54</f>
        <v>0</v>
      </c>
      <c r="M60" s="123"/>
    </row>
    <row r="61" spans="1:13">
      <c r="A61" s="40">
        <v>58</v>
      </c>
      <c r="B61" s="41"/>
      <c r="C61" s="41" t="s">
        <v>14</v>
      </c>
      <c r="D61" s="100"/>
      <c r="E61" s="101">
        <f>AVERAGE(D49,D43,D37,D31,D25,D19,D13,D7,E55)</f>
        <v>7504198189.625</v>
      </c>
      <c r="F61" s="100">
        <f t="shared" si="6"/>
        <v>-7504198189.625</v>
      </c>
      <c r="G61" s="100">
        <f t="shared" si="7"/>
        <v>7504198189.625</v>
      </c>
      <c r="H61" s="102">
        <f t="shared" si="8"/>
        <v>5.6312990469171126E+19</v>
      </c>
      <c r="J61" s="40"/>
      <c r="K61" s="41" t="s">
        <v>14</v>
      </c>
      <c r="L61" s="121">
        <f>E61-E55</f>
        <v>0</v>
      </c>
      <c r="M61" s="123"/>
    </row>
    <row r="62" spans="1:13">
      <c r="A62" s="40">
        <v>59</v>
      </c>
      <c r="B62" s="41"/>
      <c r="C62" s="41" t="s">
        <v>29</v>
      </c>
      <c r="D62" s="100"/>
      <c r="E62" s="101">
        <f>AVERAGE(D50,D44,D38,D32,D26,D20,D14,D8,E56)</f>
        <v>9444700880.8500004</v>
      </c>
      <c r="F62" s="100">
        <f t="shared" si="6"/>
        <v>-9444700880.8500004</v>
      </c>
      <c r="G62" s="100">
        <f t="shared" si="7"/>
        <v>9444700880.8500004</v>
      </c>
      <c r="H62" s="102">
        <f t="shared" si="8"/>
        <v>8.9202374728728773E+19</v>
      </c>
      <c r="J62" s="40"/>
      <c r="K62" s="41" t="s">
        <v>29</v>
      </c>
      <c r="L62" s="121">
        <f>E62-E56</f>
        <v>0</v>
      </c>
      <c r="M62" s="123"/>
    </row>
    <row r="63" spans="1:13">
      <c r="A63" s="43">
        <v>60</v>
      </c>
      <c r="B63" s="44"/>
      <c r="C63" s="44" t="s">
        <v>56</v>
      </c>
      <c r="D63" s="103"/>
      <c r="E63" s="104">
        <f>AVERAGE(D51,D45,D39,D33,D27,D21,D15,D9,E57)</f>
        <v>511402157.75</v>
      </c>
      <c r="F63" s="103">
        <f t="shared" si="6"/>
        <v>-511402157.75</v>
      </c>
      <c r="G63" s="103">
        <f t="shared" si="7"/>
        <v>511402157.75</v>
      </c>
      <c r="H63" s="105">
        <f t="shared" si="8"/>
        <v>2.6153216695135587E+17</v>
      </c>
      <c r="J63" s="43"/>
      <c r="K63" s="44" t="s">
        <v>56</v>
      </c>
      <c r="L63" s="124">
        <f>E63-E57</f>
        <v>0</v>
      </c>
      <c r="M63" s="125"/>
    </row>
    <row r="64" spans="1:13">
      <c r="E64" s="18"/>
    </row>
    <row r="65" spans="1:18">
      <c r="D65" t="s">
        <v>4</v>
      </c>
      <c r="E65" s="118" t="s">
        <v>429</v>
      </c>
      <c r="F65" s="112"/>
      <c r="G65" s="113">
        <f>AVERAGE(G4:G63)</f>
        <v>2715854565.8714585</v>
      </c>
    </row>
    <row r="66" spans="1:18">
      <c r="E66" s="119" t="s">
        <v>430</v>
      </c>
      <c r="F66" s="114"/>
      <c r="G66" s="115">
        <f>AVERAGE(H4:H63)</f>
        <v>4.1887980827014873E+19</v>
      </c>
    </row>
    <row r="67" spans="1:18">
      <c r="E67" s="120" t="s">
        <v>431</v>
      </c>
      <c r="F67" s="116"/>
      <c r="G67" s="117">
        <f>SQRT(G66)</f>
        <v>6472092461.2535372</v>
      </c>
    </row>
    <row r="68" spans="1:18">
      <c r="E68" s="18"/>
    </row>
    <row r="69" spans="1:18">
      <c r="E69" s="18"/>
    </row>
    <row r="70" spans="1:18">
      <c r="E70" s="18"/>
    </row>
    <row r="71" spans="1:18">
      <c r="E71" s="18"/>
    </row>
    <row r="72" spans="1:18">
      <c r="E72" s="18"/>
    </row>
    <row r="73" spans="1:18">
      <c r="A73" s="74" t="s">
        <v>432</v>
      </c>
      <c r="B73" s="75" t="s">
        <v>1</v>
      </c>
      <c r="C73" s="75" t="s">
        <v>419</v>
      </c>
      <c r="D73" s="75" t="s">
        <v>403</v>
      </c>
      <c r="E73" s="106" t="s">
        <v>436</v>
      </c>
      <c r="F73" s="106" t="s">
        <v>428</v>
      </c>
      <c r="G73" s="106" t="s">
        <v>421</v>
      </c>
      <c r="H73" s="107" t="s">
        <v>422</v>
      </c>
      <c r="I73" s="16"/>
      <c r="J73" s="16"/>
      <c r="K73" s="16"/>
      <c r="L73" s="16"/>
      <c r="M73" s="7"/>
      <c r="N73" s="7"/>
      <c r="O73" s="7"/>
      <c r="P73" s="7"/>
      <c r="Q73" s="7"/>
      <c r="R73" s="7"/>
    </row>
    <row r="74" spans="1:18">
      <c r="A74" s="40">
        <v>1</v>
      </c>
      <c r="B74" s="41">
        <v>2015</v>
      </c>
      <c r="C74" s="41" t="s">
        <v>24</v>
      </c>
      <c r="D74" s="100">
        <v>304712992</v>
      </c>
      <c r="E74" s="101">
        <f t="shared" ref="E74:E121" si="9">E80</f>
        <v>318353130.125</v>
      </c>
      <c r="F74" s="100">
        <f>D74-E74</f>
        <v>-13640138.125</v>
      </c>
      <c r="G74" s="100">
        <f>ABS(F74)</f>
        <v>13640138.125</v>
      </c>
      <c r="H74" s="102">
        <f>F74^2</f>
        <v>186053368069078.5</v>
      </c>
    </row>
    <row r="75" spans="1:18">
      <c r="A75" s="40">
        <v>2</v>
      </c>
      <c r="B75" s="41"/>
      <c r="C75" s="41" t="s">
        <v>9</v>
      </c>
      <c r="D75" s="100">
        <v>25268432629</v>
      </c>
      <c r="E75" s="101">
        <f t="shared" si="9"/>
        <v>31581859482.75</v>
      </c>
      <c r="F75" s="100">
        <f t="shared" ref="F75:F133" si="10">D75-E75</f>
        <v>-6313426853.75</v>
      </c>
      <c r="G75" s="100">
        <f t="shared" ref="G75:G133" si="11">ABS(F75)</f>
        <v>6313426853.75</v>
      </c>
      <c r="H75" s="102">
        <f t="shared" ref="H75:H133" si="12">F75^2</f>
        <v>3.9859358637651624E+19</v>
      </c>
    </row>
    <row r="76" spans="1:18">
      <c r="A76" s="40">
        <v>3</v>
      </c>
      <c r="B76" s="41"/>
      <c r="C76" s="41" t="s">
        <v>19</v>
      </c>
      <c r="D76" s="100">
        <v>9777306087</v>
      </c>
      <c r="E76" s="101">
        <f t="shared" si="9"/>
        <v>11405618051.125</v>
      </c>
      <c r="F76" s="100">
        <f t="shared" si="10"/>
        <v>-1628311964.125</v>
      </c>
      <c r="G76" s="100">
        <f t="shared" si="11"/>
        <v>1628311964.125</v>
      </c>
      <c r="H76" s="102">
        <f t="shared" si="12"/>
        <v>2.6513998525126154E+18</v>
      </c>
    </row>
    <row r="77" spans="1:18">
      <c r="A77" s="40">
        <v>4</v>
      </c>
      <c r="B77" s="41"/>
      <c r="C77" s="41" t="s">
        <v>14</v>
      </c>
      <c r="D77" s="100">
        <v>6866967640</v>
      </c>
      <c r="E77" s="101">
        <f t="shared" si="9"/>
        <v>7133225178</v>
      </c>
      <c r="F77" s="100">
        <f t="shared" si="10"/>
        <v>-266257538</v>
      </c>
      <c r="G77" s="100">
        <f t="shared" si="11"/>
        <v>266257538</v>
      </c>
      <c r="H77" s="102">
        <f t="shared" si="12"/>
        <v>7.089307654182144E+16</v>
      </c>
    </row>
    <row r="78" spans="1:18">
      <c r="A78" s="40">
        <v>5</v>
      </c>
      <c r="B78" s="41"/>
      <c r="C78" s="41" t="s">
        <v>29</v>
      </c>
      <c r="D78" s="100">
        <v>6269480076</v>
      </c>
      <c r="E78" s="101">
        <f t="shared" si="9"/>
        <v>7323332560.3637505</v>
      </c>
      <c r="F78" s="100">
        <f t="shared" si="10"/>
        <v>-1053852484.3637505</v>
      </c>
      <c r="G78" s="100">
        <f t="shared" si="11"/>
        <v>1053852484.3637505</v>
      </c>
      <c r="H78" s="102">
        <f t="shared" si="12"/>
        <v>1.1106050587996489E+18</v>
      </c>
    </row>
    <row r="79" spans="1:18">
      <c r="A79" s="40">
        <v>6</v>
      </c>
      <c r="B79" s="41"/>
      <c r="C79" s="41" t="s">
        <v>56</v>
      </c>
      <c r="D79" s="100">
        <v>406012702</v>
      </c>
      <c r="E79" s="101">
        <f t="shared" si="9"/>
        <v>665397501.375</v>
      </c>
      <c r="F79" s="100">
        <f t="shared" si="10"/>
        <v>-259384799.375</v>
      </c>
      <c r="G79" s="100">
        <f t="shared" si="11"/>
        <v>259384799.375</v>
      </c>
      <c r="H79" s="102">
        <f t="shared" si="12"/>
        <v>6.7280474146809E+16</v>
      </c>
    </row>
    <row r="80" spans="1:18">
      <c r="A80" s="40">
        <v>7</v>
      </c>
      <c r="B80" s="41">
        <v>2016</v>
      </c>
      <c r="C80" s="41" t="s">
        <v>24</v>
      </c>
      <c r="D80" s="100">
        <v>291112672</v>
      </c>
      <c r="E80" s="101">
        <f t="shared" si="9"/>
        <v>318353130.125</v>
      </c>
      <c r="F80" s="100">
        <f t="shared" si="10"/>
        <v>-27240458.125</v>
      </c>
      <c r="G80" s="100">
        <f t="shared" si="11"/>
        <v>27240458.125</v>
      </c>
      <c r="H80" s="102">
        <f t="shared" si="12"/>
        <v>742042558859878.5</v>
      </c>
    </row>
    <row r="81" spans="1:8">
      <c r="A81" s="40">
        <v>8</v>
      </c>
      <c r="B81" s="41"/>
      <c r="C81" s="41" t="s">
        <v>9</v>
      </c>
      <c r="D81" s="100">
        <v>25080619389</v>
      </c>
      <c r="E81" s="101">
        <f t="shared" si="9"/>
        <v>31581859482.75</v>
      </c>
      <c r="F81" s="100">
        <f t="shared" si="10"/>
        <v>-6501240093.75</v>
      </c>
      <c r="G81" s="100">
        <f t="shared" si="11"/>
        <v>6501240093.75</v>
      </c>
      <c r="H81" s="102">
        <f t="shared" si="12"/>
        <v>4.2266122756582506E+19</v>
      </c>
    </row>
    <row r="82" spans="1:8">
      <c r="A82" s="40">
        <v>9</v>
      </c>
      <c r="B82" s="41"/>
      <c r="C82" s="41" t="s">
        <v>19</v>
      </c>
      <c r="D82" s="100">
        <v>9410351976</v>
      </c>
      <c r="E82" s="101">
        <f t="shared" si="9"/>
        <v>11405618051.125</v>
      </c>
      <c r="F82" s="100">
        <f t="shared" si="10"/>
        <v>-1995266075.125</v>
      </c>
      <c r="G82" s="100">
        <f t="shared" si="11"/>
        <v>1995266075.125</v>
      </c>
      <c r="H82" s="102">
        <f t="shared" si="12"/>
        <v>3.9810867105447219E+18</v>
      </c>
    </row>
    <row r="83" spans="1:8">
      <c r="A83" s="40">
        <v>10</v>
      </c>
      <c r="B83" s="41"/>
      <c r="C83" s="41" t="s">
        <v>14</v>
      </c>
      <c r="D83" s="100">
        <v>6562910838</v>
      </c>
      <c r="E83" s="101">
        <f t="shared" si="9"/>
        <v>7133225178</v>
      </c>
      <c r="F83" s="100">
        <f t="shared" si="10"/>
        <v>-570314340</v>
      </c>
      <c r="G83" s="100">
        <f t="shared" si="11"/>
        <v>570314340</v>
      </c>
      <c r="H83" s="102">
        <f t="shared" si="12"/>
        <v>3.2525844640963558E+17</v>
      </c>
    </row>
    <row r="84" spans="1:8">
      <c r="A84" s="40">
        <v>11</v>
      </c>
      <c r="B84" s="41"/>
      <c r="C84" s="41" t="s">
        <v>29</v>
      </c>
      <c r="D84" s="100">
        <v>6506949449</v>
      </c>
      <c r="E84" s="101">
        <f t="shared" si="9"/>
        <v>7323332560.3637505</v>
      </c>
      <c r="F84" s="100">
        <f t="shared" si="10"/>
        <v>-816383111.36375046</v>
      </c>
      <c r="G84" s="100">
        <f t="shared" si="11"/>
        <v>816383111.36375046</v>
      </c>
      <c r="H84" s="102">
        <f t="shared" si="12"/>
        <v>6.6648138451995776E+17</v>
      </c>
    </row>
    <row r="85" spans="1:8">
      <c r="A85" s="40">
        <v>12</v>
      </c>
      <c r="B85" s="41"/>
      <c r="C85" s="41" t="s">
        <v>56</v>
      </c>
      <c r="D85" s="100">
        <v>436291372</v>
      </c>
      <c r="E85" s="101">
        <f t="shared" si="9"/>
        <v>665397501.375</v>
      </c>
      <c r="F85" s="100">
        <f t="shared" si="10"/>
        <v>-229106129.375</v>
      </c>
      <c r="G85" s="100">
        <f t="shared" si="11"/>
        <v>229106129.375</v>
      </c>
      <c r="H85" s="102">
        <f t="shared" si="12"/>
        <v>5.248961851719424E+16</v>
      </c>
    </row>
    <row r="86" spans="1:8">
      <c r="A86" s="40">
        <v>13</v>
      </c>
      <c r="B86" s="41">
        <v>2017</v>
      </c>
      <c r="C86" s="41" t="s">
        <v>24</v>
      </c>
      <c r="D86" s="100">
        <v>277487868</v>
      </c>
      <c r="E86" s="101">
        <f t="shared" si="9"/>
        <v>318353130.125</v>
      </c>
      <c r="F86" s="100">
        <f t="shared" si="10"/>
        <v>-40865262.125</v>
      </c>
      <c r="G86" s="100">
        <f t="shared" si="11"/>
        <v>40865262.125</v>
      </c>
      <c r="H86" s="102">
        <f t="shared" si="12"/>
        <v>1669969648544959.5</v>
      </c>
    </row>
    <row r="87" spans="1:8">
      <c r="A87" s="40">
        <v>14</v>
      </c>
      <c r="B87" s="41"/>
      <c r="C87" s="41" t="s">
        <v>9</v>
      </c>
      <c r="D87" s="100">
        <v>27905799662</v>
      </c>
      <c r="E87" s="101">
        <f t="shared" si="9"/>
        <v>31581859482.75</v>
      </c>
      <c r="F87" s="100">
        <f t="shared" si="10"/>
        <v>-3676059820.75</v>
      </c>
      <c r="G87" s="100">
        <f t="shared" si="11"/>
        <v>3676059820.75</v>
      </c>
      <c r="H87" s="102">
        <f t="shared" si="12"/>
        <v>1.3513415805732522E+19</v>
      </c>
    </row>
    <row r="88" spans="1:8">
      <c r="A88" s="40">
        <v>15</v>
      </c>
      <c r="B88" s="41"/>
      <c r="C88" s="41" t="s">
        <v>19</v>
      </c>
      <c r="D88" s="100">
        <v>10632403130</v>
      </c>
      <c r="E88" s="101">
        <f t="shared" si="9"/>
        <v>11405618051.125</v>
      </c>
      <c r="F88" s="100">
        <f t="shared" si="10"/>
        <v>-773214921.125</v>
      </c>
      <c r="G88" s="100">
        <f t="shared" si="11"/>
        <v>773214921.125</v>
      </c>
      <c r="H88" s="102">
        <f t="shared" si="12"/>
        <v>5.9786131425033997E+17</v>
      </c>
    </row>
    <row r="89" spans="1:8">
      <c r="A89" s="40">
        <v>16</v>
      </c>
      <c r="B89" s="41"/>
      <c r="C89" s="41" t="s">
        <v>14</v>
      </c>
      <c r="D89" s="100">
        <v>6781042051</v>
      </c>
      <c r="E89" s="101">
        <f t="shared" si="9"/>
        <v>7133225178</v>
      </c>
      <c r="F89" s="100">
        <f t="shared" si="10"/>
        <v>-352183127</v>
      </c>
      <c r="G89" s="100">
        <f t="shared" si="11"/>
        <v>352183127</v>
      </c>
      <c r="H89" s="102">
        <f t="shared" si="12"/>
        <v>1.2403295494349813E+17</v>
      </c>
    </row>
    <row r="90" spans="1:8">
      <c r="A90" s="40">
        <v>17</v>
      </c>
      <c r="B90" s="41"/>
      <c r="C90" s="41" t="s">
        <v>29</v>
      </c>
      <c r="D90" s="100">
        <v>6915469844</v>
      </c>
      <c r="E90" s="101">
        <f t="shared" si="9"/>
        <v>7323332560.3637505</v>
      </c>
      <c r="F90" s="100">
        <f t="shared" si="10"/>
        <v>-407862716.36375046</v>
      </c>
      <c r="G90" s="100">
        <f t="shared" si="11"/>
        <v>407862716.36375046</v>
      </c>
      <c r="H90" s="102">
        <f t="shared" si="12"/>
        <v>1.6635199539961715E+17</v>
      </c>
    </row>
    <row r="91" spans="1:8">
      <c r="A91" s="40">
        <v>18</v>
      </c>
      <c r="B91" s="41"/>
      <c r="C91" s="41" t="s">
        <v>56</v>
      </c>
      <c r="D91" s="100">
        <v>626870193</v>
      </c>
      <c r="E91" s="101">
        <f t="shared" si="9"/>
        <v>665397501.375</v>
      </c>
      <c r="F91" s="100">
        <f t="shared" si="10"/>
        <v>-38527308.375</v>
      </c>
      <c r="G91" s="100">
        <f t="shared" si="11"/>
        <v>38527308.375</v>
      </c>
      <c r="H91" s="102">
        <f t="shared" si="12"/>
        <v>1484353490622345.3</v>
      </c>
    </row>
    <row r="92" spans="1:8">
      <c r="A92" s="40">
        <v>19</v>
      </c>
      <c r="B92" s="41">
        <v>2018</v>
      </c>
      <c r="C92" s="41" t="s">
        <v>24</v>
      </c>
      <c r="D92" s="100">
        <v>315944788</v>
      </c>
      <c r="E92" s="101">
        <f t="shared" si="9"/>
        <v>318353130.125</v>
      </c>
      <c r="F92" s="100">
        <f t="shared" si="10"/>
        <v>-2408342.125</v>
      </c>
      <c r="G92" s="100">
        <f t="shared" si="11"/>
        <v>2408342.125</v>
      </c>
      <c r="H92" s="102">
        <f t="shared" si="12"/>
        <v>5800111791049.5156</v>
      </c>
    </row>
    <row r="93" spans="1:8">
      <c r="A93" s="40">
        <v>20</v>
      </c>
      <c r="B93" s="41"/>
      <c r="C93" s="41" t="s">
        <v>9</v>
      </c>
      <c r="D93" s="100">
        <v>32535985714</v>
      </c>
      <c r="E93" s="101">
        <f t="shared" si="9"/>
        <v>31581859482.75</v>
      </c>
      <c r="F93" s="100">
        <f t="shared" si="10"/>
        <v>954126231.25</v>
      </c>
      <c r="G93" s="100">
        <f t="shared" si="11"/>
        <v>954126231.25</v>
      </c>
      <c r="H93" s="102">
        <f t="shared" si="12"/>
        <v>9.1035686515932851E+17</v>
      </c>
    </row>
    <row r="94" spans="1:8">
      <c r="A94" s="40">
        <v>21</v>
      </c>
      <c r="B94" s="41"/>
      <c r="C94" s="41" t="s">
        <v>19</v>
      </c>
      <c r="D94" s="100">
        <v>11559316337</v>
      </c>
      <c r="E94" s="101">
        <f t="shared" si="9"/>
        <v>11405618051.125</v>
      </c>
      <c r="F94" s="100">
        <f t="shared" si="10"/>
        <v>153698285.875</v>
      </c>
      <c r="G94" s="100">
        <f t="shared" si="11"/>
        <v>153698285.875</v>
      </c>
      <c r="H94" s="102">
        <f t="shared" si="12"/>
        <v>2.3623163080913224E+16</v>
      </c>
    </row>
    <row r="95" spans="1:8">
      <c r="A95" s="40">
        <v>22</v>
      </c>
      <c r="B95" s="41"/>
      <c r="C95" s="41" t="s">
        <v>14</v>
      </c>
      <c r="D95" s="100">
        <v>7334510344</v>
      </c>
      <c r="E95" s="101">
        <f t="shared" si="9"/>
        <v>7133225178</v>
      </c>
      <c r="F95" s="100">
        <f t="shared" si="10"/>
        <v>201285166</v>
      </c>
      <c r="G95" s="100">
        <f t="shared" si="11"/>
        <v>201285166</v>
      </c>
      <c r="H95" s="102">
        <f t="shared" si="12"/>
        <v>4.0515718051647552E+16</v>
      </c>
    </row>
    <row r="96" spans="1:8">
      <c r="A96" s="40">
        <v>23</v>
      </c>
      <c r="B96" s="41"/>
      <c r="C96" s="41" t="s">
        <v>29</v>
      </c>
      <c r="D96" s="100">
        <v>7300739180</v>
      </c>
      <c r="E96" s="101">
        <f t="shared" si="9"/>
        <v>7323332560.3637505</v>
      </c>
      <c r="F96" s="100">
        <f t="shared" si="10"/>
        <v>-22593380.363750458</v>
      </c>
      <c r="G96" s="100">
        <f t="shared" si="11"/>
        <v>22593380.363750458</v>
      </c>
      <c r="H96" s="102">
        <f t="shared" si="12"/>
        <v>510460836261104.75</v>
      </c>
    </row>
    <row r="97" spans="1:18">
      <c r="A97" s="40">
        <v>24</v>
      </c>
      <c r="B97" s="41"/>
      <c r="C97" s="41" t="s">
        <v>56</v>
      </c>
      <c r="D97" s="100">
        <v>684426441</v>
      </c>
      <c r="E97" s="101">
        <f t="shared" si="9"/>
        <v>665397501.375</v>
      </c>
      <c r="F97" s="100">
        <f t="shared" si="10"/>
        <v>19028939.625</v>
      </c>
      <c r="G97" s="100">
        <f t="shared" si="11"/>
        <v>19028939.625</v>
      </c>
      <c r="H97" s="102">
        <f t="shared" si="12"/>
        <v>362100543251895.13</v>
      </c>
    </row>
    <row r="98" spans="1:18">
      <c r="A98" s="40">
        <v>25</v>
      </c>
      <c r="B98" s="41">
        <v>2019</v>
      </c>
      <c r="C98" s="41" t="s">
        <v>24</v>
      </c>
      <c r="D98" s="100">
        <v>329547835</v>
      </c>
      <c r="E98" s="101">
        <f t="shared" si="9"/>
        <v>318353130.125</v>
      </c>
      <c r="F98" s="100">
        <f t="shared" si="10"/>
        <v>11194704.875</v>
      </c>
      <c r="G98" s="100">
        <f t="shared" si="11"/>
        <v>11194704.875</v>
      </c>
      <c r="H98" s="102">
        <f t="shared" si="12"/>
        <v>125321417238348.77</v>
      </c>
    </row>
    <row r="99" spans="1:18">
      <c r="A99" s="40">
        <v>26</v>
      </c>
      <c r="B99" s="41"/>
      <c r="C99" s="41" t="s">
        <v>9</v>
      </c>
      <c r="D99" s="100">
        <v>31972222343</v>
      </c>
      <c r="E99" s="101">
        <f t="shared" si="9"/>
        <v>31581859482.75</v>
      </c>
      <c r="F99" s="100">
        <f t="shared" si="10"/>
        <v>390362860.25</v>
      </c>
      <c r="G99" s="100">
        <f t="shared" si="11"/>
        <v>390362860.25</v>
      </c>
      <c r="H99" s="102">
        <f t="shared" si="12"/>
        <v>1.5238316266256102E+17</v>
      </c>
    </row>
    <row r="100" spans="1:18">
      <c r="A100" s="40">
        <v>27</v>
      </c>
      <c r="B100" s="41"/>
      <c r="C100" s="41" t="s">
        <v>19</v>
      </c>
      <c r="D100" s="100">
        <v>12782114510</v>
      </c>
      <c r="E100" s="101">
        <f t="shared" si="9"/>
        <v>11405618051.125</v>
      </c>
      <c r="F100" s="100">
        <f t="shared" si="10"/>
        <v>1376496458.875</v>
      </c>
      <c r="G100" s="100">
        <f t="shared" si="11"/>
        <v>1376496458.875</v>
      </c>
      <c r="H100" s="102">
        <f t="shared" si="12"/>
        <v>1.8947425012954145E+18</v>
      </c>
    </row>
    <row r="101" spans="1:18">
      <c r="A101" s="40">
        <v>28</v>
      </c>
      <c r="B101" s="41"/>
      <c r="C101" s="41" t="s">
        <v>14</v>
      </c>
      <c r="D101" s="100">
        <v>7398343723</v>
      </c>
      <c r="E101" s="101">
        <f t="shared" si="9"/>
        <v>7133225178</v>
      </c>
      <c r="F101" s="100">
        <f t="shared" si="10"/>
        <v>265118545</v>
      </c>
      <c r="G101" s="100">
        <f t="shared" si="11"/>
        <v>265118545</v>
      </c>
      <c r="H101" s="102">
        <f t="shared" si="12"/>
        <v>7.0287842902917024E+16</v>
      </c>
    </row>
    <row r="102" spans="1:18">
      <c r="A102" s="40">
        <v>29</v>
      </c>
      <c r="B102" s="41"/>
      <c r="C102" s="41" t="s">
        <v>29</v>
      </c>
      <c r="D102" s="100">
        <v>7415118194</v>
      </c>
      <c r="E102" s="101">
        <f t="shared" si="9"/>
        <v>7323332560.3637505</v>
      </c>
      <c r="F102" s="100">
        <f t="shared" si="10"/>
        <v>91785633.636249542</v>
      </c>
      <c r="G102" s="100">
        <f t="shared" si="11"/>
        <v>91785633.636249542</v>
      </c>
      <c r="H102" s="102">
        <f t="shared" si="12"/>
        <v>8424602542007823</v>
      </c>
    </row>
    <row r="103" spans="1:18">
      <c r="A103" s="40">
        <v>30</v>
      </c>
      <c r="B103" s="41"/>
      <c r="C103" s="41" t="s">
        <v>56</v>
      </c>
      <c r="D103" s="100">
        <v>704619107</v>
      </c>
      <c r="E103" s="101">
        <f t="shared" si="9"/>
        <v>665397501.375</v>
      </c>
      <c r="F103" s="100">
        <f t="shared" si="10"/>
        <v>39221605.625</v>
      </c>
      <c r="G103" s="100">
        <f t="shared" si="11"/>
        <v>39221605.625</v>
      </c>
      <c r="H103" s="102">
        <f t="shared" si="12"/>
        <v>1538334347803031.8</v>
      </c>
      <c r="J103" s="16" t="s">
        <v>429</v>
      </c>
      <c r="L103" s="2">
        <f>AVERAGE(G74:G133)</f>
        <v>2961018867.7269163</v>
      </c>
    </row>
    <row r="104" spans="1:18">
      <c r="A104" s="40">
        <v>31</v>
      </c>
      <c r="B104" s="41">
        <v>2020</v>
      </c>
      <c r="C104" s="41" t="s">
        <v>24</v>
      </c>
      <c r="D104" s="100">
        <v>232021067</v>
      </c>
      <c r="E104" s="101">
        <f t="shared" si="9"/>
        <v>318353130.125</v>
      </c>
      <c r="F104" s="100">
        <f t="shared" si="10"/>
        <v>-86332063.125</v>
      </c>
      <c r="G104" s="100">
        <f t="shared" si="11"/>
        <v>86332063.125</v>
      </c>
      <c r="H104" s="102">
        <f t="shared" si="12"/>
        <v>7453225123418985</v>
      </c>
      <c r="J104" s="16" t="s">
        <v>430</v>
      </c>
      <c r="L104" s="2">
        <f>AVERAGE(H74:H133)</f>
        <v>4.669990602857277E+19</v>
      </c>
    </row>
    <row r="105" spans="1:18">
      <c r="A105" s="40">
        <v>32</v>
      </c>
      <c r="B105" s="41"/>
      <c r="C105" s="41" t="s">
        <v>9</v>
      </c>
      <c r="D105" s="100">
        <v>28496940761</v>
      </c>
      <c r="E105" s="101">
        <f t="shared" si="9"/>
        <v>31581859482.75</v>
      </c>
      <c r="F105" s="100">
        <f t="shared" si="10"/>
        <v>-3084918721.75</v>
      </c>
      <c r="G105" s="100">
        <f t="shared" si="11"/>
        <v>3084918721.75</v>
      </c>
      <c r="H105" s="102">
        <f t="shared" si="12"/>
        <v>9.5167235198036541E+18</v>
      </c>
    </row>
    <row r="106" spans="1:18">
      <c r="A106" s="40">
        <v>33</v>
      </c>
      <c r="B106" s="41"/>
      <c r="C106" s="41" t="s">
        <v>19</v>
      </c>
      <c r="D106" s="100">
        <v>10567321583</v>
      </c>
      <c r="E106" s="101">
        <f t="shared" si="9"/>
        <v>11405618051.125</v>
      </c>
      <c r="F106" s="100">
        <f t="shared" si="10"/>
        <v>-838296468.125</v>
      </c>
      <c r="G106" s="100">
        <f t="shared" si="11"/>
        <v>838296468.125</v>
      </c>
      <c r="H106" s="102">
        <f t="shared" si="12"/>
        <v>7.0274096847084915E+17</v>
      </c>
      <c r="J106" s="16" t="s">
        <v>431</v>
      </c>
      <c r="K106" s="16"/>
      <c r="L106" s="2">
        <f>SQRT(L104)</f>
        <v>6833732949.7554092</v>
      </c>
    </row>
    <row r="107" spans="1:18">
      <c r="A107" s="40">
        <v>34</v>
      </c>
      <c r="B107" s="41"/>
      <c r="C107" s="41" t="s">
        <v>14</v>
      </c>
      <c r="D107" s="100">
        <v>6319067041</v>
      </c>
      <c r="E107" s="101">
        <f t="shared" si="9"/>
        <v>7133225178</v>
      </c>
      <c r="F107" s="100">
        <f t="shared" si="10"/>
        <v>-814158137</v>
      </c>
      <c r="G107" s="100">
        <f t="shared" si="11"/>
        <v>814158137</v>
      </c>
      <c r="H107" s="102">
        <f t="shared" si="12"/>
        <v>6.6285347204331072E+17</v>
      </c>
    </row>
    <row r="108" spans="1:18">
      <c r="A108" s="40">
        <v>35</v>
      </c>
      <c r="B108" s="41"/>
      <c r="C108" s="41" t="s">
        <v>29</v>
      </c>
      <c r="D108" s="100">
        <v>6948262479</v>
      </c>
      <c r="E108" s="101">
        <f t="shared" si="9"/>
        <v>7323332560.3637505</v>
      </c>
      <c r="F108" s="100">
        <f t="shared" si="10"/>
        <v>-375070081.36375046</v>
      </c>
      <c r="G108" s="100">
        <f t="shared" si="11"/>
        <v>375070081.36375046</v>
      </c>
      <c r="H108" s="102">
        <f t="shared" si="12"/>
        <v>1.4067756593421038E+17</v>
      </c>
    </row>
    <row r="109" spans="1:18">
      <c r="A109" s="40">
        <v>36</v>
      </c>
      <c r="B109" s="41"/>
      <c r="C109" s="41" t="s">
        <v>56</v>
      </c>
      <c r="D109" s="100">
        <v>723176024</v>
      </c>
      <c r="E109" s="101">
        <f t="shared" si="9"/>
        <v>665397501.375</v>
      </c>
      <c r="F109" s="100">
        <f t="shared" si="10"/>
        <v>57778522.625</v>
      </c>
      <c r="G109" s="100">
        <f t="shared" si="11"/>
        <v>57778522.625</v>
      </c>
      <c r="H109" s="102">
        <f t="shared" si="12"/>
        <v>3338357676727637</v>
      </c>
    </row>
    <row r="110" spans="1:18">
      <c r="A110" s="40">
        <v>37</v>
      </c>
      <c r="B110" s="41">
        <v>2021</v>
      </c>
      <c r="C110" s="41" t="s">
        <v>24</v>
      </c>
      <c r="D110" s="100">
        <v>318487412</v>
      </c>
      <c r="E110" s="101">
        <f t="shared" si="9"/>
        <v>318353130.125</v>
      </c>
      <c r="F110" s="100">
        <f t="shared" si="10"/>
        <v>134281.875</v>
      </c>
      <c r="G110" s="100">
        <f t="shared" si="11"/>
        <v>134281.875</v>
      </c>
      <c r="H110" s="102">
        <f t="shared" si="12"/>
        <v>18031621953.515625</v>
      </c>
    </row>
    <row r="111" spans="1:18">
      <c r="A111" s="40">
        <v>38</v>
      </c>
      <c r="B111" s="41"/>
      <c r="C111" s="41" t="s">
        <v>9</v>
      </c>
      <c r="D111" s="100">
        <v>36462729772</v>
      </c>
      <c r="E111" s="101">
        <f t="shared" si="9"/>
        <v>31581859482.75</v>
      </c>
      <c r="F111" s="100">
        <f t="shared" si="10"/>
        <v>4880870289.25</v>
      </c>
      <c r="G111" s="100">
        <f t="shared" si="11"/>
        <v>4880870289.25</v>
      </c>
      <c r="H111" s="102">
        <f t="shared" si="12"/>
        <v>2.3822894780483379E+19</v>
      </c>
    </row>
    <row r="112" spans="1:18">
      <c r="A112" s="40">
        <v>39</v>
      </c>
      <c r="B112" s="41"/>
      <c r="C112" s="41" t="s">
        <v>19</v>
      </c>
      <c r="D112" s="100">
        <v>12657688640</v>
      </c>
      <c r="E112" s="101">
        <f t="shared" si="9"/>
        <v>11405618051.125</v>
      </c>
      <c r="F112" s="100">
        <f t="shared" si="10"/>
        <v>1252070588.875</v>
      </c>
      <c r="G112" s="100">
        <f t="shared" si="11"/>
        <v>1252070588.875</v>
      </c>
      <c r="H112" s="102">
        <f t="shared" si="12"/>
        <v>1.5676807595257892E+18</v>
      </c>
      <c r="I112" s="16"/>
      <c r="J112" s="16"/>
      <c r="K112" s="16"/>
      <c r="L112" s="16"/>
      <c r="M112" s="7"/>
      <c r="N112" s="7"/>
      <c r="O112" s="7"/>
      <c r="P112" s="7"/>
      <c r="Q112" s="7"/>
      <c r="R112" s="7"/>
    </row>
    <row r="113" spans="1:18">
      <c r="A113" s="40">
        <v>40</v>
      </c>
      <c r="B113" s="41"/>
      <c r="C113" s="41" t="s">
        <v>14</v>
      </c>
      <c r="D113" s="100">
        <v>6917359385</v>
      </c>
      <c r="E113" s="101">
        <f t="shared" si="9"/>
        <v>7133225178</v>
      </c>
      <c r="F113" s="100">
        <f t="shared" si="10"/>
        <v>-215865793</v>
      </c>
      <c r="G113" s="100">
        <f t="shared" si="11"/>
        <v>215865793</v>
      </c>
      <c r="H113" s="102">
        <f t="shared" si="12"/>
        <v>4.6598040587518848E+16</v>
      </c>
    </row>
    <row r="114" spans="1:18">
      <c r="A114" s="40">
        <v>41</v>
      </c>
      <c r="B114" s="41"/>
      <c r="C114" s="41" t="s">
        <v>29</v>
      </c>
      <c r="D114" s="100">
        <v>7901952530</v>
      </c>
      <c r="E114" s="101">
        <f t="shared" si="9"/>
        <v>7323332560.3637505</v>
      </c>
      <c r="F114" s="100">
        <f t="shared" si="10"/>
        <v>578619969.63624954</v>
      </c>
      <c r="G114" s="100">
        <f t="shared" si="11"/>
        <v>578619969.63624954</v>
      </c>
      <c r="H114" s="102">
        <f t="shared" si="12"/>
        <v>3.3480106926185434E+17</v>
      </c>
    </row>
    <row r="115" spans="1:18">
      <c r="A115" s="40">
        <v>42</v>
      </c>
      <c r="B115" s="41"/>
      <c r="C115" s="41" t="s">
        <v>56</v>
      </c>
      <c r="D115" s="100">
        <v>697530696</v>
      </c>
      <c r="E115" s="101">
        <f t="shared" si="9"/>
        <v>665397501.375</v>
      </c>
      <c r="F115" s="100">
        <f t="shared" si="10"/>
        <v>32133194.625</v>
      </c>
      <c r="G115" s="100">
        <f t="shared" si="11"/>
        <v>32133194.625</v>
      </c>
      <c r="H115" s="102">
        <f t="shared" si="12"/>
        <v>1032542196808128.9</v>
      </c>
    </row>
    <row r="116" spans="1:18">
      <c r="A116" s="40">
        <v>43</v>
      </c>
      <c r="B116" s="41">
        <v>2022</v>
      </c>
      <c r="C116" s="41" t="s">
        <v>24</v>
      </c>
      <c r="D116" s="100">
        <v>477510407</v>
      </c>
      <c r="E116" s="101">
        <f t="shared" si="9"/>
        <v>318353130.125</v>
      </c>
      <c r="F116" s="100">
        <f t="shared" si="10"/>
        <v>159157276.875</v>
      </c>
      <c r="G116" s="100">
        <f t="shared" si="11"/>
        <v>159157276.875</v>
      </c>
      <c r="H116" s="102">
        <f t="shared" si="12"/>
        <v>2.5331038782265408E+16</v>
      </c>
    </row>
    <row r="117" spans="1:18">
      <c r="A117" s="40">
        <v>44</v>
      </c>
      <c r="B117" s="41"/>
      <c r="C117" s="41" t="s">
        <v>9</v>
      </c>
      <c r="D117" s="100">
        <v>44932145592</v>
      </c>
      <c r="E117" s="101">
        <f t="shared" si="9"/>
        <v>31581859482.75</v>
      </c>
      <c r="F117" s="100">
        <f t="shared" si="10"/>
        <v>13350286109.25</v>
      </c>
      <c r="G117" s="100">
        <f t="shared" si="11"/>
        <v>13350286109.25</v>
      </c>
      <c r="H117" s="102">
        <f t="shared" si="12"/>
        <v>1.7823013919883349E+20</v>
      </c>
    </row>
    <row r="118" spans="1:18">
      <c r="A118" s="40">
        <v>45</v>
      </c>
      <c r="B118" s="41"/>
      <c r="C118" s="41" t="s">
        <v>19</v>
      </c>
      <c r="D118" s="100">
        <v>13858442146</v>
      </c>
      <c r="E118" s="101">
        <f t="shared" si="9"/>
        <v>11405618051.125</v>
      </c>
      <c r="F118" s="100">
        <f t="shared" si="10"/>
        <v>2452824094.875</v>
      </c>
      <c r="G118" s="100">
        <f t="shared" si="11"/>
        <v>2452824094.875</v>
      </c>
      <c r="H118" s="102">
        <f t="shared" si="12"/>
        <v>6.0163460403993631E+18</v>
      </c>
    </row>
    <row r="119" spans="1:18">
      <c r="A119" s="40">
        <v>46</v>
      </c>
      <c r="B119" s="41"/>
      <c r="C119" s="41" t="s">
        <v>14</v>
      </c>
      <c r="D119" s="100">
        <v>8885600402</v>
      </c>
      <c r="E119" s="101">
        <f t="shared" si="9"/>
        <v>7133225178</v>
      </c>
      <c r="F119" s="100">
        <f t="shared" si="10"/>
        <v>1752375224</v>
      </c>
      <c r="G119" s="100">
        <f t="shared" si="11"/>
        <v>1752375224</v>
      </c>
      <c r="H119" s="102">
        <f t="shared" si="12"/>
        <v>3.0708189256890501E+18</v>
      </c>
    </row>
    <row r="120" spans="1:18">
      <c r="A120" s="40">
        <v>47</v>
      </c>
      <c r="B120" s="41"/>
      <c r="C120" s="41" t="s">
        <v>29</v>
      </c>
      <c r="D120" s="100">
        <v>9328688730.9099998</v>
      </c>
      <c r="E120" s="101">
        <f t="shared" si="9"/>
        <v>7323332560.3637505</v>
      </c>
      <c r="F120" s="100">
        <f t="shared" si="10"/>
        <v>2005356170.5462494</v>
      </c>
      <c r="G120" s="100">
        <f t="shared" si="11"/>
        <v>2005356170.5462494</v>
      </c>
      <c r="H120" s="102">
        <f t="shared" si="12"/>
        <v>4.0214533707479178E+18</v>
      </c>
      <c r="L120" s="126" t="s">
        <v>1853</v>
      </c>
      <c r="M120" s="127"/>
    </row>
    <row r="121" spans="1:18" ht="21" customHeight="1">
      <c r="A121" s="40">
        <v>48</v>
      </c>
      <c r="B121" s="41"/>
      <c r="C121" s="41" t="s">
        <v>56</v>
      </c>
      <c r="D121" s="100">
        <v>1044253476</v>
      </c>
      <c r="E121" s="101">
        <f t="shared" si="9"/>
        <v>665397501.375</v>
      </c>
      <c r="F121" s="100">
        <f t="shared" si="10"/>
        <v>378855974.625</v>
      </c>
      <c r="G121" s="100">
        <f t="shared" si="11"/>
        <v>378855974.625</v>
      </c>
      <c r="H121" s="102">
        <f t="shared" si="12"/>
        <v>1.4353184950905864E+17</v>
      </c>
      <c r="J121" s="55" t="s">
        <v>1</v>
      </c>
      <c r="K121" s="56" t="s">
        <v>411</v>
      </c>
      <c r="L121" s="126" t="s">
        <v>1851</v>
      </c>
      <c r="M121" s="127" t="s">
        <v>1852</v>
      </c>
      <c r="O121" s="55" t="s">
        <v>1</v>
      </c>
      <c r="P121" s="56" t="s">
        <v>411</v>
      </c>
      <c r="Q121" s="126" t="s">
        <v>1854</v>
      </c>
      <c r="R121" s="127" t="s">
        <v>1855</v>
      </c>
    </row>
    <row r="122" spans="1:18">
      <c r="A122" s="40">
        <v>49</v>
      </c>
      <c r="B122" s="41">
        <v>2023</v>
      </c>
      <c r="C122" s="41" t="s">
        <v>24</v>
      </c>
      <c r="D122" s="100"/>
      <c r="E122" s="101">
        <f t="shared" ref="E122:E127" si="13">AVERAGE(D116,D110,D104,D98,D92,D86,D80,D74)</f>
        <v>318353130.125</v>
      </c>
      <c r="F122" s="100">
        <f t="shared" si="10"/>
        <v>-318353130.125</v>
      </c>
      <c r="G122" s="100">
        <f t="shared" si="11"/>
        <v>318353130.125</v>
      </c>
      <c r="H122" s="102">
        <f t="shared" si="12"/>
        <v>1.0134871546038518E+17</v>
      </c>
      <c r="J122" s="51">
        <v>2023</v>
      </c>
      <c r="K122" s="52" t="s">
        <v>24</v>
      </c>
      <c r="L122" s="121">
        <f>E122-D116</f>
        <v>-159157276.875</v>
      </c>
      <c r="M122" s="122">
        <f>L122/D116</f>
        <v>-0.33330640451360888</v>
      </c>
      <c r="O122">
        <v>2023</v>
      </c>
      <c r="P122" t="s">
        <v>24</v>
      </c>
      <c r="Q122" s="98">
        <v>-0.19357364068429431</v>
      </c>
      <c r="R122" s="98">
        <v>-0.33330640451360888</v>
      </c>
    </row>
    <row r="123" spans="1:18">
      <c r="A123" s="40">
        <v>50</v>
      </c>
      <c r="B123" s="41"/>
      <c r="C123" s="41" t="s">
        <v>9</v>
      </c>
      <c r="D123" s="100"/>
      <c r="E123" s="101">
        <f t="shared" si="13"/>
        <v>31581859482.75</v>
      </c>
      <c r="F123" s="100">
        <f t="shared" si="10"/>
        <v>-31581859482.75</v>
      </c>
      <c r="G123" s="100">
        <f t="shared" si="11"/>
        <v>31581859482.75</v>
      </c>
      <c r="H123" s="102">
        <f t="shared" si="12"/>
        <v>9.9741384838816609E+20</v>
      </c>
      <c r="J123" s="40"/>
      <c r="K123" s="41" t="s">
        <v>9</v>
      </c>
      <c r="L123" s="121">
        <f>E123-D117</f>
        <v>-13350286109.25</v>
      </c>
      <c r="M123" s="122">
        <f>L123/D117</f>
        <v>-0.29712104626552638</v>
      </c>
      <c r="P123" t="s">
        <v>9</v>
      </c>
      <c r="Q123" s="98">
        <v>-0.25126856480476367</v>
      </c>
      <c r="R123" s="98">
        <v>-0.29712104626552638</v>
      </c>
    </row>
    <row r="124" spans="1:18">
      <c r="A124" s="40">
        <v>51</v>
      </c>
      <c r="B124" s="41"/>
      <c r="C124" s="41" t="s">
        <v>19</v>
      </c>
      <c r="D124" s="100"/>
      <c r="E124" s="101">
        <f t="shared" si="13"/>
        <v>11405618051.125</v>
      </c>
      <c r="F124" s="100">
        <f t="shared" si="10"/>
        <v>-11405618051.125</v>
      </c>
      <c r="G124" s="100">
        <f t="shared" si="11"/>
        <v>11405618051.125</v>
      </c>
      <c r="H124" s="102">
        <f t="shared" si="12"/>
        <v>1.3008812312814844E+20</v>
      </c>
      <c r="J124" s="40"/>
      <c r="K124" s="41" t="s">
        <v>19</v>
      </c>
      <c r="L124" s="121">
        <f>E124-D118</f>
        <v>-2452824094.875</v>
      </c>
      <c r="M124" s="122">
        <f>L124/D118</f>
        <v>-0.17699132911435975</v>
      </c>
      <c r="P124" t="s">
        <v>19</v>
      </c>
      <c r="Q124" s="98">
        <v>-6.4822183650635898E-2</v>
      </c>
      <c r="R124" s="98">
        <v>-0.17699132911435975</v>
      </c>
    </row>
    <row r="125" spans="1:18">
      <c r="A125" s="40">
        <v>52</v>
      </c>
      <c r="B125" s="41"/>
      <c r="C125" s="41" t="s">
        <v>14</v>
      </c>
      <c r="D125" s="100"/>
      <c r="E125" s="101">
        <f t="shared" si="13"/>
        <v>7133225178</v>
      </c>
      <c r="F125" s="100">
        <f t="shared" si="10"/>
        <v>-7133225178</v>
      </c>
      <c r="G125" s="100">
        <f t="shared" si="11"/>
        <v>7133225178</v>
      </c>
      <c r="H125" s="102">
        <f t="shared" si="12"/>
        <v>5.0882901440053133E+19</v>
      </c>
      <c r="J125" s="40"/>
      <c r="K125" s="41" t="s">
        <v>14</v>
      </c>
      <c r="L125" s="121">
        <f>E125-D119</f>
        <v>-1752375224</v>
      </c>
      <c r="M125" s="122">
        <f>L125/D119</f>
        <v>-0.19721517339509997</v>
      </c>
      <c r="P125" t="s">
        <v>14</v>
      </c>
      <c r="Q125" s="98">
        <v>-0.22036175242063794</v>
      </c>
      <c r="R125" s="98">
        <v>-0.19721517339509997</v>
      </c>
    </row>
    <row r="126" spans="1:18">
      <c r="A126" s="40">
        <v>53</v>
      </c>
      <c r="B126" s="41"/>
      <c r="C126" s="41" t="s">
        <v>29</v>
      </c>
      <c r="D126" s="100"/>
      <c r="E126" s="101">
        <f t="shared" si="13"/>
        <v>7323332560.3637505</v>
      </c>
      <c r="F126" s="100">
        <f t="shared" si="10"/>
        <v>-7323332560.3637505</v>
      </c>
      <c r="G126" s="100">
        <f t="shared" si="11"/>
        <v>7323332560.3637505</v>
      </c>
      <c r="H126" s="102">
        <f t="shared" si="12"/>
        <v>5.3631199789683884E+19</v>
      </c>
      <c r="J126" s="40"/>
      <c r="K126" s="41" t="s">
        <v>29</v>
      </c>
      <c r="L126" s="121">
        <f>E126-D120</f>
        <v>-2005356170.5462494</v>
      </c>
      <c r="M126" s="122">
        <f>L126/D120</f>
        <v>-0.21496656479721882</v>
      </c>
      <c r="P126" t="s">
        <v>29</v>
      </c>
      <c r="Q126" s="98">
        <v>-2.8622444816052188E-2</v>
      </c>
      <c r="R126" s="98">
        <v>-0.21496656479721882</v>
      </c>
    </row>
    <row r="127" spans="1:18">
      <c r="A127" s="40">
        <v>54</v>
      </c>
      <c r="B127" s="41"/>
      <c r="C127" s="41" t="s">
        <v>56</v>
      </c>
      <c r="D127" s="100"/>
      <c r="E127" s="101">
        <f t="shared" si="13"/>
        <v>665397501.375</v>
      </c>
      <c r="F127" s="100">
        <f t="shared" si="10"/>
        <v>-665397501.375</v>
      </c>
      <c r="G127" s="100">
        <f t="shared" si="11"/>
        <v>665397501.375</v>
      </c>
      <c r="H127" s="102">
        <f t="shared" si="12"/>
        <v>4.4275383483609312E+17</v>
      </c>
      <c r="J127" s="40"/>
      <c r="K127" s="41" t="s">
        <v>56</v>
      </c>
      <c r="L127" s="121">
        <f>E127-D121</f>
        <v>-378855974.625</v>
      </c>
      <c r="M127" s="122">
        <f>L127/D121</f>
        <v>-0.3628007790562528</v>
      </c>
      <c r="P127" t="s">
        <v>56</v>
      </c>
      <c r="Q127" s="98">
        <v>-3.2023572965732494E-2</v>
      </c>
      <c r="R127" s="98">
        <v>-0.3628007790562528</v>
      </c>
    </row>
    <row r="128" spans="1:18">
      <c r="A128" s="40">
        <v>55</v>
      </c>
      <c r="B128" s="41">
        <v>2024</v>
      </c>
      <c r="C128" s="41" t="s">
        <v>24</v>
      </c>
      <c r="D128" s="100"/>
      <c r="E128" s="101">
        <f t="shared" ref="E128:E133" si="14">E122</f>
        <v>318353130.125</v>
      </c>
      <c r="F128" s="100">
        <f t="shared" si="10"/>
        <v>-318353130.125</v>
      </c>
      <c r="G128" s="100">
        <f t="shared" si="11"/>
        <v>318353130.125</v>
      </c>
      <c r="H128" s="102">
        <f t="shared" si="12"/>
        <v>1.0134871546038518E+17</v>
      </c>
      <c r="J128" s="40">
        <v>2024</v>
      </c>
      <c r="K128" s="41" t="s">
        <v>24</v>
      </c>
      <c r="L128" s="121">
        <f>E128-E122</f>
        <v>0</v>
      </c>
      <c r="M128" s="123"/>
      <c r="O128">
        <v>2024</v>
      </c>
      <c r="P128" t="s">
        <v>24</v>
      </c>
    </row>
    <row r="129" spans="1:16">
      <c r="A129" s="40">
        <v>56</v>
      </c>
      <c r="B129" s="41"/>
      <c r="C129" s="41" t="s">
        <v>9</v>
      </c>
      <c r="D129" s="100"/>
      <c r="E129" s="101">
        <f t="shared" si="14"/>
        <v>31581859482.75</v>
      </c>
      <c r="F129" s="100">
        <f t="shared" si="10"/>
        <v>-31581859482.75</v>
      </c>
      <c r="G129" s="100">
        <f t="shared" si="11"/>
        <v>31581859482.75</v>
      </c>
      <c r="H129" s="102">
        <f t="shared" si="12"/>
        <v>9.9741384838816609E+20</v>
      </c>
      <c r="J129" s="40"/>
      <c r="K129" s="41" t="s">
        <v>9</v>
      </c>
      <c r="L129" s="121">
        <f>E129-E123</f>
        <v>0</v>
      </c>
      <c r="M129" s="123"/>
      <c r="P129" t="s">
        <v>9</v>
      </c>
    </row>
    <row r="130" spans="1:16">
      <c r="A130" s="40">
        <v>57</v>
      </c>
      <c r="B130" s="41"/>
      <c r="C130" s="41" t="s">
        <v>19</v>
      </c>
      <c r="D130" s="100"/>
      <c r="E130" s="101">
        <f t="shared" si="14"/>
        <v>11405618051.125</v>
      </c>
      <c r="F130" s="100">
        <f t="shared" si="10"/>
        <v>-11405618051.125</v>
      </c>
      <c r="G130" s="100">
        <f t="shared" si="11"/>
        <v>11405618051.125</v>
      </c>
      <c r="H130" s="102">
        <f t="shared" si="12"/>
        <v>1.3008812312814844E+20</v>
      </c>
      <c r="J130" s="40"/>
      <c r="K130" s="41" t="s">
        <v>19</v>
      </c>
      <c r="L130" s="121">
        <f>E130-E124</f>
        <v>0</v>
      </c>
      <c r="M130" s="123"/>
      <c r="P130" t="s">
        <v>19</v>
      </c>
    </row>
    <row r="131" spans="1:16">
      <c r="A131" s="40">
        <v>58</v>
      </c>
      <c r="B131" s="41"/>
      <c r="C131" s="41" t="s">
        <v>14</v>
      </c>
      <c r="D131" s="100"/>
      <c r="E131" s="101">
        <f t="shared" si="14"/>
        <v>7133225178</v>
      </c>
      <c r="F131" s="100">
        <f t="shared" si="10"/>
        <v>-7133225178</v>
      </c>
      <c r="G131" s="100">
        <f t="shared" si="11"/>
        <v>7133225178</v>
      </c>
      <c r="H131" s="102">
        <f t="shared" si="12"/>
        <v>5.0882901440053133E+19</v>
      </c>
      <c r="J131" s="40"/>
      <c r="K131" s="41" t="s">
        <v>14</v>
      </c>
      <c r="L131" s="121">
        <f>E131-E125</f>
        <v>0</v>
      </c>
      <c r="M131" s="123"/>
      <c r="P131" t="s">
        <v>14</v>
      </c>
    </row>
    <row r="132" spans="1:16">
      <c r="A132" s="40">
        <v>59</v>
      </c>
      <c r="B132" s="41"/>
      <c r="C132" s="41" t="s">
        <v>29</v>
      </c>
      <c r="D132" s="100"/>
      <c r="E132" s="101">
        <f t="shared" si="14"/>
        <v>7323332560.3637505</v>
      </c>
      <c r="F132" s="100">
        <f t="shared" si="10"/>
        <v>-7323332560.3637505</v>
      </c>
      <c r="G132" s="100">
        <f t="shared" si="11"/>
        <v>7323332560.3637505</v>
      </c>
      <c r="H132" s="102">
        <f t="shared" si="12"/>
        <v>5.3631199789683884E+19</v>
      </c>
      <c r="J132" s="40"/>
      <c r="K132" s="41" t="s">
        <v>29</v>
      </c>
      <c r="L132" s="121">
        <f>E132-E126</f>
        <v>0</v>
      </c>
      <c r="M132" s="123"/>
      <c r="P132" t="s">
        <v>29</v>
      </c>
    </row>
    <row r="133" spans="1:16">
      <c r="A133" s="43">
        <v>60</v>
      </c>
      <c r="B133" s="44"/>
      <c r="C133" s="44" t="s">
        <v>56</v>
      </c>
      <c r="D133" s="103"/>
      <c r="E133" s="104">
        <f t="shared" si="14"/>
        <v>665397501.375</v>
      </c>
      <c r="F133" s="103">
        <f t="shared" si="10"/>
        <v>-665397501.375</v>
      </c>
      <c r="G133" s="103">
        <f t="shared" si="11"/>
        <v>665397501.375</v>
      </c>
      <c r="H133" s="105">
        <f t="shared" si="12"/>
        <v>4.4275383483609312E+17</v>
      </c>
      <c r="J133" s="43"/>
      <c r="K133" s="44" t="s">
        <v>56</v>
      </c>
      <c r="L133" s="124">
        <f>E133-E127</f>
        <v>0</v>
      </c>
      <c r="M133" s="125"/>
      <c r="P133" t="s">
        <v>56</v>
      </c>
    </row>
    <row r="137" spans="1:16">
      <c r="C137" t="s">
        <v>5</v>
      </c>
      <c r="E137" s="118" t="s">
        <v>429</v>
      </c>
      <c r="F137" s="112"/>
      <c r="G137" s="113">
        <f>AVERAGE(G74:G133)</f>
        <v>2961018867.7269163</v>
      </c>
    </row>
    <row r="138" spans="1:16">
      <c r="E138" s="119" t="s">
        <v>430</v>
      </c>
      <c r="F138" s="114"/>
      <c r="G138" s="115">
        <f>AVERAGE(H74:H133)</f>
        <v>4.669990602857277E+19</v>
      </c>
    </row>
    <row r="139" spans="1:16">
      <c r="E139" s="120" t="s">
        <v>431</v>
      </c>
      <c r="F139" s="116"/>
      <c r="G139" s="117">
        <f>SQRT(G138)</f>
        <v>6833732949.7554092</v>
      </c>
    </row>
    <row r="140" spans="1:16">
      <c r="E140" s="128"/>
      <c r="F140" s="129"/>
      <c r="G140" s="130"/>
    </row>
    <row r="141" spans="1:16">
      <c r="E141" s="128"/>
      <c r="F141" s="129"/>
      <c r="G141" s="130"/>
    </row>
    <row r="142" spans="1:16">
      <c r="E142" s="128"/>
      <c r="F142" s="129"/>
      <c r="G142" s="130"/>
    </row>
    <row r="143" spans="1:16">
      <c r="E143" s="128"/>
      <c r="F143" s="129"/>
      <c r="G143" s="130"/>
    </row>
    <row r="144" spans="1:16">
      <c r="E144" s="18"/>
    </row>
    <row r="145" spans="1:17">
      <c r="E145" s="18"/>
    </row>
    <row r="146" spans="1:17">
      <c r="A146" t="s">
        <v>1</v>
      </c>
      <c r="B146" t="s">
        <v>402</v>
      </c>
      <c r="C146" t="s">
        <v>439</v>
      </c>
      <c r="D146" s="21" t="s">
        <v>440</v>
      </c>
      <c r="E146" s="21" t="s">
        <v>441</v>
      </c>
      <c r="F146" s="16"/>
      <c r="G146" s="16"/>
      <c r="H146" s="16"/>
      <c r="I146" s="16"/>
      <c r="J146" s="7"/>
      <c r="K146" s="7"/>
      <c r="L146" s="7"/>
      <c r="M146" s="7"/>
      <c r="N146" s="7"/>
      <c r="O146" s="7"/>
      <c r="P146" s="7"/>
      <c r="Q146" s="7"/>
    </row>
    <row r="147" spans="1:17">
      <c r="A147">
        <v>2015</v>
      </c>
      <c r="B147">
        <v>1930764263</v>
      </c>
      <c r="C147">
        <v>304712992</v>
      </c>
      <c r="D147" s="22"/>
      <c r="J147"/>
      <c r="K147"/>
      <c r="L147"/>
    </row>
    <row r="148" spans="1:17">
      <c r="B148">
        <v>22108340475.950001</v>
      </c>
      <c r="C148">
        <v>25268432629</v>
      </c>
      <c r="D148" s="22"/>
      <c r="J148"/>
      <c r="K148"/>
      <c r="L148"/>
    </row>
    <row r="149" spans="1:17">
      <c r="B149">
        <v>5233149309</v>
      </c>
      <c r="C149">
        <v>9777306087</v>
      </c>
      <c r="D149" s="22"/>
      <c r="J149"/>
      <c r="K149"/>
      <c r="L149"/>
    </row>
    <row r="150" spans="1:17">
      <c r="B150">
        <v>7110147979</v>
      </c>
      <c r="C150">
        <v>6866967640</v>
      </c>
      <c r="D150" s="22"/>
      <c r="J150"/>
      <c r="K150"/>
      <c r="L150"/>
    </row>
    <row r="151" spans="1:17">
      <c r="B151">
        <v>9398469240</v>
      </c>
      <c r="C151">
        <v>6269480076</v>
      </c>
      <c r="D151" s="22"/>
      <c r="J151"/>
      <c r="K151"/>
      <c r="L151"/>
    </row>
    <row r="152" spans="1:17">
      <c r="B152">
        <v>720321778</v>
      </c>
      <c r="C152">
        <v>406012702</v>
      </c>
      <c r="D152" s="22"/>
      <c r="J152"/>
      <c r="K152"/>
      <c r="L152"/>
    </row>
    <row r="153" spans="1:17">
      <c r="A153">
        <v>2016</v>
      </c>
      <c r="B153">
        <v>1910093172</v>
      </c>
      <c r="C153">
        <v>291112672</v>
      </c>
      <c r="D153" s="22"/>
      <c r="J153"/>
      <c r="K153"/>
      <c r="L153"/>
    </row>
    <row r="154" spans="1:17">
      <c r="B154">
        <v>22593004490</v>
      </c>
      <c r="C154">
        <v>25080619389</v>
      </c>
      <c r="D154" s="22"/>
      <c r="J154"/>
      <c r="K154"/>
      <c r="L154"/>
    </row>
    <row r="155" spans="1:17">
      <c r="B155">
        <v>5064222688</v>
      </c>
      <c r="C155">
        <v>9410351976</v>
      </c>
      <c r="D155" s="22"/>
      <c r="J155"/>
      <c r="K155"/>
      <c r="L155"/>
    </row>
    <row r="156" spans="1:17">
      <c r="B156">
        <v>6628355951</v>
      </c>
      <c r="C156">
        <v>6562910838</v>
      </c>
      <c r="D156" s="22"/>
      <c r="J156"/>
      <c r="K156"/>
      <c r="L156"/>
    </row>
    <row r="157" spans="1:17">
      <c r="B157">
        <v>9368938122</v>
      </c>
      <c r="C157">
        <v>6506949449</v>
      </c>
      <c r="D157" s="22"/>
      <c r="J157"/>
      <c r="K157"/>
      <c r="L157"/>
    </row>
    <row r="158" spans="1:17">
      <c r="B158">
        <v>420366015</v>
      </c>
      <c r="C158">
        <v>436291372</v>
      </c>
      <c r="D158" s="22"/>
      <c r="J158"/>
      <c r="K158"/>
      <c r="L158"/>
    </row>
    <row r="159" spans="1:17">
      <c r="A159">
        <v>2017</v>
      </c>
      <c r="B159">
        <v>1726309782</v>
      </c>
      <c r="C159">
        <v>277487868</v>
      </c>
      <c r="D159" s="22"/>
      <c r="J159"/>
      <c r="K159"/>
      <c r="L159"/>
    </row>
    <row r="160" spans="1:17">
      <c r="B160">
        <v>27185680478</v>
      </c>
      <c r="C160">
        <v>27905799662</v>
      </c>
      <c r="D160" s="22"/>
      <c r="J160"/>
      <c r="K160"/>
      <c r="L160"/>
    </row>
    <row r="161" spans="1:12">
      <c r="B161">
        <v>5115212203</v>
      </c>
      <c r="C161">
        <v>10632403130</v>
      </c>
      <c r="D161" s="22"/>
      <c r="J161"/>
      <c r="K161"/>
      <c r="L161"/>
    </row>
    <row r="162" spans="1:12">
      <c r="B162">
        <v>6664665283</v>
      </c>
      <c r="C162">
        <v>6781042051</v>
      </c>
      <c r="D162" s="22"/>
      <c r="J162"/>
      <c r="K162"/>
      <c r="L162"/>
    </row>
    <row r="163" spans="1:12">
      <c r="B163">
        <v>9775947184</v>
      </c>
      <c r="C163">
        <v>6915469844</v>
      </c>
      <c r="D163" s="22"/>
      <c r="J163"/>
      <c r="K163"/>
      <c r="L163"/>
    </row>
    <row r="164" spans="1:12">
      <c r="B164">
        <v>468918056</v>
      </c>
      <c r="C164">
        <v>626870193</v>
      </c>
      <c r="D164" s="22"/>
      <c r="J164"/>
      <c r="K164"/>
      <c r="L164"/>
    </row>
    <row r="165" spans="1:12">
      <c r="A165">
        <v>2018</v>
      </c>
      <c r="B165">
        <v>1591164315</v>
      </c>
      <c r="C165">
        <v>315944788</v>
      </c>
      <c r="D165" s="22"/>
      <c r="J165"/>
      <c r="K165"/>
      <c r="L165"/>
    </row>
    <row r="166" spans="1:12">
      <c r="B166">
        <v>29652369729</v>
      </c>
      <c r="C166">
        <v>32535985714</v>
      </c>
      <c r="D166" s="22"/>
      <c r="J166"/>
      <c r="K166"/>
      <c r="L166"/>
    </row>
    <row r="167" spans="1:12">
      <c r="B167">
        <v>5411603950</v>
      </c>
      <c r="C167">
        <v>11559316337</v>
      </c>
      <c r="D167" s="22"/>
      <c r="J167"/>
      <c r="K167"/>
      <c r="L167"/>
    </row>
    <row r="168" spans="1:12">
      <c r="B168">
        <v>6889840279</v>
      </c>
      <c r="C168">
        <v>7334510344</v>
      </c>
      <c r="D168" s="22"/>
      <c r="J168"/>
      <c r="K168"/>
      <c r="L168"/>
    </row>
    <row r="169" spans="1:12">
      <c r="B169">
        <v>10007625060</v>
      </c>
      <c r="C169">
        <v>7300739180</v>
      </c>
      <c r="D169" s="22"/>
      <c r="J169"/>
      <c r="K169"/>
      <c r="L169"/>
    </row>
    <row r="170" spans="1:12">
      <c r="B170">
        <v>538766898</v>
      </c>
      <c r="C170">
        <v>684426441</v>
      </c>
      <c r="D170" s="22"/>
      <c r="J170"/>
      <c r="K170"/>
      <c r="L170"/>
    </row>
    <row r="171" spans="1:12">
      <c r="A171">
        <v>2019</v>
      </c>
      <c r="B171">
        <v>1463095506</v>
      </c>
      <c r="C171">
        <v>329547835</v>
      </c>
      <c r="D171" s="22"/>
      <c r="J171"/>
      <c r="K171"/>
      <c r="L171"/>
    </row>
    <row r="172" spans="1:12">
      <c r="B172">
        <v>32993518101</v>
      </c>
      <c r="C172">
        <v>31972222343</v>
      </c>
      <c r="D172" s="22"/>
      <c r="J172"/>
      <c r="K172"/>
      <c r="L172"/>
    </row>
    <row r="173" spans="1:12">
      <c r="B173">
        <v>5270362391</v>
      </c>
      <c r="C173">
        <v>12782114510</v>
      </c>
      <c r="D173" s="22"/>
      <c r="J173"/>
      <c r="K173"/>
      <c r="L173"/>
    </row>
    <row r="174" spans="1:12">
      <c r="B174">
        <v>7040923959</v>
      </c>
      <c r="C174">
        <v>7398343723</v>
      </c>
      <c r="D174" s="22"/>
      <c r="J174"/>
      <c r="K174"/>
      <c r="L174"/>
    </row>
    <row r="175" spans="1:12">
      <c r="B175">
        <v>9623354843</v>
      </c>
      <c r="C175">
        <v>7415118194</v>
      </c>
      <c r="D175" s="22"/>
      <c r="J175"/>
      <c r="K175"/>
      <c r="L175"/>
    </row>
    <row r="176" spans="1:12">
      <c r="B176">
        <v>443484790</v>
      </c>
      <c r="C176">
        <v>704619107</v>
      </c>
      <c r="D176" s="22"/>
      <c r="G176" s="16"/>
      <c r="I176" s="2"/>
      <c r="J176"/>
      <c r="K176"/>
      <c r="L176"/>
    </row>
    <row r="177" spans="1:17">
      <c r="A177">
        <v>2020</v>
      </c>
      <c r="B177">
        <v>1468316370</v>
      </c>
      <c r="C177">
        <v>232021067</v>
      </c>
      <c r="D177" s="22"/>
      <c r="G177" s="16"/>
      <c r="I177" s="2"/>
      <c r="J177"/>
      <c r="K177"/>
      <c r="L177"/>
    </row>
    <row r="178" spans="1:17">
      <c r="B178">
        <v>32060177155</v>
      </c>
      <c r="C178">
        <v>28496940761</v>
      </c>
      <c r="D178" s="22"/>
      <c r="J178"/>
      <c r="K178"/>
      <c r="L178"/>
    </row>
    <row r="179" spans="1:17">
      <c r="B179">
        <v>5207627122</v>
      </c>
      <c r="C179">
        <v>10567321583</v>
      </c>
      <c r="D179" s="22"/>
      <c r="G179" s="16"/>
      <c r="H179" s="16"/>
      <c r="I179" s="2"/>
      <c r="J179"/>
      <c r="K179"/>
      <c r="L179"/>
    </row>
    <row r="180" spans="1:17">
      <c r="B180">
        <v>8029117776</v>
      </c>
      <c r="C180">
        <v>6319067041</v>
      </c>
      <c r="D180" s="22"/>
      <c r="J180"/>
      <c r="K180"/>
      <c r="L180"/>
    </row>
    <row r="181" spans="1:17">
      <c r="B181">
        <v>8917088673</v>
      </c>
      <c r="C181">
        <v>6948262479</v>
      </c>
      <c r="D181" s="22"/>
      <c r="J181"/>
      <c r="K181"/>
      <c r="L181"/>
    </row>
    <row r="182" spans="1:17">
      <c r="B182">
        <v>463949319</v>
      </c>
      <c r="C182">
        <v>723176024</v>
      </c>
      <c r="D182" s="22"/>
      <c r="J182"/>
      <c r="K182"/>
      <c r="L182"/>
    </row>
    <row r="183" spans="1:17">
      <c r="A183">
        <v>2021</v>
      </c>
      <c r="B183">
        <v>1378869193</v>
      </c>
      <c r="C183">
        <v>318487412</v>
      </c>
      <c r="D183" s="22"/>
      <c r="J183"/>
      <c r="K183"/>
      <c r="L183"/>
    </row>
    <row r="184" spans="1:17">
      <c r="B184">
        <v>36520774972</v>
      </c>
      <c r="C184">
        <v>36462729772</v>
      </c>
      <c r="D184" s="22"/>
      <c r="J184"/>
      <c r="K184"/>
      <c r="L184"/>
    </row>
    <row r="185" spans="1:17">
      <c r="B185">
        <v>5090346759</v>
      </c>
      <c r="C185">
        <v>12657688640</v>
      </c>
      <c r="D185" s="22"/>
      <c r="F185" s="16"/>
      <c r="G185" s="16"/>
      <c r="H185" s="16"/>
      <c r="I185" s="16"/>
      <c r="J185" s="7"/>
      <c r="K185" s="7"/>
      <c r="L185" s="7"/>
      <c r="M185" s="7"/>
      <c r="N185" s="7"/>
      <c r="O185" s="7"/>
      <c r="P185" s="7"/>
      <c r="Q185" s="7"/>
    </row>
    <row r="186" spans="1:17">
      <c r="B186">
        <v>8045303341</v>
      </c>
      <c r="C186">
        <v>6917359385</v>
      </c>
      <c r="D186" s="22"/>
      <c r="J186"/>
      <c r="K186"/>
      <c r="L186"/>
    </row>
    <row r="187" spans="1:17">
      <c r="B187">
        <v>8743187104</v>
      </c>
      <c r="C187">
        <v>7901952530</v>
      </c>
      <c r="D187" s="22"/>
      <c r="J187"/>
      <c r="K187"/>
      <c r="L187"/>
    </row>
    <row r="188" spans="1:17">
      <c r="B188">
        <v>507089526</v>
      </c>
      <c r="C188">
        <v>697530696</v>
      </c>
      <c r="D188" s="22"/>
      <c r="J188"/>
      <c r="K188"/>
      <c r="L188"/>
    </row>
    <row r="189" spans="1:17">
      <c r="A189">
        <v>2022</v>
      </c>
      <c r="B189">
        <v>2103787967</v>
      </c>
      <c r="C189">
        <v>477510407</v>
      </c>
      <c r="D189" s="22"/>
      <c r="J189"/>
      <c r="K189"/>
      <c r="L189"/>
    </row>
    <row r="190" spans="1:17">
      <c r="B190">
        <v>40705392966.400002</v>
      </c>
      <c r="C190">
        <v>44932145592</v>
      </c>
      <c r="D190" s="22"/>
      <c r="J190"/>
      <c r="K190"/>
      <c r="L190"/>
    </row>
    <row r="191" spans="1:17">
      <c r="B191">
        <v>5614897694</v>
      </c>
      <c r="C191">
        <v>13858442146</v>
      </c>
      <c r="D191" s="22"/>
      <c r="J191"/>
      <c r="K191"/>
      <c r="L191"/>
    </row>
    <row r="192" spans="1:17">
      <c r="B192">
        <v>9625230949</v>
      </c>
      <c r="C192">
        <v>8885600402</v>
      </c>
      <c r="D192" s="22"/>
      <c r="J192"/>
      <c r="K192"/>
      <c r="L192"/>
    </row>
    <row r="193" spans="1:12">
      <c r="B193">
        <v>9722996820.7999992</v>
      </c>
      <c r="C193">
        <v>9328688730.9099998</v>
      </c>
      <c r="D193" s="22"/>
      <c r="J193"/>
      <c r="K193"/>
      <c r="L193"/>
    </row>
    <row r="194" spans="1:12">
      <c r="B194">
        <v>528320880</v>
      </c>
      <c r="C194">
        <v>1044253476</v>
      </c>
      <c r="D194" s="22"/>
      <c r="J194"/>
      <c r="K194"/>
      <c r="L194"/>
    </row>
    <row r="195" spans="1:12">
      <c r="A195">
        <v>2023</v>
      </c>
      <c r="D195" s="22">
        <f t="shared" ref="D195:E200" si="15">AVERAGE(B189,B183,B177,B171,B165,B159,B153,B147)</f>
        <v>1696550071</v>
      </c>
      <c r="E195" s="22">
        <f t="shared" si="15"/>
        <v>318353130.125</v>
      </c>
      <c r="J195"/>
      <c r="K195"/>
      <c r="L195"/>
    </row>
    <row r="196" spans="1:12">
      <c r="D196" s="22">
        <f t="shared" si="15"/>
        <v>30477407295.918751</v>
      </c>
      <c r="E196" s="22">
        <f t="shared" si="15"/>
        <v>31581859482.75</v>
      </c>
      <c r="J196"/>
      <c r="K196"/>
      <c r="L196"/>
    </row>
    <row r="197" spans="1:12">
      <c r="D197" s="22">
        <f t="shared" si="15"/>
        <v>5250927764.5</v>
      </c>
      <c r="E197" s="22">
        <f t="shared" si="15"/>
        <v>11405618051.125</v>
      </c>
      <c r="J197"/>
      <c r="K197"/>
      <c r="L197"/>
    </row>
    <row r="198" spans="1:12">
      <c r="D198" s="22">
        <f t="shared" si="15"/>
        <v>7504198189.625</v>
      </c>
      <c r="E198" s="22">
        <f t="shared" si="15"/>
        <v>7133225178</v>
      </c>
      <c r="J198"/>
      <c r="K198"/>
      <c r="L198"/>
    </row>
    <row r="199" spans="1:12">
      <c r="D199" s="22">
        <f t="shared" si="15"/>
        <v>9444700880.8500004</v>
      </c>
      <c r="E199" s="22">
        <f t="shared" si="15"/>
        <v>7323332560.3637505</v>
      </c>
      <c r="J199"/>
      <c r="K199"/>
      <c r="L199"/>
    </row>
    <row r="200" spans="1:12">
      <c r="D200" s="22">
        <f t="shared" si="15"/>
        <v>511402157.75</v>
      </c>
      <c r="E200" s="22">
        <f t="shared" si="15"/>
        <v>665397501.375</v>
      </c>
      <c r="J200"/>
      <c r="K200"/>
      <c r="L200"/>
    </row>
    <row r="201" spans="1:12">
      <c r="A201">
        <v>2024</v>
      </c>
      <c r="D201" s="22">
        <f t="shared" ref="D201:E206" si="16">D195</f>
        <v>1696550071</v>
      </c>
      <c r="E201" s="22">
        <f t="shared" si="16"/>
        <v>318353130.125</v>
      </c>
      <c r="J201"/>
      <c r="K201"/>
      <c r="L201"/>
    </row>
    <row r="202" spans="1:12">
      <c r="D202" s="22">
        <f t="shared" si="16"/>
        <v>30477407295.918751</v>
      </c>
      <c r="E202" s="22">
        <f t="shared" si="16"/>
        <v>31581859482.75</v>
      </c>
      <c r="J202"/>
      <c r="K202"/>
      <c r="L202"/>
    </row>
    <row r="203" spans="1:12">
      <c r="D203" s="22">
        <f t="shared" si="16"/>
        <v>5250927764.5</v>
      </c>
      <c r="E203" s="22">
        <f t="shared" si="16"/>
        <v>11405618051.125</v>
      </c>
      <c r="J203"/>
      <c r="K203"/>
      <c r="L203"/>
    </row>
    <row r="204" spans="1:12">
      <c r="D204" s="22">
        <f t="shared" si="16"/>
        <v>7504198189.625</v>
      </c>
      <c r="E204" s="22">
        <f t="shared" si="16"/>
        <v>7133225178</v>
      </c>
      <c r="J204"/>
      <c r="K204"/>
      <c r="L204"/>
    </row>
    <row r="205" spans="1:12">
      <c r="D205" s="22">
        <f t="shared" si="16"/>
        <v>9444700880.8500004</v>
      </c>
      <c r="E205" s="22">
        <f t="shared" si="16"/>
        <v>7323332560.3637505</v>
      </c>
      <c r="J205"/>
      <c r="K205"/>
      <c r="L205"/>
    </row>
    <row r="206" spans="1:12">
      <c r="D206" s="22">
        <f t="shared" si="16"/>
        <v>511402157.75</v>
      </c>
      <c r="E206" s="22">
        <f t="shared" si="16"/>
        <v>665397501.375</v>
      </c>
      <c r="J206"/>
      <c r="K206"/>
      <c r="L206"/>
    </row>
    <row r="207" spans="1:12">
      <c r="D207" s="22"/>
      <c r="J207"/>
      <c r="K207"/>
      <c r="L207"/>
    </row>
    <row r="208" spans="1:12">
      <c r="D208" s="22"/>
      <c r="J208"/>
      <c r="K208"/>
      <c r="L208"/>
    </row>
    <row r="209" spans="1:12">
      <c r="D209" s="22"/>
      <c r="J209"/>
      <c r="K209"/>
      <c r="L209"/>
    </row>
    <row r="210" spans="1:12">
      <c r="D210" s="16" t="s">
        <v>429</v>
      </c>
      <c r="E210" s="16" t="s">
        <v>429</v>
      </c>
      <c r="J210"/>
      <c r="K210"/>
      <c r="L210"/>
    </row>
    <row r="211" spans="1:12">
      <c r="D211" s="16" t="s">
        <v>430</v>
      </c>
      <c r="E211" s="16" t="s">
        <v>430</v>
      </c>
      <c r="J211"/>
      <c r="K211"/>
      <c r="L211"/>
    </row>
    <row r="212" spans="1:12">
      <c r="D212" s="18"/>
      <c r="E212" s="18"/>
      <c r="J212"/>
      <c r="K212"/>
      <c r="L212"/>
    </row>
    <row r="213" spans="1:12">
      <c r="D213" s="16" t="s">
        <v>431</v>
      </c>
      <c r="E213" s="16" t="s">
        <v>431</v>
      </c>
      <c r="J213"/>
      <c r="K213"/>
      <c r="L213"/>
    </row>
    <row r="214" spans="1:12">
      <c r="D214" s="22"/>
      <c r="J214"/>
      <c r="K214"/>
      <c r="L214"/>
    </row>
    <row r="215" spans="1:12">
      <c r="A215" t="s">
        <v>1</v>
      </c>
      <c r="B215" t="s">
        <v>403</v>
      </c>
      <c r="C215" s="21" t="s">
        <v>442</v>
      </c>
      <c r="D215" s="18"/>
      <c r="E215" s="18"/>
      <c r="G215"/>
      <c r="H215"/>
      <c r="I215"/>
      <c r="J215"/>
      <c r="K215"/>
      <c r="L215"/>
    </row>
    <row r="216" spans="1:12">
      <c r="A216">
        <v>2015</v>
      </c>
      <c r="B216">
        <v>304712992</v>
      </c>
      <c r="C216" s="22"/>
      <c r="D216" s="18"/>
      <c r="E216" s="18"/>
      <c r="G216"/>
      <c r="H216"/>
      <c r="I216"/>
      <c r="J216"/>
      <c r="K216"/>
      <c r="L216"/>
    </row>
    <row r="217" spans="1:12">
      <c r="B217">
        <v>25268432629</v>
      </c>
      <c r="C217" s="22"/>
      <c r="D217" s="18"/>
      <c r="E217" s="18"/>
      <c r="G217"/>
      <c r="H217"/>
      <c r="I217"/>
      <c r="J217"/>
      <c r="K217"/>
      <c r="L217"/>
    </row>
    <row r="218" spans="1:12">
      <c r="B218">
        <v>9777306087</v>
      </c>
      <c r="C218" s="22"/>
      <c r="D218" s="18"/>
      <c r="E218" s="18"/>
      <c r="G218"/>
      <c r="H218"/>
      <c r="I218"/>
      <c r="J218"/>
      <c r="K218"/>
      <c r="L218"/>
    </row>
    <row r="219" spans="1:12">
      <c r="B219">
        <v>6866967640</v>
      </c>
      <c r="C219" s="22"/>
      <c r="D219" s="18"/>
      <c r="E219" s="18"/>
      <c r="G219"/>
      <c r="H219"/>
      <c r="I219"/>
      <c r="J219"/>
      <c r="K219"/>
      <c r="L219"/>
    </row>
    <row r="220" spans="1:12">
      <c r="B220">
        <v>6269480076</v>
      </c>
      <c r="C220" s="22"/>
      <c r="D220" s="18"/>
      <c r="E220" s="18"/>
      <c r="G220"/>
      <c r="H220"/>
      <c r="I220"/>
      <c r="J220"/>
      <c r="K220"/>
      <c r="L220"/>
    </row>
    <row r="221" spans="1:12">
      <c r="B221">
        <v>406012702</v>
      </c>
      <c r="C221" s="22"/>
      <c r="D221" s="18"/>
      <c r="E221" s="18"/>
      <c r="G221"/>
      <c r="H221"/>
      <c r="I221"/>
      <c r="J221"/>
      <c r="K221"/>
      <c r="L221"/>
    </row>
    <row r="222" spans="1:12">
      <c r="A222">
        <v>2016</v>
      </c>
      <c r="B222">
        <v>291112672</v>
      </c>
      <c r="C222" s="22"/>
      <c r="D222" s="18"/>
      <c r="E222" s="18"/>
      <c r="G222"/>
      <c r="H222"/>
      <c r="I222"/>
      <c r="J222"/>
      <c r="K222"/>
      <c r="L222"/>
    </row>
    <row r="223" spans="1:12">
      <c r="B223">
        <v>25080619389</v>
      </c>
      <c r="C223" s="22"/>
      <c r="D223" s="18"/>
      <c r="E223" s="18"/>
      <c r="G223"/>
      <c r="H223"/>
      <c r="I223"/>
      <c r="J223"/>
      <c r="K223"/>
      <c r="L223"/>
    </row>
    <row r="224" spans="1:12">
      <c r="B224">
        <v>9410351976</v>
      </c>
      <c r="C224" s="22"/>
      <c r="D224" s="18"/>
      <c r="E224" s="18"/>
      <c r="G224"/>
      <c r="H224"/>
      <c r="I224"/>
      <c r="J224"/>
      <c r="K224"/>
      <c r="L224"/>
    </row>
    <row r="225" spans="1:12">
      <c r="B225">
        <v>6562910838</v>
      </c>
      <c r="C225" s="22"/>
      <c r="D225" s="18"/>
      <c r="E225" s="18"/>
      <c r="G225"/>
      <c r="H225"/>
      <c r="I225"/>
      <c r="J225"/>
      <c r="K225"/>
      <c r="L225"/>
    </row>
    <row r="226" spans="1:12">
      <c r="B226">
        <v>6506949449</v>
      </c>
      <c r="C226" s="22"/>
      <c r="D226" s="18"/>
      <c r="E226" s="18"/>
      <c r="G226"/>
      <c r="H226"/>
      <c r="I226"/>
      <c r="J226"/>
      <c r="K226"/>
      <c r="L226"/>
    </row>
    <row r="227" spans="1:12">
      <c r="B227">
        <v>436291372</v>
      </c>
      <c r="C227" s="22"/>
      <c r="D227" s="18"/>
      <c r="E227" s="18"/>
      <c r="G227"/>
      <c r="H227"/>
      <c r="I227"/>
      <c r="J227"/>
      <c r="K227"/>
      <c r="L227"/>
    </row>
    <row r="228" spans="1:12">
      <c r="A228">
        <v>2017</v>
      </c>
      <c r="B228">
        <v>277487868</v>
      </c>
      <c r="C228" s="22"/>
      <c r="D228" s="18"/>
      <c r="E228" s="18"/>
      <c r="G228"/>
      <c r="H228"/>
      <c r="I228"/>
      <c r="J228"/>
      <c r="K228"/>
      <c r="L228"/>
    </row>
    <row r="229" spans="1:12">
      <c r="B229">
        <v>27905799662</v>
      </c>
      <c r="C229" s="22"/>
      <c r="D229" s="18"/>
      <c r="E229" s="18"/>
      <c r="G229"/>
      <c r="H229"/>
      <c r="I229"/>
      <c r="J229"/>
      <c r="K229"/>
      <c r="L229"/>
    </row>
    <row r="230" spans="1:12">
      <c r="B230">
        <v>10632403130</v>
      </c>
      <c r="C230" s="22"/>
      <c r="D230" s="18"/>
      <c r="E230" s="18"/>
      <c r="G230"/>
      <c r="H230"/>
      <c r="I230"/>
      <c r="J230"/>
      <c r="K230"/>
      <c r="L230"/>
    </row>
    <row r="231" spans="1:12">
      <c r="B231">
        <v>6781042051</v>
      </c>
      <c r="C231" s="22"/>
      <c r="D231" s="18"/>
      <c r="E231" s="18"/>
      <c r="G231"/>
      <c r="H231"/>
      <c r="I231"/>
      <c r="J231"/>
      <c r="K231"/>
      <c r="L231"/>
    </row>
    <row r="232" spans="1:12">
      <c r="B232">
        <v>6915469844</v>
      </c>
      <c r="C232" s="22"/>
      <c r="D232" s="18"/>
      <c r="E232" s="18"/>
      <c r="G232"/>
      <c r="H232"/>
      <c r="I232"/>
      <c r="J232"/>
      <c r="K232"/>
      <c r="L232"/>
    </row>
    <row r="233" spans="1:12">
      <c r="B233">
        <v>626870193</v>
      </c>
      <c r="C233" s="22"/>
      <c r="D233" s="18"/>
      <c r="E233" s="18"/>
      <c r="G233"/>
      <c r="H233"/>
      <c r="I233"/>
      <c r="J233"/>
      <c r="K233"/>
      <c r="L233"/>
    </row>
    <row r="234" spans="1:12">
      <c r="A234">
        <v>2018</v>
      </c>
      <c r="B234">
        <v>315944788</v>
      </c>
      <c r="C234" s="22"/>
      <c r="D234" s="18"/>
      <c r="E234" s="18"/>
      <c r="G234"/>
      <c r="H234"/>
      <c r="I234"/>
      <c r="J234"/>
      <c r="K234"/>
      <c r="L234"/>
    </row>
    <row r="235" spans="1:12">
      <c r="B235">
        <v>32535985714</v>
      </c>
      <c r="C235" s="22"/>
      <c r="D235" s="18"/>
      <c r="E235" s="18"/>
      <c r="G235"/>
      <c r="H235"/>
      <c r="I235"/>
      <c r="J235"/>
      <c r="K235"/>
      <c r="L235"/>
    </row>
    <row r="236" spans="1:12">
      <c r="B236">
        <v>11559316337</v>
      </c>
      <c r="C236" s="22"/>
      <c r="D236" s="18"/>
      <c r="E236" s="18"/>
      <c r="G236"/>
      <c r="H236"/>
      <c r="I236"/>
      <c r="J236"/>
      <c r="K236"/>
      <c r="L236"/>
    </row>
    <row r="237" spans="1:12">
      <c r="B237">
        <v>7334510344</v>
      </c>
      <c r="C237" s="22"/>
      <c r="D237" s="18"/>
      <c r="E237" s="18"/>
      <c r="G237"/>
      <c r="H237"/>
      <c r="I237"/>
      <c r="J237"/>
      <c r="K237"/>
      <c r="L237"/>
    </row>
    <row r="238" spans="1:12">
      <c r="B238">
        <v>7300739180</v>
      </c>
      <c r="C238" s="22"/>
      <c r="D238" s="18"/>
      <c r="E238" s="18"/>
      <c r="G238"/>
      <c r="H238"/>
      <c r="I238"/>
      <c r="J238"/>
      <c r="K238"/>
      <c r="L238"/>
    </row>
    <row r="239" spans="1:12">
      <c r="B239">
        <v>684426441</v>
      </c>
      <c r="C239" s="22"/>
      <c r="D239" s="18"/>
      <c r="E239" s="18"/>
      <c r="G239"/>
      <c r="H239"/>
      <c r="I239"/>
      <c r="J239"/>
      <c r="K239"/>
      <c r="L239"/>
    </row>
    <row r="240" spans="1:12">
      <c r="A240">
        <v>2019</v>
      </c>
      <c r="B240">
        <v>329547835</v>
      </c>
      <c r="C240" s="22"/>
      <c r="D240" s="18"/>
      <c r="E240" s="18"/>
      <c r="G240"/>
      <c r="H240"/>
      <c r="I240"/>
      <c r="J240"/>
      <c r="K240"/>
      <c r="L240"/>
    </row>
    <row r="241" spans="1:12">
      <c r="B241">
        <v>31972222343</v>
      </c>
      <c r="C241" s="22"/>
      <c r="D241" s="18"/>
      <c r="E241" s="18"/>
      <c r="G241"/>
      <c r="H241"/>
      <c r="I241"/>
      <c r="J241"/>
      <c r="K241"/>
      <c r="L241"/>
    </row>
    <row r="242" spans="1:12">
      <c r="B242">
        <v>12782114510</v>
      </c>
      <c r="C242" s="22"/>
      <c r="D242" s="18"/>
      <c r="E242" s="18"/>
      <c r="G242"/>
      <c r="H242"/>
      <c r="I242"/>
      <c r="J242"/>
      <c r="K242"/>
      <c r="L242"/>
    </row>
    <row r="243" spans="1:12">
      <c r="B243">
        <v>7398343723</v>
      </c>
      <c r="C243" s="22"/>
      <c r="D243" s="18"/>
      <c r="E243" s="18"/>
      <c r="G243"/>
      <c r="H243"/>
      <c r="I243"/>
      <c r="J243"/>
      <c r="K243"/>
      <c r="L243"/>
    </row>
    <row r="244" spans="1:12">
      <c r="B244">
        <v>7415118194</v>
      </c>
      <c r="C244" s="22"/>
      <c r="D244" s="18"/>
      <c r="E244" s="18"/>
      <c r="G244"/>
      <c r="H244"/>
      <c r="I244"/>
      <c r="J244"/>
      <c r="K244"/>
      <c r="L244"/>
    </row>
    <row r="245" spans="1:12">
      <c r="B245">
        <v>704619107</v>
      </c>
      <c r="C245" s="22"/>
      <c r="D245" s="18"/>
      <c r="E245" s="18"/>
      <c r="G245"/>
      <c r="H245"/>
      <c r="I245"/>
      <c r="J245"/>
      <c r="K245"/>
      <c r="L245"/>
    </row>
    <row r="246" spans="1:12">
      <c r="A246">
        <v>2020</v>
      </c>
      <c r="B246">
        <v>232021067</v>
      </c>
      <c r="C246" s="22"/>
      <c r="D246" s="18"/>
      <c r="E246" s="18"/>
      <c r="G246"/>
      <c r="H246"/>
      <c r="I246"/>
      <c r="J246"/>
      <c r="K246"/>
      <c r="L246"/>
    </row>
    <row r="247" spans="1:12">
      <c r="B247">
        <v>28496940761</v>
      </c>
      <c r="C247" s="22"/>
      <c r="D247" s="18"/>
      <c r="E247" s="18"/>
      <c r="G247"/>
      <c r="H247"/>
      <c r="I247"/>
      <c r="J247"/>
      <c r="K247"/>
      <c r="L247"/>
    </row>
    <row r="248" spans="1:12">
      <c r="B248">
        <v>10567321583</v>
      </c>
      <c r="C248" s="22"/>
      <c r="D248" s="18"/>
      <c r="E248" s="18"/>
      <c r="G248"/>
      <c r="H248"/>
      <c r="I248"/>
      <c r="J248"/>
      <c r="K248"/>
      <c r="L248"/>
    </row>
    <row r="249" spans="1:12">
      <c r="B249">
        <v>6319067041</v>
      </c>
      <c r="C249" s="22"/>
      <c r="D249" s="18"/>
      <c r="E249" s="18"/>
      <c r="G249"/>
      <c r="H249"/>
      <c r="I249"/>
      <c r="J249"/>
      <c r="K249"/>
      <c r="L249"/>
    </row>
    <row r="250" spans="1:12">
      <c r="B250">
        <v>6948262479</v>
      </c>
      <c r="C250" s="22"/>
      <c r="D250" s="18"/>
      <c r="E250" s="18"/>
      <c r="G250"/>
      <c r="H250"/>
      <c r="I250"/>
      <c r="J250"/>
      <c r="K250"/>
      <c r="L250"/>
    </row>
    <row r="251" spans="1:12">
      <c r="B251">
        <v>723176024</v>
      </c>
      <c r="C251" s="22"/>
      <c r="D251" s="18"/>
      <c r="E251" s="18"/>
      <c r="G251"/>
      <c r="H251"/>
      <c r="I251"/>
      <c r="J251"/>
      <c r="K251"/>
      <c r="L251"/>
    </row>
    <row r="252" spans="1:12">
      <c r="A252">
        <v>2021</v>
      </c>
      <c r="B252">
        <v>318487412</v>
      </c>
      <c r="C252" s="22"/>
      <c r="D252" s="18"/>
      <c r="E252" s="18"/>
      <c r="G252"/>
      <c r="H252"/>
      <c r="I252"/>
      <c r="J252"/>
      <c r="K252"/>
      <c r="L252"/>
    </row>
    <row r="253" spans="1:12">
      <c r="B253">
        <v>36462729772</v>
      </c>
      <c r="C253" s="22"/>
      <c r="D253" s="18"/>
      <c r="E253" s="18"/>
      <c r="G253"/>
      <c r="H253"/>
      <c r="I253"/>
      <c r="J253"/>
      <c r="K253"/>
      <c r="L253"/>
    </row>
    <row r="254" spans="1:12">
      <c r="B254">
        <v>12657688640</v>
      </c>
      <c r="C254" s="22"/>
      <c r="D254" s="18"/>
      <c r="E254" s="18"/>
      <c r="G254"/>
      <c r="H254"/>
      <c r="I254"/>
      <c r="J254"/>
      <c r="K254"/>
      <c r="L254"/>
    </row>
    <row r="255" spans="1:12">
      <c r="B255">
        <v>6917359385</v>
      </c>
      <c r="C255" s="22"/>
      <c r="D255" s="18"/>
      <c r="E255" s="18"/>
      <c r="G255"/>
      <c r="H255"/>
      <c r="I255"/>
      <c r="J255"/>
      <c r="K255"/>
      <c r="L255"/>
    </row>
    <row r="256" spans="1:12">
      <c r="B256">
        <v>7901952530</v>
      </c>
      <c r="C256" s="22"/>
      <c r="D256" s="18"/>
      <c r="E256" s="18"/>
      <c r="G256"/>
      <c r="H256"/>
      <c r="I256"/>
      <c r="J256"/>
      <c r="K256"/>
      <c r="L256"/>
    </row>
    <row r="257" spans="1:12">
      <c r="B257">
        <v>697530696</v>
      </c>
      <c r="C257" s="22"/>
      <c r="D257" s="18"/>
      <c r="E257" s="18"/>
      <c r="G257"/>
      <c r="H257"/>
      <c r="I257"/>
      <c r="J257"/>
      <c r="K257"/>
      <c r="L257"/>
    </row>
    <row r="258" spans="1:12">
      <c r="A258">
        <v>2022</v>
      </c>
      <c r="B258">
        <v>477510407</v>
      </c>
      <c r="C258" s="22"/>
      <c r="D258" s="18"/>
      <c r="E258" s="18"/>
      <c r="G258"/>
      <c r="H258"/>
      <c r="I258"/>
      <c r="J258"/>
      <c r="K258"/>
      <c r="L258"/>
    </row>
    <row r="259" spans="1:12">
      <c r="B259">
        <v>44932145592</v>
      </c>
      <c r="C259" s="22"/>
      <c r="D259" s="18"/>
      <c r="E259" s="18"/>
      <c r="G259"/>
      <c r="H259"/>
      <c r="I259"/>
      <c r="J259"/>
      <c r="K259"/>
      <c r="L259"/>
    </row>
    <row r="260" spans="1:12">
      <c r="B260">
        <v>13858442146</v>
      </c>
      <c r="C260" s="22"/>
      <c r="D260" s="18"/>
      <c r="E260" s="18"/>
      <c r="G260"/>
      <c r="H260"/>
      <c r="I260"/>
      <c r="J260"/>
      <c r="K260"/>
      <c r="L260"/>
    </row>
    <row r="261" spans="1:12">
      <c r="B261">
        <v>8885600402</v>
      </c>
      <c r="C261" s="22"/>
      <c r="D261" s="18"/>
      <c r="E261" s="18"/>
      <c r="G261"/>
      <c r="H261"/>
      <c r="I261"/>
      <c r="J261"/>
      <c r="K261"/>
      <c r="L261"/>
    </row>
    <row r="262" spans="1:12">
      <c r="B262">
        <v>9328688730.9099998</v>
      </c>
      <c r="C262" s="22"/>
      <c r="D262" s="18"/>
      <c r="E262" s="18"/>
      <c r="G262"/>
      <c r="H262"/>
      <c r="I262"/>
      <c r="J262"/>
      <c r="K262"/>
      <c r="L262"/>
    </row>
    <row r="263" spans="1:12">
      <c r="B263">
        <v>1044253476</v>
      </c>
      <c r="C263" s="22"/>
      <c r="D263" s="18"/>
      <c r="E263" s="18"/>
      <c r="G263"/>
      <c r="H263"/>
      <c r="I263"/>
      <c r="J263"/>
      <c r="K263"/>
      <c r="L263"/>
    </row>
    <row r="264" spans="1:12">
      <c r="A264">
        <v>2023</v>
      </c>
      <c r="C264" s="22">
        <f t="shared" ref="C264:C269" si="17">AVERAGE(B258,B252,B246,B240,B234,B228,B222,B216)</f>
        <v>318353130.125</v>
      </c>
      <c r="D264" s="18"/>
      <c r="E264" s="18"/>
      <c r="G264"/>
      <c r="H264"/>
      <c r="I264"/>
      <c r="J264"/>
      <c r="K264"/>
      <c r="L264"/>
    </row>
    <row r="265" spans="1:12">
      <c r="C265" s="22">
        <f t="shared" si="17"/>
        <v>31581859482.75</v>
      </c>
      <c r="D265" s="18"/>
      <c r="E265" s="18"/>
      <c r="G265"/>
      <c r="H265"/>
      <c r="I265"/>
      <c r="J265"/>
      <c r="K265"/>
      <c r="L265"/>
    </row>
    <row r="266" spans="1:12">
      <c r="C266" s="22">
        <f t="shared" si="17"/>
        <v>11405618051.125</v>
      </c>
      <c r="D266" s="18"/>
      <c r="E266" s="18"/>
      <c r="G266"/>
      <c r="H266"/>
      <c r="I266"/>
      <c r="J266"/>
      <c r="K266"/>
      <c r="L266"/>
    </row>
    <row r="267" spans="1:12">
      <c r="C267" s="22">
        <f t="shared" si="17"/>
        <v>7133225178</v>
      </c>
      <c r="D267" s="18"/>
      <c r="E267" s="18"/>
      <c r="G267"/>
      <c r="H267"/>
      <c r="I267"/>
      <c r="J267"/>
      <c r="K267"/>
      <c r="L267"/>
    </row>
    <row r="268" spans="1:12">
      <c r="C268" s="22">
        <f t="shared" si="17"/>
        <v>7323332560.3637505</v>
      </c>
      <c r="D268" s="18"/>
      <c r="E268" s="18"/>
      <c r="G268"/>
      <c r="H268"/>
      <c r="I268"/>
      <c r="J268"/>
      <c r="K268"/>
      <c r="L268"/>
    </row>
    <row r="269" spans="1:12">
      <c r="C269" s="22">
        <f t="shared" si="17"/>
        <v>665397501.375</v>
      </c>
      <c r="D269" s="18"/>
      <c r="E269" s="18"/>
      <c r="G269"/>
      <c r="H269"/>
      <c r="I269"/>
      <c r="J269"/>
      <c r="K269"/>
      <c r="L269"/>
    </row>
    <row r="270" spans="1:12">
      <c r="A270">
        <v>2024</v>
      </c>
      <c r="C270" s="22">
        <f t="shared" ref="C270:C275" si="18">C264</f>
        <v>318353130.125</v>
      </c>
      <c r="D270" s="18"/>
      <c r="E270" s="18"/>
      <c r="G270"/>
      <c r="H270"/>
      <c r="I270"/>
      <c r="J270"/>
      <c r="K270"/>
      <c r="L270"/>
    </row>
    <row r="271" spans="1:12">
      <c r="C271" s="22">
        <f t="shared" si="18"/>
        <v>31581859482.75</v>
      </c>
      <c r="D271" s="18"/>
      <c r="E271" s="18"/>
      <c r="G271"/>
      <c r="H271"/>
      <c r="I271"/>
      <c r="J271"/>
      <c r="K271"/>
      <c r="L271"/>
    </row>
    <row r="272" spans="1:12">
      <c r="C272" s="22">
        <f t="shared" si="18"/>
        <v>11405618051.125</v>
      </c>
      <c r="D272" s="18"/>
      <c r="E272" s="18"/>
      <c r="G272"/>
      <c r="H272"/>
      <c r="I272"/>
      <c r="J272"/>
      <c r="K272"/>
      <c r="L272"/>
    </row>
    <row r="273" spans="3:12">
      <c r="C273" s="22">
        <f t="shared" si="18"/>
        <v>7133225178</v>
      </c>
      <c r="D273" s="18"/>
      <c r="E273" s="18"/>
      <c r="G273"/>
      <c r="H273"/>
      <c r="I273"/>
      <c r="J273"/>
      <c r="K273"/>
      <c r="L273"/>
    </row>
    <row r="274" spans="3:12">
      <c r="C274" s="22">
        <f t="shared" si="18"/>
        <v>7323332560.3637505</v>
      </c>
      <c r="D274" s="18"/>
      <c r="E274" s="18"/>
      <c r="G274"/>
      <c r="H274"/>
      <c r="I274"/>
      <c r="J274"/>
      <c r="K274"/>
      <c r="L274"/>
    </row>
    <row r="275" spans="3:12">
      <c r="C275" s="22">
        <f t="shared" si="18"/>
        <v>665397501.375</v>
      </c>
      <c r="D275" s="18"/>
      <c r="E275" s="18"/>
      <c r="G275"/>
      <c r="H275"/>
      <c r="I275"/>
      <c r="J275"/>
      <c r="K275"/>
      <c r="L275"/>
    </row>
    <row r="276" spans="3:12">
      <c r="C276" s="22"/>
      <c r="D276" s="18"/>
      <c r="E276" s="18"/>
      <c r="G276"/>
      <c r="H276"/>
      <c r="I276"/>
      <c r="J276"/>
      <c r="K276"/>
      <c r="L276"/>
    </row>
    <row r="277" spans="3:12">
      <c r="C277" s="22"/>
      <c r="D277" s="18"/>
      <c r="E277" s="18"/>
      <c r="G277"/>
      <c r="H277"/>
      <c r="I277"/>
      <c r="J277"/>
      <c r="K277"/>
      <c r="L277"/>
    </row>
    <row r="278" spans="3:12">
      <c r="D278" s="22"/>
      <c r="J278"/>
      <c r="K278"/>
      <c r="L27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DB34-9520-4B8D-8FE8-64722EFB79A0}">
  <dimension ref="A1:W63"/>
  <sheetViews>
    <sheetView zoomScale="50" zoomScaleNormal="50" workbookViewId="0">
      <selection activeCell="T9" sqref="T9"/>
    </sheetView>
  </sheetViews>
  <sheetFormatPr defaultRowHeight="15"/>
  <cols>
    <col min="3" max="3" width="14" customWidth="1"/>
    <col min="4" max="4" width="16.85546875" customWidth="1"/>
    <col min="5" max="5" width="19.140625" style="22" bestFit="1" customWidth="1"/>
    <col min="6" max="6" width="12.42578125" style="18" customWidth="1"/>
    <col min="7" max="7" width="10.7109375" style="18" customWidth="1"/>
    <col min="8" max="8" width="17.85546875" style="18" customWidth="1"/>
    <col min="9" max="11" width="16.140625" style="18" customWidth="1"/>
    <col min="12" max="12" width="26.5703125" style="18" customWidth="1"/>
  </cols>
  <sheetData>
    <row r="1" spans="1:23" ht="18.75">
      <c r="A1" s="131" t="s">
        <v>1861</v>
      </c>
    </row>
    <row r="2" spans="1:23" ht="18.75">
      <c r="A2" s="131"/>
    </row>
    <row r="3" spans="1:23">
      <c r="A3" t="s">
        <v>432</v>
      </c>
      <c r="B3" t="s">
        <v>1</v>
      </c>
      <c r="C3" t="s">
        <v>419</v>
      </c>
      <c r="D3" t="s">
        <v>402</v>
      </c>
      <c r="E3" s="21" t="s">
        <v>427</v>
      </c>
      <c r="F3" s="16" t="s">
        <v>428</v>
      </c>
      <c r="G3" s="16" t="s">
        <v>421</v>
      </c>
      <c r="H3" s="16" t="s">
        <v>422</v>
      </c>
      <c r="I3" s="16"/>
      <c r="J3" s="16"/>
      <c r="K3" s="16"/>
      <c r="L3" s="16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>
      <c r="A4">
        <v>1</v>
      </c>
      <c r="B4" s="94">
        <v>2015</v>
      </c>
      <c r="C4" t="s">
        <v>24</v>
      </c>
      <c r="D4" s="35">
        <v>1930764263</v>
      </c>
      <c r="E4" s="36"/>
      <c r="F4" s="35"/>
      <c r="G4" s="35"/>
      <c r="H4" s="35"/>
    </row>
    <row r="5" spans="1:23">
      <c r="A5">
        <v>2</v>
      </c>
      <c r="B5" s="94"/>
      <c r="C5" t="s">
        <v>9</v>
      </c>
      <c r="D5" s="35">
        <v>22108340475.950001</v>
      </c>
      <c r="E5" s="36"/>
      <c r="F5" s="35"/>
      <c r="G5" s="35"/>
      <c r="H5" s="35"/>
    </row>
    <row r="6" spans="1:23">
      <c r="A6">
        <v>3</v>
      </c>
      <c r="B6" s="94"/>
      <c r="C6" t="s">
        <v>19</v>
      </c>
      <c r="D6" s="35">
        <v>5233149309</v>
      </c>
      <c r="E6" s="36"/>
      <c r="F6" s="35"/>
      <c r="G6" s="35"/>
      <c r="H6" s="35"/>
    </row>
    <row r="7" spans="1:23">
      <c r="A7">
        <v>4</v>
      </c>
      <c r="B7" s="94"/>
      <c r="C7" t="s">
        <v>14</v>
      </c>
      <c r="D7" s="35">
        <v>7110147979</v>
      </c>
      <c r="E7" s="36"/>
      <c r="F7" s="35"/>
      <c r="G7" s="35"/>
      <c r="H7" s="35"/>
    </row>
    <row r="8" spans="1:23">
      <c r="A8">
        <v>5</v>
      </c>
      <c r="B8" s="94"/>
      <c r="C8" t="s">
        <v>29</v>
      </c>
      <c r="D8" s="35">
        <v>9398469240</v>
      </c>
      <c r="E8" s="36"/>
      <c r="F8" s="35"/>
      <c r="G8" s="35"/>
      <c r="H8" s="35"/>
    </row>
    <row r="9" spans="1:23">
      <c r="A9">
        <v>6</v>
      </c>
      <c r="B9" s="94"/>
      <c r="C9" t="s">
        <v>56</v>
      </c>
      <c r="D9" s="35">
        <v>720321778</v>
      </c>
      <c r="E9" s="36">
        <f>AVERAGE(D4:D9)</f>
        <v>7750198840.8249998</v>
      </c>
      <c r="F9" s="35">
        <f t="shared" ref="F9:F57" si="0">D9-E9</f>
        <v>-7029877062.8249998</v>
      </c>
      <c r="G9" s="35">
        <f t="shared" ref="G9:G57" si="1">ABS(F9)</f>
        <v>7029877062.8249998</v>
      </c>
      <c r="H9" s="35">
        <f t="shared" ref="H9:H57" si="2">F9^2</f>
        <v>4.9419171518433042E+19</v>
      </c>
    </row>
    <row r="10" spans="1:23">
      <c r="A10">
        <v>7</v>
      </c>
      <c r="B10" s="94">
        <v>2016</v>
      </c>
      <c r="C10" t="s">
        <v>24</v>
      </c>
      <c r="D10" s="35">
        <v>1910093172</v>
      </c>
      <c r="E10" s="36">
        <f t="shared" ref="E10:E57" si="3">AVERAGE(D5:D10)</f>
        <v>7746753658.9916658</v>
      </c>
      <c r="F10" s="35">
        <f t="shared" si="0"/>
        <v>-5836660486.9916658</v>
      </c>
      <c r="G10" s="35">
        <f t="shared" si="1"/>
        <v>5836660486.9916658</v>
      </c>
      <c r="H10" s="35">
        <f t="shared" si="2"/>
        <v>3.4066605640409788E+19</v>
      </c>
    </row>
    <row r="11" spans="1:23">
      <c r="A11">
        <v>8</v>
      </c>
      <c r="B11" s="94"/>
      <c r="C11" t="s">
        <v>9</v>
      </c>
      <c r="D11" s="35">
        <v>22593004490</v>
      </c>
      <c r="E11" s="36">
        <f t="shared" si="3"/>
        <v>7827530994.666667</v>
      </c>
      <c r="F11" s="35">
        <f t="shared" si="0"/>
        <v>14765473495.333332</v>
      </c>
      <c r="G11" s="35">
        <f t="shared" si="1"/>
        <v>14765473495.333332</v>
      </c>
      <c r="H11" s="35">
        <f t="shared" si="2"/>
        <v>2.1801920754139113E+20</v>
      </c>
    </row>
    <row r="12" spans="1:23">
      <c r="A12">
        <v>9</v>
      </c>
      <c r="B12" s="94"/>
      <c r="C12" t="s">
        <v>19</v>
      </c>
      <c r="D12" s="35">
        <v>5064222688</v>
      </c>
      <c r="E12" s="36">
        <f t="shared" si="3"/>
        <v>7799376557.833333</v>
      </c>
      <c r="F12" s="35">
        <f t="shared" si="0"/>
        <v>-2735153869.833333</v>
      </c>
      <c r="G12" s="35">
        <f t="shared" si="1"/>
        <v>2735153869.833333</v>
      </c>
      <c r="H12" s="35">
        <f t="shared" si="2"/>
        <v>7.481066691664257E+18</v>
      </c>
    </row>
    <row r="13" spans="1:23">
      <c r="A13">
        <v>10</v>
      </c>
      <c r="B13" s="94"/>
      <c r="C13" t="s">
        <v>14</v>
      </c>
      <c r="D13" s="35">
        <v>6628355951</v>
      </c>
      <c r="E13" s="36">
        <f t="shared" si="3"/>
        <v>7719077886.5</v>
      </c>
      <c r="F13" s="35">
        <f t="shared" si="0"/>
        <v>-1090721935.5</v>
      </c>
      <c r="G13" s="35">
        <f t="shared" si="1"/>
        <v>1090721935.5</v>
      </c>
      <c r="H13" s="35">
        <f t="shared" si="2"/>
        <v>1.189674340580866E+18</v>
      </c>
    </row>
    <row r="14" spans="1:23">
      <c r="A14">
        <v>11</v>
      </c>
      <c r="B14" s="94"/>
      <c r="C14" t="s">
        <v>29</v>
      </c>
      <c r="D14" s="35">
        <v>9368938122</v>
      </c>
      <c r="E14" s="36">
        <f t="shared" si="3"/>
        <v>7714156033.5</v>
      </c>
      <c r="F14" s="35">
        <f t="shared" si="0"/>
        <v>1654782088.5</v>
      </c>
      <c r="G14" s="35">
        <f t="shared" si="1"/>
        <v>1654782088.5</v>
      </c>
      <c r="H14" s="35">
        <f t="shared" si="2"/>
        <v>2.7383037604204216E+18</v>
      </c>
    </row>
    <row r="15" spans="1:23">
      <c r="A15">
        <v>12</v>
      </c>
      <c r="B15" s="94"/>
      <c r="C15" t="s">
        <v>56</v>
      </c>
      <c r="D15" s="35">
        <v>420366015</v>
      </c>
      <c r="E15" s="36">
        <f t="shared" si="3"/>
        <v>7664163406.333333</v>
      </c>
      <c r="F15" s="35">
        <f t="shared" si="0"/>
        <v>-7243797391.333333</v>
      </c>
      <c r="G15" s="35">
        <f t="shared" si="1"/>
        <v>7243797391.333333</v>
      </c>
      <c r="H15" s="35">
        <f t="shared" si="2"/>
        <v>5.2472600646687597E+19</v>
      </c>
    </row>
    <row r="16" spans="1:23">
      <c r="A16">
        <v>13</v>
      </c>
      <c r="B16" s="94">
        <v>2017</v>
      </c>
      <c r="C16" t="s">
        <v>24</v>
      </c>
      <c r="D16" s="35">
        <v>1726309782</v>
      </c>
      <c r="E16" s="36">
        <f t="shared" si="3"/>
        <v>7633532841.333333</v>
      </c>
      <c r="F16" s="35">
        <f t="shared" si="0"/>
        <v>-5907223059.333333</v>
      </c>
      <c r="G16" s="35">
        <f t="shared" si="1"/>
        <v>5907223059.333333</v>
      </c>
      <c r="H16" s="35">
        <f t="shared" si="2"/>
        <v>3.4895284272719462E+19</v>
      </c>
    </row>
    <row r="17" spans="1:8">
      <c r="A17">
        <v>14</v>
      </c>
      <c r="B17" s="94"/>
      <c r="C17" t="s">
        <v>9</v>
      </c>
      <c r="D17" s="35">
        <v>27185680478</v>
      </c>
      <c r="E17" s="36">
        <f t="shared" si="3"/>
        <v>8398978839.333333</v>
      </c>
      <c r="F17" s="35">
        <f t="shared" si="0"/>
        <v>18786701638.666668</v>
      </c>
      <c r="G17" s="35">
        <f t="shared" si="1"/>
        <v>18786701638.666668</v>
      </c>
      <c r="H17" s="35">
        <f t="shared" si="2"/>
        <v>3.529401584602809E+20</v>
      </c>
    </row>
    <row r="18" spans="1:8">
      <c r="A18">
        <v>15</v>
      </c>
      <c r="B18" s="94"/>
      <c r="C18" t="s">
        <v>19</v>
      </c>
      <c r="D18" s="35">
        <v>5115212203</v>
      </c>
      <c r="E18" s="36">
        <f t="shared" si="3"/>
        <v>8407477091.833333</v>
      </c>
      <c r="F18" s="35">
        <f t="shared" si="0"/>
        <v>-3292264888.833333</v>
      </c>
      <c r="G18" s="35">
        <f t="shared" si="1"/>
        <v>3292264888.833333</v>
      </c>
      <c r="H18" s="35">
        <f t="shared" si="2"/>
        <v>1.083900809824476E+19</v>
      </c>
    </row>
    <row r="19" spans="1:8">
      <c r="A19">
        <v>16</v>
      </c>
      <c r="B19" s="94"/>
      <c r="C19" t="s">
        <v>14</v>
      </c>
      <c r="D19" s="35">
        <v>6664665283</v>
      </c>
      <c r="E19" s="36">
        <f t="shared" si="3"/>
        <v>8413528647.166667</v>
      </c>
      <c r="F19" s="35">
        <f t="shared" si="0"/>
        <v>-1748863364.166667</v>
      </c>
      <c r="G19" s="35">
        <f t="shared" si="1"/>
        <v>1748863364.166667</v>
      </c>
      <c r="H19" s="35">
        <f t="shared" si="2"/>
        <v>3.058523066524352E+18</v>
      </c>
    </row>
    <row r="20" spans="1:8">
      <c r="A20">
        <v>17</v>
      </c>
      <c r="B20" s="94"/>
      <c r="C20" t="s">
        <v>29</v>
      </c>
      <c r="D20" s="35">
        <v>9775947184</v>
      </c>
      <c r="E20" s="36">
        <f t="shared" si="3"/>
        <v>8481363490.833333</v>
      </c>
      <c r="F20" s="35">
        <f t="shared" si="0"/>
        <v>1294583693.166667</v>
      </c>
      <c r="G20" s="35">
        <f t="shared" si="1"/>
        <v>1294583693.166667</v>
      </c>
      <c r="H20" s="35">
        <f t="shared" si="2"/>
        <v>1.675946938613047E+18</v>
      </c>
    </row>
    <row r="21" spans="1:8">
      <c r="A21">
        <v>18</v>
      </c>
      <c r="B21" s="94"/>
      <c r="C21" t="s">
        <v>56</v>
      </c>
      <c r="D21" s="35">
        <v>468918056</v>
      </c>
      <c r="E21" s="36">
        <f t="shared" si="3"/>
        <v>8489455497.666667</v>
      </c>
      <c r="F21" s="35">
        <f t="shared" si="0"/>
        <v>-8020537441.666667</v>
      </c>
      <c r="G21" s="35">
        <f t="shared" si="1"/>
        <v>8020537441.666667</v>
      </c>
      <c r="H21" s="35">
        <f t="shared" si="2"/>
        <v>6.4329020853176885E+19</v>
      </c>
    </row>
    <row r="22" spans="1:8">
      <c r="A22">
        <v>19</v>
      </c>
      <c r="B22" s="94">
        <v>2018</v>
      </c>
      <c r="C22" t="s">
        <v>24</v>
      </c>
      <c r="D22" s="35">
        <v>1591164315</v>
      </c>
      <c r="E22" s="36">
        <f t="shared" si="3"/>
        <v>8466931253.166667</v>
      </c>
      <c r="F22" s="35">
        <f t="shared" si="0"/>
        <v>-6875766938.166667</v>
      </c>
      <c r="G22" s="35">
        <f t="shared" si="1"/>
        <v>6875766938.166667</v>
      </c>
      <c r="H22" s="35">
        <f t="shared" si="2"/>
        <v>4.7276170987985822E+19</v>
      </c>
    </row>
    <row r="23" spans="1:8">
      <c r="A23">
        <v>20</v>
      </c>
      <c r="B23" s="94"/>
      <c r="C23" t="s">
        <v>9</v>
      </c>
      <c r="D23" s="35">
        <v>29652369729</v>
      </c>
      <c r="E23" s="36">
        <f t="shared" si="3"/>
        <v>8878046128.333334</v>
      </c>
      <c r="F23" s="35">
        <f t="shared" si="0"/>
        <v>20774323600.666664</v>
      </c>
      <c r="G23" s="35">
        <f t="shared" si="1"/>
        <v>20774323600.666664</v>
      </c>
      <c r="H23" s="35">
        <f t="shared" si="2"/>
        <v>4.3157252106521595E+20</v>
      </c>
    </row>
    <row r="24" spans="1:8">
      <c r="A24">
        <v>21</v>
      </c>
      <c r="B24" s="94"/>
      <c r="C24" t="s">
        <v>19</v>
      </c>
      <c r="D24" s="35">
        <v>5411603950</v>
      </c>
      <c r="E24" s="36">
        <f t="shared" si="3"/>
        <v>8927444752.833334</v>
      </c>
      <c r="F24" s="35">
        <f t="shared" si="0"/>
        <v>-3515840802.833334</v>
      </c>
      <c r="G24" s="35">
        <f t="shared" si="1"/>
        <v>3515840802.833334</v>
      </c>
      <c r="H24" s="35">
        <f t="shared" si="2"/>
        <v>1.2361136550867743E+19</v>
      </c>
    </row>
    <row r="25" spans="1:8">
      <c r="A25">
        <v>22</v>
      </c>
      <c r="B25" s="94"/>
      <c r="C25" t="s">
        <v>14</v>
      </c>
      <c r="D25" s="35">
        <v>6889840279</v>
      </c>
      <c r="E25" s="36">
        <f t="shared" si="3"/>
        <v>8964973918.833334</v>
      </c>
      <c r="F25" s="35">
        <f t="shared" si="0"/>
        <v>-2075133639.833334</v>
      </c>
      <c r="G25" s="35">
        <f t="shared" si="1"/>
        <v>2075133639.833334</v>
      </c>
      <c r="H25" s="35">
        <f t="shared" si="2"/>
        <v>4.3061796231679411E+18</v>
      </c>
    </row>
    <row r="26" spans="1:8">
      <c r="A26">
        <v>23</v>
      </c>
      <c r="B26" s="94"/>
      <c r="C26" t="s">
        <v>29</v>
      </c>
      <c r="D26" s="35">
        <v>10007625060</v>
      </c>
      <c r="E26" s="36">
        <f t="shared" si="3"/>
        <v>9003586898.166666</v>
      </c>
      <c r="F26" s="35">
        <f t="shared" si="0"/>
        <v>1004038161.833334</v>
      </c>
      <c r="G26" s="35">
        <f t="shared" si="1"/>
        <v>1004038161.833334</v>
      </c>
      <c r="H26" s="35">
        <f t="shared" si="2"/>
        <v>1.0080926304176602E+18</v>
      </c>
    </row>
    <row r="27" spans="1:8">
      <c r="A27">
        <v>24</v>
      </c>
      <c r="B27" s="94"/>
      <c r="C27" t="s">
        <v>56</v>
      </c>
      <c r="D27" s="35">
        <v>538766898</v>
      </c>
      <c r="E27" s="36">
        <f t="shared" si="3"/>
        <v>9015228371.833334</v>
      </c>
      <c r="F27" s="35">
        <f t="shared" si="0"/>
        <v>-8476461473.833334</v>
      </c>
      <c r="G27" s="35">
        <f t="shared" si="1"/>
        <v>8476461473.833334</v>
      </c>
      <c r="H27" s="35">
        <f t="shared" si="2"/>
        <v>7.185039911738078E+19</v>
      </c>
    </row>
    <row r="28" spans="1:8">
      <c r="A28">
        <v>25</v>
      </c>
      <c r="B28" s="94">
        <v>2019</v>
      </c>
      <c r="C28" t="s">
        <v>24</v>
      </c>
      <c r="D28" s="35">
        <v>1463095506</v>
      </c>
      <c r="E28" s="36">
        <f t="shared" si="3"/>
        <v>8993883570.333334</v>
      </c>
      <c r="F28" s="35">
        <f t="shared" si="0"/>
        <v>-7530788064.333334</v>
      </c>
      <c r="G28" s="35">
        <f t="shared" si="1"/>
        <v>7530788064.333334</v>
      </c>
      <c r="H28" s="35">
        <f t="shared" si="2"/>
        <v>5.67127688699054E+19</v>
      </c>
    </row>
    <row r="29" spans="1:8">
      <c r="A29">
        <v>26</v>
      </c>
      <c r="B29" s="94"/>
      <c r="C29" t="s">
        <v>9</v>
      </c>
      <c r="D29" s="35">
        <v>32993518101</v>
      </c>
      <c r="E29" s="36">
        <f t="shared" si="3"/>
        <v>9550741632.333334</v>
      </c>
      <c r="F29" s="35">
        <f t="shared" si="0"/>
        <v>23442776468.666664</v>
      </c>
      <c r="G29" s="35">
        <f t="shared" si="1"/>
        <v>23442776468.666664</v>
      </c>
      <c r="H29" s="35">
        <f t="shared" si="2"/>
        <v>5.4956376855987146E+20</v>
      </c>
    </row>
    <row r="30" spans="1:8">
      <c r="A30">
        <v>27</v>
      </c>
      <c r="B30" s="94"/>
      <c r="C30" t="s">
        <v>19</v>
      </c>
      <c r="D30" s="35">
        <v>5270362391</v>
      </c>
      <c r="E30" s="36">
        <f t="shared" si="3"/>
        <v>9527201372.5</v>
      </c>
      <c r="F30" s="35">
        <f t="shared" si="0"/>
        <v>-4256838981.5</v>
      </c>
      <c r="G30" s="35">
        <f t="shared" si="1"/>
        <v>4256838981.5</v>
      </c>
      <c r="H30" s="35">
        <f t="shared" si="2"/>
        <v>1.8120678114417957E+19</v>
      </c>
    </row>
    <row r="31" spans="1:8">
      <c r="A31">
        <v>28</v>
      </c>
      <c r="B31" s="94"/>
      <c r="C31" t="s">
        <v>14</v>
      </c>
      <c r="D31" s="35">
        <v>7040923959</v>
      </c>
      <c r="E31" s="36">
        <f t="shared" si="3"/>
        <v>9552381985.833334</v>
      </c>
      <c r="F31" s="35">
        <f t="shared" si="0"/>
        <v>-2511458026.833334</v>
      </c>
      <c r="G31" s="35">
        <f t="shared" si="1"/>
        <v>2511458026.833334</v>
      </c>
      <c r="H31" s="35">
        <f t="shared" si="2"/>
        <v>6.3074214205455831E+18</v>
      </c>
    </row>
    <row r="32" spans="1:8">
      <c r="A32">
        <v>29</v>
      </c>
      <c r="B32" s="94"/>
      <c r="C32" t="s">
        <v>29</v>
      </c>
      <c r="D32" s="35">
        <v>9623354843</v>
      </c>
      <c r="E32" s="36">
        <f t="shared" si="3"/>
        <v>9488336949.666666</v>
      </c>
      <c r="F32" s="35">
        <f t="shared" si="0"/>
        <v>135017893.33333397</v>
      </c>
      <c r="G32" s="35">
        <f t="shared" si="1"/>
        <v>135017893.33333397</v>
      </c>
      <c r="H32" s="35">
        <f t="shared" si="2"/>
        <v>1.8229831520171548E+16</v>
      </c>
    </row>
    <row r="33" spans="1:23">
      <c r="A33">
        <v>30</v>
      </c>
      <c r="B33" s="94"/>
      <c r="C33" t="s">
        <v>56</v>
      </c>
      <c r="D33" s="35">
        <v>443484790</v>
      </c>
      <c r="E33" s="36">
        <f t="shared" si="3"/>
        <v>9472456598.333334</v>
      </c>
      <c r="F33" s="35">
        <f t="shared" si="0"/>
        <v>-9028971808.333334</v>
      </c>
      <c r="G33" s="35">
        <f t="shared" si="1"/>
        <v>9028971808.333334</v>
      </c>
      <c r="H33" s="35">
        <f t="shared" si="2"/>
        <v>8.1522331915678122E+19</v>
      </c>
      <c r="J33" s="16" t="s">
        <v>429</v>
      </c>
      <c r="L33" s="35">
        <f>AVERAGE(G8:G40)</f>
        <v>6956842763.8015642</v>
      </c>
    </row>
    <row r="34" spans="1:23">
      <c r="A34">
        <v>31</v>
      </c>
      <c r="B34" s="94">
        <v>2020</v>
      </c>
      <c r="C34" t="s">
        <v>24</v>
      </c>
      <c r="D34" s="35">
        <v>1468316370</v>
      </c>
      <c r="E34" s="36">
        <f t="shared" si="3"/>
        <v>9473326742.333334</v>
      </c>
      <c r="F34" s="35">
        <f t="shared" si="0"/>
        <v>-8005010372.333334</v>
      </c>
      <c r="G34" s="35">
        <f t="shared" si="1"/>
        <v>8005010372.333334</v>
      </c>
      <c r="H34" s="35">
        <f t="shared" si="2"/>
        <v>6.4080191061164261E+19</v>
      </c>
      <c r="J34" s="16" t="s">
        <v>430</v>
      </c>
      <c r="L34" s="35">
        <f>AVERAGE(H8:H40)</f>
        <v>8.9270168209248059E+19</v>
      </c>
    </row>
    <row r="35" spans="1:23">
      <c r="A35">
        <v>32</v>
      </c>
      <c r="B35" s="94"/>
      <c r="C35" t="s">
        <v>9</v>
      </c>
      <c r="D35" s="35">
        <v>32060177155</v>
      </c>
      <c r="E35" s="36">
        <f t="shared" si="3"/>
        <v>9317769918</v>
      </c>
      <c r="F35" s="35">
        <f t="shared" si="0"/>
        <v>22742407237</v>
      </c>
      <c r="G35" s="35">
        <f t="shared" si="1"/>
        <v>22742407237</v>
      </c>
      <c r="H35" s="35">
        <f t="shared" si="2"/>
        <v>5.1721708693354997E+20</v>
      </c>
      <c r="L35" s="35"/>
    </row>
    <row r="36" spans="1:23">
      <c r="A36">
        <v>33</v>
      </c>
      <c r="B36" s="94"/>
      <c r="C36" t="s">
        <v>19</v>
      </c>
      <c r="D36" s="35">
        <v>5207627122</v>
      </c>
      <c r="E36" s="36">
        <f t="shared" si="3"/>
        <v>9307314039.833334</v>
      </c>
      <c r="F36" s="35">
        <f t="shared" si="0"/>
        <v>-4099686917.833334</v>
      </c>
      <c r="G36" s="35">
        <f t="shared" si="1"/>
        <v>4099686917.833334</v>
      </c>
      <c r="H36" s="35">
        <f t="shared" si="2"/>
        <v>1.6807432824253782E+19</v>
      </c>
      <c r="J36" s="16" t="s">
        <v>431</v>
      </c>
      <c r="K36" s="16"/>
      <c r="L36" s="35">
        <f>SQRT(L34)</f>
        <v>9448289168.3758316</v>
      </c>
    </row>
    <row r="37" spans="1:23">
      <c r="A37">
        <v>34</v>
      </c>
      <c r="B37" s="94"/>
      <c r="C37" t="s">
        <v>14</v>
      </c>
      <c r="D37" s="35">
        <v>8029117776</v>
      </c>
      <c r="E37" s="36">
        <f t="shared" si="3"/>
        <v>9472013009.333334</v>
      </c>
      <c r="F37" s="35">
        <f t="shared" si="0"/>
        <v>-1442895233.333334</v>
      </c>
      <c r="G37" s="35">
        <f t="shared" si="1"/>
        <v>1442895233.333334</v>
      </c>
      <c r="H37" s="35">
        <f t="shared" si="2"/>
        <v>2.0819466543760563E+18</v>
      </c>
    </row>
    <row r="38" spans="1:23">
      <c r="A38">
        <v>35</v>
      </c>
      <c r="B38" s="94"/>
      <c r="C38" t="s">
        <v>29</v>
      </c>
      <c r="D38" s="35">
        <v>8917088673</v>
      </c>
      <c r="E38" s="36">
        <f t="shared" si="3"/>
        <v>9354301981</v>
      </c>
      <c r="F38" s="35">
        <f t="shared" si="0"/>
        <v>-437213308</v>
      </c>
      <c r="G38" s="35">
        <f t="shared" si="1"/>
        <v>437213308</v>
      </c>
      <c r="H38" s="35">
        <f t="shared" si="2"/>
        <v>1.9115547669230285E+17</v>
      </c>
    </row>
    <row r="39" spans="1:23">
      <c r="A39">
        <v>36</v>
      </c>
      <c r="B39" s="94"/>
      <c r="C39" t="s">
        <v>56</v>
      </c>
      <c r="D39" s="35">
        <v>463949319</v>
      </c>
      <c r="E39" s="36">
        <f t="shared" si="3"/>
        <v>9357712735.833334</v>
      </c>
      <c r="F39" s="35">
        <f t="shared" si="0"/>
        <v>-8893763416.833334</v>
      </c>
      <c r="G39" s="35">
        <f t="shared" si="1"/>
        <v>8893763416.833334</v>
      </c>
      <c r="H39" s="35">
        <f t="shared" si="2"/>
        <v>7.9099027714602942E+19</v>
      </c>
    </row>
    <row r="40" spans="1:23">
      <c r="A40">
        <v>37</v>
      </c>
      <c r="B40" s="94">
        <v>2021</v>
      </c>
      <c r="C40" t="s">
        <v>24</v>
      </c>
      <c r="D40" s="35">
        <v>1378869193</v>
      </c>
      <c r="E40" s="36">
        <f t="shared" si="3"/>
        <v>9342804873</v>
      </c>
      <c r="F40" s="35">
        <f t="shared" si="0"/>
        <v>-7963935680</v>
      </c>
      <c r="G40" s="35">
        <f t="shared" si="1"/>
        <v>7963935680</v>
      </c>
      <c r="H40" s="35">
        <f t="shared" si="2"/>
        <v>6.3424271515177058E+19</v>
      </c>
    </row>
    <row r="41" spans="1:23">
      <c r="A41">
        <v>38</v>
      </c>
      <c r="B41" s="94"/>
      <c r="C41" t="s">
        <v>9</v>
      </c>
      <c r="D41" s="35">
        <v>36520774972</v>
      </c>
      <c r="E41" s="36">
        <f t="shared" si="3"/>
        <v>10086237842.5</v>
      </c>
      <c r="F41" s="35">
        <f t="shared" si="0"/>
        <v>26434537129.5</v>
      </c>
      <c r="G41" s="35">
        <f t="shared" si="1"/>
        <v>26434537129.5</v>
      </c>
      <c r="H41" s="35">
        <f t="shared" si="2"/>
        <v>6.9878475325091414E+20</v>
      </c>
    </row>
    <row r="42" spans="1:23">
      <c r="A42">
        <v>39</v>
      </c>
      <c r="B42" s="94"/>
      <c r="C42" t="s">
        <v>19</v>
      </c>
      <c r="D42" s="35">
        <v>5090346759</v>
      </c>
      <c r="E42" s="36">
        <f t="shared" si="3"/>
        <v>10066691115.333334</v>
      </c>
      <c r="F42" s="35">
        <f t="shared" si="0"/>
        <v>-4976344356.333334</v>
      </c>
      <c r="G42" s="35">
        <f t="shared" si="1"/>
        <v>4976344356.333334</v>
      </c>
      <c r="H42" s="35">
        <f t="shared" si="2"/>
        <v>2.4764003152810623E+19</v>
      </c>
      <c r="I42" s="16"/>
      <c r="J42" s="16"/>
      <c r="K42" s="16"/>
      <c r="L42" s="16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>
      <c r="A43">
        <v>40</v>
      </c>
      <c r="B43" s="94"/>
      <c r="C43" t="s">
        <v>14</v>
      </c>
      <c r="D43" s="35">
        <v>8045303341</v>
      </c>
      <c r="E43" s="36">
        <f t="shared" si="3"/>
        <v>10069388709.5</v>
      </c>
      <c r="F43" s="35">
        <f t="shared" si="0"/>
        <v>-2024085368.5</v>
      </c>
      <c r="G43" s="35">
        <f t="shared" si="1"/>
        <v>2024085368.5</v>
      </c>
      <c r="H43" s="35">
        <f t="shared" si="2"/>
        <v>4.0969215789757809E+18</v>
      </c>
    </row>
    <row r="44" spans="1:23">
      <c r="A44">
        <v>41</v>
      </c>
      <c r="B44" s="94"/>
      <c r="C44" t="s">
        <v>29</v>
      </c>
      <c r="D44" s="35">
        <v>8743187104</v>
      </c>
      <c r="E44" s="36">
        <f t="shared" si="3"/>
        <v>10040405114.666666</v>
      </c>
      <c r="F44" s="35">
        <f t="shared" si="0"/>
        <v>-1297218010.666666</v>
      </c>
      <c r="G44" s="35">
        <f t="shared" si="1"/>
        <v>1297218010.666666</v>
      </c>
      <c r="H44" s="35">
        <f t="shared" si="2"/>
        <v>1.6827745671979825E+18</v>
      </c>
    </row>
    <row r="45" spans="1:23">
      <c r="A45">
        <v>42</v>
      </c>
      <c r="B45" s="94"/>
      <c r="C45" t="s">
        <v>56</v>
      </c>
      <c r="D45" s="35">
        <v>507089526</v>
      </c>
      <c r="E45" s="36">
        <f t="shared" si="3"/>
        <v>10047595149.166666</v>
      </c>
      <c r="F45" s="35">
        <f t="shared" si="0"/>
        <v>-9540505623.166666</v>
      </c>
      <c r="G45" s="35">
        <f t="shared" si="1"/>
        <v>9540505623.166666</v>
      </c>
      <c r="H45" s="35">
        <f t="shared" si="2"/>
        <v>9.1021247545674777E+19</v>
      </c>
    </row>
    <row r="46" spans="1:23">
      <c r="A46">
        <v>43</v>
      </c>
      <c r="B46" s="94">
        <v>2022</v>
      </c>
      <c r="C46" t="s">
        <v>24</v>
      </c>
      <c r="D46" s="35">
        <v>2103787967</v>
      </c>
      <c r="E46" s="36">
        <f t="shared" si="3"/>
        <v>10168414944.833334</v>
      </c>
      <c r="F46" s="35">
        <f t="shared" si="0"/>
        <v>-8064626977.833334</v>
      </c>
      <c r="G46" s="35">
        <f t="shared" si="1"/>
        <v>8064626977.833334</v>
      </c>
      <c r="H46" s="35">
        <f t="shared" si="2"/>
        <v>6.5038208291597214E+19</v>
      </c>
    </row>
    <row r="47" spans="1:23">
      <c r="A47">
        <v>44</v>
      </c>
      <c r="B47" s="94"/>
      <c r="C47" t="s">
        <v>9</v>
      </c>
      <c r="D47" s="35">
        <v>40705392966.400002</v>
      </c>
      <c r="E47" s="36">
        <f t="shared" si="3"/>
        <v>10865851277.233334</v>
      </c>
      <c r="F47" s="35">
        <f t="shared" si="0"/>
        <v>29839541689.166668</v>
      </c>
      <c r="G47" s="35">
        <f t="shared" si="1"/>
        <v>29839541689.166668</v>
      </c>
      <c r="H47" s="35">
        <f t="shared" si="2"/>
        <v>8.9039824821951555E+20</v>
      </c>
    </row>
    <row r="48" spans="1:23">
      <c r="A48">
        <v>45</v>
      </c>
      <c r="B48" s="94"/>
      <c r="C48" t="s">
        <v>19</v>
      </c>
      <c r="D48" s="35">
        <v>5614897694</v>
      </c>
      <c r="E48" s="36">
        <f t="shared" si="3"/>
        <v>10953276433.066668</v>
      </c>
      <c r="F48" s="35">
        <f t="shared" si="0"/>
        <v>-5338378739.0666676</v>
      </c>
      <c r="G48" s="35">
        <f t="shared" si="1"/>
        <v>5338378739.0666676</v>
      </c>
      <c r="H48" s="35">
        <f t="shared" si="2"/>
        <v>2.8498287561719022E+19</v>
      </c>
    </row>
    <row r="49" spans="1:8">
      <c r="A49">
        <v>46</v>
      </c>
      <c r="B49" s="94"/>
      <c r="C49" t="s">
        <v>14</v>
      </c>
      <c r="D49" s="35">
        <v>9625230949</v>
      </c>
      <c r="E49" s="36">
        <f t="shared" si="3"/>
        <v>11216597701.066668</v>
      </c>
      <c r="F49" s="35">
        <f t="shared" si="0"/>
        <v>-1591366752.0666676</v>
      </c>
      <c r="G49" s="35">
        <f t="shared" si="1"/>
        <v>1591366752.0666676</v>
      </c>
      <c r="H49" s="35">
        <f t="shared" si="2"/>
        <v>2.5324481395832146E+18</v>
      </c>
    </row>
    <row r="50" spans="1:8">
      <c r="A50">
        <v>47</v>
      </c>
      <c r="B50" s="94"/>
      <c r="C50" t="s">
        <v>29</v>
      </c>
      <c r="D50" s="35">
        <v>9722996820.7999992</v>
      </c>
      <c r="E50" s="36">
        <f t="shared" si="3"/>
        <v>11379899320.533333</v>
      </c>
      <c r="F50" s="35">
        <f t="shared" si="0"/>
        <v>-1656902499.7333336</v>
      </c>
      <c r="G50" s="35">
        <f t="shared" si="1"/>
        <v>1656902499.7333336</v>
      </c>
      <c r="H50" s="35">
        <f t="shared" si="2"/>
        <v>2.7453258936225695E+18</v>
      </c>
    </row>
    <row r="51" spans="1:8">
      <c r="A51">
        <v>48</v>
      </c>
      <c r="B51" s="94"/>
      <c r="C51" t="s">
        <v>56</v>
      </c>
      <c r="D51" s="35">
        <v>528320880</v>
      </c>
      <c r="E51" s="36">
        <f t="shared" si="3"/>
        <v>11383437879.533333</v>
      </c>
      <c r="F51" s="35">
        <f t="shared" si="0"/>
        <v>-10855116999.533333</v>
      </c>
      <c r="G51" s="35">
        <f t="shared" si="1"/>
        <v>10855116999.533333</v>
      </c>
      <c r="H51" s="35">
        <f t="shared" si="2"/>
        <v>1.1783356507355755E+20</v>
      </c>
    </row>
    <row r="52" spans="1:8">
      <c r="A52">
        <v>49</v>
      </c>
      <c r="B52" s="94">
        <v>2023</v>
      </c>
      <c r="C52" t="s">
        <v>24</v>
      </c>
      <c r="D52" s="35"/>
      <c r="E52" s="36">
        <f t="shared" si="3"/>
        <v>13239367862.039999</v>
      </c>
      <c r="F52" s="35">
        <f t="shared" si="0"/>
        <v>-13239367862.039999</v>
      </c>
      <c r="G52" s="35">
        <f t="shared" si="1"/>
        <v>13239367862.039999</v>
      </c>
      <c r="H52" s="35">
        <f t="shared" si="2"/>
        <v>1.7528086138641757E+20</v>
      </c>
    </row>
    <row r="53" spans="1:8">
      <c r="A53">
        <v>50</v>
      </c>
      <c r="B53" s="94"/>
      <c r="C53" t="s">
        <v>9</v>
      </c>
      <c r="D53" s="35"/>
      <c r="E53" s="36">
        <f t="shared" si="3"/>
        <v>6372861585.9499998</v>
      </c>
      <c r="F53" s="35">
        <f t="shared" si="0"/>
        <v>-6372861585.9499998</v>
      </c>
      <c r="G53" s="35">
        <f t="shared" si="1"/>
        <v>6372861585.9499998</v>
      </c>
      <c r="H53" s="35">
        <f t="shared" si="2"/>
        <v>4.0613364793677144E+19</v>
      </c>
    </row>
    <row r="54" spans="1:8">
      <c r="A54">
        <v>51</v>
      </c>
      <c r="B54" s="94"/>
      <c r="C54" t="s">
        <v>19</v>
      </c>
      <c r="D54" s="35"/>
      <c r="E54" s="36">
        <f t="shared" si="3"/>
        <v>6625516216.5999994</v>
      </c>
      <c r="F54" s="35">
        <f t="shared" si="0"/>
        <v>-6625516216.5999994</v>
      </c>
      <c r="G54" s="35">
        <f t="shared" si="1"/>
        <v>6625516216.5999994</v>
      </c>
      <c r="H54" s="35">
        <f t="shared" si="2"/>
        <v>4.3897465136429572E+19</v>
      </c>
    </row>
    <row r="55" spans="1:8">
      <c r="A55">
        <v>52</v>
      </c>
      <c r="B55" s="94"/>
      <c r="C55" t="s">
        <v>14</v>
      </c>
      <c r="D55" s="35"/>
      <c r="E55" s="36">
        <f t="shared" si="3"/>
        <v>5125658850.3999996</v>
      </c>
      <c r="F55" s="35">
        <f t="shared" si="0"/>
        <v>-5125658850.3999996</v>
      </c>
      <c r="G55" s="35">
        <f t="shared" si="1"/>
        <v>5125658850.3999996</v>
      </c>
      <c r="H55" s="35">
        <f t="shared" si="2"/>
        <v>2.6272378650683847E+19</v>
      </c>
    </row>
    <row r="56" spans="1:8">
      <c r="A56">
        <v>53</v>
      </c>
      <c r="B56" s="94"/>
      <c r="C56" t="s">
        <v>29</v>
      </c>
      <c r="D56" s="35"/>
      <c r="E56" s="36">
        <f t="shared" si="3"/>
        <v>528320880</v>
      </c>
      <c r="F56" s="35">
        <f t="shared" si="0"/>
        <v>-528320880</v>
      </c>
      <c r="G56" s="35">
        <f t="shared" si="1"/>
        <v>528320880</v>
      </c>
      <c r="H56" s="35">
        <f t="shared" si="2"/>
        <v>2.791229522439744E+17</v>
      </c>
    </row>
    <row r="57" spans="1:8">
      <c r="A57">
        <v>54</v>
      </c>
      <c r="B57" s="94"/>
      <c r="C57" t="s">
        <v>56</v>
      </c>
      <c r="E57" s="22" t="e">
        <f t="shared" si="3"/>
        <v>#DIV/0!</v>
      </c>
      <c r="F57" s="2" t="e">
        <f t="shared" si="0"/>
        <v>#DIV/0!</v>
      </c>
      <c r="G57" s="2" t="e">
        <f t="shared" si="1"/>
        <v>#DIV/0!</v>
      </c>
      <c r="H57" s="2" t="e">
        <f t="shared" si="2"/>
        <v>#DIV/0!</v>
      </c>
    </row>
    <row r="60" spans="1:8">
      <c r="E60" s="16" t="s">
        <v>429</v>
      </c>
      <c r="G60" s="2">
        <f>AVERAGE(G4:G56)</f>
        <v>7419360791.2959719</v>
      </c>
    </row>
    <row r="61" spans="1:8">
      <c r="E61" s="16" t="s">
        <v>430</v>
      </c>
      <c r="G61" s="2">
        <f>AVERAGE(H4:H56)</f>
        <v>1.0563300747688665E+20</v>
      </c>
    </row>
    <row r="62" spans="1:8">
      <c r="E62" s="18"/>
    </row>
    <row r="63" spans="1:8">
      <c r="E63" s="16" t="s">
        <v>431</v>
      </c>
      <c r="F63" s="16"/>
      <c r="G63" s="2">
        <f>SQRT(G61)</f>
        <v>10277791955.322245</v>
      </c>
    </row>
  </sheetData>
  <mergeCells count="9">
    <mergeCell ref="B40:B45"/>
    <mergeCell ref="B46:B51"/>
    <mergeCell ref="B52:B57"/>
    <mergeCell ref="B4:B9"/>
    <mergeCell ref="B10:B15"/>
    <mergeCell ref="B16:B21"/>
    <mergeCell ref="B22:B27"/>
    <mergeCell ref="B28:B33"/>
    <mergeCell ref="B34:B3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73E4-164D-4CB7-857C-5BF10FD30024}">
  <dimension ref="A1:N60"/>
  <sheetViews>
    <sheetView topLeftCell="A4" zoomScale="40" zoomScaleNormal="40" workbookViewId="0">
      <selection activeCell="Q8" sqref="Q8"/>
    </sheetView>
  </sheetViews>
  <sheetFormatPr defaultRowHeight="15"/>
  <cols>
    <col min="3" max="3" width="8.7109375" customWidth="1"/>
    <col min="4" max="4" width="22.42578125" customWidth="1"/>
    <col min="5" max="5" width="16.140625" style="17" customWidth="1"/>
    <col min="6" max="6" width="16.140625" style="18" customWidth="1"/>
    <col min="7" max="7" width="24" style="18" customWidth="1"/>
    <col min="8" max="8" width="10.28515625" style="18" customWidth="1"/>
    <col min="9" max="9" width="7.85546875" customWidth="1"/>
    <col min="10" max="10" width="6.7109375" customWidth="1"/>
    <col min="11" max="11" width="5" customWidth="1"/>
    <col min="12" max="12" width="14" style="3" customWidth="1"/>
    <col min="13" max="13" width="14.42578125" style="3" bestFit="1" customWidth="1"/>
    <col min="14" max="14" width="22" style="3" customWidth="1"/>
  </cols>
  <sheetData>
    <row r="1" spans="1:14" ht="26.25" customHeight="1">
      <c r="A1" s="131" t="s">
        <v>1859</v>
      </c>
    </row>
    <row r="3" spans="1:14">
      <c r="A3" t="s">
        <v>432</v>
      </c>
      <c r="B3" t="s">
        <v>1</v>
      </c>
      <c r="C3" t="s">
        <v>419</v>
      </c>
      <c r="D3" t="s">
        <v>402</v>
      </c>
      <c r="E3" s="15" t="s">
        <v>454</v>
      </c>
      <c r="F3" s="16"/>
      <c r="G3" s="16"/>
      <c r="H3" s="16" t="s">
        <v>423</v>
      </c>
      <c r="I3" s="7">
        <v>0.5</v>
      </c>
      <c r="J3" s="7"/>
      <c r="K3" s="7"/>
      <c r="L3" s="20" t="s">
        <v>420</v>
      </c>
      <c r="M3" s="20" t="s">
        <v>421</v>
      </c>
      <c r="N3" s="20" t="s">
        <v>422</v>
      </c>
    </row>
    <row r="4" spans="1:14">
      <c r="A4">
        <v>1</v>
      </c>
      <c r="B4" s="94">
        <v>2015</v>
      </c>
      <c r="C4" t="s">
        <v>24</v>
      </c>
      <c r="D4">
        <v>1930764263</v>
      </c>
      <c r="E4" s="17">
        <f>D4</f>
        <v>1930764263</v>
      </c>
      <c r="F4"/>
      <c r="G4" s="16"/>
    </row>
    <row r="5" spans="1:14">
      <c r="A5">
        <v>2</v>
      </c>
      <c r="B5" s="94"/>
      <c r="C5" t="s">
        <v>9</v>
      </c>
      <c r="D5">
        <v>22108340475.950001</v>
      </c>
      <c r="E5" s="17">
        <f t="shared" ref="E5:E36" si="0">($I$3*D4)+((1-$I$3)*E4)</f>
        <v>1930764263</v>
      </c>
      <c r="F5"/>
      <c r="G5" s="16"/>
      <c r="L5" s="35">
        <f t="shared" ref="L5:L36" si="1">D5-E5</f>
        <v>20177576212.950001</v>
      </c>
      <c r="M5" s="35">
        <f>ABS(L5)</f>
        <v>20177576212.950001</v>
      </c>
      <c r="N5" s="35">
        <f>L5^2</f>
        <v>4.071345818294057E+20</v>
      </c>
    </row>
    <row r="6" spans="1:14">
      <c r="A6">
        <v>3</v>
      </c>
      <c r="B6" s="94"/>
      <c r="C6" t="s">
        <v>19</v>
      </c>
      <c r="D6">
        <v>5233149309</v>
      </c>
      <c r="E6" s="17">
        <f t="shared" si="0"/>
        <v>12019552369.475</v>
      </c>
      <c r="F6"/>
      <c r="G6" s="16"/>
      <c r="L6" s="35">
        <f t="shared" si="1"/>
        <v>-6786403060.4750004</v>
      </c>
      <c r="M6" s="35">
        <f t="shared" ref="M6:M57" si="2">ABS(L6)</f>
        <v>6786403060.4750004</v>
      </c>
      <c r="N6" s="35">
        <f t="shared" ref="N6:N56" si="3">L6^2</f>
        <v>4.6055266499224453E+19</v>
      </c>
    </row>
    <row r="7" spans="1:14">
      <c r="A7">
        <v>4</v>
      </c>
      <c r="B7" s="94"/>
      <c r="C7" t="s">
        <v>14</v>
      </c>
      <c r="D7">
        <v>7110147979</v>
      </c>
      <c r="E7" s="17">
        <f t="shared" si="0"/>
        <v>8626350839.2374992</v>
      </c>
      <c r="F7"/>
      <c r="G7" s="16"/>
      <c r="L7" s="35">
        <f t="shared" si="1"/>
        <v>-1516202860.2374992</v>
      </c>
      <c r="M7" s="35">
        <f t="shared" si="2"/>
        <v>1516202860.2374992</v>
      </c>
      <c r="N7" s="35">
        <f t="shared" si="3"/>
        <v>2.2988711133923738E+18</v>
      </c>
    </row>
    <row r="8" spans="1:14">
      <c r="A8">
        <v>5</v>
      </c>
      <c r="B8" s="94"/>
      <c r="C8" t="s">
        <v>29</v>
      </c>
      <c r="D8">
        <v>9398469240</v>
      </c>
      <c r="E8" s="17">
        <f t="shared" si="0"/>
        <v>7868249409.1187496</v>
      </c>
      <c r="F8"/>
      <c r="G8" s="16"/>
      <c r="L8" s="35">
        <f t="shared" si="1"/>
        <v>1530219830.8812504</v>
      </c>
      <c r="M8" s="35">
        <f t="shared" si="2"/>
        <v>1530219830.8812504</v>
      </c>
      <c r="N8" s="35">
        <f t="shared" si="3"/>
        <v>2.3415727308222423E+18</v>
      </c>
    </row>
    <row r="9" spans="1:14">
      <c r="A9">
        <v>6</v>
      </c>
      <c r="B9" s="94"/>
      <c r="C9" t="s">
        <v>56</v>
      </c>
      <c r="D9">
        <v>720321778</v>
      </c>
      <c r="E9" s="17">
        <f t="shared" si="0"/>
        <v>8633359324.5593758</v>
      </c>
      <c r="F9"/>
      <c r="G9" s="16"/>
      <c r="L9" s="35">
        <f t="shared" si="1"/>
        <v>-7913037546.5593758</v>
      </c>
      <c r="M9" s="35">
        <f t="shared" si="2"/>
        <v>7913037546.5593758</v>
      </c>
      <c r="N9" s="35">
        <f t="shared" si="3"/>
        <v>6.2616163213258424E+19</v>
      </c>
    </row>
    <row r="10" spans="1:14">
      <c r="A10">
        <v>7</v>
      </c>
      <c r="B10" s="94">
        <v>2016</v>
      </c>
      <c r="C10" t="s">
        <v>24</v>
      </c>
      <c r="D10">
        <v>1910093172</v>
      </c>
      <c r="E10" s="17">
        <f t="shared" si="0"/>
        <v>4676840551.2796879</v>
      </c>
      <c r="F10"/>
      <c r="G10" s="16"/>
      <c r="L10" s="35">
        <f t="shared" si="1"/>
        <v>-2766747379.2796879</v>
      </c>
      <c r="M10" s="35">
        <f t="shared" si="2"/>
        <v>2766747379.2796879</v>
      </c>
      <c r="N10" s="35">
        <f t="shared" si="3"/>
        <v>7.6548910607510211E+18</v>
      </c>
    </row>
    <row r="11" spans="1:14">
      <c r="A11">
        <v>8</v>
      </c>
      <c r="B11" s="94"/>
      <c r="C11" t="s">
        <v>9</v>
      </c>
      <c r="D11">
        <v>22593004490</v>
      </c>
      <c r="E11" s="17">
        <f t="shared" si="0"/>
        <v>3293466861.6398439</v>
      </c>
      <c r="F11"/>
      <c r="G11" s="16"/>
      <c r="L11" s="35">
        <f t="shared" si="1"/>
        <v>19299537628.360157</v>
      </c>
      <c r="M11" s="35">
        <f t="shared" si="2"/>
        <v>19299537628.360157</v>
      </c>
      <c r="N11" s="35">
        <f t="shared" si="3"/>
        <v>3.7247215266848958E+20</v>
      </c>
    </row>
    <row r="12" spans="1:14">
      <c r="A12">
        <v>9</v>
      </c>
      <c r="B12" s="94"/>
      <c r="C12" t="s">
        <v>19</v>
      </c>
      <c r="D12">
        <v>5064222688</v>
      </c>
      <c r="E12" s="17">
        <f t="shared" si="0"/>
        <v>12943235675.819921</v>
      </c>
      <c r="F12"/>
      <c r="G12" s="16"/>
      <c r="L12" s="35">
        <f t="shared" si="1"/>
        <v>-7879012987.8199215</v>
      </c>
      <c r="M12" s="35">
        <f t="shared" si="2"/>
        <v>7879012987.8199215</v>
      </c>
      <c r="N12" s="35">
        <f t="shared" si="3"/>
        <v>6.2078845662235009E+19</v>
      </c>
    </row>
    <row r="13" spans="1:14">
      <c r="A13">
        <v>10</v>
      </c>
      <c r="B13" s="94"/>
      <c r="C13" t="s">
        <v>14</v>
      </c>
      <c r="D13">
        <v>6628355951</v>
      </c>
      <c r="E13" s="17">
        <f t="shared" si="0"/>
        <v>9003729181.9099617</v>
      </c>
      <c r="F13"/>
      <c r="G13" s="16"/>
      <c r="L13" s="35">
        <f t="shared" si="1"/>
        <v>-2375373230.9099617</v>
      </c>
      <c r="M13" s="35">
        <f t="shared" si="2"/>
        <v>2375373230.9099617</v>
      </c>
      <c r="N13" s="35">
        <f t="shared" si="3"/>
        <v>5.6423979861236306E+18</v>
      </c>
    </row>
    <row r="14" spans="1:14">
      <c r="A14">
        <v>11</v>
      </c>
      <c r="B14" s="94"/>
      <c r="C14" t="s">
        <v>29</v>
      </c>
      <c r="D14">
        <v>9368938122</v>
      </c>
      <c r="E14" s="17">
        <f t="shared" si="0"/>
        <v>7816042566.4549809</v>
      </c>
      <c r="F14"/>
      <c r="G14" s="16"/>
      <c r="L14" s="35">
        <f t="shared" si="1"/>
        <v>1552895555.5450191</v>
      </c>
      <c r="M14" s="35">
        <f t="shared" si="2"/>
        <v>1552895555.5450191</v>
      </c>
      <c r="N14" s="35">
        <f t="shared" si="3"/>
        <v>2.4114846064314737E+18</v>
      </c>
    </row>
    <row r="15" spans="1:14">
      <c r="A15">
        <v>12</v>
      </c>
      <c r="B15" s="94"/>
      <c r="C15" t="s">
        <v>56</v>
      </c>
      <c r="D15">
        <v>420366015</v>
      </c>
      <c r="E15" s="17">
        <f t="shared" si="0"/>
        <v>8592490344.2274895</v>
      </c>
      <c r="F15"/>
      <c r="G15" s="16"/>
      <c r="L15" s="35">
        <f t="shared" si="1"/>
        <v>-8172124329.2274895</v>
      </c>
      <c r="M15" s="35">
        <f t="shared" si="2"/>
        <v>8172124329.2274895</v>
      </c>
      <c r="N15" s="35">
        <f t="shared" si="3"/>
        <v>6.6783616052351844E+19</v>
      </c>
    </row>
    <row r="16" spans="1:14">
      <c r="A16">
        <v>13</v>
      </c>
      <c r="B16" s="94">
        <v>2017</v>
      </c>
      <c r="C16" t="s">
        <v>24</v>
      </c>
      <c r="D16">
        <v>1726309782</v>
      </c>
      <c r="E16" s="17">
        <f t="shared" si="0"/>
        <v>4506428179.6137447</v>
      </c>
      <c r="F16"/>
      <c r="G16" s="16"/>
      <c r="L16" s="35">
        <f t="shared" si="1"/>
        <v>-2780118397.6137447</v>
      </c>
      <c r="M16" s="35">
        <f t="shared" si="2"/>
        <v>2780118397.6137447</v>
      </c>
      <c r="N16" s="35">
        <f t="shared" si="3"/>
        <v>7.7290583047504159E+18</v>
      </c>
    </row>
    <row r="17" spans="1:14">
      <c r="A17">
        <v>14</v>
      </c>
      <c r="B17" s="94"/>
      <c r="C17" t="s">
        <v>9</v>
      </c>
      <c r="D17">
        <v>27185680478</v>
      </c>
      <c r="E17" s="17">
        <f t="shared" si="0"/>
        <v>3116368980.8068724</v>
      </c>
      <c r="F17"/>
      <c r="G17" s="16"/>
      <c r="L17" s="35">
        <f t="shared" si="1"/>
        <v>24069311497.193127</v>
      </c>
      <c r="M17" s="35">
        <f t="shared" si="2"/>
        <v>24069311497.193127</v>
      </c>
      <c r="N17" s="35">
        <f t="shared" si="3"/>
        <v>5.7933175594891326E+20</v>
      </c>
    </row>
    <row r="18" spans="1:14">
      <c r="A18">
        <v>15</v>
      </c>
      <c r="B18" s="94"/>
      <c r="C18" t="s">
        <v>19</v>
      </c>
      <c r="D18">
        <v>5115212203</v>
      </c>
      <c r="E18" s="17">
        <f t="shared" si="0"/>
        <v>15151024729.403437</v>
      </c>
      <c r="F18"/>
      <c r="G18" s="16"/>
      <c r="L18" s="35">
        <f t="shared" si="1"/>
        <v>-10035812526.403437</v>
      </c>
      <c r="M18" s="35">
        <f t="shared" si="2"/>
        <v>10035812526.403437</v>
      </c>
      <c r="N18" s="35">
        <f t="shared" si="3"/>
        <v>1.0071753306511612E+20</v>
      </c>
    </row>
    <row r="19" spans="1:14">
      <c r="A19">
        <v>16</v>
      </c>
      <c r="B19" s="94"/>
      <c r="C19" t="s">
        <v>14</v>
      </c>
      <c r="D19">
        <v>6664665283</v>
      </c>
      <c r="E19" s="17">
        <f t="shared" si="0"/>
        <v>10133118466.201717</v>
      </c>
      <c r="F19"/>
      <c r="G19" s="16"/>
      <c r="L19" s="35">
        <f t="shared" si="1"/>
        <v>-3468453183.2017174</v>
      </c>
      <c r="M19" s="35">
        <f t="shared" si="2"/>
        <v>3468453183.2017174</v>
      </c>
      <c r="N19" s="35">
        <f t="shared" si="3"/>
        <v>1.2030167484062126E+19</v>
      </c>
    </row>
    <row r="20" spans="1:14">
      <c r="A20">
        <v>17</v>
      </c>
      <c r="B20" s="94"/>
      <c r="C20" t="s">
        <v>29</v>
      </c>
      <c r="D20">
        <v>9775947184</v>
      </c>
      <c r="E20" s="17">
        <f t="shared" si="0"/>
        <v>8398891874.6008587</v>
      </c>
      <c r="F20"/>
      <c r="G20" s="16"/>
      <c r="L20" s="35">
        <f t="shared" si="1"/>
        <v>1377055309.3991413</v>
      </c>
      <c r="M20" s="35">
        <f t="shared" si="2"/>
        <v>1377055309.3991413</v>
      </c>
      <c r="N20" s="35">
        <f t="shared" si="3"/>
        <v>1.8962813251443648E+18</v>
      </c>
    </row>
    <row r="21" spans="1:14">
      <c r="A21">
        <v>18</v>
      </c>
      <c r="B21" s="94"/>
      <c r="C21" t="s">
        <v>56</v>
      </c>
      <c r="D21">
        <v>468918056</v>
      </c>
      <c r="E21" s="17">
        <f t="shared" si="0"/>
        <v>9087419529.3004303</v>
      </c>
      <c r="F21"/>
      <c r="G21" s="16"/>
      <c r="L21" s="35">
        <f t="shared" si="1"/>
        <v>-8618501473.3004303</v>
      </c>
      <c r="M21" s="35">
        <f t="shared" si="2"/>
        <v>8618501473.3004303</v>
      </c>
      <c r="N21" s="35">
        <f t="shared" si="3"/>
        <v>7.4278567645281681E+19</v>
      </c>
    </row>
    <row r="22" spans="1:14">
      <c r="A22">
        <v>19</v>
      </c>
      <c r="B22" s="94">
        <v>2018</v>
      </c>
      <c r="C22" t="s">
        <v>24</v>
      </c>
      <c r="D22">
        <v>1591164315</v>
      </c>
      <c r="E22" s="17">
        <f t="shared" si="0"/>
        <v>4778168792.6502151</v>
      </c>
      <c r="F22"/>
      <c r="G22" s="16"/>
      <c r="L22" s="35">
        <f t="shared" si="1"/>
        <v>-3187004477.6502151</v>
      </c>
      <c r="M22" s="35">
        <f t="shared" si="2"/>
        <v>3187004477.6502151</v>
      </c>
      <c r="N22" s="35">
        <f t="shared" si="3"/>
        <v>1.015699754056252E+19</v>
      </c>
    </row>
    <row r="23" spans="1:14">
      <c r="A23">
        <v>20</v>
      </c>
      <c r="B23" s="94"/>
      <c r="C23" t="s">
        <v>9</v>
      </c>
      <c r="D23">
        <v>29652369729</v>
      </c>
      <c r="E23" s="17">
        <f t="shared" si="0"/>
        <v>3184666553.8251076</v>
      </c>
      <c r="F23"/>
      <c r="G23" s="16"/>
      <c r="L23" s="35">
        <f t="shared" si="1"/>
        <v>26467703175.174892</v>
      </c>
      <c r="M23" s="35">
        <f t="shared" si="2"/>
        <v>26467703175.174892</v>
      </c>
      <c r="N23" s="35">
        <f t="shared" si="3"/>
        <v>7.0053931136916311E+20</v>
      </c>
    </row>
    <row r="24" spans="1:14">
      <c r="A24">
        <v>21</v>
      </c>
      <c r="B24" s="94"/>
      <c r="C24" t="s">
        <v>19</v>
      </c>
      <c r="D24">
        <v>5411603950</v>
      </c>
      <c r="E24" s="17">
        <f t="shared" si="0"/>
        <v>16418518141.412554</v>
      </c>
      <c r="F24"/>
      <c r="G24" s="16"/>
      <c r="L24" s="35">
        <f t="shared" si="1"/>
        <v>-11006914191.412554</v>
      </c>
      <c r="M24" s="35">
        <f t="shared" si="2"/>
        <v>11006914191.412554</v>
      </c>
      <c r="N24" s="35">
        <f t="shared" si="3"/>
        <v>1.2115216001711907E+20</v>
      </c>
    </row>
    <row r="25" spans="1:14">
      <c r="A25">
        <v>22</v>
      </c>
      <c r="B25" s="94"/>
      <c r="C25" t="s">
        <v>14</v>
      </c>
      <c r="D25">
        <v>6889840279</v>
      </c>
      <c r="E25" s="17">
        <f t="shared" si="0"/>
        <v>10915061045.706276</v>
      </c>
      <c r="F25"/>
      <c r="G25" s="16"/>
      <c r="L25" s="35">
        <f t="shared" si="1"/>
        <v>-4025220766.7062759</v>
      </c>
      <c r="M25" s="35">
        <f t="shared" si="2"/>
        <v>4025220766.7062759</v>
      </c>
      <c r="N25" s="35">
        <f t="shared" si="3"/>
        <v>1.620240222072346E+19</v>
      </c>
    </row>
    <row r="26" spans="1:14">
      <c r="A26">
        <v>23</v>
      </c>
      <c r="B26" s="94"/>
      <c r="C26" t="s">
        <v>29</v>
      </c>
      <c r="D26">
        <v>10007625060</v>
      </c>
      <c r="E26" s="17">
        <f t="shared" si="0"/>
        <v>8902450662.353138</v>
      </c>
      <c r="F26"/>
      <c r="G26" s="16"/>
      <c r="L26" s="35">
        <f t="shared" si="1"/>
        <v>1105174397.646862</v>
      </c>
      <c r="M26" s="35">
        <f t="shared" si="2"/>
        <v>1105174397.646862</v>
      </c>
      <c r="N26" s="35">
        <f t="shared" si="3"/>
        <v>1.2214104492141043E+18</v>
      </c>
    </row>
    <row r="27" spans="1:14">
      <c r="A27">
        <v>24</v>
      </c>
      <c r="B27" s="94"/>
      <c r="C27" t="s">
        <v>56</v>
      </c>
      <c r="D27">
        <v>538766898</v>
      </c>
      <c r="E27" s="17">
        <f t="shared" si="0"/>
        <v>9455037861.176569</v>
      </c>
      <c r="F27"/>
      <c r="G27" s="16"/>
      <c r="L27" s="35">
        <f t="shared" si="1"/>
        <v>-8916270963.176569</v>
      </c>
      <c r="M27" s="35">
        <f t="shared" si="2"/>
        <v>8916270963.176569</v>
      </c>
      <c r="N27" s="35">
        <f t="shared" si="3"/>
        <v>7.9499887888785621E+19</v>
      </c>
    </row>
    <row r="28" spans="1:14">
      <c r="A28">
        <v>25</v>
      </c>
      <c r="B28" s="94">
        <v>2019</v>
      </c>
      <c r="C28" t="s">
        <v>24</v>
      </c>
      <c r="D28">
        <v>1463095506</v>
      </c>
      <c r="E28" s="17">
        <f t="shared" si="0"/>
        <v>4996902379.5882845</v>
      </c>
      <c r="F28"/>
      <c r="G28" s="16"/>
      <c r="L28" s="35">
        <f t="shared" si="1"/>
        <v>-3533806873.5882845</v>
      </c>
      <c r="M28" s="35">
        <f t="shared" si="2"/>
        <v>3533806873.5882845</v>
      </c>
      <c r="N28" s="35">
        <f t="shared" si="3"/>
        <v>1.2487791019819805E+19</v>
      </c>
    </row>
    <row r="29" spans="1:14">
      <c r="A29">
        <v>26</v>
      </c>
      <c r="B29" s="94"/>
      <c r="C29" t="s">
        <v>9</v>
      </c>
      <c r="D29">
        <v>32993518101</v>
      </c>
      <c r="E29" s="17">
        <f t="shared" si="0"/>
        <v>3229998942.7941422</v>
      </c>
      <c r="F29"/>
      <c r="G29" s="16"/>
      <c r="L29" s="35">
        <f t="shared" si="1"/>
        <v>29763519158.205856</v>
      </c>
      <c r="M29" s="35">
        <f t="shared" si="2"/>
        <v>29763519158.205856</v>
      </c>
      <c r="N29" s="35">
        <f t="shared" si="3"/>
        <v>8.8586707268088706E+20</v>
      </c>
    </row>
    <row r="30" spans="1:14">
      <c r="A30">
        <v>27</v>
      </c>
      <c r="B30" s="94"/>
      <c r="C30" t="s">
        <v>19</v>
      </c>
      <c r="D30">
        <v>5270362391</v>
      </c>
      <c r="E30" s="17">
        <f t="shared" si="0"/>
        <v>18111758521.897072</v>
      </c>
      <c r="F30"/>
      <c r="G30" s="16"/>
      <c r="L30" s="35">
        <f t="shared" si="1"/>
        <v>-12841396130.897072</v>
      </c>
      <c r="M30" s="35">
        <f t="shared" si="2"/>
        <v>12841396130.897072</v>
      </c>
      <c r="N30" s="35">
        <f t="shared" si="3"/>
        <v>1.6490145459061827E+20</v>
      </c>
    </row>
    <row r="31" spans="1:14">
      <c r="A31">
        <v>28</v>
      </c>
      <c r="B31" s="94"/>
      <c r="C31" t="s">
        <v>14</v>
      </c>
      <c r="D31">
        <v>7040923959</v>
      </c>
      <c r="E31" s="17">
        <f t="shared" si="0"/>
        <v>11691060456.448536</v>
      </c>
      <c r="F31"/>
      <c r="G31" s="16"/>
      <c r="L31" s="35">
        <f t="shared" si="1"/>
        <v>-4650136497.4485359</v>
      </c>
      <c r="M31" s="35">
        <f t="shared" si="2"/>
        <v>4650136497.4485359</v>
      </c>
      <c r="N31" s="35">
        <f t="shared" si="3"/>
        <v>2.1623769444902937E+19</v>
      </c>
    </row>
    <row r="32" spans="1:14">
      <c r="A32">
        <v>29</v>
      </c>
      <c r="B32" s="94"/>
      <c r="C32" t="s">
        <v>29</v>
      </c>
      <c r="D32">
        <v>9623354843</v>
      </c>
      <c r="E32" s="17">
        <f t="shared" si="0"/>
        <v>9365992207.724268</v>
      </c>
      <c r="F32"/>
      <c r="G32" s="16"/>
      <c r="L32" s="35">
        <f t="shared" si="1"/>
        <v>257362635.27573204</v>
      </c>
      <c r="M32" s="35">
        <f t="shared" si="2"/>
        <v>257362635.27573204</v>
      </c>
      <c r="N32" s="35">
        <f t="shared" si="3"/>
        <v>6.6235526036069472E+16</v>
      </c>
    </row>
    <row r="33" spans="1:14">
      <c r="A33">
        <v>30</v>
      </c>
      <c r="B33" s="94"/>
      <c r="C33" t="s">
        <v>56</v>
      </c>
      <c r="D33">
        <v>443484790</v>
      </c>
      <c r="E33" s="17">
        <f t="shared" si="0"/>
        <v>9494673525.362133</v>
      </c>
      <c r="F33"/>
      <c r="G33" s="16"/>
      <c r="L33" s="35">
        <f t="shared" si="1"/>
        <v>-9051188735.362133</v>
      </c>
      <c r="M33" s="35">
        <f t="shared" si="2"/>
        <v>9051188735.362133</v>
      </c>
      <c r="N33" s="35">
        <f t="shared" si="3"/>
        <v>8.1924017523146375E+19</v>
      </c>
    </row>
    <row r="34" spans="1:14">
      <c r="A34">
        <v>31</v>
      </c>
      <c r="B34" s="94">
        <v>2020</v>
      </c>
      <c r="C34" t="s">
        <v>24</v>
      </c>
      <c r="D34">
        <v>1468316370</v>
      </c>
      <c r="E34" s="17">
        <f t="shared" si="0"/>
        <v>4969079157.6810665</v>
      </c>
      <c r="F34"/>
      <c r="G34" s="16"/>
      <c r="L34" s="35">
        <f t="shared" si="1"/>
        <v>-3500762787.6810665</v>
      </c>
      <c r="M34" s="35">
        <f t="shared" si="2"/>
        <v>3500762787.6810665</v>
      </c>
      <c r="N34" s="35">
        <f t="shared" si="3"/>
        <v>1.2255340095612512E+19</v>
      </c>
    </row>
    <row r="35" spans="1:14">
      <c r="A35">
        <v>32</v>
      </c>
      <c r="B35" s="94"/>
      <c r="C35" t="s">
        <v>9</v>
      </c>
      <c r="D35">
        <v>32060177155</v>
      </c>
      <c r="E35" s="17">
        <f t="shared" si="0"/>
        <v>3218697763.8405333</v>
      </c>
      <c r="F35"/>
      <c r="G35" s="16"/>
      <c r="L35" s="35">
        <f t="shared" si="1"/>
        <v>28841479391.159466</v>
      </c>
      <c r="M35" s="35">
        <f t="shared" si="2"/>
        <v>28841479391.159466</v>
      </c>
      <c r="N35" s="35">
        <f t="shared" si="3"/>
        <v>8.3183093347067625E+20</v>
      </c>
    </row>
    <row r="36" spans="1:14">
      <c r="A36">
        <v>33</v>
      </c>
      <c r="B36" s="94"/>
      <c r="C36" t="s">
        <v>19</v>
      </c>
      <c r="D36">
        <v>5207627122</v>
      </c>
      <c r="E36" s="17">
        <f t="shared" si="0"/>
        <v>17639437459.420265</v>
      </c>
      <c r="F36"/>
      <c r="G36" s="16"/>
      <c r="L36" s="35">
        <f t="shared" si="1"/>
        <v>-12431810337.420265</v>
      </c>
      <c r="M36" s="35">
        <f t="shared" si="2"/>
        <v>12431810337.420265</v>
      </c>
      <c r="N36" s="35">
        <f t="shared" si="3"/>
        <v>1.5454990826558937E+20</v>
      </c>
    </row>
    <row r="37" spans="1:14">
      <c r="A37">
        <v>34</v>
      </c>
      <c r="B37" s="94"/>
      <c r="C37" t="s">
        <v>14</v>
      </c>
      <c r="D37">
        <v>8029117776</v>
      </c>
      <c r="E37" s="17">
        <f t="shared" ref="E37:E57" si="4">($I$3*D36)+((1-$I$3)*E36)</f>
        <v>11423532290.710133</v>
      </c>
      <c r="F37"/>
      <c r="G37" s="16"/>
      <c r="L37" s="35">
        <f t="shared" ref="L37:L57" si="5">D37-E37</f>
        <v>-3394414514.7101326</v>
      </c>
      <c r="M37" s="35">
        <f t="shared" si="2"/>
        <v>3394414514.7101326</v>
      </c>
      <c r="N37" s="35">
        <f t="shared" si="3"/>
        <v>1.1522049897674826E+19</v>
      </c>
    </row>
    <row r="38" spans="1:14">
      <c r="A38">
        <v>35</v>
      </c>
      <c r="B38" s="94"/>
      <c r="C38" t="s">
        <v>29</v>
      </c>
      <c r="D38">
        <v>8917088673</v>
      </c>
      <c r="E38" s="17">
        <f t="shared" si="4"/>
        <v>9726325033.3550663</v>
      </c>
      <c r="F38"/>
      <c r="G38" s="16"/>
      <c r="L38" s="35">
        <f t="shared" si="5"/>
        <v>-809236360.3550663</v>
      </c>
      <c r="M38" s="35">
        <f t="shared" si="2"/>
        <v>809236360.3550663</v>
      </c>
      <c r="N38" s="35">
        <f t="shared" si="3"/>
        <v>6.5486348692071475E+17</v>
      </c>
    </row>
    <row r="39" spans="1:14">
      <c r="A39">
        <v>36</v>
      </c>
      <c r="B39" s="94"/>
      <c r="C39" t="s">
        <v>56</v>
      </c>
      <c r="D39">
        <v>463949319</v>
      </c>
      <c r="E39" s="17">
        <f t="shared" si="4"/>
        <v>9321706853.1775322</v>
      </c>
      <c r="F39"/>
      <c r="G39" s="16"/>
      <c r="L39" s="35">
        <f t="shared" si="5"/>
        <v>-8857757534.1775322</v>
      </c>
      <c r="M39" s="35">
        <f t="shared" si="2"/>
        <v>8857757534.1775322</v>
      </c>
      <c r="N39" s="35">
        <f t="shared" si="3"/>
        <v>7.8459868534278832E+19</v>
      </c>
    </row>
    <row r="40" spans="1:14">
      <c r="A40">
        <v>37</v>
      </c>
      <c r="B40" s="94">
        <v>2021</v>
      </c>
      <c r="C40" t="s">
        <v>24</v>
      </c>
      <c r="D40">
        <v>1378869193</v>
      </c>
      <c r="E40" s="17">
        <f t="shared" si="4"/>
        <v>4892828086.0887661</v>
      </c>
      <c r="F40"/>
      <c r="G40" s="16"/>
      <c r="L40" s="35">
        <f t="shared" si="5"/>
        <v>-3513958893.0887661</v>
      </c>
      <c r="M40" s="35">
        <f t="shared" si="2"/>
        <v>3513958893.0887661</v>
      </c>
      <c r="N40" s="35">
        <f t="shared" si="3"/>
        <v>1.2347907102317625E+19</v>
      </c>
    </row>
    <row r="41" spans="1:14">
      <c r="A41">
        <v>38</v>
      </c>
      <c r="B41" s="94"/>
      <c r="C41" t="s">
        <v>9</v>
      </c>
      <c r="D41">
        <v>36520774972</v>
      </c>
      <c r="E41" s="17">
        <f t="shared" si="4"/>
        <v>3135848639.544383</v>
      </c>
      <c r="F41" s="19"/>
      <c r="L41" s="35">
        <f t="shared" si="5"/>
        <v>33384926332.455616</v>
      </c>
      <c r="M41" s="132">
        <f>AVERAGE(M5:M40)</f>
        <v>8513152800.8470631</v>
      </c>
      <c r="N41" s="132">
        <f>AVERAGE(N5:N40)</f>
        <v>1.3918712745332788E+20</v>
      </c>
    </row>
    <row r="42" spans="1:14">
      <c r="A42">
        <v>39</v>
      </c>
      <c r="B42" s="94"/>
      <c r="C42" t="s">
        <v>19</v>
      </c>
      <c r="D42">
        <v>5090346759</v>
      </c>
      <c r="E42" s="17">
        <f t="shared" si="4"/>
        <v>19828311805.77219</v>
      </c>
      <c r="F42" s="19"/>
      <c r="G42" s="16"/>
      <c r="H42" s="16"/>
      <c r="I42" s="7"/>
      <c r="J42" s="7"/>
      <c r="K42" s="7"/>
      <c r="L42" s="35">
        <f t="shared" si="5"/>
        <v>-14737965046.77219</v>
      </c>
      <c r="M42" s="35">
        <f t="shared" si="2"/>
        <v>14737965046.77219</v>
      </c>
      <c r="N42" s="35">
        <f t="shared" si="3"/>
        <v>2.172076137198788E+20</v>
      </c>
    </row>
    <row r="43" spans="1:14">
      <c r="A43">
        <v>40</v>
      </c>
      <c r="B43" s="94"/>
      <c r="C43" t="s">
        <v>14</v>
      </c>
      <c r="D43">
        <v>8045303341</v>
      </c>
      <c r="E43" s="17">
        <f t="shared" si="4"/>
        <v>12459329282.386095</v>
      </c>
      <c r="F43" s="19"/>
      <c r="G43" s="16"/>
      <c r="H43" s="16"/>
      <c r="I43" s="7"/>
      <c r="J43" s="7"/>
      <c r="K43" s="7"/>
      <c r="L43" s="35">
        <f t="shared" si="5"/>
        <v>-4414025941.386095</v>
      </c>
      <c r="M43" s="35">
        <f t="shared" si="2"/>
        <v>4414025941.386095</v>
      </c>
      <c r="N43" s="132">
        <f>AVERAGE(N7:N42)</f>
        <v>1.3649837447678832E+20</v>
      </c>
    </row>
    <row r="44" spans="1:14">
      <c r="A44">
        <v>41</v>
      </c>
      <c r="B44" s="94"/>
      <c r="C44" t="s">
        <v>29</v>
      </c>
      <c r="D44">
        <v>8743187104</v>
      </c>
      <c r="E44" s="17">
        <f t="shared" si="4"/>
        <v>10252316311.693047</v>
      </c>
      <c r="F44" s="19"/>
      <c r="G44" s="16"/>
      <c r="H44" s="16"/>
      <c r="I44" s="7"/>
      <c r="J44" s="7"/>
      <c r="K44" s="7"/>
      <c r="L44" s="35">
        <f t="shared" si="5"/>
        <v>-1509129207.6930466</v>
      </c>
      <c r="M44" s="35">
        <f t="shared" si="2"/>
        <v>1509129207.6930466</v>
      </c>
      <c r="N44" s="35">
        <f t="shared" si="3"/>
        <v>2.2774709655122424E+18</v>
      </c>
    </row>
    <row r="45" spans="1:14">
      <c r="A45">
        <v>42</v>
      </c>
      <c r="B45" s="94"/>
      <c r="C45" t="s">
        <v>56</v>
      </c>
      <c r="D45">
        <v>507089526</v>
      </c>
      <c r="E45" s="17">
        <f t="shared" si="4"/>
        <v>9497751707.8465233</v>
      </c>
      <c r="F45" s="19"/>
      <c r="L45" s="35">
        <f t="shared" si="5"/>
        <v>-8990662181.8465233</v>
      </c>
      <c r="M45" s="35">
        <f t="shared" si="2"/>
        <v>8990662181.8465233</v>
      </c>
      <c r="N45" s="132">
        <f>AVERAGE(N9:N44)</f>
        <v>1.4022435785451291E+20</v>
      </c>
    </row>
    <row r="46" spans="1:14">
      <c r="A46">
        <v>43</v>
      </c>
      <c r="B46" s="94">
        <v>2022</v>
      </c>
      <c r="C46" t="s">
        <v>24</v>
      </c>
      <c r="D46">
        <v>2103787967</v>
      </c>
      <c r="E46" s="17">
        <f t="shared" si="4"/>
        <v>5002420616.9232616</v>
      </c>
      <c r="F46" s="19"/>
      <c r="L46" s="35">
        <f t="shared" si="5"/>
        <v>-2898632649.9232616</v>
      </c>
      <c r="M46" s="35">
        <f t="shared" si="2"/>
        <v>2898632649.9232616</v>
      </c>
      <c r="N46" s="35">
        <f t="shared" si="3"/>
        <v>8.40207123920115E+18</v>
      </c>
    </row>
    <row r="47" spans="1:14">
      <c r="A47">
        <v>44</v>
      </c>
      <c r="B47" s="94"/>
      <c r="C47" t="s">
        <v>9</v>
      </c>
      <c r="D47">
        <v>40705392966.400002</v>
      </c>
      <c r="E47" s="17">
        <f t="shared" si="4"/>
        <v>3553104291.9616308</v>
      </c>
      <c r="L47" s="35">
        <f t="shared" si="5"/>
        <v>37152288674.43837</v>
      </c>
      <c r="M47" s="132">
        <f>AVERAGE(M11:M46)</f>
        <v>8523524493.5716553</v>
      </c>
      <c r="N47" s="132">
        <f>AVERAGE(N11:N46)</f>
        <v>1.4240089604394915E+20</v>
      </c>
    </row>
    <row r="48" spans="1:14">
      <c r="A48">
        <v>45</v>
      </c>
      <c r="B48" s="94"/>
      <c r="C48" t="s">
        <v>19</v>
      </c>
      <c r="D48">
        <v>5614897694</v>
      </c>
      <c r="E48" s="17">
        <f t="shared" si="4"/>
        <v>22129248629.180817</v>
      </c>
      <c r="L48" s="35">
        <f t="shared" si="5"/>
        <v>-16514350935.180817</v>
      </c>
      <c r="M48" s="35">
        <f t="shared" si="2"/>
        <v>16514350935.180817</v>
      </c>
      <c r="N48" s="35">
        <f t="shared" si="3"/>
        <v>2.7272378681030751E+20</v>
      </c>
    </row>
    <row r="49" spans="1:14">
      <c r="A49">
        <v>46</v>
      </c>
      <c r="B49" s="94"/>
      <c r="C49" t="s">
        <v>14</v>
      </c>
      <c r="D49">
        <v>9625230949</v>
      </c>
      <c r="E49" s="17">
        <f t="shared" si="4"/>
        <v>13872073161.590408</v>
      </c>
      <c r="L49" s="35">
        <f t="shared" si="5"/>
        <v>-4246842212.5904083</v>
      </c>
      <c r="M49" s="35">
        <f t="shared" si="2"/>
        <v>4246842212.5904083</v>
      </c>
      <c r="N49" s="132">
        <f>AVERAGE(N13:N48)</f>
        <v>1.4186127616960279E+20</v>
      </c>
    </row>
    <row r="50" spans="1:14">
      <c r="A50">
        <v>47</v>
      </c>
      <c r="B50" s="94"/>
      <c r="C50" t="s">
        <v>29</v>
      </c>
      <c r="D50">
        <v>9722996820.7999992</v>
      </c>
      <c r="E50" s="17">
        <f t="shared" si="4"/>
        <v>11748652055.295204</v>
      </c>
      <c r="L50" s="35">
        <f t="shared" si="5"/>
        <v>-2025655234.4952049</v>
      </c>
      <c r="M50" s="35">
        <f t="shared" si="2"/>
        <v>2025655234.4952049</v>
      </c>
      <c r="N50" s="35">
        <f t="shared" si="3"/>
        <v>4.1032791290378235E+18</v>
      </c>
    </row>
    <row r="51" spans="1:14">
      <c r="A51">
        <v>48</v>
      </c>
      <c r="B51" s="94"/>
      <c r="C51" t="s">
        <v>56</v>
      </c>
      <c r="D51">
        <v>528320880</v>
      </c>
      <c r="E51" s="17">
        <f t="shared" si="4"/>
        <v>10735824438.047602</v>
      </c>
      <c r="L51" s="35">
        <f t="shared" si="5"/>
        <v>-10207503558.047602</v>
      </c>
      <c r="M51" s="35">
        <f t="shared" si="2"/>
        <v>10207503558.047602</v>
      </c>
      <c r="N51" s="132">
        <f>AVERAGE(N15:N50)</f>
        <v>1.4569212818921628E+20</v>
      </c>
    </row>
    <row r="52" spans="1:14" s="23" customFormat="1">
      <c r="A52" s="23">
        <v>49</v>
      </c>
      <c r="B52" s="94">
        <v>2023</v>
      </c>
      <c r="C52" s="23" t="s">
        <v>24</v>
      </c>
      <c r="E52" s="24">
        <f t="shared" si="4"/>
        <v>5632072659.0238008</v>
      </c>
      <c r="F52" s="24"/>
      <c r="G52" s="24"/>
      <c r="H52" s="24"/>
      <c r="L52" s="133">
        <f t="shared" si="5"/>
        <v>-5632072659.0238008</v>
      </c>
      <c r="M52" s="133">
        <f t="shared" si="2"/>
        <v>5632072659.0238008</v>
      </c>
      <c r="N52" s="133">
        <f t="shared" si="3"/>
        <v>3.1720242436523426E+19</v>
      </c>
    </row>
    <row r="53" spans="1:14" s="23" customFormat="1">
      <c r="A53" s="23">
        <v>50</v>
      </c>
      <c r="B53" s="94"/>
      <c r="C53" s="23" t="s">
        <v>9</v>
      </c>
      <c r="E53" s="24">
        <f t="shared" si="4"/>
        <v>2816036329.5119004</v>
      </c>
      <c r="F53" s="24"/>
      <c r="G53" s="24"/>
      <c r="H53" s="24"/>
      <c r="L53" s="133">
        <f t="shared" si="5"/>
        <v>-2816036329.5119004</v>
      </c>
      <c r="M53" s="133">
        <f>AVERAGE(M17:M52)</f>
        <v>8664938020.3336868</v>
      </c>
      <c r="N53" s="133">
        <f>AVERAGE(N17:N52)</f>
        <v>1.4855045308556732E+20</v>
      </c>
    </row>
    <row r="54" spans="1:14" s="23" customFormat="1">
      <c r="A54" s="23">
        <v>51</v>
      </c>
      <c r="B54" s="94"/>
      <c r="C54" s="23" t="s">
        <v>19</v>
      </c>
      <c r="E54" s="24">
        <f t="shared" si="4"/>
        <v>1408018164.7559502</v>
      </c>
      <c r="F54" s="24"/>
      <c r="G54" s="24"/>
      <c r="H54" s="24"/>
      <c r="L54" s="133">
        <f t="shared" si="5"/>
        <v>-1408018164.7559502</v>
      </c>
      <c r="M54" s="133">
        <f t="shared" si="2"/>
        <v>1408018164.7559502</v>
      </c>
      <c r="N54" s="133">
        <f t="shared" si="3"/>
        <v>1.9825151522827141E+18</v>
      </c>
    </row>
    <row r="55" spans="1:14" s="23" customFormat="1">
      <c r="A55" s="23">
        <v>52</v>
      </c>
      <c r="B55" s="94"/>
      <c r="C55" s="23" t="s">
        <v>14</v>
      </c>
      <c r="E55" s="24">
        <f t="shared" si="4"/>
        <v>704009082.37797511</v>
      </c>
      <c r="F55" s="24"/>
      <c r="G55" s="24"/>
      <c r="H55" s="24"/>
      <c r="L55" s="133">
        <f t="shared" si="5"/>
        <v>-704009082.37797511</v>
      </c>
      <c r="M55" s="133">
        <f t="shared" si="2"/>
        <v>704009082.37797511</v>
      </c>
      <c r="N55" s="133">
        <f>AVERAGE(N19:N54)</f>
        <v>1.3384166639734011E+20</v>
      </c>
    </row>
    <row r="56" spans="1:14" s="23" customFormat="1">
      <c r="A56" s="23">
        <v>53</v>
      </c>
      <c r="B56" s="94"/>
      <c r="C56" s="23" t="s">
        <v>29</v>
      </c>
      <c r="E56" s="24">
        <f t="shared" si="4"/>
        <v>352004541.18898755</v>
      </c>
      <c r="F56" s="24"/>
      <c r="G56" s="24"/>
      <c r="H56" s="24"/>
      <c r="L56" s="133">
        <f t="shared" si="5"/>
        <v>-352004541.18898755</v>
      </c>
      <c r="M56" s="133">
        <f t="shared" si="2"/>
        <v>352004541.18898755</v>
      </c>
      <c r="N56" s="133">
        <f t="shared" si="3"/>
        <v>1.2390719701766963E+17</v>
      </c>
    </row>
    <row r="57" spans="1:14" s="23" customFormat="1">
      <c r="A57" s="23">
        <v>54</v>
      </c>
      <c r="B57" s="94"/>
      <c r="C57" s="23" t="s">
        <v>56</v>
      </c>
      <c r="E57" s="24">
        <f t="shared" si="4"/>
        <v>176002270.59449378</v>
      </c>
      <c r="F57" s="24"/>
      <c r="G57" s="24"/>
      <c r="H57" s="24"/>
      <c r="L57" s="133">
        <f t="shared" si="5"/>
        <v>-176002270.59449378</v>
      </c>
      <c r="M57" s="133">
        <f t="shared" si="2"/>
        <v>176002270.59449378</v>
      </c>
      <c r="N57" s="133">
        <f>AVERAGE(N21:N56)</f>
        <v>1.3717608653026099E+20</v>
      </c>
    </row>
    <row r="59" spans="1:14">
      <c r="M59" s="20" t="s">
        <v>424</v>
      </c>
      <c r="N59" s="20" t="s">
        <v>425</v>
      </c>
    </row>
    <row r="60" spans="1:14">
      <c r="M60" s="20" t="s">
        <v>426</v>
      </c>
      <c r="N60" s="3">
        <f>SQRT((N41))</f>
        <v>11797759425.133566</v>
      </c>
    </row>
  </sheetData>
  <mergeCells count="9">
    <mergeCell ref="B40:B45"/>
    <mergeCell ref="B46:B51"/>
    <mergeCell ref="B52:B57"/>
    <mergeCell ref="B4:B9"/>
    <mergeCell ref="B10:B15"/>
    <mergeCell ref="B16:B21"/>
    <mergeCell ref="B22:B27"/>
    <mergeCell ref="B28:B33"/>
    <mergeCell ref="B34:B3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A65A-46A2-4E72-8016-B8B643CEA3FB}">
  <dimension ref="A1:N57"/>
  <sheetViews>
    <sheetView zoomScale="50" zoomScaleNormal="50" workbookViewId="0">
      <selection activeCell="N29" sqref="N29"/>
    </sheetView>
  </sheetViews>
  <sheetFormatPr defaultRowHeight="15"/>
  <cols>
    <col min="3" max="3" width="8.7109375" customWidth="1"/>
    <col min="4" max="4" width="22.42578125" customWidth="1"/>
    <col min="5" max="5" width="21.85546875" style="30" customWidth="1"/>
    <col min="6" max="6" width="21.140625" style="29" customWidth="1"/>
    <col min="7" max="7" width="16.42578125" style="29" customWidth="1"/>
    <col min="8" max="8" width="16.140625" style="18" customWidth="1"/>
    <col min="9" max="9" width="45.140625" style="18" customWidth="1"/>
    <col min="10" max="10" width="14.28515625" customWidth="1"/>
    <col min="11" max="11" width="10.140625" customWidth="1"/>
    <col min="12" max="12" width="16.140625" bestFit="1" customWidth="1"/>
    <col min="13" max="13" width="19.85546875" customWidth="1"/>
    <col min="14" max="14" width="25.7109375" bestFit="1" customWidth="1"/>
  </cols>
  <sheetData>
    <row r="1" spans="1:14" ht="18.75">
      <c r="A1" s="131" t="s">
        <v>1860</v>
      </c>
    </row>
    <row r="3" spans="1:14">
      <c r="A3" t="s">
        <v>432</v>
      </c>
      <c r="B3" t="s">
        <v>1</v>
      </c>
      <c r="C3" t="s">
        <v>419</v>
      </c>
      <c r="D3" t="s">
        <v>402</v>
      </c>
      <c r="E3" s="25" t="s">
        <v>455</v>
      </c>
      <c r="F3" s="26" t="s">
        <v>434</v>
      </c>
      <c r="G3" s="26" t="s">
        <v>435</v>
      </c>
      <c r="H3" s="16"/>
      <c r="I3" s="16"/>
      <c r="J3" s="7" t="s">
        <v>423</v>
      </c>
      <c r="K3" s="7">
        <v>0.2</v>
      </c>
      <c r="L3" s="7" t="s">
        <v>420</v>
      </c>
      <c r="M3" s="7" t="s">
        <v>421</v>
      </c>
      <c r="N3" s="7" t="s">
        <v>422</v>
      </c>
    </row>
    <row r="4" spans="1:14">
      <c r="A4">
        <v>1</v>
      </c>
      <c r="B4" s="94">
        <v>2015</v>
      </c>
      <c r="C4" t="s">
        <v>24</v>
      </c>
      <c r="D4">
        <v>1930764263</v>
      </c>
      <c r="E4" s="27">
        <f t="shared" ref="E4:E57" si="0">F4+G4</f>
        <v>22108340475.950001</v>
      </c>
      <c r="F4" s="28">
        <f>D4</f>
        <v>1930764263</v>
      </c>
      <c r="G4" s="28">
        <f>D5-D4</f>
        <v>20177576212.950001</v>
      </c>
      <c r="H4"/>
      <c r="I4" s="16"/>
      <c r="J4" t="s">
        <v>433</v>
      </c>
      <c r="K4">
        <v>0.5</v>
      </c>
      <c r="L4" s="2"/>
      <c r="M4" s="2"/>
      <c r="N4" s="2"/>
    </row>
    <row r="5" spans="1:14">
      <c r="A5">
        <v>2</v>
      </c>
      <c r="B5" s="94"/>
      <c r="C5" t="s">
        <v>9</v>
      </c>
      <c r="D5">
        <v>22108340475.950001</v>
      </c>
      <c r="E5" s="27">
        <f t="shared" si="0"/>
        <v>42285916688.900009</v>
      </c>
      <c r="F5" s="29">
        <f>($K$3*D5)+(1-$K$3)*(F4+G4)</f>
        <v>22108340475.950005</v>
      </c>
      <c r="G5" s="29">
        <f>$K$4*(F5-F4) + (1-$K$4)*G4</f>
        <v>20177576212.950005</v>
      </c>
      <c r="H5"/>
      <c r="I5" s="16"/>
      <c r="L5" s="35">
        <f t="shared" ref="L5:L51" si="1">D5-E5</f>
        <v>-20177576212.950008</v>
      </c>
      <c r="M5" s="35">
        <f>ABS(L5)</f>
        <v>20177576212.950008</v>
      </c>
      <c r="N5" s="35">
        <f>L5^2</f>
        <v>4.0713458182940603E+20</v>
      </c>
    </row>
    <row r="6" spans="1:14">
      <c r="A6">
        <v>3</v>
      </c>
      <c r="B6" s="94"/>
      <c r="C6" t="s">
        <v>19</v>
      </c>
      <c r="D6">
        <v>5233149309</v>
      </c>
      <c r="E6" s="27">
        <f t="shared" si="0"/>
        <v>51347662687.88002</v>
      </c>
      <c r="F6" s="29">
        <f t="shared" ref="F6:F57" si="2">($K$3*D6)+(1-$K$3)*(F5+G5)</f>
        <v>34875363212.920013</v>
      </c>
      <c r="G6" s="29">
        <f t="shared" ref="G6:G57" si="3">$K$4*(F6-F5) + (1-$K$4)*G5</f>
        <v>16472299474.960007</v>
      </c>
      <c r="H6"/>
      <c r="I6" s="16"/>
      <c r="L6" s="35">
        <f t="shared" si="1"/>
        <v>-46114513378.88002</v>
      </c>
      <c r="M6" s="35">
        <f t="shared" ref="M6:M51" si="4">ABS(L6)</f>
        <v>46114513378.88002</v>
      </c>
      <c r="N6" s="35">
        <f t="shared" ref="N6:N51" si="5">L6^2</f>
        <v>2.1265483441709043E+21</v>
      </c>
    </row>
    <row r="7" spans="1:14">
      <c r="A7">
        <v>4</v>
      </c>
      <c r="B7" s="94"/>
      <c r="C7" t="s">
        <v>14</v>
      </c>
      <c r="D7">
        <v>7110147979</v>
      </c>
      <c r="E7" s="27">
        <f t="shared" si="0"/>
        <v>54548707750.176025</v>
      </c>
      <c r="F7" s="29">
        <f t="shared" si="2"/>
        <v>42500159746.104019</v>
      </c>
      <c r="G7" s="29">
        <f t="shared" si="3"/>
        <v>12048548004.072006</v>
      </c>
      <c r="H7"/>
      <c r="I7" s="16"/>
      <c r="L7" s="35">
        <f t="shared" si="1"/>
        <v>-47438559771.176025</v>
      </c>
      <c r="M7" s="35">
        <f t="shared" si="4"/>
        <v>47438559771.176025</v>
      </c>
      <c r="N7" s="35">
        <f t="shared" si="5"/>
        <v>2.2504169531634405E+21</v>
      </c>
    </row>
    <row r="8" spans="1:14">
      <c r="A8">
        <v>5</v>
      </c>
      <c r="B8" s="94"/>
      <c r="C8" t="s">
        <v>29</v>
      </c>
      <c r="D8">
        <v>9398469240</v>
      </c>
      <c r="E8" s="27">
        <f t="shared" si="0"/>
        <v>53052184201.195229</v>
      </c>
      <c r="F8" s="29">
        <f t="shared" si="2"/>
        <v>45518660048.140823</v>
      </c>
      <c r="G8" s="29">
        <f t="shared" si="3"/>
        <v>7533524153.0544052</v>
      </c>
      <c r="H8"/>
      <c r="I8" s="16"/>
      <c r="L8" s="35">
        <f t="shared" si="1"/>
        <v>-43653714961.195229</v>
      </c>
      <c r="M8" s="35">
        <f t="shared" si="4"/>
        <v>43653714961.195229</v>
      </c>
      <c r="N8" s="35">
        <f t="shared" si="5"/>
        <v>1.9056468299132801E+21</v>
      </c>
    </row>
    <row r="9" spans="1:14">
      <c r="A9">
        <v>6</v>
      </c>
      <c r="B9" s="94"/>
      <c r="C9" t="s">
        <v>56</v>
      </c>
      <c r="D9">
        <v>720321778</v>
      </c>
      <c r="E9" s="27">
        <f t="shared" si="0"/>
        <v>44886149627.291061</v>
      </c>
      <c r="F9" s="29">
        <f t="shared" si="2"/>
        <v>42585811716.556183</v>
      </c>
      <c r="G9" s="29">
        <f t="shared" si="3"/>
        <v>2300337910.7348824</v>
      </c>
      <c r="H9"/>
      <c r="I9" s="16"/>
      <c r="L9" s="35">
        <f t="shared" si="1"/>
        <v>-44165827849.291061</v>
      </c>
      <c r="M9" s="35">
        <f t="shared" si="4"/>
        <v>44165827849.291061</v>
      </c>
      <c r="N9" s="35">
        <f t="shared" si="5"/>
        <v>1.950620349613214E+21</v>
      </c>
    </row>
    <row r="10" spans="1:14">
      <c r="A10">
        <v>7</v>
      </c>
      <c r="B10" s="94">
        <v>2016</v>
      </c>
      <c r="C10" t="s">
        <v>24</v>
      </c>
      <c r="D10">
        <v>1910093172</v>
      </c>
      <c r="E10" s="27">
        <f t="shared" si="0"/>
        <v>34293670601.438622</v>
      </c>
      <c r="F10" s="29">
        <f t="shared" si="2"/>
        <v>36290938336.232849</v>
      </c>
      <c r="G10" s="29">
        <f t="shared" si="3"/>
        <v>-1997267734.7942257</v>
      </c>
      <c r="H10"/>
      <c r="I10" s="16"/>
      <c r="L10" s="35">
        <f t="shared" si="1"/>
        <v>-32383577429.438622</v>
      </c>
      <c r="M10" s="35">
        <f t="shared" si="4"/>
        <v>32383577429.438622</v>
      </c>
      <c r="N10" s="35">
        <f t="shared" si="5"/>
        <v>1.0486960871284465E+21</v>
      </c>
    </row>
    <row r="11" spans="1:14">
      <c r="A11">
        <v>8</v>
      </c>
      <c r="B11" s="94"/>
      <c r="C11" t="s">
        <v>9</v>
      </c>
      <c r="D11">
        <v>22593004490</v>
      </c>
      <c r="E11" s="27">
        <f t="shared" si="0"/>
        <v>28786203033.212811</v>
      </c>
      <c r="F11" s="29">
        <f t="shared" si="2"/>
        <v>31953537379.150898</v>
      </c>
      <c r="G11" s="29">
        <f t="shared" si="3"/>
        <v>-3167334345.9380884</v>
      </c>
      <c r="H11"/>
      <c r="I11" s="16"/>
      <c r="L11" s="35">
        <f t="shared" si="1"/>
        <v>-6193198543.2128105</v>
      </c>
      <c r="M11" s="35">
        <f t="shared" si="4"/>
        <v>6193198543.2128105</v>
      </c>
      <c r="N11" s="35">
        <f t="shared" si="5"/>
        <v>3.835570819565328E+19</v>
      </c>
    </row>
    <row r="12" spans="1:14">
      <c r="A12">
        <v>9</v>
      </c>
      <c r="B12" s="94"/>
      <c r="C12" t="s">
        <v>19</v>
      </c>
      <c r="D12">
        <v>5064222688</v>
      </c>
      <c r="E12" s="27">
        <f t="shared" si="0"/>
        <v>18502274583.710884</v>
      </c>
      <c r="F12" s="29">
        <f t="shared" si="2"/>
        <v>24041806964.17025</v>
      </c>
      <c r="G12" s="29">
        <f t="shared" si="3"/>
        <v>-5539532380.4593678</v>
      </c>
      <c r="H12"/>
      <c r="I12" s="16"/>
      <c r="L12" s="35">
        <f t="shared" si="1"/>
        <v>-13438051895.710884</v>
      </c>
      <c r="M12" s="35">
        <f t="shared" si="4"/>
        <v>13438051895.710884</v>
      </c>
      <c r="N12" s="35">
        <f t="shared" si="5"/>
        <v>1.8058123875181887E+20</v>
      </c>
    </row>
    <row r="13" spans="1:14">
      <c r="A13">
        <v>10</v>
      </c>
      <c r="B13" s="94"/>
      <c r="C13" t="s">
        <v>14</v>
      </c>
      <c r="D13">
        <v>6628355951</v>
      </c>
      <c r="E13" s="27">
        <f t="shared" si="0"/>
        <v>9400566613.4382553</v>
      </c>
      <c r="F13" s="29">
        <f t="shared" si="2"/>
        <v>16127490857.168709</v>
      </c>
      <c r="G13" s="29">
        <f t="shared" si="3"/>
        <v>-6726924243.7304544</v>
      </c>
      <c r="H13"/>
      <c r="I13" s="16"/>
      <c r="L13" s="35">
        <f t="shared" si="1"/>
        <v>-2772210662.4382553</v>
      </c>
      <c r="M13" s="35">
        <f t="shared" si="4"/>
        <v>2772210662.4382553</v>
      </c>
      <c r="N13" s="35">
        <f t="shared" si="5"/>
        <v>7.6851519569363507E+18</v>
      </c>
    </row>
    <row r="14" spans="1:14">
      <c r="A14">
        <v>11</v>
      </c>
      <c r="B14" s="94"/>
      <c r="C14" t="s">
        <v>29</v>
      </c>
      <c r="D14">
        <v>9368938122</v>
      </c>
      <c r="E14" s="27">
        <f t="shared" si="0"/>
        <v>2664153822.2763252</v>
      </c>
      <c r="F14" s="29">
        <f t="shared" si="2"/>
        <v>9394240915.1506042</v>
      </c>
      <c r="G14" s="29">
        <f t="shared" si="3"/>
        <v>-6730087092.874279</v>
      </c>
      <c r="H14"/>
      <c r="I14" s="16"/>
      <c r="L14" s="35">
        <f t="shared" si="1"/>
        <v>6704784299.7236748</v>
      </c>
      <c r="M14" s="35">
        <f t="shared" si="4"/>
        <v>6704784299.7236748</v>
      </c>
      <c r="N14" s="35">
        <f t="shared" si="5"/>
        <v>4.4954132505821086E+19</v>
      </c>
    </row>
    <row r="15" spans="1:14">
      <c r="A15">
        <v>12</v>
      </c>
      <c r="B15" s="94"/>
      <c r="C15" t="s">
        <v>56</v>
      </c>
      <c r="D15">
        <v>420366015</v>
      </c>
      <c r="E15" s="27">
        <f t="shared" si="0"/>
        <v>-4739069612.7808514</v>
      </c>
      <c r="F15" s="29">
        <f t="shared" si="2"/>
        <v>2215396260.8210602</v>
      </c>
      <c r="G15" s="29">
        <f t="shared" si="3"/>
        <v>-6954465873.6019115</v>
      </c>
      <c r="H15"/>
      <c r="I15" s="16"/>
      <c r="L15" s="35">
        <f t="shared" si="1"/>
        <v>5159435627.7808514</v>
      </c>
      <c r="M15" s="35">
        <f t="shared" si="4"/>
        <v>5159435627.7808514</v>
      </c>
      <c r="N15" s="35">
        <f t="shared" si="5"/>
        <v>2.6619775997214388E+19</v>
      </c>
    </row>
    <row r="16" spans="1:14">
      <c r="A16">
        <v>13</v>
      </c>
      <c r="B16" s="94">
        <v>2017</v>
      </c>
      <c r="C16" t="s">
        <v>24</v>
      </c>
      <c r="D16">
        <v>1726309782</v>
      </c>
      <c r="E16" s="27">
        <f t="shared" si="0"/>
        <v>-9753921667.9485092</v>
      </c>
      <c r="F16" s="29">
        <f t="shared" si="2"/>
        <v>-3445993733.8246813</v>
      </c>
      <c r="G16" s="29">
        <f t="shared" si="3"/>
        <v>-6307927934.123827</v>
      </c>
      <c r="H16"/>
      <c r="I16" s="16"/>
      <c r="L16" s="35">
        <f t="shared" si="1"/>
        <v>11480231449.948509</v>
      </c>
      <c r="M16" s="35">
        <f t="shared" si="4"/>
        <v>11480231449.948509</v>
      </c>
      <c r="N16" s="35">
        <f t="shared" si="5"/>
        <v>1.3179571414438684E+20</v>
      </c>
    </row>
    <row r="17" spans="1:14">
      <c r="A17">
        <v>14</v>
      </c>
      <c r="B17" s="94"/>
      <c r="C17" t="s">
        <v>9</v>
      </c>
      <c r="D17">
        <v>27185680478</v>
      </c>
      <c r="E17" s="27">
        <f t="shared" si="0"/>
        <v>-4979968958.2877836</v>
      </c>
      <c r="F17" s="29">
        <f t="shared" si="2"/>
        <v>-2366001238.7588072</v>
      </c>
      <c r="G17" s="29">
        <f t="shared" si="3"/>
        <v>-2613967719.5289764</v>
      </c>
      <c r="H17"/>
      <c r="I17" s="16"/>
      <c r="L17" s="35">
        <f t="shared" si="1"/>
        <v>32165649436.287785</v>
      </c>
      <c r="M17" s="35">
        <f t="shared" si="4"/>
        <v>32165649436.287785</v>
      </c>
      <c r="N17" s="35">
        <f t="shared" si="5"/>
        <v>1.0346290036581606E+21</v>
      </c>
    </row>
    <row r="18" spans="1:14">
      <c r="A18">
        <v>15</v>
      </c>
      <c r="B18" s="94"/>
      <c r="C18" t="s">
        <v>19</v>
      </c>
      <c r="D18">
        <v>5115212203</v>
      </c>
      <c r="E18" s="27">
        <f t="shared" si="0"/>
        <v>-4565382329.4304256</v>
      </c>
      <c r="F18" s="29">
        <f t="shared" si="2"/>
        <v>-2960932726.0302272</v>
      </c>
      <c r="G18" s="29">
        <f t="shared" si="3"/>
        <v>-1604449603.4001982</v>
      </c>
      <c r="H18"/>
      <c r="I18" s="16"/>
      <c r="L18" s="35">
        <f t="shared" si="1"/>
        <v>9680594532.4304256</v>
      </c>
      <c r="M18" s="35">
        <f t="shared" si="4"/>
        <v>9680594532.4304256</v>
      </c>
      <c r="N18" s="35">
        <f t="shared" si="5"/>
        <v>9.3713910501321851E+19</v>
      </c>
    </row>
    <row r="19" spans="1:14">
      <c r="A19">
        <v>16</v>
      </c>
      <c r="B19" s="94"/>
      <c r="C19" t="s">
        <v>14</v>
      </c>
      <c r="D19">
        <v>6664665283</v>
      </c>
      <c r="E19" s="27">
        <f t="shared" si="0"/>
        <v>-2800817649.1014967</v>
      </c>
      <c r="F19" s="29">
        <f t="shared" si="2"/>
        <v>-2319372806.9443407</v>
      </c>
      <c r="G19" s="29">
        <f t="shared" si="3"/>
        <v>-481444842.15715587</v>
      </c>
      <c r="H19"/>
      <c r="I19" s="16"/>
      <c r="L19" s="35">
        <f t="shared" si="1"/>
        <v>9465482932.1014977</v>
      </c>
      <c r="M19" s="35">
        <f t="shared" si="4"/>
        <v>9465482932.1014977</v>
      </c>
      <c r="N19" s="35">
        <f t="shared" si="5"/>
        <v>8.9595367137904771E+19</v>
      </c>
    </row>
    <row r="20" spans="1:14">
      <c r="A20">
        <v>17</v>
      </c>
      <c r="B20" s="94"/>
      <c r="C20" t="s">
        <v>29</v>
      </c>
      <c r="D20">
        <v>9775947184</v>
      </c>
      <c r="E20" s="27">
        <f t="shared" si="0"/>
        <v>490766958.67179632</v>
      </c>
      <c r="F20" s="29">
        <f t="shared" si="2"/>
        <v>-285464682.48119736</v>
      </c>
      <c r="G20" s="29">
        <f t="shared" si="3"/>
        <v>776231641.15299368</v>
      </c>
      <c r="H20"/>
      <c r="I20" s="16"/>
      <c r="L20" s="35">
        <f t="shared" si="1"/>
        <v>9285180225.3282032</v>
      </c>
      <c r="M20" s="35">
        <f t="shared" si="4"/>
        <v>9285180225.3282032</v>
      </c>
      <c r="N20" s="35">
        <f t="shared" si="5"/>
        <v>8.6214571816825897E+19</v>
      </c>
    </row>
    <row r="21" spans="1:14">
      <c r="A21">
        <v>18</v>
      </c>
      <c r="B21" s="94"/>
      <c r="C21" t="s">
        <v>56</v>
      </c>
      <c r="D21">
        <v>468918056</v>
      </c>
      <c r="E21" s="27">
        <f t="shared" si="0"/>
        <v>1260443929.0232511</v>
      </c>
      <c r="F21" s="29">
        <f t="shared" si="2"/>
        <v>486397178.13743705</v>
      </c>
      <c r="G21" s="29">
        <f t="shared" si="3"/>
        <v>774046750.88581407</v>
      </c>
      <c r="H21"/>
      <c r="I21" s="16"/>
      <c r="L21" s="35">
        <f t="shared" si="1"/>
        <v>-791525873.02325106</v>
      </c>
      <c r="M21" s="35">
        <f t="shared" si="4"/>
        <v>791525873.02325106</v>
      </c>
      <c r="N21" s="35">
        <f t="shared" si="5"/>
        <v>6.2651320766521971E+17</v>
      </c>
    </row>
    <row r="22" spans="1:14">
      <c r="A22">
        <v>19</v>
      </c>
      <c r="B22" s="94">
        <v>2018</v>
      </c>
      <c r="C22" t="s">
        <v>24</v>
      </c>
      <c r="D22">
        <v>1591164315</v>
      </c>
      <c r="E22" s="27">
        <f t="shared" si="0"/>
        <v>2133706795.7020895</v>
      </c>
      <c r="F22" s="29">
        <f t="shared" si="2"/>
        <v>1326588006.2186007</v>
      </c>
      <c r="G22" s="29">
        <f t="shared" si="3"/>
        <v>807118789.4834888</v>
      </c>
      <c r="H22"/>
      <c r="I22" s="16"/>
      <c r="L22" s="35">
        <f t="shared" si="1"/>
        <v>-542542480.70208955</v>
      </c>
      <c r="M22" s="35">
        <f t="shared" si="4"/>
        <v>542542480.70208955</v>
      </c>
      <c r="N22" s="35">
        <f t="shared" si="5"/>
        <v>2.9435234336637722E+17</v>
      </c>
    </row>
    <row r="23" spans="1:14">
      <c r="A23">
        <v>20</v>
      </c>
      <c r="B23" s="94"/>
      <c r="C23" t="s">
        <v>9</v>
      </c>
      <c r="D23">
        <v>29652369729</v>
      </c>
      <c r="E23" s="27">
        <f t="shared" si="0"/>
        <v>11196424465.174952</v>
      </c>
      <c r="F23" s="29">
        <f t="shared" si="2"/>
        <v>7637439382.3616714</v>
      </c>
      <c r="G23" s="29">
        <f t="shared" si="3"/>
        <v>3558985082.8132796</v>
      </c>
      <c r="H23"/>
      <c r="I23" s="16"/>
      <c r="L23" s="35">
        <f t="shared" si="1"/>
        <v>18455945263.82505</v>
      </c>
      <c r="M23" s="35">
        <f t="shared" si="4"/>
        <v>18455945263.82505</v>
      </c>
      <c r="N23" s="35">
        <f t="shared" si="5"/>
        <v>3.4062191558130631E+20</v>
      </c>
    </row>
    <row r="24" spans="1:14">
      <c r="A24">
        <v>21</v>
      </c>
      <c r="B24" s="94"/>
      <c r="C24" t="s">
        <v>19</v>
      </c>
      <c r="D24">
        <v>5411603950</v>
      </c>
      <c r="E24" s="27">
        <f t="shared" si="0"/>
        <v>13019963393.435745</v>
      </c>
      <c r="F24" s="29">
        <f t="shared" si="2"/>
        <v>10039460362.139961</v>
      </c>
      <c r="G24" s="29">
        <f t="shared" si="3"/>
        <v>2980503031.295785</v>
      </c>
      <c r="H24"/>
      <c r="I24" s="16"/>
      <c r="L24" s="35">
        <f t="shared" si="1"/>
        <v>-7608359443.4357452</v>
      </c>
      <c r="M24" s="35">
        <f t="shared" si="4"/>
        <v>7608359443.4357452</v>
      </c>
      <c r="N24" s="35">
        <f t="shared" si="5"/>
        <v>5.7887133420517884E+19</v>
      </c>
    </row>
    <row r="25" spans="1:14">
      <c r="A25">
        <v>22</v>
      </c>
      <c r="B25" s="94"/>
      <c r="C25" t="s">
        <v>14</v>
      </c>
      <c r="D25">
        <v>6889840279</v>
      </c>
      <c r="E25" s="27">
        <f t="shared" si="0"/>
        <v>14161429490.400805</v>
      </c>
      <c r="F25" s="29">
        <f t="shared" si="2"/>
        <v>11793938770.548595</v>
      </c>
      <c r="G25" s="29">
        <f t="shared" si="3"/>
        <v>2367490719.8522096</v>
      </c>
      <c r="H25"/>
      <c r="I25" s="16"/>
      <c r="L25" s="35">
        <f t="shared" si="1"/>
        <v>-7271589211.4008045</v>
      </c>
      <c r="M25" s="35">
        <f t="shared" si="4"/>
        <v>7271589211.4008045</v>
      </c>
      <c r="N25" s="35">
        <f t="shared" si="5"/>
        <v>5.2876009659360575E+19</v>
      </c>
    </row>
    <row r="26" spans="1:14">
      <c r="A26">
        <v>23</v>
      </c>
      <c r="B26" s="94"/>
      <c r="C26" t="s">
        <v>29</v>
      </c>
      <c r="D26">
        <v>10007625060</v>
      </c>
      <c r="E26" s="27">
        <f t="shared" si="0"/>
        <v>15282778881.132774</v>
      </c>
      <c r="F26" s="29">
        <f t="shared" si="2"/>
        <v>13330668604.320644</v>
      </c>
      <c r="G26" s="29">
        <f t="shared" si="3"/>
        <v>1952110276.8121293</v>
      </c>
      <c r="H26"/>
      <c r="I26" s="16"/>
      <c r="L26" s="35">
        <f t="shared" si="1"/>
        <v>-5275153821.1327744</v>
      </c>
      <c r="M26" s="35">
        <f t="shared" si="4"/>
        <v>5275153821.1327744</v>
      </c>
      <c r="N26" s="35">
        <f t="shared" si="5"/>
        <v>2.7827247836611711E+19</v>
      </c>
    </row>
    <row r="27" spans="1:14">
      <c r="A27">
        <v>24</v>
      </c>
      <c r="B27" s="94"/>
      <c r="C27" t="s">
        <v>56</v>
      </c>
      <c r="D27">
        <v>538766898</v>
      </c>
      <c r="E27" s="27">
        <f t="shared" si="0"/>
        <v>12811685563.005072</v>
      </c>
      <c r="F27" s="29">
        <f t="shared" si="2"/>
        <v>12333976484.50622</v>
      </c>
      <c r="G27" s="29">
        <f t="shared" si="3"/>
        <v>477709078.49885237</v>
      </c>
      <c r="H27"/>
      <c r="I27" s="16"/>
      <c r="L27" s="35">
        <f t="shared" si="1"/>
        <v>-12272918665.005072</v>
      </c>
      <c r="M27" s="35">
        <f t="shared" si="4"/>
        <v>12272918665.005072</v>
      </c>
      <c r="N27" s="35">
        <f t="shared" si="5"/>
        <v>1.5062453255782987E+20</v>
      </c>
    </row>
    <row r="28" spans="1:14">
      <c r="A28">
        <v>25</v>
      </c>
      <c r="B28" s="94">
        <v>2019</v>
      </c>
      <c r="C28" t="s">
        <v>24</v>
      </c>
      <c r="D28">
        <v>1463095506</v>
      </c>
      <c r="E28" s="27">
        <f t="shared" si="0"/>
        <v>9884817624.4024048</v>
      </c>
      <c r="F28" s="29">
        <f t="shared" si="2"/>
        <v>10541967551.604059</v>
      </c>
      <c r="G28" s="29">
        <f t="shared" si="3"/>
        <v>-657149927.2016542</v>
      </c>
      <c r="H28"/>
      <c r="I28" s="16"/>
      <c r="L28" s="35">
        <f t="shared" si="1"/>
        <v>-8421722118.4024048</v>
      </c>
      <c r="M28" s="35">
        <f t="shared" si="4"/>
        <v>8421722118.4024048</v>
      </c>
      <c r="N28" s="35">
        <f t="shared" si="5"/>
        <v>7.0925403439588286E+19</v>
      </c>
    </row>
    <row r="29" spans="1:14">
      <c r="A29">
        <v>26</v>
      </c>
      <c r="B29" s="94"/>
      <c r="C29" t="s">
        <v>9</v>
      </c>
      <c r="D29">
        <v>32993518101</v>
      </c>
      <c r="E29" s="27">
        <f t="shared" si="0"/>
        <v>16160277840.180029</v>
      </c>
      <c r="F29" s="29">
        <f t="shared" si="2"/>
        <v>14506557719.721924</v>
      </c>
      <c r="G29" s="29">
        <f t="shared" si="3"/>
        <v>1653720120.4581051</v>
      </c>
      <c r="H29"/>
      <c r="I29" s="16"/>
      <c r="L29" s="35">
        <f t="shared" si="1"/>
        <v>16833240260.819971</v>
      </c>
      <c r="M29" s="35">
        <f t="shared" si="4"/>
        <v>16833240260.819971</v>
      </c>
      <c r="N29" s="35">
        <f t="shared" si="5"/>
        <v>2.833579776784904E+20</v>
      </c>
    </row>
    <row r="30" spans="1:14">
      <c r="A30">
        <v>27</v>
      </c>
      <c r="B30" s="94"/>
      <c r="C30" t="s">
        <v>19</v>
      </c>
      <c r="D30">
        <v>5270362391</v>
      </c>
      <c r="E30" s="27">
        <f t="shared" si="0"/>
        <v>14547023325.884129</v>
      </c>
      <c r="F30" s="29">
        <f t="shared" si="2"/>
        <v>13982294750.344025</v>
      </c>
      <c r="G30" s="29">
        <f t="shared" si="3"/>
        <v>564728575.54010296</v>
      </c>
      <c r="H30"/>
      <c r="I30" s="16"/>
      <c r="L30" s="35">
        <f t="shared" si="1"/>
        <v>-9276660934.8841286</v>
      </c>
      <c r="M30" s="35">
        <f t="shared" si="4"/>
        <v>9276660934.8841286</v>
      </c>
      <c r="N30" s="35">
        <f t="shared" si="5"/>
        <v>8.6056438100805272E+19</v>
      </c>
    </row>
    <row r="31" spans="1:14">
      <c r="A31">
        <v>28</v>
      </c>
      <c r="B31" s="94"/>
      <c r="C31" t="s">
        <v>14</v>
      </c>
      <c r="D31">
        <v>7040923959</v>
      </c>
      <c r="E31" s="27">
        <f t="shared" si="0"/>
        <v>12859922091.358997</v>
      </c>
      <c r="F31" s="29">
        <f t="shared" si="2"/>
        <v>13045803452.507305</v>
      </c>
      <c r="G31" s="29">
        <f t="shared" si="3"/>
        <v>-185881361.14830828</v>
      </c>
      <c r="H31"/>
      <c r="I31" s="16"/>
      <c r="L31" s="35">
        <f t="shared" si="1"/>
        <v>-5818998132.3589973</v>
      </c>
      <c r="M31" s="35">
        <f t="shared" si="4"/>
        <v>5818998132.3589973</v>
      </c>
      <c r="N31" s="35">
        <f t="shared" si="5"/>
        <v>3.38607392643975E+19</v>
      </c>
    </row>
    <row r="32" spans="1:14">
      <c r="A32">
        <v>29</v>
      </c>
      <c r="B32" s="94"/>
      <c r="C32" t="s">
        <v>29</v>
      </c>
      <c r="D32">
        <v>9623354843</v>
      </c>
      <c r="E32" s="27">
        <f t="shared" si="0"/>
        <v>11703070555.702991</v>
      </c>
      <c r="F32" s="29">
        <f t="shared" si="2"/>
        <v>12212608641.687199</v>
      </c>
      <c r="G32" s="29">
        <f t="shared" si="3"/>
        <v>-509538085.98420739</v>
      </c>
      <c r="H32"/>
      <c r="I32" s="16"/>
      <c r="L32" s="35">
        <f t="shared" si="1"/>
        <v>-2079715712.7029915</v>
      </c>
      <c r="M32" s="35">
        <f t="shared" si="4"/>
        <v>2079715712.7029915</v>
      </c>
      <c r="N32" s="35">
        <f t="shared" si="5"/>
        <v>4.3252174456637117E+18</v>
      </c>
    </row>
    <row r="33" spans="1:14">
      <c r="A33">
        <v>30</v>
      </c>
      <c r="B33" s="94"/>
      <c r="C33" t="s">
        <v>56</v>
      </c>
      <c r="D33">
        <v>443484790</v>
      </c>
      <c r="E33" s="27">
        <f t="shared" si="0"/>
        <v>7815656740.0078869</v>
      </c>
      <c r="F33" s="29">
        <f t="shared" si="2"/>
        <v>9451153402.5623932</v>
      </c>
      <c r="G33" s="29">
        <f t="shared" si="3"/>
        <v>-1635496662.5545063</v>
      </c>
      <c r="H33"/>
      <c r="I33" s="16"/>
      <c r="L33" s="35">
        <f t="shared" si="1"/>
        <v>-7372171950.0078869</v>
      </c>
      <c r="M33" s="35">
        <f t="shared" si="4"/>
        <v>7372171950.0078869</v>
      </c>
      <c r="N33" s="35">
        <f t="shared" si="5"/>
        <v>5.4348919260483092E+19</v>
      </c>
    </row>
    <row r="34" spans="1:14">
      <c r="A34">
        <v>31</v>
      </c>
      <c r="B34" s="94">
        <v>2020</v>
      </c>
      <c r="C34" t="s">
        <v>24</v>
      </c>
      <c r="D34">
        <v>1468316370</v>
      </c>
      <c r="E34" s="27">
        <f t="shared" si="0"/>
        <v>4275957966.4510145</v>
      </c>
      <c r="F34" s="29">
        <f t="shared" si="2"/>
        <v>6546188666.0063095</v>
      </c>
      <c r="G34" s="29">
        <f t="shared" si="3"/>
        <v>-2270230699.555295</v>
      </c>
      <c r="H34"/>
      <c r="I34" s="16"/>
      <c r="L34" s="35">
        <f t="shared" si="1"/>
        <v>-2807641596.4510145</v>
      </c>
      <c r="M34" s="35">
        <f t="shared" si="4"/>
        <v>2807641596.4510145</v>
      </c>
      <c r="N34" s="35">
        <f t="shared" si="5"/>
        <v>7.8828513341220014E+18</v>
      </c>
    </row>
    <row r="35" spans="1:14">
      <c r="A35">
        <v>32</v>
      </c>
      <c r="B35" s="94"/>
      <c r="C35" t="s">
        <v>9</v>
      </c>
      <c r="D35">
        <v>32060177155</v>
      </c>
      <c r="E35" s="27">
        <f t="shared" si="0"/>
        <v>10340993023.460417</v>
      </c>
      <c r="F35" s="29">
        <f t="shared" si="2"/>
        <v>9832801804.1608124</v>
      </c>
      <c r="G35" s="29">
        <f t="shared" si="3"/>
        <v>508191219.29960394</v>
      </c>
      <c r="H35"/>
      <c r="I35" s="16"/>
      <c r="L35" s="35">
        <f t="shared" si="1"/>
        <v>21719184131.539581</v>
      </c>
      <c r="M35" s="35">
        <f t="shared" si="4"/>
        <v>21719184131.539581</v>
      </c>
      <c r="N35" s="35">
        <f t="shared" si="5"/>
        <v>4.7172295933972074E+20</v>
      </c>
    </row>
    <row r="36" spans="1:14">
      <c r="A36">
        <v>33</v>
      </c>
      <c r="B36" s="94"/>
      <c r="C36" t="s">
        <v>19</v>
      </c>
      <c r="D36">
        <v>5207627122</v>
      </c>
      <c r="E36" s="27">
        <f t="shared" si="0"/>
        <v>9309174472.3218956</v>
      </c>
      <c r="F36" s="29">
        <f t="shared" si="2"/>
        <v>9314319843.1683331</v>
      </c>
      <c r="G36" s="29">
        <f t="shared" si="3"/>
        <v>-5145370.8464376926</v>
      </c>
      <c r="H36"/>
      <c r="I36" s="16"/>
      <c r="L36" s="35">
        <f t="shared" si="1"/>
        <v>-4101547350.3218956</v>
      </c>
      <c r="M36" s="35">
        <f t="shared" si="4"/>
        <v>4101547350.3218956</v>
      </c>
      <c r="N36" s="35">
        <f t="shared" si="5"/>
        <v>1.6822690666932562E+19</v>
      </c>
    </row>
    <row r="37" spans="1:14">
      <c r="A37">
        <v>34</v>
      </c>
      <c r="B37" s="94"/>
      <c r="C37" t="s">
        <v>14</v>
      </c>
      <c r="D37">
        <v>8029117776</v>
      </c>
      <c r="E37" s="27">
        <f t="shared" si="0"/>
        <v>8920012092.5788918</v>
      </c>
      <c r="F37" s="29">
        <f t="shared" si="2"/>
        <v>9053163133.057518</v>
      </c>
      <c r="G37" s="29">
        <f t="shared" si="3"/>
        <v>-133151040.47862637</v>
      </c>
      <c r="H37"/>
      <c r="I37" s="16"/>
      <c r="L37" s="35">
        <f t="shared" si="1"/>
        <v>-890894316.57889175</v>
      </c>
      <c r="M37" s="35">
        <f t="shared" si="4"/>
        <v>890894316.57889175</v>
      </c>
      <c r="N37" s="35">
        <f t="shared" si="5"/>
        <v>7.9369268331257062E+17</v>
      </c>
    </row>
    <row r="38" spans="1:14">
      <c r="A38">
        <v>35</v>
      </c>
      <c r="B38" s="94"/>
      <c r="C38" t="s">
        <v>29</v>
      </c>
      <c r="D38">
        <v>8917088673</v>
      </c>
      <c r="E38" s="27">
        <f t="shared" si="0"/>
        <v>8785984026.2265987</v>
      </c>
      <c r="F38" s="29">
        <f t="shared" si="2"/>
        <v>8919427408.6631145</v>
      </c>
      <c r="G38" s="29">
        <f t="shared" si="3"/>
        <v>-133443382.43651491</v>
      </c>
      <c r="H38"/>
      <c r="I38" s="16"/>
      <c r="L38" s="35">
        <f t="shared" si="1"/>
        <v>131104646.77340126</v>
      </c>
      <c r="M38" s="35">
        <f t="shared" si="4"/>
        <v>131104646.77340126</v>
      </c>
      <c r="N38" s="35">
        <f t="shared" si="5"/>
        <v>1.7188428405578314E+16</v>
      </c>
    </row>
    <row r="39" spans="1:14">
      <c r="A39">
        <v>36</v>
      </c>
      <c r="B39" s="94"/>
      <c r="C39" t="s">
        <v>56</v>
      </c>
      <c r="D39">
        <v>463949319</v>
      </c>
      <c r="E39" s="27">
        <f t="shared" si="0"/>
        <v>6155930231.6221046</v>
      </c>
      <c r="F39" s="29">
        <f t="shared" si="2"/>
        <v>7121577084.7812796</v>
      </c>
      <c r="G39" s="29">
        <f t="shared" si="3"/>
        <v>-965646853.15917492</v>
      </c>
      <c r="H39"/>
      <c r="I39" s="16"/>
      <c r="L39" s="35">
        <f t="shared" si="1"/>
        <v>-5691980912.6221046</v>
      </c>
      <c r="M39" s="35">
        <f t="shared" si="4"/>
        <v>5691980912.6221046</v>
      </c>
      <c r="N39" s="35">
        <f t="shared" si="5"/>
        <v>3.2398646709654368E+19</v>
      </c>
    </row>
    <row r="40" spans="1:14">
      <c r="A40">
        <v>37</v>
      </c>
      <c r="B40" s="94">
        <v>2021</v>
      </c>
      <c r="C40" t="s">
        <v>24</v>
      </c>
      <c r="D40">
        <v>1378869193</v>
      </c>
      <c r="E40" s="27">
        <f t="shared" si="0"/>
        <v>3757165066.8762989</v>
      </c>
      <c r="F40" s="29">
        <f t="shared" si="2"/>
        <v>5200518023.8976841</v>
      </c>
      <c r="G40" s="29">
        <f t="shared" si="3"/>
        <v>-1443352957.0213852</v>
      </c>
      <c r="H40"/>
      <c r="I40" s="16"/>
      <c r="L40" s="35">
        <f t="shared" si="1"/>
        <v>-2378295873.8762989</v>
      </c>
      <c r="M40" s="35">
        <f t="shared" si="4"/>
        <v>2378295873.8762989</v>
      </c>
      <c r="N40" s="35">
        <f t="shared" si="5"/>
        <v>5.6562912636970281E+18</v>
      </c>
    </row>
    <row r="41" spans="1:14">
      <c r="A41">
        <v>38</v>
      </c>
      <c r="B41" s="94"/>
      <c r="C41" t="s">
        <v>9</v>
      </c>
      <c r="D41">
        <v>36520774972</v>
      </c>
      <c r="E41" s="27">
        <f t="shared" si="0"/>
        <v>12142895081.392025</v>
      </c>
      <c r="F41" s="29">
        <f t="shared" si="2"/>
        <v>10309887047.901039</v>
      </c>
      <c r="G41" s="29">
        <f t="shared" si="3"/>
        <v>1833008033.4909849</v>
      </c>
      <c r="H41" s="19"/>
      <c r="L41" s="35">
        <f t="shared" si="1"/>
        <v>24377879890.607975</v>
      </c>
      <c r="M41" s="35">
        <f t="shared" si="4"/>
        <v>24377879890.607975</v>
      </c>
      <c r="N41" s="35">
        <f t="shared" si="5"/>
        <v>5.9428102796090868E+20</v>
      </c>
    </row>
    <row r="42" spans="1:14">
      <c r="A42">
        <v>39</v>
      </c>
      <c r="B42" s="94"/>
      <c r="C42" t="s">
        <v>19</v>
      </c>
      <c r="D42">
        <v>5090346759</v>
      </c>
      <c r="E42" s="27">
        <f t="shared" si="0"/>
        <v>11860138618.165403</v>
      </c>
      <c r="F42" s="29">
        <f t="shared" si="2"/>
        <v>10732385416.91362</v>
      </c>
      <c r="G42" s="29">
        <f t="shared" si="3"/>
        <v>1127753201.2517829</v>
      </c>
      <c r="H42" s="19"/>
      <c r="I42" s="16"/>
      <c r="L42" s="35">
        <f t="shared" si="1"/>
        <v>-6769791859.1654034</v>
      </c>
      <c r="M42" s="35">
        <f t="shared" si="4"/>
        <v>6769791859.1654034</v>
      </c>
      <c r="N42" s="35">
        <f t="shared" si="5"/>
        <v>4.5830081816422171E+19</v>
      </c>
    </row>
    <row r="43" spans="1:14">
      <c r="A43">
        <v>40</v>
      </c>
      <c r="B43" s="94"/>
      <c r="C43" t="s">
        <v>14</v>
      </c>
      <c r="D43">
        <v>8045303341</v>
      </c>
      <c r="E43" s="27">
        <f t="shared" si="0"/>
        <v>11843441236.267569</v>
      </c>
      <c r="F43" s="29">
        <f t="shared" si="2"/>
        <v>11097171562.732325</v>
      </c>
      <c r="G43" s="29">
        <f t="shared" si="3"/>
        <v>746269673.53524375</v>
      </c>
      <c r="H43" s="19"/>
      <c r="I43" s="16"/>
      <c r="L43" s="35">
        <f t="shared" si="1"/>
        <v>-3798137895.2675686</v>
      </c>
      <c r="M43" s="35">
        <f t="shared" si="4"/>
        <v>3798137895.2675686</v>
      </c>
      <c r="N43" s="35">
        <f t="shared" si="5"/>
        <v>1.4425851471467555E+19</v>
      </c>
    </row>
    <row r="44" spans="1:14">
      <c r="A44">
        <v>41</v>
      </c>
      <c r="B44" s="94"/>
      <c r="C44" t="s">
        <v>29</v>
      </c>
      <c r="D44">
        <v>8743187104</v>
      </c>
      <c r="E44" s="27">
        <f t="shared" si="0"/>
        <v>11659634670.122543</v>
      </c>
      <c r="F44" s="29">
        <f t="shared" si="2"/>
        <v>11223390409.814056</v>
      </c>
      <c r="G44" s="29">
        <f t="shared" si="3"/>
        <v>436244260.30848777</v>
      </c>
      <c r="H44" s="19"/>
      <c r="I44" s="16"/>
      <c r="L44" s="35">
        <f t="shared" si="1"/>
        <v>-2916447566.1225433</v>
      </c>
      <c r="M44" s="35">
        <f t="shared" si="4"/>
        <v>2916447566.1225433</v>
      </c>
      <c r="N44" s="35">
        <f t="shared" si="5"/>
        <v>8.5056664059421071E+18</v>
      </c>
    </row>
    <row r="45" spans="1:14">
      <c r="A45">
        <v>42</v>
      </c>
      <c r="B45" s="94"/>
      <c r="C45" t="s">
        <v>56</v>
      </c>
      <c r="D45">
        <v>507089526</v>
      </c>
      <c r="E45" s="27">
        <f t="shared" si="0"/>
        <v>8750115387.1942711</v>
      </c>
      <c r="F45" s="29">
        <f t="shared" si="2"/>
        <v>9429125641.2980366</v>
      </c>
      <c r="G45" s="29">
        <f t="shared" si="3"/>
        <v>-679010254.10376596</v>
      </c>
      <c r="H45" s="19"/>
      <c r="L45" s="35">
        <f t="shared" si="1"/>
        <v>-8243025861.1942711</v>
      </c>
      <c r="M45" s="35">
        <f t="shared" si="4"/>
        <v>8243025861.1942711</v>
      </c>
      <c r="N45" s="35">
        <f t="shared" si="5"/>
        <v>6.7947475348317553E+19</v>
      </c>
    </row>
    <row r="46" spans="1:14">
      <c r="A46">
        <v>43</v>
      </c>
      <c r="B46" s="94">
        <v>2022</v>
      </c>
      <c r="C46" t="s">
        <v>24</v>
      </c>
      <c r="D46">
        <v>2103787967</v>
      </c>
      <c r="E46" s="27">
        <f t="shared" si="0"/>
        <v>6077206907.0322237</v>
      </c>
      <c r="F46" s="29">
        <f t="shared" si="2"/>
        <v>7420849903.1554165</v>
      </c>
      <c r="G46" s="29">
        <f t="shared" si="3"/>
        <v>-1343642996.123193</v>
      </c>
      <c r="H46" s="19"/>
      <c r="L46" s="35">
        <f t="shared" si="1"/>
        <v>-3973418940.0322237</v>
      </c>
      <c r="M46" s="35">
        <f t="shared" si="4"/>
        <v>3973418940.0322237</v>
      </c>
      <c r="N46" s="35">
        <f t="shared" si="5"/>
        <v>1.5788058073006801E+19</v>
      </c>
    </row>
    <row r="47" spans="1:14">
      <c r="A47">
        <v>44</v>
      </c>
      <c r="B47" s="94"/>
      <c r="C47" t="s">
        <v>9</v>
      </c>
      <c r="D47">
        <v>40705392966.400002</v>
      </c>
      <c r="E47" s="27">
        <f t="shared" si="0"/>
        <v>15122019728.719366</v>
      </c>
      <c r="F47" s="29">
        <f t="shared" si="2"/>
        <v>13002844118.905781</v>
      </c>
      <c r="G47" s="29">
        <f t="shared" si="3"/>
        <v>2119175609.8135858</v>
      </c>
      <c r="L47" s="35">
        <f t="shared" si="1"/>
        <v>25583373237.680634</v>
      </c>
      <c r="M47" s="35">
        <f t="shared" si="4"/>
        <v>25583373237.680634</v>
      </c>
      <c r="N47" s="35">
        <f t="shared" si="5"/>
        <v>6.5450898621847372E+20</v>
      </c>
    </row>
    <row r="48" spans="1:14">
      <c r="A48">
        <v>45</v>
      </c>
      <c r="B48" s="94"/>
      <c r="C48" t="s">
        <v>19</v>
      </c>
      <c r="D48">
        <v>5614897694</v>
      </c>
      <c r="E48" s="27">
        <f t="shared" si="0"/>
        <v>14389058728.117144</v>
      </c>
      <c r="F48" s="29">
        <f t="shared" si="2"/>
        <v>13220595321.775494</v>
      </c>
      <c r="G48" s="29">
        <f t="shared" si="3"/>
        <v>1168463406.3416493</v>
      </c>
      <c r="L48" s="35">
        <f t="shared" si="1"/>
        <v>-8774161034.1171436</v>
      </c>
      <c r="M48" s="35">
        <f t="shared" si="4"/>
        <v>8774161034.1171436</v>
      </c>
      <c r="N48" s="35">
        <f t="shared" si="5"/>
        <v>7.698590185261962E+19</v>
      </c>
    </row>
    <row r="49" spans="1:14">
      <c r="A49">
        <v>46</v>
      </c>
      <c r="B49" s="94"/>
      <c r="C49" t="s">
        <v>14</v>
      </c>
      <c r="D49">
        <v>9625230949</v>
      </c>
      <c r="E49" s="27">
        <f t="shared" si="0"/>
        <v>14128373800.723652</v>
      </c>
      <c r="F49" s="29">
        <f t="shared" si="2"/>
        <v>13436293172.293716</v>
      </c>
      <c r="G49" s="29">
        <f t="shared" si="3"/>
        <v>692080628.42993605</v>
      </c>
      <c r="L49" s="35">
        <f t="shared" si="1"/>
        <v>-4503142851.7236519</v>
      </c>
      <c r="M49" s="35">
        <f t="shared" si="4"/>
        <v>4503142851.7236519</v>
      </c>
      <c r="N49" s="35">
        <f t="shared" si="5"/>
        <v>2.0278295543029826E+19</v>
      </c>
    </row>
    <row r="50" spans="1:14">
      <c r="A50">
        <v>47</v>
      </c>
      <c r="B50" s="94"/>
      <c r="C50" t="s">
        <v>29</v>
      </c>
      <c r="D50">
        <v>9722996820.7999992</v>
      </c>
      <c r="E50" s="27">
        <f t="shared" si="0"/>
        <v>13498841335.176493</v>
      </c>
      <c r="F50" s="29">
        <f t="shared" si="2"/>
        <v>13247298404.738922</v>
      </c>
      <c r="G50" s="29">
        <f t="shared" si="3"/>
        <v>251542930.43757087</v>
      </c>
      <c r="L50" s="35">
        <f t="shared" si="1"/>
        <v>-3775844514.3764935</v>
      </c>
      <c r="M50" s="35">
        <f t="shared" si="4"/>
        <v>3775844514.3764935</v>
      </c>
      <c r="N50" s="35">
        <f t="shared" si="5"/>
        <v>1.4257001796747057E+19</v>
      </c>
    </row>
    <row r="51" spans="1:14">
      <c r="A51">
        <v>48</v>
      </c>
      <c r="B51" s="94"/>
      <c r="C51" t="s">
        <v>56</v>
      </c>
      <c r="D51">
        <v>528320880</v>
      </c>
      <c r="E51" s="27">
        <f t="shared" si="0"/>
        <v>9859228129.0611172</v>
      </c>
      <c r="F51" s="29">
        <f t="shared" si="2"/>
        <v>10904737244.141195</v>
      </c>
      <c r="G51" s="29">
        <f t="shared" si="3"/>
        <v>-1045509115.080078</v>
      </c>
      <c r="L51" s="35">
        <f t="shared" si="1"/>
        <v>-9330907249.0611172</v>
      </c>
      <c r="M51" s="35">
        <f t="shared" si="4"/>
        <v>9330907249.0611172</v>
      </c>
      <c r="N51" s="35">
        <f t="shared" si="5"/>
        <v>8.7065830090581311E+19</v>
      </c>
    </row>
    <row r="52" spans="1:14" s="23" customFormat="1">
      <c r="A52" s="23">
        <v>49</v>
      </c>
      <c r="B52" s="94">
        <v>2023</v>
      </c>
      <c r="C52" s="23" t="s">
        <v>24</v>
      </c>
      <c r="E52" s="27">
        <f t="shared" si="0"/>
        <v>5855950575.2627039</v>
      </c>
      <c r="F52" s="29">
        <f t="shared" si="2"/>
        <v>7887382503.2488937</v>
      </c>
      <c r="G52" s="29">
        <f t="shared" si="3"/>
        <v>-2031431927.9861898</v>
      </c>
      <c r="H52" s="24"/>
      <c r="I52" s="24"/>
      <c r="J52"/>
      <c r="K52"/>
      <c r="L52"/>
      <c r="M52"/>
      <c r="N52"/>
    </row>
    <row r="53" spans="1:14" s="23" customFormat="1">
      <c r="A53" s="23">
        <v>50</v>
      </c>
      <c r="B53" s="94"/>
      <c r="C53" s="23" t="s">
        <v>9</v>
      </c>
      <c r="E53" s="27">
        <f t="shared" si="0"/>
        <v>2067733474.6977029</v>
      </c>
      <c r="F53" s="29">
        <f t="shared" si="2"/>
        <v>4684760460.2101631</v>
      </c>
      <c r="G53" s="29">
        <f t="shared" si="3"/>
        <v>-2617026985.5124602</v>
      </c>
      <c r="H53" s="24"/>
      <c r="I53" s="24"/>
      <c r="J53"/>
      <c r="K53"/>
      <c r="L53"/>
      <c r="M53" s="7" t="s">
        <v>424</v>
      </c>
      <c r="N53" s="31">
        <f>AVERAGE(M5:M51)</f>
        <v>12384381123.470367</v>
      </c>
    </row>
    <row r="54" spans="1:14" s="23" customFormat="1">
      <c r="A54" s="23">
        <v>51</v>
      </c>
      <c r="B54" s="94"/>
      <c r="C54" s="23" t="s">
        <v>19</v>
      </c>
      <c r="E54" s="27">
        <f t="shared" si="0"/>
        <v>-1169613553.2240677</v>
      </c>
      <c r="F54" s="29">
        <f t="shared" si="2"/>
        <v>1654186779.7581625</v>
      </c>
      <c r="G54" s="29">
        <f t="shared" si="3"/>
        <v>-2823800332.9822302</v>
      </c>
      <c r="H54" s="24"/>
      <c r="I54" s="24"/>
      <c r="J54"/>
      <c r="K54"/>
      <c r="L54"/>
      <c r="M54" s="7" t="s">
        <v>425</v>
      </c>
      <c r="N54" s="2">
        <f>AVERAGE(N5:N51)</f>
        <v>3.1323422589966333E+20</v>
      </c>
    </row>
    <row r="55" spans="1:14" s="23" customFormat="1">
      <c r="A55" s="23">
        <v>52</v>
      </c>
      <c r="B55" s="94"/>
      <c r="C55" s="23" t="s">
        <v>14</v>
      </c>
      <c r="E55" s="27">
        <f t="shared" si="0"/>
        <v>-3642529820.2390776</v>
      </c>
      <c r="F55" s="29">
        <f t="shared" si="2"/>
        <v>-935690842.57925415</v>
      </c>
      <c r="G55" s="29">
        <f t="shared" si="3"/>
        <v>-2706838977.6598234</v>
      </c>
      <c r="H55" s="24"/>
      <c r="I55" s="24"/>
      <c r="J55"/>
      <c r="K55"/>
      <c r="L55"/>
      <c r="M55" s="20" t="s">
        <v>426</v>
      </c>
      <c r="N55">
        <f>SQRT(N54)</f>
        <v>17698424390.314053</v>
      </c>
    </row>
    <row r="56" spans="1:14" s="23" customFormat="1">
      <c r="A56" s="23">
        <v>53</v>
      </c>
      <c r="B56" s="94"/>
      <c r="C56" s="23" t="s">
        <v>29</v>
      </c>
      <c r="E56" s="27">
        <f t="shared" si="0"/>
        <v>-5256609851.827178</v>
      </c>
      <c r="F56" s="29">
        <f t="shared" si="2"/>
        <v>-2914023856.1912622</v>
      </c>
      <c r="G56" s="29">
        <f t="shared" si="3"/>
        <v>-2342585995.6359158</v>
      </c>
      <c r="H56" s="24"/>
      <c r="I56" s="24"/>
      <c r="J56"/>
      <c r="K56"/>
      <c r="L56"/>
      <c r="M56"/>
      <c r="N56"/>
    </row>
    <row r="57" spans="1:14" s="23" customFormat="1">
      <c r="A57" s="23">
        <v>54</v>
      </c>
      <c r="B57" s="94"/>
      <c r="C57" s="23" t="s">
        <v>56</v>
      </c>
      <c r="E57" s="27">
        <f t="shared" si="0"/>
        <v>-6022212891.9149399</v>
      </c>
      <c r="F57" s="29">
        <f t="shared" si="2"/>
        <v>-4205287881.4617424</v>
      </c>
      <c r="G57" s="29">
        <f t="shared" si="3"/>
        <v>-1816925010.453198</v>
      </c>
      <c r="H57" s="24"/>
      <c r="I57" s="24"/>
      <c r="J57"/>
      <c r="K57"/>
      <c r="L57"/>
      <c r="M57"/>
      <c r="N57"/>
    </row>
  </sheetData>
  <mergeCells count="9">
    <mergeCell ref="B40:B45"/>
    <mergeCell ref="B46:B51"/>
    <mergeCell ref="B52:B57"/>
    <mergeCell ref="B4:B9"/>
    <mergeCell ref="B10:B15"/>
    <mergeCell ref="B16:B21"/>
    <mergeCell ref="B22:B27"/>
    <mergeCell ref="B28:B33"/>
    <mergeCell ref="B34:B3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1 4 2 2 3 2 - 2 8 e 1 - 4 9 0 8 - a 2 9 5 - 7 b 4 a 2 8 8 0 8 3 d 6 "   x m l n s = " h t t p : / / s c h e m a s . m i c r o s o f t . c o m / D a t a M a s h u p " > A A A A A J E E A A B Q S w M E F A A C A A g A U l i J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U l i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Y i V c 9 y 4 g + i w E A A A I D A A A T A B w A R m 9 y b X V s Y X M v U 2 V j d G l v b j E u b S C i G A A o o B Q A A A A A A A A A A A A A A A A A A A A A A A A A A A B 9 U k t r 4 z A Q v g f y H w b 1 k r J u o P T W k k P q 7 E I O f b A J F G q H M J Z n E 7 e W F D T y p i X k v 1 e y 8 u i G b n 2 w 0 f e N v s d g J u k q o 2 E S v 5 c 3 3 U 6 3 w 0 u 0 V I I r 6 v l Q 6 w b r n 2 8 r Y 9 1 Y h f c 6 f R z D A G p y 3 Q 7 4 Z 2 I a K 8 k j Q y m J u T 9 C h w U y 9 X 5 V N f V T o x 1 p x z 0 x u s 6 f j H 3 N H 3 R d a Y K 0 R m b i / H Y M f 4 y F E c m K Q 5 A 7 f K 3 0 I m 9 J V u F q / m j N i 4 / H + T 2 t 4 Z m w R l 3 C 1 G J J c A H D w + B V H 6 U s C 3 G e Q J Z a Q k f 3 + L d a Y O j l J V Z k X U U 8 c L a h 2 X k S w 8 + / 7 R i r b b K J X J L C g R D J 2 J E a i P 9 f E r N t F h Y w 2 + m f i W F Z + l W m D T u j h N e c Y u H X 4 t H U 1 I 3 S v W 8 S J C C m a 3 O x x v d 5 2 1 Y k Q C i X k M V B n v 3 I 4 j A f + p y J 3 6 R R B c d W n o + W k d j B v Z N g y W Y j d q r e R c Q 8 8 z 2 y T W A j d l a f 6 D 3 S 0 q H 8 k Q q n F j 4 t s B + I 5 + 3 2 G D x d o l 7 4 R N P 3 F R 1 T + z n N / g d R M X g g Q / j T l i H / P 8 o J O D 8 K u l E F W W / T 7 V T 6 S 6 e b D 1 B L A Q I t A B Q A A g A I A F J Y i V c y Q 1 e p p A A A A P Y A A A A S A A A A A A A A A A A A A A A A A A A A A A B D b 2 5 m a W c v U G F j a 2 F n Z S 5 4 b W x Q S w E C L Q A U A A I A C A B S W I l X D 8 r p q 6 Q A A A D p A A A A E w A A A A A A A A A A A A A A A A D w A A A A W 0 N v b n R l b n R f V H l w Z X N d L n h t b F B L A Q I t A B Q A A g A I A F J Y i V c 9 y 4 g + i w E A A A I D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R A A A A A A A A T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i b F 9 B b m 5 1 Y W x F e H B v c n R J b X B v c n R 3 Q 1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i b F 9 B b m 5 1 Y W x F e H B v c n R J b X B v c n R 3 Q 1 B J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W W V h c i Z x d W 9 0 O y w m c X V v d D t D b 3 V u d H J 5 X 0 N v Z G U m c X V v d D s s J n F 1 b 3 Q 7 V H J h Z G V J R C Z x d W 9 0 O y w m c X V v d D t D b 3 V u d H J 5 J n F 1 b 3 Q 7 L C Z x d W 9 0 O 0 N v b n R p b m V u d C Z x d W 9 0 O y w m c X V v d D t B b m 5 1 Y W x f R X h w b 3 J 0 c y Z x d W 9 0 O y w m c X V v d D t B b m 5 1 Y W x f S W 1 w b 3 J 0 c y Z x d W 9 0 O y w m c X V v d D t B b m 5 1 Y W x f Q 1 B J J n F 1 b 3 Q 7 L C Z x d W 9 0 O 0 F u b n V h b F 9 U c m F k Z S Z x d W 9 0 O 1 0 i I C 8 + P E V u d H J 5 I F R 5 c G U 9 I k Z p b G x D b 2 x 1 b W 5 U e X B l c y I g V m F s d W U 9 I n N B Z 1 V H Q m d Z R 0 J R V U Z C U T 0 9 I i A v P j x F b n R y e S B U e X B l P S J G a W x s T G F z d F V w Z G F 0 Z W Q i I F Z h b H V l P S J k M j A y M y 0 x M i 0 w O F Q y M j o w M j o z N i 4 z M j E 3 O T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3 N C I g L z 4 8 R W 5 0 c n k g V H l w Z T 0 i Q W R k Z W R U b 0 R h d G F N b 2 R l b C I g V m F s d W U 9 I m w w I i A v P j x F b n R y e S B U e X B l P S J R d W V y e U l E I i B W Y W x 1 Z T 0 i c 2 I z O W J k Z m M 5 L T U z N G M t N G J h N y 0 5 Y T g z L T I w M j J k Y T h l Z W Q 2 N y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b F 9 B b m 5 1 Y W x F e H B v c n R J b X B v c n R 3 Q 1 B J L 0 F 1 d G 9 S Z W 1 v d m V k Q 2 9 s d W 1 u c z E u e 0 l E L D B 9 J n F 1 b 3 Q 7 L C Z x d W 9 0 O 1 N l Y 3 R p b 2 4 x L 3 R i b F 9 B b m 5 1 Y W x F e H B v c n R J b X B v c n R 3 Q 1 B J L 0 F 1 d G 9 S Z W 1 v d m V k Q 2 9 s d W 1 u c z E u e 1 l l Y X I s M X 0 m c X V v d D s s J n F 1 b 3 Q 7 U 2 V j d G l v b j E v d G J s X 0 F u b n V h b E V 4 c G 9 y d E l t c G 9 y d H d D U E k v Q X V 0 b 1 J l b W 9 2 Z W R D b 2 x 1 b W 5 z M S 5 7 Q 2 9 1 b n R y e V 9 D b 2 R l L D J 9 J n F 1 b 3 Q 7 L C Z x d W 9 0 O 1 N l Y 3 R p b 2 4 x L 3 R i b F 9 B b m 5 1 Y W x F e H B v c n R J b X B v c n R 3 Q 1 B J L 0 F 1 d G 9 S Z W 1 v d m V k Q 2 9 s d W 1 u c z E u e 1 R y Y W R l S U Q s M 3 0 m c X V v d D s s J n F 1 b 3 Q 7 U 2 V j d G l v b j E v d G J s X 0 F u b n V h b E V 4 c G 9 y d E l t c G 9 y d H d D U E k v Q X V 0 b 1 J l b W 9 2 Z W R D b 2 x 1 b W 5 z M S 5 7 Q 2 9 1 b n R y e S w 0 f S Z x d W 9 0 O y w m c X V v d D t T Z W N 0 a W 9 u M S 9 0 Y m x f Q W 5 u d W F s R X h w b 3 J 0 S W 1 w b 3 J 0 d 0 N Q S S 9 B d X R v U m V t b 3 Z l Z E N v b H V t b n M x L n t D b 2 5 0 a W 5 l b n Q s N X 0 m c X V v d D s s J n F 1 b 3 Q 7 U 2 V j d G l v b j E v d G J s X 0 F u b n V h b E V 4 c G 9 y d E l t c G 9 y d H d D U E k v Q X V 0 b 1 J l b W 9 2 Z W R D b 2 x 1 b W 5 z M S 5 7 Q W 5 u d W F s X 0 V 4 c G 9 y d H M s N n 0 m c X V v d D s s J n F 1 b 3 Q 7 U 2 V j d G l v b j E v d G J s X 0 F u b n V h b E V 4 c G 9 y d E l t c G 9 y d H d D U E k v Q X V 0 b 1 J l b W 9 2 Z W R D b 2 x 1 b W 5 z M S 5 7 Q W 5 u d W F s X 0 l t c G 9 y d H M s N 3 0 m c X V v d D s s J n F 1 b 3 Q 7 U 2 V j d G l v b j E v d G J s X 0 F u b n V h b E V 4 c G 9 y d E l t c G 9 y d H d D U E k v Q X V 0 b 1 J l b W 9 2 Z W R D b 2 x 1 b W 5 z M S 5 7 Q W 5 u d W F s X 0 N Q S S w 4 f S Z x d W 9 0 O y w m c X V v d D t T Z W N 0 a W 9 u M S 9 0 Y m x f Q W 5 u d W F s R X h w b 3 J 0 S W 1 w b 3 J 0 d 0 N Q S S 9 B d X R v U m V t b 3 Z l Z E N v b H V t b n M x L n t B b m 5 1 Y W x f V H J h Z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R i b F 9 B b m 5 1 Y W x F e H B v c n R J b X B v c n R 3 Q 1 B J L 0 F 1 d G 9 S Z W 1 v d m V k Q 2 9 s d W 1 u c z E u e 0 l E L D B 9 J n F 1 b 3 Q 7 L C Z x d W 9 0 O 1 N l Y 3 R p b 2 4 x L 3 R i b F 9 B b m 5 1 Y W x F e H B v c n R J b X B v c n R 3 Q 1 B J L 0 F 1 d G 9 S Z W 1 v d m V k Q 2 9 s d W 1 u c z E u e 1 l l Y X I s M X 0 m c X V v d D s s J n F 1 b 3 Q 7 U 2 V j d G l v b j E v d G J s X 0 F u b n V h b E V 4 c G 9 y d E l t c G 9 y d H d D U E k v Q X V 0 b 1 J l b W 9 2 Z W R D b 2 x 1 b W 5 z M S 5 7 Q 2 9 1 b n R y e V 9 D b 2 R l L D J 9 J n F 1 b 3 Q 7 L C Z x d W 9 0 O 1 N l Y 3 R p b 2 4 x L 3 R i b F 9 B b m 5 1 Y W x F e H B v c n R J b X B v c n R 3 Q 1 B J L 0 F 1 d G 9 S Z W 1 v d m V k Q 2 9 s d W 1 u c z E u e 1 R y Y W R l S U Q s M 3 0 m c X V v d D s s J n F 1 b 3 Q 7 U 2 V j d G l v b j E v d G J s X 0 F u b n V h b E V 4 c G 9 y d E l t c G 9 y d H d D U E k v Q X V 0 b 1 J l b W 9 2 Z W R D b 2 x 1 b W 5 z M S 5 7 Q 2 9 1 b n R y e S w 0 f S Z x d W 9 0 O y w m c X V v d D t T Z W N 0 a W 9 u M S 9 0 Y m x f Q W 5 u d W F s R X h w b 3 J 0 S W 1 w b 3 J 0 d 0 N Q S S 9 B d X R v U m V t b 3 Z l Z E N v b H V t b n M x L n t D b 2 5 0 a W 5 l b n Q s N X 0 m c X V v d D s s J n F 1 b 3 Q 7 U 2 V j d G l v b j E v d G J s X 0 F u b n V h b E V 4 c G 9 y d E l t c G 9 y d H d D U E k v Q X V 0 b 1 J l b W 9 2 Z W R D b 2 x 1 b W 5 z M S 5 7 Q W 5 u d W F s X 0 V 4 c G 9 y d H M s N n 0 m c X V v d D s s J n F 1 b 3 Q 7 U 2 V j d G l v b j E v d G J s X 0 F u b n V h b E V 4 c G 9 y d E l t c G 9 y d H d D U E k v Q X V 0 b 1 J l b W 9 2 Z W R D b 2 x 1 b W 5 z M S 5 7 Q W 5 u d W F s X 0 l t c G 9 y d H M s N 3 0 m c X V v d D s s J n F 1 b 3 Q 7 U 2 V j d G l v b j E v d G J s X 0 F u b n V h b E V 4 c G 9 y d E l t c G 9 y d H d D U E k v Q X V 0 b 1 J l b W 9 2 Z W R D b 2 x 1 b W 5 z M S 5 7 Q W 5 u d W F s X 0 N Q S S w 4 f S Z x d W 9 0 O y w m c X V v d D t T Z W N 0 a W 9 u M S 9 0 Y m x f Q W 5 u d W F s R X h w b 3 J 0 S W 1 w b 3 J 0 d 0 N Q S S 9 B d X R v U m V t b 3 Z l Z E N v b H V t b n M x L n t B b m 5 1 Y W x f V H J h Z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9 B b m 5 1 Y W x F e H B v c n R J b X B v c n R 3 Q 1 B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B b m 5 1 Y W x F e H B v c n R J b X B v c n R 3 Q 1 B J L 1 9 0 Y m x f Q W 5 u d W F s R X h w b 3 J 0 S W 1 w b 3 J 0 d 0 N Q S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B b m 5 1 Y W x F e H B v c n R J b X B v c n R 3 Q 1 B J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0 F u b n V h b E V 4 c G 9 y d E l t c G 9 y d H d D U E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Q W 5 u d W F s R X h w b 3 J 0 S W 1 w b 3 J 0 d 0 N Q S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Y k u E U U c a Q 6 O y n y W x A 3 N v A A A A A A I A A A A A A B B m A A A A A Q A A I A A A A M 8 l 8 O 3 8 S q s b a U U A J Z 3 o c + L v J l 9 Z 9 7 m g g b p P Z / + r Q D j m A A A A A A 6 A A A A A A g A A I A A A A B A Q L s E x F E p H P 9 X o j M B H j O w P p P h 2 B k F 6 f S / X Q 9 s 2 O 8 T z U A A A A L Z l / G + 7 B c W g u K I Q O c j D a f a F a X x A K z m P R 6 s x a 9 p I s x p 9 8 q l I 3 1 D a t 0 7 d N z I n d x Y Q I U H Y t 3 s k F t s 5 l J t 0 1 y c 6 F W 5 G Q 1 1 w f P a n M K W W n j 5 P v E g 2 Q A A A A K 0 r V B Q J F A d a A g T I L a h R A L 1 S B t Q G f F R 4 S S M c c j 3 e 5 B 7 v B l x Q 8 T S 9 j S a B K 8 f A q G M n T U E f s L A a f o p q / n L 8 T p w S 7 P s = < / D a t a M a s h u p > 
</file>

<file path=customXml/itemProps1.xml><?xml version="1.0" encoding="utf-8"?>
<ds:datastoreItem xmlns:ds="http://schemas.openxmlformats.org/officeDocument/2006/customXml" ds:itemID="{9B565CE9-4F89-4206-A0C8-363AA5EAC8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Dictionary</vt:lpstr>
      <vt:lpstr>table_AnnualExportImportwCPI</vt:lpstr>
      <vt:lpstr>Descriptive</vt:lpstr>
      <vt:lpstr>Correlation</vt:lpstr>
      <vt:lpstr>Auto-Forecasting</vt:lpstr>
      <vt:lpstr>Manual Forcasting-Average</vt:lpstr>
      <vt:lpstr>M-Forcasting-MA</vt:lpstr>
      <vt:lpstr>M-Forcasting-SES</vt:lpstr>
      <vt:lpstr>M-Forcasting-Holtz-Winter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Kagna Em</dc:creator>
  <cp:lastModifiedBy>Kagna Em</cp:lastModifiedBy>
  <cp:lastPrinted>2023-12-13T00:41:37Z</cp:lastPrinted>
  <dcterms:created xsi:type="dcterms:W3CDTF">2023-11-27T01:31:45Z</dcterms:created>
  <dcterms:modified xsi:type="dcterms:W3CDTF">2023-12-16T12:18:17Z</dcterms:modified>
</cp:coreProperties>
</file>