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5480" windowHeight="104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17" i="1" l="1"/>
  <c r="P17" i="1" s="1"/>
  <c r="G19" i="1"/>
  <c r="N11" i="1"/>
  <c r="P11" i="1" s="1"/>
  <c r="N12" i="1"/>
  <c r="Q12" i="1" s="1"/>
  <c r="N14" i="1"/>
  <c r="P14" i="1" s="1"/>
  <c r="N15" i="1"/>
  <c r="Q15" i="1" s="1"/>
  <c r="N16" i="1"/>
  <c r="Q16" i="1" s="1"/>
  <c r="N18" i="1"/>
  <c r="P18" i="1" s="1"/>
  <c r="N10" i="1"/>
  <c r="Q10" i="1" s="1"/>
  <c r="C13" i="1"/>
  <c r="C19" i="1" s="1"/>
  <c r="D13" i="1"/>
  <c r="D19" i="1" s="1"/>
  <c r="E13" i="1"/>
  <c r="E19" i="1" s="1"/>
  <c r="F13" i="1"/>
  <c r="F19" i="1" s="1"/>
  <c r="H13" i="1"/>
  <c r="H19" i="1" s="1"/>
  <c r="I13" i="1"/>
  <c r="I19" i="1" s="1"/>
  <c r="J13" i="1"/>
  <c r="J19" i="1" s="1"/>
  <c r="K13" i="1"/>
  <c r="K19" i="1" s="1"/>
  <c r="L13" i="1"/>
  <c r="L19" i="1" s="1"/>
  <c r="M13" i="1"/>
  <c r="M19" i="1" s="1"/>
  <c r="B13" i="1"/>
  <c r="B19" i="1" s="1"/>
  <c r="C7" i="1"/>
  <c r="D7" i="1"/>
  <c r="E7" i="1"/>
  <c r="F7" i="1"/>
  <c r="G7" i="1"/>
  <c r="H7" i="1"/>
  <c r="I7" i="1"/>
  <c r="J7" i="1"/>
  <c r="K7" i="1"/>
  <c r="L7" i="1"/>
  <c r="M7" i="1"/>
  <c r="B7" i="1"/>
  <c r="B27" i="1" s="1"/>
  <c r="N5" i="1"/>
  <c r="P5" i="1" s="1"/>
  <c r="N6" i="1"/>
  <c r="Q6" i="1" s="1"/>
  <c r="N4" i="1"/>
  <c r="P4" i="1" s="1"/>
  <c r="B21" i="1" l="1"/>
  <c r="B28" i="1"/>
  <c r="D21" i="1"/>
  <c r="G21" i="1"/>
  <c r="P10" i="1"/>
  <c r="P12" i="1"/>
  <c r="Q4" i="1"/>
  <c r="Q5" i="1"/>
  <c r="Q18" i="1"/>
  <c r="Q14" i="1"/>
  <c r="L21" i="1"/>
  <c r="J21" i="1"/>
  <c r="E21" i="1"/>
  <c r="C21" i="1"/>
  <c r="P15" i="1"/>
  <c r="Q17" i="1"/>
  <c r="Q11" i="1"/>
  <c r="F21" i="1"/>
  <c r="M21" i="1"/>
  <c r="K21" i="1"/>
  <c r="I21" i="1"/>
  <c r="N7" i="1"/>
  <c r="Q7" i="1" s="1"/>
  <c r="H21" i="1"/>
  <c r="O4" i="1"/>
  <c r="N13" i="1"/>
  <c r="N19" i="1"/>
  <c r="Q19" i="1" s="1"/>
  <c r="P13" i="1" l="1"/>
  <c r="Q13" i="1"/>
  <c r="B25" i="1"/>
  <c r="C24" i="1" s="1"/>
  <c r="C25" i="1" s="1"/>
  <c r="D24" i="1" s="1"/>
  <c r="D25" i="1" s="1"/>
  <c r="E24" i="1" s="1"/>
  <c r="E25" i="1" s="1"/>
  <c r="F24" i="1" s="1"/>
  <c r="F25" i="1" s="1"/>
  <c r="G24" i="1" s="1"/>
  <c r="G25" i="1" s="1"/>
  <c r="H24" i="1" s="1"/>
  <c r="H25" i="1" s="1"/>
  <c r="I24" i="1" s="1"/>
  <c r="I25" i="1" s="1"/>
  <c r="J24" i="1" s="1"/>
  <c r="J25" i="1" s="1"/>
  <c r="K24" i="1" s="1"/>
  <c r="K25" i="1" s="1"/>
  <c r="L24" i="1" s="1"/>
  <c r="L25" i="1" s="1"/>
  <c r="M24" i="1" s="1"/>
  <c r="M25" i="1" s="1"/>
  <c r="B29" i="1"/>
  <c r="O5" i="1"/>
  <c r="O7" i="1"/>
  <c r="O6" i="1"/>
  <c r="O12" i="1"/>
  <c r="O16" i="1"/>
  <c r="O19" i="1"/>
  <c r="O11" i="1"/>
  <c r="O13" i="1"/>
  <c r="O15" i="1"/>
  <c r="O18" i="1"/>
  <c r="O10" i="1"/>
  <c r="N21" i="1"/>
  <c r="O14" i="1"/>
</calcChain>
</file>

<file path=xl/sharedStrings.xml><?xml version="1.0" encoding="utf-8"?>
<sst xmlns="http://schemas.openxmlformats.org/spreadsheetml/2006/main" count="66" uniqueCount="41">
  <si>
    <t>Income</t>
  </si>
  <si>
    <t>Shop Sales</t>
  </si>
  <si>
    <t>Internet Sales</t>
  </si>
  <si>
    <t>Interest</t>
  </si>
  <si>
    <t>Total Income</t>
  </si>
  <si>
    <t>Expenses</t>
  </si>
  <si>
    <t>Rent</t>
  </si>
  <si>
    <t>Power</t>
  </si>
  <si>
    <t>Telephone</t>
  </si>
  <si>
    <t>Insurance</t>
  </si>
  <si>
    <t>Vehicle</t>
  </si>
  <si>
    <t>Purchases</t>
  </si>
  <si>
    <t>Wages</t>
  </si>
  <si>
    <t>Packaging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</si>
  <si>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</si>
  <si>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</si>
  <si>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</si>
  <si>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</si>
  <si>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</si>
  <si>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</si>
  <si>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</si>
  <si>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</si>
  <si>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</si>
  <si>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</si>
  <si>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</si>
  <si>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</si>
  <si>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Total </t>
  </si>
  <si>
    <t>Total Expenses</t>
  </si>
  <si>
    <t>% Total</t>
  </si>
  <si>
    <t>GST</t>
  </si>
  <si>
    <t>Budget for Hannah's Home Store</t>
  </si>
  <si>
    <t>Surplus/Deficit</t>
  </si>
  <si>
    <t>Bank</t>
  </si>
  <si>
    <t xml:space="preserve">Opening Bal </t>
  </si>
  <si>
    <t xml:space="preserve">April </t>
  </si>
  <si>
    <t>Closing Bal</t>
  </si>
  <si>
    <t>Equipment</t>
  </si>
  <si>
    <t>Average Income</t>
  </si>
  <si>
    <t>Averge Expenses</t>
  </si>
  <si>
    <t>Averge Surplus/Deficit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</si>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</sst>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2" fillId="0" borderId="0" xfId="0" applyFont="1" applyAlignment="1">
      <alignment horizontal="right"/>
    </xf>
    <xf numFmtId="9" fontId="0" fillId="0" borderId="0" xfId="1" applyFont="1"/>
    <xf numFmtId="164" fontId="2" fillId="0" borderId="0" xfId="0" applyNumberFormat="1" applyFont="1" applyAlignment="1">
      <alignment horizontal="right"/>
    </xf>
    <xf numFmtId="9" fontId="0" fillId="0" borderId="0" xfId="0" applyNumberFormat="1"/>
    <xf numFmtId="164" fontId="0" fillId="0" borderId="1" xfId="0" applyNumberFormat="1" applyBorder="1"/>
    <xf numFmtId="9" fontId="0" fillId="0" borderId="1" xfId="1" applyFont="1" applyBorder="1"/>
    <xf numFmtId="165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E30" sqref="E30"/>
    </sheetView>
  </sheetViews>
  <sheetFormatPr defaultRowHeight="15" x14ac:dyDescent="0.25"/>
  <cols>
    <col min="1" max="1" width="21.28515625" customWidth="1"/>
    <col min="2" max="6" width="10.7109375" customWidth="1"/>
    <col min="7" max="7" width="11.7109375" bestFit="1" customWidth="1"/>
    <col min="8" max="13" width="10.7109375" customWidth="1"/>
    <col min="14" max="14" width="11.140625" bestFit="1" customWidth="1"/>
    <col min="16" max="16" width="10.140625" bestFit="1" customWidth="1"/>
    <col min="17" max="17" width="11.140625" bestFit="1" customWidth="1"/>
  </cols>
  <sheetData>
    <row r="1" spans="1:17" ht="23.25" x14ac:dyDescent="0.35">
      <c r="A1" s="6" t="s">
        <v>30</v>
      </c>
    </row>
    <row r="3" spans="1:17" ht="15.75" x14ac:dyDescent="0.25">
      <c r="A3" s="2" t="s">
        <v>0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25</v>
      </c>
      <c r="N3" s="3" t="s">
        <v>26</v>
      </c>
      <c r="O3" s="7" t="s">
        <v>28</v>
      </c>
      <c r="P3" s="3" t="s">
        <v>29</v>
      </c>
      <c r="Q3" s="10">
        <v>7.0000000000000007E-2</v>
      </c>
    </row>
    <row r="4" spans="1:17" x14ac:dyDescent="0.25">
      <c r="A4" t="s">
        <v>1</v>
      </c>
      <c r="B4" s="5">
        <v>6048</v>
      </c>
      <c r="C4" s="5">
        <v>6850</v>
      </c>
      <c r="D4" s="5">
        <v>7652</v>
      </c>
      <c r="E4" s="5">
        <v>8454</v>
      </c>
      <c r="F4" s="5">
        <v>8500</v>
      </c>
      <c r="G4" s="5">
        <v>10058</v>
      </c>
      <c r="H4" s="5">
        <v>9680</v>
      </c>
      <c r="I4" s="5">
        <v>8600</v>
      </c>
      <c r="J4" s="5">
        <v>12464</v>
      </c>
      <c r="K4" s="5">
        <v>6200</v>
      </c>
      <c r="L4" s="5">
        <v>14068</v>
      </c>
      <c r="M4" s="5">
        <v>6800</v>
      </c>
      <c r="N4" s="4">
        <f>SUM(B4:M4)</f>
        <v>105374</v>
      </c>
      <c r="O4" s="8">
        <f>N4/$N$7</f>
        <v>0.67198554785309506</v>
      </c>
      <c r="P4" s="4">
        <f>N4/10</f>
        <v>10537.4</v>
      </c>
      <c r="Q4" s="4">
        <f>N4*$Q$3+N4</f>
        <v>112750.18</v>
      </c>
    </row>
    <row r="5" spans="1:17" x14ac:dyDescent="0.25">
      <c r="A5" t="s">
        <v>2</v>
      </c>
      <c r="B5" s="5">
        <v>3025</v>
      </c>
      <c r="C5" s="5">
        <v>3193.12</v>
      </c>
      <c r="D5" s="5">
        <v>3361.24</v>
      </c>
      <c r="E5" s="5">
        <v>3529.36</v>
      </c>
      <c r="F5" s="5">
        <v>3697.48</v>
      </c>
      <c r="G5" s="5">
        <v>3865.6</v>
      </c>
      <c r="H5" s="5">
        <v>4033.7200000000003</v>
      </c>
      <c r="I5" s="5">
        <v>4201.84</v>
      </c>
      <c r="J5" s="5">
        <v>4369.96</v>
      </c>
      <c r="K5" s="5">
        <v>4538.08</v>
      </c>
      <c r="L5" s="5">
        <v>4706.2</v>
      </c>
      <c r="M5" s="5">
        <v>4874.32</v>
      </c>
      <c r="N5" s="4">
        <f t="shared" ref="N5:N6" si="0">SUM(B5:M5)</f>
        <v>47395.92</v>
      </c>
      <c r="O5" s="8">
        <f t="shared" ref="O5:O7" si="1">N5/$N$7</f>
        <v>0.30225077597131611</v>
      </c>
      <c r="P5" s="4">
        <f>N5/10</f>
        <v>4739.5919999999996</v>
      </c>
      <c r="Q5" s="4">
        <f t="shared" ref="Q5:Q6" si="2">N5*$Q$3+N5</f>
        <v>50713.634399999995</v>
      </c>
    </row>
    <row r="6" spans="1:17" x14ac:dyDescent="0.25">
      <c r="A6" t="s">
        <v>3</v>
      </c>
      <c r="B6" s="4">
        <v>1000</v>
      </c>
      <c r="C6" s="4"/>
      <c r="D6" s="4"/>
      <c r="E6" s="4"/>
      <c r="F6" s="4"/>
      <c r="G6" s="4"/>
      <c r="H6" s="4">
        <v>1080</v>
      </c>
      <c r="I6" s="4"/>
      <c r="J6" s="4"/>
      <c r="K6" s="4">
        <v>1960</v>
      </c>
      <c r="L6" s="4"/>
      <c r="N6" s="4">
        <f t="shared" si="0"/>
        <v>4040</v>
      </c>
      <c r="O6" s="8">
        <f t="shared" si="1"/>
        <v>2.5763676175588893E-2</v>
      </c>
      <c r="P6" s="4">
        <v>0</v>
      </c>
      <c r="Q6" s="4">
        <f t="shared" si="2"/>
        <v>4322.8</v>
      </c>
    </row>
    <row r="7" spans="1:17" ht="15.75" thickBot="1" x14ac:dyDescent="0.3">
      <c r="A7" t="s">
        <v>4</v>
      </c>
      <c r="B7" s="11">
        <f>SUM(B4:B6)</f>
        <v>10073</v>
      </c>
      <c r="C7" s="11">
        <f t="shared" ref="C7:N7" si="3">SUM(C4:C6)</f>
        <v>10043.119999999999</v>
      </c>
      <c r="D7" s="11">
        <f t="shared" si="3"/>
        <v>11013.24</v>
      </c>
      <c r="E7" s="11">
        <f t="shared" si="3"/>
        <v>11983.36</v>
      </c>
      <c r="F7" s="11">
        <f t="shared" si="3"/>
        <v>12197.48</v>
      </c>
      <c r="G7" s="11">
        <f t="shared" si="3"/>
        <v>13923.6</v>
      </c>
      <c r="H7" s="11">
        <f t="shared" si="3"/>
        <v>14793.720000000001</v>
      </c>
      <c r="I7" s="11">
        <f t="shared" si="3"/>
        <v>12801.84</v>
      </c>
      <c r="J7" s="11">
        <f t="shared" si="3"/>
        <v>16833.96</v>
      </c>
      <c r="K7" s="11">
        <f t="shared" si="3"/>
        <v>12698.08</v>
      </c>
      <c r="L7" s="11">
        <f t="shared" si="3"/>
        <v>18774.2</v>
      </c>
      <c r="M7" s="11">
        <f t="shared" si="3"/>
        <v>11674.32</v>
      </c>
      <c r="N7" s="11">
        <f t="shared" si="3"/>
        <v>156809.91999999998</v>
      </c>
      <c r="O7" s="12">
        <f t="shared" si="1"/>
        <v>1</v>
      </c>
      <c r="P7" s="11"/>
      <c r="Q7" s="11">
        <f>N7*$Q$3+N7</f>
        <v>167786.61439999999</v>
      </c>
    </row>
    <row r="8" spans="1:17" ht="15.75" thickTop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7" ht="15.75" x14ac:dyDescent="0.25">
      <c r="A9" s="2" t="s">
        <v>5</v>
      </c>
      <c r="B9" s="3" t="s">
        <v>14</v>
      </c>
      <c r="C9" s="3" t="s">
        <v>15</v>
      </c>
      <c r="D9" s="3" t="s">
        <v>16</v>
      </c>
      <c r="E9" s="3" t="s">
        <v>17</v>
      </c>
      <c r="F9" s="3" t="s">
        <v>18</v>
      </c>
      <c r="G9" s="3" t="s">
        <v>19</v>
      </c>
      <c r="H9" s="3" t="s">
        <v>20</v>
      </c>
      <c r="I9" s="3" t="s">
        <v>21</v>
      </c>
      <c r="J9" s="3" t="s">
        <v>22</v>
      </c>
      <c r="K9" s="3" t="s">
        <v>23</v>
      </c>
      <c r="L9" s="3" t="s">
        <v>24</v>
      </c>
      <c r="M9" s="3" t="s">
        <v>25</v>
      </c>
      <c r="N9" s="3" t="s">
        <v>40</v>
      </c>
      <c r="O9" s="7" t="s">
        <v>28</v>
      </c>
      <c r="P9" s="3" t="s">
        <v>29</v>
      </c>
    </row>
    <row r="10" spans="1:17" x14ac:dyDescent="0.25">
      <c r="A10" t="s">
        <v>6</v>
      </c>
      <c r="B10" s="5">
        <v>800</v>
      </c>
      <c r="C10" s="5">
        <v>800</v>
      </c>
      <c r="D10" s="5">
        <v>800</v>
      </c>
      <c r="E10" s="5">
        <v>800</v>
      </c>
      <c r="F10" s="5">
        <v>800</v>
      </c>
      <c r="G10" s="5">
        <v>800</v>
      </c>
      <c r="H10" s="5">
        <v>800</v>
      </c>
      <c r="I10" s="5">
        <v>800</v>
      </c>
      <c r="J10" s="5">
        <v>800</v>
      </c>
      <c r="K10" s="5">
        <v>800</v>
      </c>
      <c r="L10" s="5">
        <v>800</v>
      </c>
      <c r="M10" s="5">
        <v>800</v>
      </c>
      <c r="N10" s="5">
        <f>SUM(B10:M10)</f>
        <v>9600</v>
      </c>
      <c r="O10" s="8">
        <f>N10/$N$19</f>
        <v>8.8691796008869186E-2</v>
      </c>
      <c r="P10" s="4">
        <f>N10/10</f>
        <v>960</v>
      </c>
      <c r="Q10" s="4">
        <f>N10*$Q$3+N10</f>
        <v>10272</v>
      </c>
    </row>
    <row r="11" spans="1:17" x14ac:dyDescent="0.25">
      <c r="A11" t="s">
        <v>7</v>
      </c>
      <c r="B11" s="5">
        <v>320</v>
      </c>
      <c r="C11" s="5">
        <v>320</v>
      </c>
      <c r="D11" s="5">
        <v>320</v>
      </c>
      <c r="E11" s="5">
        <v>480</v>
      </c>
      <c r="F11" s="5">
        <v>320</v>
      </c>
      <c r="G11" s="5">
        <v>320</v>
      </c>
      <c r="H11" s="5">
        <v>480</v>
      </c>
      <c r="I11" s="5">
        <v>320</v>
      </c>
      <c r="J11" s="5">
        <v>550</v>
      </c>
      <c r="K11" s="5">
        <v>480</v>
      </c>
      <c r="L11" s="5">
        <v>320</v>
      </c>
      <c r="M11" s="5">
        <v>320</v>
      </c>
      <c r="N11" s="5">
        <f t="shared" ref="N11:N18" si="4">SUM(B11:M11)</f>
        <v>4550</v>
      </c>
      <c r="O11" s="8">
        <f t="shared" ref="O11:O19" si="5">N11/$N$19</f>
        <v>4.2036215816703623E-2</v>
      </c>
      <c r="P11" s="4">
        <f t="shared" ref="P11:P18" si="6">N11/10</f>
        <v>455</v>
      </c>
      <c r="Q11" s="4">
        <f t="shared" ref="Q11:Q19" si="7">N11*$Q$3+N11</f>
        <v>4868.5</v>
      </c>
    </row>
    <row r="12" spans="1:17" x14ac:dyDescent="0.25">
      <c r="A12" t="s">
        <v>8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240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f t="shared" si="4"/>
        <v>1560</v>
      </c>
      <c r="O12" s="8">
        <f t="shared" si="5"/>
        <v>1.4412416851441241E-2</v>
      </c>
      <c r="P12" s="4">
        <f t="shared" si="6"/>
        <v>156</v>
      </c>
      <c r="Q12" s="4">
        <f t="shared" si="7"/>
        <v>1669.2</v>
      </c>
    </row>
    <row r="13" spans="1:17" x14ac:dyDescent="0.25">
      <c r="A13" t="s">
        <v>9</v>
      </c>
      <c r="B13" s="5">
        <f>480/12</f>
        <v>40</v>
      </c>
      <c r="C13" s="5">
        <f t="shared" ref="C13:M13" si="8">480/12</f>
        <v>40</v>
      </c>
      <c r="D13" s="5">
        <f t="shared" si="8"/>
        <v>40</v>
      </c>
      <c r="E13" s="5">
        <f t="shared" si="8"/>
        <v>40</v>
      </c>
      <c r="F13" s="5">
        <f t="shared" si="8"/>
        <v>40</v>
      </c>
      <c r="G13" s="5">
        <v>3690</v>
      </c>
      <c r="H13" s="5">
        <f t="shared" si="8"/>
        <v>40</v>
      </c>
      <c r="I13" s="5">
        <f t="shared" si="8"/>
        <v>40</v>
      </c>
      <c r="J13" s="5">
        <f t="shared" si="8"/>
        <v>40</v>
      </c>
      <c r="K13" s="5">
        <f t="shared" si="8"/>
        <v>40</v>
      </c>
      <c r="L13" s="5">
        <f t="shared" si="8"/>
        <v>40</v>
      </c>
      <c r="M13" s="5">
        <f t="shared" si="8"/>
        <v>40</v>
      </c>
      <c r="N13" s="5">
        <f t="shared" si="4"/>
        <v>4130</v>
      </c>
      <c r="O13" s="8">
        <f t="shared" si="5"/>
        <v>3.8155949741315594E-2</v>
      </c>
      <c r="P13" s="4">
        <f t="shared" si="6"/>
        <v>413</v>
      </c>
      <c r="Q13" s="4">
        <f t="shared" si="7"/>
        <v>4419.1000000000004</v>
      </c>
    </row>
    <row r="14" spans="1:17" x14ac:dyDescent="0.25">
      <c r="A14" t="s">
        <v>10</v>
      </c>
      <c r="B14" s="5">
        <v>600</v>
      </c>
      <c r="C14" s="5">
        <v>600</v>
      </c>
      <c r="D14" s="5">
        <v>2500</v>
      </c>
      <c r="E14" s="5">
        <v>600</v>
      </c>
      <c r="F14" s="5">
        <v>600</v>
      </c>
      <c r="G14" s="5">
        <v>600</v>
      </c>
      <c r="H14" s="5">
        <v>600</v>
      </c>
      <c r="I14" s="5">
        <v>600</v>
      </c>
      <c r="J14" s="5">
        <v>600</v>
      </c>
      <c r="K14" s="5">
        <v>600</v>
      </c>
      <c r="L14" s="5">
        <v>3500</v>
      </c>
      <c r="M14" s="5">
        <v>600</v>
      </c>
      <c r="N14" s="5">
        <f t="shared" si="4"/>
        <v>12000</v>
      </c>
      <c r="O14" s="8">
        <f t="shared" si="5"/>
        <v>0.11086474501108648</v>
      </c>
      <c r="P14" s="4">
        <f t="shared" si="6"/>
        <v>1200</v>
      </c>
      <c r="Q14" s="4">
        <f t="shared" si="7"/>
        <v>12840</v>
      </c>
    </row>
    <row r="15" spans="1:17" x14ac:dyDescent="0.25">
      <c r="A15" t="s">
        <v>11</v>
      </c>
      <c r="B15" s="5">
        <v>2000</v>
      </c>
      <c r="C15" s="5">
        <v>2000</v>
      </c>
      <c r="D15" s="5">
        <v>3500</v>
      </c>
      <c r="E15" s="5">
        <v>2000</v>
      </c>
      <c r="F15" s="5">
        <v>2000</v>
      </c>
      <c r="G15" s="5">
        <v>2000</v>
      </c>
      <c r="H15" s="5">
        <v>2000</v>
      </c>
      <c r="I15" s="5">
        <v>4000</v>
      </c>
      <c r="J15" s="5">
        <v>4000</v>
      </c>
      <c r="K15" s="5">
        <v>2000</v>
      </c>
      <c r="L15" s="5">
        <v>2000</v>
      </c>
      <c r="M15" s="5">
        <v>2000</v>
      </c>
      <c r="N15" s="5">
        <f t="shared" si="4"/>
        <v>29500</v>
      </c>
      <c r="O15" s="8">
        <f t="shared" si="5"/>
        <v>0.27254249815225423</v>
      </c>
      <c r="P15" s="4">
        <f t="shared" si="6"/>
        <v>2950</v>
      </c>
      <c r="Q15" s="4">
        <f t="shared" si="7"/>
        <v>31565</v>
      </c>
    </row>
    <row r="16" spans="1:17" x14ac:dyDescent="0.25">
      <c r="A16" t="s">
        <v>12</v>
      </c>
      <c r="B16" s="5">
        <v>2300</v>
      </c>
      <c r="C16" s="5">
        <v>2300</v>
      </c>
      <c r="D16" s="5">
        <v>2300</v>
      </c>
      <c r="E16" s="5">
        <v>2300</v>
      </c>
      <c r="F16" s="5">
        <v>2300</v>
      </c>
      <c r="G16" s="5">
        <v>2300</v>
      </c>
      <c r="H16" s="5">
        <v>2300</v>
      </c>
      <c r="I16" s="5">
        <v>2300</v>
      </c>
      <c r="J16" s="5">
        <v>2300</v>
      </c>
      <c r="K16" s="5">
        <v>2300</v>
      </c>
      <c r="L16" s="5">
        <v>2300</v>
      </c>
      <c r="M16" s="5">
        <v>2300</v>
      </c>
      <c r="N16" s="5">
        <f t="shared" si="4"/>
        <v>27600</v>
      </c>
      <c r="O16" s="8">
        <f t="shared" si="5"/>
        <v>0.25498891352549891</v>
      </c>
      <c r="P16" s="4">
        <v>0</v>
      </c>
      <c r="Q16" s="4">
        <f t="shared" si="7"/>
        <v>29532</v>
      </c>
    </row>
    <row r="17" spans="1:17" x14ac:dyDescent="0.25">
      <c r="A17" t="s">
        <v>36</v>
      </c>
      <c r="B17" s="5">
        <v>3600</v>
      </c>
      <c r="C17" s="5">
        <v>4800</v>
      </c>
      <c r="D17" s="5"/>
      <c r="E17" s="5"/>
      <c r="F17" s="5"/>
      <c r="G17" s="5">
        <v>6500</v>
      </c>
      <c r="H17" s="5"/>
      <c r="I17" s="5"/>
      <c r="J17" s="5"/>
      <c r="K17" s="5"/>
      <c r="L17" s="5"/>
      <c r="M17" s="5">
        <v>3600</v>
      </c>
      <c r="N17" s="5">
        <f t="shared" si="4"/>
        <v>18500</v>
      </c>
      <c r="O17" s="8"/>
      <c r="P17" s="4">
        <f t="shared" si="6"/>
        <v>1850</v>
      </c>
      <c r="Q17" s="4">
        <f t="shared" si="7"/>
        <v>19795</v>
      </c>
    </row>
    <row r="18" spans="1:17" x14ac:dyDescent="0.25">
      <c r="A18" t="s">
        <v>13</v>
      </c>
      <c r="B18" s="5">
        <v>200</v>
      </c>
      <c r="C18" s="5"/>
      <c r="D18" s="5"/>
      <c r="E18" s="5">
        <v>200</v>
      </c>
      <c r="F18" s="5"/>
      <c r="G18" s="5"/>
      <c r="H18" s="5">
        <v>200</v>
      </c>
      <c r="I18" s="5"/>
      <c r="J18" s="5"/>
      <c r="K18" s="5">
        <v>200</v>
      </c>
      <c r="L18" s="5"/>
      <c r="M18" s="5"/>
      <c r="N18" s="5">
        <f t="shared" si="4"/>
        <v>800</v>
      </c>
      <c r="O18" s="8">
        <f t="shared" si="5"/>
        <v>7.3909830007390983E-3</v>
      </c>
      <c r="P18" s="4">
        <f t="shared" si="6"/>
        <v>80</v>
      </c>
      <c r="Q18" s="4">
        <f t="shared" si="7"/>
        <v>856</v>
      </c>
    </row>
    <row r="19" spans="1:17" ht="15.75" thickBot="1" x14ac:dyDescent="0.3">
      <c r="A19" t="s">
        <v>27</v>
      </c>
      <c r="B19" s="13">
        <f>SUM(B10:B18)</f>
        <v>9980</v>
      </c>
      <c r="C19" s="13">
        <f t="shared" ref="C19:M19" si="9">SUM(C10:C18)</f>
        <v>10980</v>
      </c>
      <c r="D19" s="13">
        <f t="shared" si="9"/>
        <v>9580</v>
      </c>
      <c r="E19" s="13">
        <f t="shared" si="9"/>
        <v>6540</v>
      </c>
      <c r="F19" s="13">
        <f t="shared" si="9"/>
        <v>6180</v>
      </c>
      <c r="G19" s="13">
        <f t="shared" si="9"/>
        <v>16450</v>
      </c>
      <c r="H19" s="13">
        <f t="shared" si="9"/>
        <v>6540</v>
      </c>
      <c r="I19" s="13">
        <f t="shared" si="9"/>
        <v>8180</v>
      </c>
      <c r="J19" s="13">
        <f t="shared" si="9"/>
        <v>8410</v>
      </c>
      <c r="K19" s="13">
        <f t="shared" si="9"/>
        <v>6540</v>
      </c>
      <c r="L19" s="13">
        <f t="shared" si="9"/>
        <v>9080</v>
      </c>
      <c r="M19" s="13">
        <f t="shared" si="9"/>
        <v>9780</v>
      </c>
      <c r="N19" s="13">
        <f>SUM(N10:N18)</f>
        <v>108240</v>
      </c>
      <c r="O19" s="12">
        <f t="shared" si="5"/>
        <v>1</v>
      </c>
      <c r="P19" s="11"/>
      <c r="Q19" s="11">
        <f t="shared" si="7"/>
        <v>115816.8</v>
      </c>
    </row>
    <row r="20" spans="1:17" ht="15.75" thickTop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4"/>
      <c r="P20" s="4"/>
    </row>
    <row r="21" spans="1:17" x14ac:dyDescent="0.25">
      <c r="A21" s="1" t="s">
        <v>31</v>
      </c>
      <c r="B21" s="5">
        <f>B7-B19</f>
        <v>93</v>
      </c>
      <c r="C21" s="5">
        <f t="shared" ref="C21:N21" si="10">C7-C19</f>
        <v>-936.88000000000102</v>
      </c>
      <c r="D21" s="5">
        <f t="shared" si="10"/>
        <v>1433.2399999999998</v>
      </c>
      <c r="E21" s="5">
        <f t="shared" si="10"/>
        <v>5443.3600000000006</v>
      </c>
      <c r="F21" s="5">
        <f t="shared" si="10"/>
        <v>6017.48</v>
      </c>
      <c r="G21" s="5">
        <f t="shared" si="10"/>
        <v>-2526.3999999999996</v>
      </c>
      <c r="H21" s="5">
        <f t="shared" si="10"/>
        <v>8253.7200000000012</v>
      </c>
      <c r="I21" s="5">
        <f t="shared" si="10"/>
        <v>4621.84</v>
      </c>
      <c r="J21" s="5">
        <f t="shared" si="10"/>
        <v>8423.9599999999991</v>
      </c>
      <c r="K21" s="5">
        <f t="shared" si="10"/>
        <v>6158.08</v>
      </c>
      <c r="L21" s="5">
        <f t="shared" si="10"/>
        <v>9694.2000000000007</v>
      </c>
      <c r="M21" s="5">
        <f t="shared" si="10"/>
        <v>1894.3199999999997</v>
      </c>
      <c r="N21" s="5">
        <f t="shared" si="10"/>
        <v>48569.919999999984</v>
      </c>
      <c r="O21" s="4"/>
      <c r="P21" s="4"/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7" x14ac:dyDescent="0.25">
      <c r="A23" s="1" t="s">
        <v>32</v>
      </c>
      <c r="B23" s="9" t="s">
        <v>34</v>
      </c>
      <c r="C23" s="9" t="s">
        <v>15</v>
      </c>
      <c r="D23" s="9" t="s">
        <v>16</v>
      </c>
      <c r="E23" s="9" t="s">
        <v>17</v>
      </c>
      <c r="F23" s="9" t="s">
        <v>18</v>
      </c>
      <c r="G23" s="9" t="s">
        <v>19</v>
      </c>
      <c r="H23" s="9" t="s">
        <v>20</v>
      </c>
      <c r="I23" s="9" t="s">
        <v>21</v>
      </c>
      <c r="J23" s="9" t="s">
        <v>22</v>
      </c>
      <c r="K23" s="9" t="s">
        <v>23</v>
      </c>
      <c r="L23" s="9" t="s">
        <v>24</v>
      </c>
      <c r="M23" s="9" t="s">
        <v>25</v>
      </c>
      <c r="N23" s="4"/>
      <c r="O23" s="4"/>
      <c r="P23" s="4"/>
    </row>
    <row r="24" spans="1:17" x14ac:dyDescent="0.25">
      <c r="A24" s="1" t="s">
        <v>33</v>
      </c>
      <c r="B24" s="5">
        <v>15650</v>
      </c>
      <c r="C24" s="5">
        <f>B25</f>
        <v>15743</v>
      </c>
      <c r="D24" s="5">
        <f t="shared" ref="D24:M24" si="11">C25</f>
        <v>14806.119999999999</v>
      </c>
      <c r="E24" s="5">
        <f t="shared" si="11"/>
        <v>16239.359999999999</v>
      </c>
      <c r="F24" s="5">
        <f t="shared" si="11"/>
        <v>21682.720000000001</v>
      </c>
      <c r="G24" s="5">
        <f t="shared" si="11"/>
        <v>27700.2</v>
      </c>
      <c r="H24" s="5">
        <f t="shared" si="11"/>
        <v>25173.800000000003</v>
      </c>
      <c r="I24" s="5">
        <f t="shared" si="11"/>
        <v>33427.520000000004</v>
      </c>
      <c r="J24" s="5">
        <f t="shared" si="11"/>
        <v>38049.360000000001</v>
      </c>
      <c r="K24" s="5">
        <f t="shared" si="11"/>
        <v>46473.32</v>
      </c>
      <c r="L24" s="5">
        <f t="shared" si="11"/>
        <v>52631.4</v>
      </c>
      <c r="M24" s="5">
        <f t="shared" si="11"/>
        <v>62325.600000000006</v>
      </c>
      <c r="N24" s="4"/>
      <c r="O24" s="4"/>
      <c r="P24" s="4"/>
    </row>
    <row r="25" spans="1:17" x14ac:dyDescent="0.25">
      <c r="A25" s="1" t="s">
        <v>35</v>
      </c>
      <c r="B25" s="5">
        <f>B24+B21</f>
        <v>15743</v>
      </c>
      <c r="C25" s="5">
        <f>C24+C21</f>
        <v>14806.119999999999</v>
      </c>
      <c r="D25" s="5">
        <f t="shared" ref="D25:M25" si="12">D24+D21</f>
        <v>16239.359999999999</v>
      </c>
      <c r="E25" s="5">
        <f t="shared" si="12"/>
        <v>21682.720000000001</v>
      </c>
      <c r="F25" s="5">
        <f t="shared" si="12"/>
        <v>27700.2</v>
      </c>
      <c r="G25" s="5">
        <f t="shared" si="12"/>
        <v>25173.800000000003</v>
      </c>
      <c r="H25" s="5">
        <f t="shared" si="12"/>
        <v>33427.520000000004</v>
      </c>
      <c r="I25" s="5">
        <f t="shared" si="12"/>
        <v>38049.360000000001</v>
      </c>
      <c r="J25" s="5">
        <f t="shared" si="12"/>
        <v>46473.32</v>
      </c>
      <c r="K25" s="5">
        <f t="shared" si="12"/>
        <v>52631.4</v>
      </c>
      <c r="L25" s="5">
        <f t="shared" si="12"/>
        <v>62325.600000000006</v>
      </c>
      <c r="M25" s="5">
        <f t="shared" si="12"/>
        <v>64219.920000000006</v>
      </c>
      <c r="N25" s="4"/>
      <c r="O25" s="4"/>
      <c r="P25" s="4"/>
    </row>
    <row r="26" spans="1:17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7" x14ac:dyDescent="0.25">
      <c r="A27" s="1" t="s">
        <v>37</v>
      </c>
      <c r="B27" s="4">
        <f>AVERAGE(B7:M7)</f>
        <v>13067.493333333334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7" x14ac:dyDescent="0.25">
      <c r="A28" s="1" t="s">
        <v>38</v>
      </c>
      <c r="B28" s="5">
        <f>AVERAGE(B19:M19)</f>
        <v>9020</v>
      </c>
    </row>
    <row r="29" spans="1:17" x14ac:dyDescent="0.25">
      <c r="A29" s="1" t="s">
        <v>39</v>
      </c>
      <c r="B29" s="5">
        <f>AVERAGE(B21:M21)</f>
        <v>4047.4933333333338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Glenda Harrison</cp:lastModifiedBy>
  <cp:lastPrinted>2009-03-18T00:12:35Z</cp:lastPrinted>
  <dcterms:created xsi:type="dcterms:W3CDTF">2008-09-07T01:34:15Z</dcterms:created>
  <dcterms:modified xsi:type="dcterms:W3CDTF">2013-10-21T03:53:06Z</dcterms:modified>
</cp:coreProperties>
</file>