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10" windowWidth="21735" windowHeight="10935"/>
  </bookViews>
  <sheets>
    <sheet name="Data" sheetId="1" r:id="rId1"/>
    <sheet name="Configuration" sheetId="2" r:id="rId2"/>
  </sheets>
  <definedNames>
    <definedName name="TecsysAllowFreightChargesValues5430039">Configuration!$A$280:$B$281</definedName>
    <definedName name="TecsysAutomaticShipCompleteValues5430039">Configuration!$A$277:$B$278</definedName>
    <definedName name="TecsysBillOfLadingRequiredValues5430039">Configuration!$A$265:$B$266</definedName>
    <definedName name="TecsysCarrierLabelOptionValues5430039">Configuration!$A$252:$B$254</definedName>
    <definedName name="TecsysCarrierServiceTypeValues5430039">Configuration!$A$236:$B$240</definedName>
    <definedName name="TecsysDataRange">Data!$B$2:$CD$35</definedName>
    <definedName name="TecsysManifestRequiredValues5430039">Configuration!$A$268:$B$269</definedName>
    <definedName name="TecsysMasterPackListRequiredValues5430039">Configuration!$A$262:$B$263</definedName>
    <definedName name="TecsysMdmEnabledValues5430039">Configuration!$A$245:$B$246</definedName>
    <definedName name="TecsysProBillRequiredValues5430039">Configuration!$A$271:$B$272</definedName>
    <definedName name="TecsysShippingLabelOptionValues5430039">Configuration!$A$248:$B$250</definedName>
    <definedName name="TecsysShippingLabelRequiredValues5430039">Configuration!$A$256:$B$257</definedName>
    <definedName name="TecsysSmallPackageValues5430039">Configuration!$A$259:$B$260</definedName>
    <definedName name="TecsysTmsEnabledValues5430039">Configuration!$A$242:$B$243</definedName>
    <definedName name="TecsysVerifyTrailerValues5430039">Configuration!$A$274:$B$275</definedName>
  </definedNames>
  <calcPr calcId="145621"/>
</workbook>
</file>

<file path=xl/calcChain.xml><?xml version="1.0" encoding="utf-8"?>
<calcChain xmlns="http://schemas.openxmlformats.org/spreadsheetml/2006/main">
  <c r="CC3" i="1" l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</calcChain>
</file>

<file path=xl/comments1.xml><?xml version="1.0" encoding="utf-8"?>
<comments xmlns="http://schemas.openxmlformats.org/spreadsheetml/2006/main">
  <authors>
    <author/>
    <author>Marlun Valdez</author>
  </authors>
  <commentList>
    <comment ref="C2" authorId="0">
      <text>
        <r>
          <rPr>
            <b/>
            <sz val="11"/>
            <rFont val="Calibri"/>
          </rPr>
          <t xml:space="preserve">Required
</t>
        </r>
      </text>
    </comment>
    <comment ref="D2" authorId="0">
      <text>
        <r>
          <rPr>
            <b/>
            <sz val="11"/>
            <rFont val="Calibri"/>
          </rPr>
          <t xml:space="preserve">Data Length : 255
</t>
        </r>
      </text>
    </comment>
    <comment ref="G2" authorId="0">
      <text>
        <r>
          <rPr>
            <b/>
            <sz val="11"/>
            <rFont val="Calibri"/>
          </rPr>
          <t xml:space="preserve">A - Air Service
T - Truck Service
L - LTL Service
P - Parcel Service
O - Ocean Vessel Service
</t>
        </r>
      </text>
    </comment>
    <comment ref="L2" authorId="0">
      <text>
        <r>
          <rPr>
            <b/>
            <sz val="11"/>
            <rFont val="Calibri"/>
          </rPr>
          <t xml:space="preserve">Required
Y - Yes
N - No
</t>
        </r>
      </text>
    </comment>
    <comment ref="R2" authorId="0">
      <text>
        <r>
          <rPr>
            <b/>
            <sz val="11"/>
            <rFont val="Calibri"/>
          </rPr>
          <t xml:space="preserve">Required
1 - Yes
0 - No
</t>
        </r>
      </text>
    </comment>
    <comment ref="X2" authorId="0">
      <text>
        <r>
          <rPr>
            <b/>
            <sz val="11"/>
            <rFont val="Calibri"/>
          </rPr>
          <t xml:space="preserve">Required
0 - None
1 - Prepicking
2 - Postpicking
</t>
        </r>
      </text>
    </comment>
    <comment ref="AC2" authorId="0">
      <text>
        <r>
          <rPr>
            <b/>
            <sz val="11"/>
            <rFont val="Calibri"/>
          </rPr>
          <t xml:space="preserve">Required
0 - None
1 - Prepicking
2 - Postpicking
</t>
        </r>
      </text>
    </comment>
    <comment ref="AH2" authorId="0">
      <text>
        <r>
          <rPr>
            <b/>
            <sz val="11"/>
            <rFont val="Calibri"/>
          </rPr>
          <t xml:space="preserve">Required
1 - Yes
0 - No
</t>
        </r>
      </text>
    </comment>
    <comment ref="AM2" authorId="0">
      <text>
        <r>
          <rPr>
            <b/>
            <sz val="11"/>
            <rFont val="Calibri"/>
          </rPr>
          <t xml:space="preserve">Required
Y - Yes
N - No
</t>
        </r>
      </text>
    </comment>
    <comment ref="AR2" authorId="0">
      <text>
        <r>
          <rPr>
            <b/>
            <sz val="11"/>
            <rFont val="Calibri"/>
          </rPr>
          <t xml:space="preserve">Required
Y - Yes
N - No
</t>
        </r>
      </text>
    </comment>
    <comment ref="AW2" authorId="0">
      <text>
        <r>
          <rPr>
            <b/>
            <sz val="11"/>
            <rFont val="Calibri"/>
          </rPr>
          <t xml:space="preserve">Required
Y - Yes
N - No
</t>
        </r>
      </text>
    </comment>
    <comment ref="BB2" authorId="0">
      <text>
        <r>
          <rPr>
            <b/>
            <sz val="11"/>
            <rFont val="Calibri"/>
          </rPr>
          <t xml:space="preserve">Required
Y - Yes
N - No
</t>
        </r>
      </text>
    </comment>
    <comment ref="BG2" authorId="0">
      <text>
        <r>
          <rPr>
            <b/>
            <sz val="11"/>
            <rFont val="Calibri"/>
          </rPr>
          <t xml:space="preserve">Required
Y - Yes
N - No
</t>
        </r>
      </text>
    </comment>
    <comment ref="BL2" authorId="0">
      <text>
        <r>
          <rPr>
            <b/>
            <sz val="11"/>
            <rFont val="Calibri"/>
          </rPr>
          <t xml:space="preserve">Required
Y - Yes
N - No
</t>
        </r>
      </text>
    </comment>
    <comment ref="BQ2" authorId="0">
      <text>
        <r>
          <rPr>
            <b/>
            <sz val="11"/>
            <rFont val="Calibri"/>
          </rPr>
          <t xml:space="preserve">Required
1 - Yes
0 - No
</t>
        </r>
      </text>
    </comment>
    <comment ref="BX2" authorId="0">
      <text>
        <r>
          <rPr>
            <b/>
            <sz val="11"/>
            <rFont val="Calibri"/>
          </rPr>
          <t xml:space="preserve">Required
Minimum Range : 1
Maximum Range : 999
</t>
        </r>
      </text>
    </comment>
    <comment ref="BY2" authorId="0">
      <text>
        <r>
          <rPr>
            <b/>
            <sz val="11"/>
            <rFont val="Calibri"/>
          </rPr>
          <t xml:space="preserve">Required
Y - Yes
N - No
</t>
        </r>
      </text>
    </comment>
    <comment ref="CD2" authorId="0">
      <text>
        <r>
          <rPr>
            <b/>
            <sz val="11"/>
            <rFont val="Calibri"/>
          </rPr>
          <t xml:space="preserve">Minimum Range : -2,147,483,647
Maximum Range : 2,147,483,647
</t>
        </r>
      </text>
    </comment>
    <comment ref="E4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5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6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7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8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9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10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11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12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13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14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15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16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17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18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19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20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21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22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23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24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25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26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27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28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29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30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31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32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33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34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  <comment ref="E35" authorId="1">
      <text>
        <r>
          <rPr>
            <sz val="9"/>
            <color indexed="81"/>
            <rFont val="Tahoma"/>
            <charset val="1"/>
          </rPr>
          <t>Carrier: This value cannot be changed.</t>
        </r>
      </text>
    </comment>
  </commentList>
</comments>
</file>

<file path=xl/sharedStrings.xml><?xml version="1.0" encoding="utf-8"?>
<sst xmlns="http://schemas.openxmlformats.org/spreadsheetml/2006/main" count="1243" uniqueCount="386">
  <si>
    <t>Status</t>
  </si>
  <si>
    <t>Warehouse</t>
  </si>
  <si>
    <t>CarrierService</t>
  </si>
  <si>
    <t>Carrier Service</t>
  </si>
  <si>
    <t>CarrierMaster-CarrierLogo</t>
  </si>
  <si>
    <t>Carrier Logo</t>
  </si>
  <si>
    <t>Carrier</t>
  </si>
  <si>
    <t>CarrierServiceName</t>
  </si>
  <si>
    <t>Carrier Service Name</t>
  </si>
  <si>
    <t>CarrierServiceType</t>
  </si>
  <si>
    <t>Carrier Service Type</t>
  </si>
  <si>
    <t>TmsEnabled</t>
  </si>
  <si>
    <t>TMS-Enabled</t>
  </si>
  <si>
    <t>TmsSiteCode</t>
  </si>
  <si>
    <t>TMS Site</t>
  </si>
  <si>
    <t>MdmEnabled</t>
  </si>
  <si>
    <t>MDM-Enabled</t>
  </si>
  <si>
    <t>ShippingLabelDocumentFormat</t>
  </si>
  <si>
    <t>Shipping Label Document Format</t>
  </si>
  <si>
    <t>ShippingLabelOption</t>
  </si>
  <si>
    <t>Shipping Label Option</t>
  </si>
  <si>
    <t>CarrierLabelOption</t>
  </si>
  <si>
    <t>Carrier Label Option</t>
  </si>
  <si>
    <t>ShippingLabelRequired</t>
  </si>
  <si>
    <t>Shipping Label Required</t>
  </si>
  <si>
    <t>SmallPackage</t>
  </si>
  <si>
    <t>Small Package</t>
  </si>
  <si>
    <t>MasterPackListRequired</t>
  </si>
  <si>
    <t>Master Packing List Required</t>
  </si>
  <si>
    <t>BillOfLadingRequired</t>
  </si>
  <si>
    <t>Bill of Lading Required</t>
  </si>
  <si>
    <t>ManifestRequired</t>
  </si>
  <si>
    <t>Manifest Required</t>
  </si>
  <si>
    <t>ProBillRequired</t>
  </si>
  <si>
    <t>PRO Bill Required</t>
  </si>
  <si>
    <t>VerifyTrailer</t>
  </si>
  <si>
    <t>Verify Trailer</t>
  </si>
  <si>
    <t>AutomaticShipComplete</t>
  </si>
  <si>
    <t>Automatic Ship Complete</t>
  </si>
  <si>
    <t>DestinationLocation</t>
  </si>
  <si>
    <t>Destination Location</t>
  </si>
  <si>
    <t>StagingLocation</t>
  </si>
  <si>
    <t>Staging Location</t>
  </si>
  <si>
    <t>DefaultOrderPriority</t>
  </si>
  <si>
    <t>Default Order Priority</t>
  </si>
  <si>
    <t>AllowFreightCharges</t>
  </si>
  <si>
    <t>Allow Freight Charges</t>
  </si>
  <si>
    <t>RecordId</t>
  </si>
  <si>
    <t>Record ID</t>
  </si>
  <si>
    <t>VDC</t>
  </si>
  <si>
    <t>BCCR EA</t>
  </si>
  <si>
    <t>T</t>
  </si>
  <si>
    <t>N</t>
  </si>
  <si>
    <t/>
  </si>
  <si>
    <t>Y</t>
  </si>
  <si>
    <t>BCCR KA</t>
  </si>
  <si>
    <t>COMM LOGS1</t>
  </si>
  <si>
    <t>BCCR KE</t>
  </si>
  <si>
    <t>VAN KAM7</t>
  </si>
  <si>
    <t>BCCR MT</t>
  </si>
  <si>
    <t>VAN KAM9</t>
  </si>
  <si>
    <t>BCCR VN</t>
  </si>
  <si>
    <t>VAN KAM8</t>
  </si>
  <si>
    <t>BCNO EA</t>
  </si>
  <si>
    <t>VAN KAM10</t>
  </si>
  <si>
    <t>BCNO HY</t>
  </si>
  <si>
    <t>VAN KAM11</t>
  </si>
  <si>
    <t>BCNO PG</t>
  </si>
  <si>
    <t>COMM LOGS2</t>
  </si>
  <si>
    <t>BCSO EA</t>
  </si>
  <si>
    <t>VAN KAM5</t>
  </si>
  <si>
    <t>BURN NW</t>
  </si>
  <si>
    <t>LDB TRK FL3</t>
  </si>
  <si>
    <t>FRVY EA</t>
  </si>
  <si>
    <t>COMM LOGS</t>
  </si>
  <si>
    <t>GBSH BI</t>
  </si>
  <si>
    <t>FAIRON FRT</t>
  </si>
  <si>
    <t>GVRD EA</t>
  </si>
  <si>
    <t>LDB TRK FL4</t>
  </si>
  <si>
    <t>GVRD LA</t>
  </si>
  <si>
    <t>LDB TRK FL9</t>
  </si>
  <si>
    <t>GVRD NS</t>
  </si>
  <si>
    <t>LDB TRK FL8</t>
  </si>
  <si>
    <t>GVRD RI</t>
  </si>
  <si>
    <t>LDB TRK FL7</t>
  </si>
  <si>
    <t>GVRD SO</t>
  </si>
  <si>
    <t>LDB TRK FL5</t>
  </si>
  <si>
    <t>GVRD SU</t>
  </si>
  <si>
    <t>LDB TRK FL6</t>
  </si>
  <si>
    <t>KAML VA</t>
  </si>
  <si>
    <t>VAN KAM13</t>
  </si>
  <si>
    <t>NOWE AT</t>
  </si>
  <si>
    <t>BANDSTRA</t>
  </si>
  <si>
    <t>NOWE CO</t>
  </si>
  <si>
    <t>MOORE MARINE1</t>
  </si>
  <si>
    <t>VANC DT</t>
  </si>
  <si>
    <t>LDB TRK FL</t>
  </si>
  <si>
    <t>VANC EA</t>
  </si>
  <si>
    <t>LDB TRK FL2</t>
  </si>
  <si>
    <t>VANC KA</t>
  </si>
  <si>
    <t>VAN KAM12</t>
  </si>
  <si>
    <t>VANC WE</t>
  </si>
  <si>
    <t>LDB TRK FL1</t>
  </si>
  <si>
    <t>VNIS CR</t>
  </si>
  <si>
    <t>VAN KAM1</t>
  </si>
  <si>
    <t>VNIS MD</t>
  </si>
  <si>
    <t>VAN KAM2</t>
  </si>
  <si>
    <t>VNIS NO</t>
  </si>
  <si>
    <t>VAN KAM3</t>
  </si>
  <si>
    <t>VNIS PQ</t>
  </si>
  <si>
    <t>COMM LOGS3</t>
  </si>
  <si>
    <t>VNIS TU</t>
  </si>
  <si>
    <t>TRI COR</t>
  </si>
  <si>
    <t>VNIS UP</t>
  </si>
  <si>
    <t>MOORE MARINE</t>
  </si>
  <si>
    <t>WHIS GB</t>
  </si>
  <si>
    <t>VAN KAM4</t>
  </si>
  <si>
    <t>WHIS L1</t>
  </si>
  <si>
    <t>SQUAMISH FRT</t>
  </si>
  <si>
    <t>system.unique_id</t>
  </si>
  <si>
    <t>system.last_search_time</t>
  </si>
  <si>
    <t>system.last_row_count</t>
  </si>
  <si>
    <t>0</t>
  </si>
  <si>
    <t>system.next_scheduled_auto_refresh</t>
  </si>
  <si>
    <t>config.search_request_refresh_interval</t>
  </si>
  <si>
    <t>config.server_version</t>
  </si>
  <si>
    <t>4</t>
  </si>
  <si>
    <t>config.endpoint</t>
  </si>
  <si>
    <t>https://wms.bcldb.com/wms/ws/MetaWebService</t>
  </si>
  <si>
    <t>config.web_service_method</t>
  </si>
  <si>
    <t>updateResult</t>
  </si>
  <si>
    <t>config.username</t>
  </si>
  <si>
    <t>mavaldez_adm</t>
  </si>
  <si>
    <t>config.token</t>
  </si>
  <si>
    <t>config.batch_size</t>
  </si>
  <si>
    <t>100</t>
  </si>
  <si>
    <t>config.mode</t>
  </si>
  <si>
    <t>edit</t>
  </si>
  <si>
    <t>config.login_request_template</t>
  </si>
  <si>
    <t>&lt;soapenv:Envelope xmlns:soapenv="http://schemas.xmlsoap.org/soap/envelope/" xmlns:wsc="wsclient.meta.tecsys.com"&gt;
   &lt;soapenv:Header/&gt;
   &lt;soapenv:Body&gt;
      &lt;wsc:login&gt;
         &lt;arg0&gt;
           &lt;userName&gt;{config.username}&lt;/userName&gt;
           &lt;password&gt;{config.password}&lt;/password&gt;
         &lt;/arg0&gt;
      &lt;/wsc:login&gt;
   &lt;/soapenv:Body&gt;
&lt;/soapenv:Envelope&gt;</t>
  </si>
  <si>
    <t>config.request_action</t>
  </si>
  <si>
    <t>createOrUpdate</t>
  </si>
  <si>
    <t>config.request_template</t>
  </si>
  <si>
    <t>&lt;soapenv:Envelope xmlns:soapenv="http://schemas.xmlsoap.org/soap/envelope/" xmlns:wsc="wsclient.meta.tecsys.com"&gt;
   &lt;soapenv:Header/&gt;
   &lt;soapenv:Body&gt;
      &lt;wsc:{config.web_service_method}&gt;
         &lt;arg0&gt;
           &lt;userName&gt;{config.username}&lt;/userName&gt;
           &lt;sessionId&gt;{config.token}&lt;/sessionId&gt;
           {request_transactions}
         &lt;/arg0&gt;
      &lt;/wsc:{config.web_service_method}&gt;
   &lt;/soapenv:Body&gt;
&lt;/soapenv:Envelope&gt;</t>
  </si>
  <si>
    <t>config.request_transaction</t>
  </si>
  <si>
    <t xml:space="preserve">&lt;transactions&gt;
  &lt;action&gt;{config.request_action}&lt;/action&gt;
  &lt;data&gt;
    &lt;{config.view_alt_id}&gt;
         {row_data}
    &lt;/{config.view_alt_id}&gt;
  &lt;/data&gt;
&lt;/transactions&gt;
</t>
  </si>
  <si>
    <t>config.search_web_service_method</t>
  </si>
  <si>
    <t>searchResult</t>
  </si>
  <si>
    <t>config.search_request_template</t>
  </si>
  <si>
    <t>&lt;soapenv:Envelope xmlns:soapenv="http://schemas.xmlsoap.org/soap/envelope/" xmlns:wsc="wsclient.meta.tecsys.com"&gt;
   &lt;soapenv:Header/&gt;
   &lt;soapenv:Body&gt;
      &lt;wsc:{config.search_web_service_method}&gt;
         &lt;arg0&gt;
           &lt;userName&gt;{config.username}&lt;/userName&gt;
           &lt;sessionId&gt;{config.token}&lt;/sessionId&gt;
           &lt;criteria&gt;
              &lt;{config.view_alt_id}&gt;
                          {config.search_request_criteria}
              &lt;/{config.view_alt_id}&gt;
            &lt;/criteria&gt;
         &lt;/arg0&gt;
      &lt;/wsc:{config.search_web_service_method}&gt;
   &lt;/soapenv:Body&gt;
&lt;/soapenv:Envelope&gt;</t>
  </si>
  <si>
    <t>config.search_request_criteria</t>
  </si>
  <si>
    <t xml:space="preserve">&lt;CarrierService&gt;{criteria.CarrierService}&lt;/CarrierService&gt;
&lt;CarrierServiceName&gt;{criteria.CarrierServiceName}&lt;/CarrierServiceName&gt;
&lt;CarrierServiceType&gt;{criteria.CarrierServiceType}&lt;/CarrierServiceType&gt;
&lt;Carrier&gt;{criteria.Carrier}&lt;/Carrier&gt;
&lt;TmsEnabled&gt;{criteria.TmsEnabled}&lt;/TmsEnabled&gt;
&lt;TmsSiteCode&gt;{criteria.TmsSiteCode}&lt;/TmsSiteCode&gt;
&lt;MdmEnabled&gt;{criteria.MdmEnabled}&lt;/MdmEnabled&gt;
&lt;SmallPackage&gt;{criteria.SmallPackage}&lt;/SmallPackage&gt;
&lt;AutomaticShipComplete&gt;{criteria.AutomaticShipComplete}&lt;/AutomaticShipComplete&gt;
&lt;DestinationLocation&gt;{criteria.DestinationLocation}&lt;/DestinationLocation&gt;
&lt;DefaultOrderPriority&gt;{criteria.DefaultOrderPriority}&lt;/DefaultOrderPriority&gt;
&lt;ShippingLabelDocumentFormat&gt;{criteria.ShippingLabelDocumentFormat}&lt;/ShippingLabelDocumentFormat&gt;
&lt;MasterPackListRequired&gt;{criteria.MasterPackListRequired}&lt;/MasterPackListRequired&gt;
&lt;BillOfLadingRequired&gt;{criteria.BillOfLadingRequired}&lt;/BillOfLadingRequired&gt;
&lt;ManifestRequired&gt;{criteria.ManifestRequired}&lt;/ManifestRequired&gt;
&lt;ProBillRequired&gt;{criteria.ProBillRequired}&lt;/ProBillRequired&gt;
&lt;VerifyTrailer&gt;{criteria.VerifyTrailer}&lt;/VerifyTrailer&gt;
&lt;AllowFreightCharges&gt;{criteria.AllowFreightCharges}&lt;/AllowFreightCharges&gt;
&lt;Warehouse&gt;{criteria.Warehouse}&lt;/Warehouse&gt;
</t>
  </si>
  <si>
    <t>config.view_alt_id</t>
  </si>
  <si>
    <t>WmsCarrierService</t>
  </si>
  <si>
    <t>literal.save</t>
  </si>
  <si>
    <t>Save</t>
  </si>
  <si>
    <t>literal.save_tip</t>
  </si>
  <si>
    <t>Save Data</t>
  </si>
  <si>
    <t>literal.status</t>
  </si>
  <si>
    <t>literal.updating_rcrd</t>
  </si>
  <si>
    <t>Updating records ...</t>
  </si>
  <si>
    <t>literal.num_rcrd_update</t>
  </si>
  <si>
    <t>Number of Records Updated</t>
  </si>
  <si>
    <t>literal.num_rcrd_create</t>
  </si>
  <si>
    <t>Number of Records Created</t>
  </si>
  <si>
    <t>literal.num_bad_rcrd</t>
  </si>
  <si>
    <t>Number of Invalid Records</t>
  </si>
  <si>
    <t>literal.update_2</t>
  </si>
  <si>
    <t>Updated</t>
  </si>
  <si>
    <t>literal.create_2</t>
  </si>
  <si>
    <t>Created</t>
  </si>
  <si>
    <t>literal.bad</t>
  </si>
  <si>
    <t>Invalid</t>
  </si>
  <si>
    <t>literal.max_num_data_cells_not_exceed_%1</t>
  </si>
  <si>
    <t>The maximum number of data cells must not exceed %1.</t>
  </si>
  <si>
    <t>literal.no_rcrd_mod</t>
  </si>
  <si>
    <t>No records have been modified.</t>
  </si>
  <si>
    <t>literal.request_will_update_%1_rcrd</t>
  </si>
  <si>
    <t>This request will update %1 records.</t>
  </si>
  <si>
    <t>literal.try_admin_problem</t>
  </si>
  <si>
    <t>Please try again and contact your system administrator if the problem persists.</t>
  </si>
  <si>
    <t>literal.connection_error_%1</t>
  </si>
  <si>
    <t>A connection error %1 has occurred.</t>
  </si>
  <si>
    <t>literal.authentication_error_occurred</t>
  </si>
  <si>
    <t>An authentication error occurred.</t>
  </si>
  <si>
    <t>literal.app_error</t>
  </si>
  <si>
    <t>An application error has occurred.</t>
  </si>
  <si>
    <t>literal.http_request_error_%1</t>
  </si>
  <si>
    <t>HTTP request error: %1</t>
  </si>
  <si>
    <t>literal.workbook_works_newer_version_add</t>
  </si>
  <si>
    <t>This workbook works with a newer version of the add-in.</t>
  </si>
  <si>
    <t>literal.upgrade_latest_tecsys_itopia_excel_add</t>
  </si>
  <si>
    <t>Please upgrade to the latest TECSYS iTopia Excel add-in.</t>
  </si>
  <si>
    <t>literal.save_action_cant_used_doing_%1</t>
  </si>
  <si>
    <t>The Save action cannot be used when doing an %1.</t>
  </si>
  <si>
    <t>literal.analyze_with_excel</t>
  </si>
  <si>
    <t>Analyze with Excel</t>
  </si>
  <si>
    <t>literal.login_3</t>
  </si>
  <si>
    <t>Login</t>
  </si>
  <si>
    <t>literal.password</t>
  </si>
  <si>
    <t>Password</t>
  </si>
  <si>
    <t>literal.user_name</t>
  </si>
  <si>
    <t>User Name</t>
  </si>
  <si>
    <t>literal.column_not_return_refresh_action</t>
  </si>
  <si>
    <t>The column was not returned by the Refresh action.</t>
  </si>
  <si>
    <t>column.Warehouse</t>
  </si>
  <si>
    <t>{"name_":"Warehouse","description_":"Warehouse","isPkey_":true,"isBkey_":true,"isInParentPk_":false,"isSerial_":false,"keySequence_":"1","isShown_":true,"dataType_":"char_not_null","defaultValue_":"{session.wms_warehouse}","shiftPolicy_":"1","inputLength_":12,"decimalPlaces_":0,"minRange_":"","maxRange_":"","justification_":"0","renderCode_":"5","isRequired_":true,"isMaintainable_":false,"usageType_":"primary","excelFormat_":"@","isDisplayedInExcel_":true,"renderExcelFormula_":""}</t>
  </si>
  <si>
    <t>column.CarrierService</t>
  </si>
  <si>
    <t>{"name_":"CarrierService","description_":"Carrier Service","isPkey_":true,"isBkey_":true,"isInParentPk_":false,"isSerial_":false,"keySequence_":"2","isShown_":true,"dataType_":"char_not_null","defaultValue_":"","shiftPolicy_":"1","inputLength_":40,"decimalPlaces_":0,"minRange_":"","maxRange_":"","justification_":"0","renderCode_":"5","isRequired_":true,"isMaintainable_":true,"usageType_":"primary","excelFormat_":"@","isDisplayedInExcel_":true,"renderExcelFormula_":""}</t>
  </si>
  <si>
    <t>column.CarrierMaster-CarrierLogo</t>
  </si>
  <si>
    <t>{"name_":"CarrierMaster-CarrierLogo","description_":"Carrier Logo","isPkey_":false,"isBkey_":false,"isInParentPk_":false,"isSerial_":false,"isShown_":true,"dataType_":"character","defaultValue_":"{column.carrier.carrier_code}","shiftPolicy_":"0","inputLength_":255,"decimalPlaces_":0,"minRange_":"","maxRange_":"","justification_":"0","renderCode_":"13","isRequired_":false,"isMaintainable_":false,"usageType_":"related","excelFormat_":"@","isDisplayedInExcel_":true,"renderExcelFormula_":""}</t>
  </si>
  <si>
    <t>column.Carrier</t>
  </si>
  <si>
    <t>{"name_":"Carrier","description_":"Carrier","isPkey_":false,"isBkey_":false,"isInParentPk_":false,"isSerial_":false,"isShown_":true,"dataType_":"char_not_null","defaultValue_":"","shiftPolicy_":"1","inputLength_":20,"decimalPlaces_":0,"minRange_":"","maxRange_":"","justification_":"0","renderCode_":"5","isRequired_":false,"isMaintainable_":true,"usageType_":"primary","excelFormat_":"@","isDisplayedInExcel_":true,"renderExcelFormula_":""}</t>
  </si>
  <si>
    <t>column.CarrierServiceName</t>
  </si>
  <si>
    <t>{"name_":"CarrierServiceName","description_":"Carrier Service Name","isPkey_":false,"isBkey_":false,"isInParentPk_":false,"isSerial_":false,"isShown_":true,"dataType_":"char_not_null","defaultValue_":"","shiftPolicy_":"0","inputLength_":40,"decimalPlaces_":0,"minRange_":"","maxRange_":"","justification_":"0","renderCode_":"5","isRequired_":false,"isMaintainable_":true,"usageType_":"primary","excelFormat_":"@","isDisplayedInExcel_":true,"renderExcelFormula_":""}</t>
  </si>
  <si>
    <t>column.CarrierServiceType</t>
  </si>
  <si>
    <t>{"name_":"CarrierServiceType","description_":"Carrier Service Type","isPkey_":false,"isBkey_":false,"isInParentPk_":false,"isSerial_":false,"isShown_":true,"dataType_":"char_not_null","defaultValue_":"T","shiftPolicy_":"1","inputLength_":1,"decimalPlaces_":0,"minRange_":"","maxRange_":"","justification_":"0","renderCode_":"6","isRequired_":false,"isMaintainable_":true,"acceptedValues_":[{"key_":"A","value_":"Air Service"},{"key_":"T","value_":"Truck Service"},{"key_":"L","value_":"LTL Service"},{"key_":"P","value_":"Parcel Service"},{"key_":"O","value_":"Ocean Vessel Service"}],"usageType_":"primary","excelFormat_":"@","isDisplayedInExcel_":true,"renderExcelFormula_":""}</t>
  </si>
  <si>
    <t>column.TmsEnabled</t>
  </si>
  <si>
    <t>{"name_":"TmsEnabled","description_":"TMS-Enabled","isPkey_":false,"isBkey_":false,"isInParentPk_":false,"isSerial_":false,"isShown_":true,"dataType_":"boolean_char","defaultValue_":"N","shiftPolicy_":"1","inputLength_":1,"decimalPlaces_":0,"minRange_":"","maxRange_":"","justification_":"2","renderCode_":"6","isRequired_":true,"isMaintainable_":true,"acceptedValues_":[{"key_":"Y","value_":"Yes"},{"key_":"N","value_":"No"}],"usageType_":"primary","excelFormat_":"@","isDisplayedInExcel_":true,"renderExcelFormula_":""}</t>
  </si>
  <si>
    <t>column.TmsSiteCode</t>
  </si>
  <si>
    <t>{"name_":"TmsSiteCode","description_":"TMS Site","isPkey_":false,"isBkey_":false,"isInParentPk_":false,"isSerial_":false,"isShown_":true,"dataType_":"char_not_null","defaultValue_":"","shiftPolicy_":"1","inputLength_":20,"decimalPlaces_":0,"minRange_":"","maxRange_":"","justification_":"0","renderCode_":"5","isRequired_":false,"isMaintainable_":true,"usageType_":"primary","excelFormat_":"@","isDisplayedInExcel_":true,"renderExcelFormula_":""}</t>
  </si>
  <si>
    <t>column.MdmEnabled</t>
  </si>
  <si>
    <t>{"name_":"MdmEnabled","description_":"MDM-Enabled","isPkey_":false,"isBkey_":false,"isInParentPk_":false,"isSerial_":false,"isShown_":true,"dataType_":"boolean_smallint","defaultValue_":"0","shiftPolicy_":"0","inputLength_":0,"decimalPlaces_":0,"minRange_":"","maxRange_":"","justification_":"2","renderCode_":"6","isRequired_":true,"isMaintainable_":true,"acceptedValues_":[{"key_":"1","value_":"Yes"},{"key_":"0","value_":"No"}],"usageType_":"primary","excelFormat_":"","isDisplayedInExcel_":true,"renderExcelFormula_":""}</t>
  </si>
  <si>
    <t>column.ShippingLabelDocumentFormat</t>
  </si>
  <si>
    <t>{"name_":"ShippingLabelDocumentFormat","description_":"Shipping Label Document Format","isPkey_":false,"isBkey_":false,"isInParentPk_":false,"isSerial_":false,"isShown_":true,"dataType_":"char_not_null","defaultValue_":"","shiftPolicy_":"0","inputLength_":40,"decimalPlaces_":0,"minRange_":"","maxRange_":"","justification_":"0","renderCode_":"1","isRequired_":false,"isMaintainable_":true,"usageType_":"primary","excelFormat_":"@","isDisplayedInExcel_":true,"renderExcelFormula_":""}</t>
  </si>
  <si>
    <t>column.ShippingLabelOption</t>
  </si>
  <si>
    <t>{"name_":"ShippingLabelOption","description_":"Shipping Label Option","isPkey_":false,"isBkey_":false,"isInParentPk_":false,"isSerial_":false,"isShown_":true,"dataType_":"smallint","defaultValue_":"0","shiftPolicy_":"0","inputLength_":5,"decimalPlaces_":0,"minRange_":"","maxRange_":"","justification_":"0","renderCode_":"6","isRequired_":true,"isMaintainable_":true,"acceptedValues_":[{"key_":"0","value_":"None"},{"key_":"1","value_":"Prepicking"},{"key_":"2","value_":"Postpicking"}],"usageType_":"primary","excelFormat_":"####0","isDisplayedInExcel_":true,"renderExcelFormula_":""}</t>
  </si>
  <si>
    <t>column.CarrierLabelOption</t>
  </si>
  <si>
    <t>{"name_":"CarrierLabelOption","description_":"Carrier Label Option","isPkey_":false,"isBkey_":false,"isInParentPk_":false,"isSerial_":false,"isShown_":true,"dataType_":"smallint","defaultValue_":"0","shiftPolicy_":"0","inputLength_":5,"decimalPlaces_":0,"minRange_":"","maxRange_":"","justification_":"0","renderCode_":"6","isRequired_":true,"isMaintainable_":true,"acceptedValues_":[{"key_":"0","value_":"None"},{"key_":"1","value_":"Prepicking"},{"key_":"2","value_":"Postpicking"}],"usageType_":"primary","excelFormat_":"####0","isDisplayedInExcel_":true,"renderExcelFormula_":""}</t>
  </si>
  <si>
    <t>column.ShippingLabelRequired</t>
  </si>
  <si>
    <t>{"name_":"ShippingLabelRequired","description_":"Shipping Label Required","isPkey_":false,"isBkey_":false,"isInParentPk_":false,"isSerial_":false,"isShown_":true,"dataType_":"boolean_smallint","defaultValue_":"0","shiftPolicy_":"0","inputLength_":0,"decimalPlaces_":0,"minRange_":"","maxRange_":"","justification_":"2","renderCode_":"6","isRequired_":true,"isMaintainable_":true,"acceptedValues_":[{"key_":"1","value_":"Yes"},{"key_":"0","value_":"No"}],"usageType_":"primary","excelFormat_":"","isDisplayedInExcel_":true,"renderExcelFormula_":""}</t>
  </si>
  <si>
    <t>column.SmallPackage</t>
  </si>
  <si>
    <t>{"name_":"SmallPackage","description_":"Small Package","isPkey_":false,"isBkey_":false,"isInParentPk_":false,"isSerial_":false,"isShown_":true,"dataType_":"boolean_char","defaultValue_":"Y","shiftPolicy_":"1","inputLength_":1,"decimalPlaces_":0,"minRange_":"","maxRange_":"","justification_":"2","renderCode_":"6","isRequired_":true,"isMaintainable_":true,"acceptedValues_":[{"key_":"Y","value_":"Yes"},{"key_":"N","value_":"No"}],"usageType_":"primary","excelFormat_":"@","isDisplayedInExcel_":true,"renderExcelFormula_":""}</t>
  </si>
  <si>
    <t>column.MasterPackListRequired</t>
  </si>
  <si>
    <t>{"name_":"MasterPackListRequired","description_":"Master Packing List Required","isPkey_":false,"isBkey_":false,"isInParentPk_":false,"isSerial_":false,"isShown_":true,"dataType_":"boolean_char","defaultValue_":"N","shiftPolicy_":"1","inputLength_":1,"decimalPlaces_":0,"minRange_":"","maxRange_":"","justification_":"2","renderCode_":"6","isRequired_":true,"isMaintainable_":true,"acceptedValues_":[{"key_":"Y","value_":"Yes"},{"key_":"N","value_":"No"}],"usageType_":"primary","excelFormat_":"@","isDisplayedInExcel_":true,"renderExcelFormula_":""}</t>
  </si>
  <si>
    <t>column.BillOfLadingRequired</t>
  </si>
  <si>
    <t>{"name_":"BillOfLadingRequired","description_":"Bill of Lading Required","isPkey_":false,"isBkey_":false,"isInParentPk_":false,"isSerial_":false,"isShown_":true,"dataType_":"boolean_char","defaultValue_":"N","shiftPolicy_":"1","inputLength_":1,"decimalPlaces_":0,"minRange_":"","maxRange_":"","justification_":"2","renderCode_":"6","isRequired_":true,"isMaintainable_":true,"acceptedValues_":[{"key_":"Y","value_":"Yes"},{"key_":"N","value_":"No"}],"usageType_":"primary","excelFormat_":"@","isDisplayedInExcel_":true,"renderExcelFormula_":""}</t>
  </si>
  <si>
    <t>column.ManifestRequired</t>
  </si>
  <si>
    <t>{"name_":"ManifestRequired","description_":"Manifest Required","isPkey_":false,"isBkey_":false,"isInParentPk_":false,"isSerial_":false,"isShown_":true,"dataType_":"boolean_char","defaultValue_":"N","shiftPolicy_":"1","inputLength_":1,"decimalPlaces_":0,"minRange_":"","maxRange_":"","justification_":"2","renderCode_":"6","isRequired_":true,"isMaintainable_":true,"acceptedValues_":[{"key_":"Y","value_":"Yes"},{"key_":"N","value_":"No"}],"usageType_":"primary","excelFormat_":"@","isDisplayedInExcel_":true,"renderExcelFormula_":""}</t>
  </si>
  <si>
    <t>column.ProBillRequired</t>
  </si>
  <si>
    <t>{"name_":"ProBillRequired","description_":"PRO Bill Required","isPkey_":false,"isBkey_":false,"isInParentPk_":false,"isSerial_":false,"isShown_":true,"dataType_":"boolean_char","defaultValue_":"N","shiftPolicy_":"1","inputLength_":1,"decimalPlaces_":0,"minRange_":"","maxRange_":"","justification_":"2","renderCode_":"6","isRequired_":true,"isMaintainable_":true,"acceptedValues_":[{"key_":"Y","value_":"Yes"},{"key_":"N","value_":"No"}],"usageType_":"primary","excelFormat_":"@","isDisplayedInExcel_":true,"renderExcelFormula_":""}</t>
  </si>
  <si>
    <t>column.VerifyTrailer</t>
  </si>
  <si>
    <t>{"name_":"VerifyTrailer","description_":"Verify Trailer","isPkey_":false,"isBkey_":false,"isInParentPk_":false,"isSerial_":false,"isShown_":true,"dataType_":"boolean_char","defaultValue_":"N","shiftPolicy_":"1","inputLength_":1,"decimalPlaces_":0,"minRange_":"","maxRange_":"","justification_":"2","renderCode_":"6","isRequired_":true,"isMaintainable_":true,"acceptedValues_":[{"key_":"Y","value_":"Yes"},{"key_":"N","value_":"No"}],"usageType_":"primary","excelFormat_":"@","isDisplayedInExcel_":true,"renderExcelFormula_":""}</t>
  </si>
  <si>
    <t>column.AutomaticShipComplete</t>
  </si>
  <si>
    <t>{"name_":"AutomaticShipComplete","description_":"Automatic Ship Complete","isPkey_":false,"isBkey_":false,"isInParentPk_":false,"isSerial_":false,"isShown_":true,"dataType_":"boolean_smallint","defaultValue_":"0","shiftPolicy_":"0","inputLength_":0,"decimalPlaces_":0,"minRange_":"","maxRange_":"","justification_":"2","renderCode_":"6","isRequired_":true,"isMaintainable_":true,"acceptedValues_":[{"key_":"1","value_":"Yes"},{"key_":"0","value_":"No"}],"usageType_":"primary","excelFormat_":"","isDisplayedInExcel_":true,"renderExcelFormula_":""}</t>
  </si>
  <si>
    <t>column.DestinationLocation</t>
  </si>
  <si>
    <t>{"name_":"DestinationLocation","description_":"Destination Location","isPkey_":false,"isBkey_":false,"isInParentPk_":false,"isSerial_":false,"isShown_":true,"dataType_":"char_not_null","defaultValue_":"","shiftPolicy_":"1","inputLength_":10,"decimalPlaces_":0,"minRange_":"","maxRange_":"","justification_":"0","renderCode_":"5","isRequired_":false,"isMaintainable_":true,"usageType_":"primary","excelFormat_":"@","isDisplayedInExcel_":true,"renderExcelFormula_":""}</t>
  </si>
  <si>
    <t>column.StagingLocation</t>
  </si>
  <si>
    <t>{"name_":"StagingLocation","description_":"Staging Location","isPkey_":false,"isBkey_":false,"isInParentPk_":false,"isSerial_":false,"isShown_":true,"dataType_":"char_not_null","defaultValue_":"","shiftPolicy_":"1","inputLength_":10,"decimalPlaces_":0,"minRange_":"","maxRange_":"","justification_":"0","renderCode_":"5","isRequired_":false,"isMaintainable_":true,"usageType_":"primary","excelFormat_":"@","isDisplayedInExcel_":true,"renderExcelFormula_":""}</t>
  </si>
  <si>
    <t>column.DefaultOrderPriority</t>
  </si>
  <si>
    <t>{"name_":"DefaultOrderPriority","description_":"Default Order Priority","isPkey_":false,"isBkey_":false,"isInParentPk_":false,"isSerial_":false,"isShown_":true,"dataType_":"integer","defaultValue_":"500","shiftPolicy_":"0","inputLength_":10,"decimalPlaces_":0,"minRange_":"1","maxRange_":"999","justification_":"1","renderCode_":"11","isRequired_":true,"isMaintainable_":true,"displayFormat_":"9999999999","usageType_":"primary","excelFormat_":"#########0","isDisplayedInExcel_":true,"renderExcelFormula_":""}</t>
  </si>
  <si>
    <t>column.AllowFreightCharges</t>
  </si>
  <si>
    <t>{"name_":"AllowFreightCharges","description_":"Allow Freight Charges","isPkey_":false,"isBkey_":false,"isInParentPk_":false,"isSerial_":false,"isShown_":true,"dataType_":"boolean_char","defaultValue_":"N","shiftPolicy_":"1","inputLength_":1,"decimalPlaces_":0,"minRange_":"","maxRange_":"","justification_":"2","renderCode_":"6","isRequired_":true,"isMaintainable_":true,"acceptedValues_":[{"key_":"Y","value_":"Yes"},{"key_":"N","value_":"No"}],"usageType_":"primary","excelFormat_":"@","isDisplayedInExcel_":true,"renderExcelFormula_":""}</t>
  </si>
  <si>
    <t>column.RecordId</t>
  </si>
  <si>
    <t>{"name_":"RecordId","description_":"Record ID","isPkey_":false,"isBkey_":false,"isInParentPk_":false,"isSerial_":true,"isShown_":true,"dataType_":"integer","defaultValue_":"","shiftPolicy_":"0","inputLength_":10,"decimalPlaces_":0,"minRange_":"-2,147,483,647","maxRange_":"2,147,483,647","justification_":"1","renderCode_":"11","isRequired_":true,"isMaintainable_":false,"displayFormat_":"9999999999","usageType_":"primary","excelFormat_":"#########0","isDisplayedInExcel_":true,"renderExcelFormula_":""}</t>
  </si>
  <si>
    <t>criteria.CarrierService</t>
  </si>
  <si>
    <t>BCCR EA;BCCR KA;BCCR KE;BCCR MT;BCCR VN;BCNO EA;BCNO HY;BCNO PG;BCSO EA;BURN NW;FRVY EA;GBSH BI;GBSH SC;GLSC US;GVRD EA;GVRD LA;GVRD NS;GVRD RI;GVRD SO;GVRD SU;KAML VA;NOWE AT;NOWE BC;NOWE CO;OUTO PR;VANC DT;VANC EA;VANC KA;VANC WE;VNIS CR;VNIS MD;VNIS NO;VNIS PQ;VNIS TU;VNIS UP;VWAV PU;VWCO PU;VWCS PU;VWOT PU;WHIS GB;WHIS L1</t>
  </si>
  <si>
    <t>criteria.CarrierServiceName</t>
  </si>
  <si>
    <t>criteria.CarrierServiceType</t>
  </si>
  <si>
    <t>criteria.Carrier</t>
  </si>
  <si>
    <t>criteria.TmsEnabled</t>
  </si>
  <si>
    <t>criteria.TmsSiteCode</t>
  </si>
  <si>
    <t>criteria.MdmEnabled</t>
  </si>
  <si>
    <t>criteria.SmallPackage</t>
  </si>
  <si>
    <t>criteria.AutomaticShipComplete</t>
  </si>
  <si>
    <t>criteria.DestinationLocation</t>
  </si>
  <si>
    <t>criteria.DefaultOrderPriority</t>
  </si>
  <si>
    <t>criteria.ShippingLabelDocumentFormat</t>
  </si>
  <si>
    <t>criteria.MasterPackListRequired</t>
  </si>
  <si>
    <t>criteria.BillOfLadingRequired</t>
  </si>
  <si>
    <t>criteria.ManifestRequired</t>
  </si>
  <si>
    <t>criteria.ProBillRequired</t>
  </si>
  <si>
    <t>criteria.VerifyTrailer</t>
  </si>
  <si>
    <t>criteria.AllowFreightCharges</t>
  </si>
  <si>
    <t>criteria.Warehouse</t>
  </si>
  <si>
    <t>{SESSION.WMS_WAREHOUSE}</t>
  </si>
  <si>
    <t>debug.webservice.request</t>
  </si>
  <si>
    <t>debug.webservice.response</t>
  </si>
  <si>
    <t>Carrier Service Type Code</t>
  </si>
  <si>
    <t>domain.values.CarrierServiceType</t>
  </si>
  <si>
    <t>TecsysCarrierServiceTypeValues5430039</t>
  </si>
  <si>
    <t>A</t>
  </si>
  <si>
    <t>Air Service</t>
  </si>
  <si>
    <t>Truck Service</t>
  </si>
  <si>
    <t>L</t>
  </si>
  <si>
    <t>LTL Service</t>
  </si>
  <si>
    <t>P</t>
  </si>
  <si>
    <t>Parcel Service</t>
  </si>
  <si>
    <t>O</t>
  </si>
  <si>
    <t>Ocean Vessel Service</t>
  </si>
  <si>
    <t>TMS-Enabled Code</t>
  </si>
  <si>
    <t>domain.values.TmsEnabled</t>
  </si>
  <si>
    <t>TecsysTmsEnabledValues5430039</t>
  </si>
  <si>
    <t>Yes</t>
  </si>
  <si>
    <t>No</t>
  </si>
  <si>
    <t>MDM-Enabled Code</t>
  </si>
  <si>
    <t>domain.values.MdmEnabled</t>
  </si>
  <si>
    <t>TecsysMdmEnabledValues5430039</t>
  </si>
  <si>
    <t>Shipping Label Option Code</t>
  </si>
  <si>
    <t>domain.values.ShippingLabelOption</t>
  </si>
  <si>
    <t>TecsysShippingLabelOptionValues5430039</t>
  </si>
  <si>
    <t>None</t>
  </si>
  <si>
    <t>Prepicking</t>
  </si>
  <si>
    <t>Postpicking</t>
  </si>
  <si>
    <t>Carrier Label Option Code</t>
  </si>
  <si>
    <t>domain.values.CarrierLabelOption</t>
  </si>
  <si>
    <t>TecsysCarrierLabelOptionValues5430039</t>
  </si>
  <si>
    <t>Shipping Label Required Code</t>
  </si>
  <si>
    <t>domain.values.ShippingLabelRequired</t>
  </si>
  <si>
    <t>TecsysShippingLabelRequiredValues5430039</t>
  </si>
  <si>
    <t>Small Package Code</t>
  </si>
  <si>
    <t>domain.values.SmallPackage</t>
  </si>
  <si>
    <t>TecsysSmallPackageValues5430039</t>
  </si>
  <si>
    <t>Master Packing List Required Code</t>
  </si>
  <si>
    <t>domain.values.MasterPackListRequired</t>
  </si>
  <si>
    <t>TecsysMasterPackListRequiredValues5430039</t>
  </si>
  <si>
    <t>Bill of Lading Required Code</t>
  </si>
  <si>
    <t>domain.values.BillOfLadingRequired</t>
  </si>
  <si>
    <t>TecsysBillOfLadingRequiredValues5430039</t>
  </si>
  <si>
    <t>Manifest Required Code</t>
  </si>
  <si>
    <t>domain.values.ManifestRequired</t>
  </si>
  <si>
    <t>TecsysManifestRequiredValues5430039</t>
  </si>
  <si>
    <t>PRO Bill Required Code</t>
  </si>
  <si>
    <t>domain.values.ProBillRequired</t>
  </si>
  <si>
    <t>TecsysProBillRequiredValues5430039</t>
  </si>
  <si>
    <t>Verify Trailer Code</t>
  </si>
  <si>
    <t>domain.values.VerifyTrailer</t>
  </si>
  <si>
    <t>TecsysVerifyTrailerValues5430039</t>
  </si>
  <si>
    <t>Automatic Ship Complete Code</t>
  </si>
  <si>
    <t>domain.values.AutomaticShipComplete</t>
  </si>
  <si>
    <t>TecsysAutomaticShipCompleteValues5430039</t>
  </si>
  <si>
    <t>Allow Freight Charges Code</t>
  </si>
  <si>
    <t>domain.values.AllowFreightCharges</t>
  </si>
  <si>
    <t>TecsysAllowFreightChargesValues5430039</t>
  </si>
  <si>
    <t>COMM LOG</t>
  </si>
  <si>
    <t>VAN KAM</t>
  </si>
  <si>
    <t>ZION FREIGHT</t>
  </si>
  <si>
    <t>LDB TRK</t>
  </si>
  <si>
    <t>FAIRON</t>
  </si>
  <si>
    <t>MANITOULIN</t>
  </si>
  <si>
    <t>SQUAMISH FREIGHT</t>
  </si>
  <si>
    <t>Carrier Service Type Code Code</t>
  </si>
  <si>
    <t>TMS-Enabled Code Code</t>
  </si>
  <si>
    <t>MDM-Enabled Code Code</t>
  </si>
  <si>
    <t>Shipping Label Option Code Code</t>
  </si>
  <si>
    <t>Carrier Label Option Code Code</t>
  </si>
  <si>
    <t>Shipping Label Required Code Code</t>
  </si>
  <si>
    <t>Small Package Code Code</t>
  </si>
  <si>
    <t>Master Packing List Required Code Code</t>
  </si>
  <si>
    <t>Bill of Lading Required Code Code</t>
  </si>
  <si>
    <t>Manifest Required Code Code</t>
  </si>
  <si>
    <t>PRO Bill Required Code Code</t>
  </si>
  <si>
    <t>Verify Trailer Code Code</t>
  </si>
  <si>
    <t>Automatic Ship Complete Code Code</t>
  </si>
  <si>
    <t>Allow Freight Charges Code Code</t>
  </si>
  <si>
    <t>Carrier Service Type Code Code Code</t>
  </si>
  <si>
    <t>TMS-Enabled Code Code Code</t>
  </si>
  <si>
    <t>MDM-Enabled Code Code Code</t>
  </si>
  <si>
    <t>Shipping Label Option Code Code Code</t>
  </si>
  <si>
    <t>Carrier Label Option Code Code Code</t>
  </si>
  <si>
    <t>Shipping Label Required Code Code Code</t>
  </si>
  <si>
    <t>Small Package Code Code Code</t>
  </si>
  <si>
    <t>Master Packing List Required Code Code Code</t>
  </si>
  <si>
    <t>Bill of Lading Required Code Code Code</t>
  </si>
  <si>
    <t>Manifest Required Code Code Code</t>
  </si>
  <si>
    <t>PRO Bill Required Code Code Code</t>
  </si>
  <si>
    <t>Verify Trailer Code Code Code</t>
  </si>
  <si>
    <t>Automatic Ship Complete Code Code Code</t>
  </si>
  <si>
    <t>Allow Freight Charges Code Code Code</t>
  </si>
  <si>
    <t>Carrier Service Type Code Code Code Code</t>
  </si>
  <si>
    <t>TMS-Enabled Code Code Code Code</t>
  </si>
  <si>
    <t>MDM-Enabled Code Code Code Code</t>
  </si>
  <si>
    <t>Shipping Label Option Code Code Code Code</t>
  </si>
  <si>
    <t>Carrier Label Option Code Code Code Code</t>
  </si>
  <si>
    <t>Shipping Label Required Code Code Code Code</t>
  </si>
  <si>
    <t>Small Package Code Code Code Code</t>
  </si>
  <si>
    <t>Master Packing List Required Code Code Code Code</t>
  </si>
  <si>
    <t>Bill of Lading Required Code Code Code Code</t>
  </si>
  <si>
    <t>Manifest Required Code Code Code Code</t>
  </si>
  <si>
    <t>PRO Bill Required Code Code Code Code</t>
  </si>
  <si>
    <t>Verify Trailer Code Code Code Code</t>
  </si>
  <si>
    <t>Automatic Ship Complete Code Code Code Code</t>
  </si>
  <si>
    <t>Allow Freight Charges Code Code Code Code</t>
  </si>
  <si>
    <t>abddeef7-5f0c-4ac7-9279-b7b3d6eeafb2</t>
  </si>
  <si>
    <t>&lt;soapenv:Envelope xmlns:soapenv="http://schemas.xmlsoap.org/soap/envelope/" xmlns:wsc="wsclient.meta.tecsys.com"&gt;
   &lt;soapenv:Header/&gt;
   &lt;soapenv:Body&gt;
      &lt;wsc:updateResult&gt;
         &lt;arg0&gt;
           &lt;userName&gt;mavaldez_adm&lt;/userName&gt;
           &lt;sessionId&gt;abddeef7-5f0c-4ac7-9279-b7b3d6eeafb2&lt;/sessionId&gt;
           &lt;transactions&gt;
  &lt;action&gt;createOrUpdate&lt;/action&gt;
  &lt;data&gt;
    &lt;WmsCarrierService&gt;
         &lt;Warehouse&gt;VDC&lt;/Warehouse&gt;_x000D_
&lt;CarrierService&gt;BCCR EA&lt;/CarrierService&gt;_x000D_
&lt;CarrierMaster-CarrierLogo&gt;&lt;/CarrierMaster-CarrierLogo&gt;_x000D_
&lt;Carrier&gt;COMM LOG&lt;/Carrier&gt;_x000D_
&lt;CarrierServiceName&gt;BCCR EA&lt;/CarrierServiceName&gt;_x000D_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&lt;CarrierService&gt;BCCR KA&lt;/CarrierService&gt;_x000D_
&lt;CarrierMaster-CarrierLogo&gt;&lt;/CarrierMaster-CarrierLogo&gt;_x000D_
&lt;Carrier&gt;COMM LOG&lt;/Carrier&gt;_x000D_
&lt;CarrierServiceName&gt;BCCR KA&lt;/CarrierServiceName&gt;_x000D_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&lt;CarrierService&gt;BCCR KE&lt;/CarrierService&gt;_x000D_
&lt;CarrierMaster-CarrierLogo&gt;&lt;/CarrierMaster-CarrierLogo&gt;_x000D_
&lt;Carrier&gt;COMM LOG&lt;/Carrier&gt;_x000D_
&lt;CarrierServiceName&gt;BCCR KE&lt;/CarrierServiceName&gt;_x000D_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&lt;CarrierService&gt;BCCR MT&lt;/CarrierService&gt;_x000D_
&lt;CarrierMaster-CarrierLogo&gt;&lt;/CarrierMaster-CarrierLogo&gt;_x000D_
&lt;Carrier&gt;COMM LOG&lt;/Carrier&gt;_x000D_
&lt;CarrierServiceName&gt;BCCR MT&lt;/CarrierServiceName&gt;_x000D_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&lt;CarrierService&gt;BCCR VN&lt;/CarrierService&gt;_x000D_
&lt;CarrierMaster-CarrierLogo&gt;&lt;/CarrierMaster-CarrierLogo&gt;_x000D_
&lt;Carrier&gt;COMM LOG&lt;/Carrier&gt;_x000D_
&lt;CarrierServiceName&gt;BCCR VN&lt;/CarrierServiceName&gt;_x000D_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&lt;CarrierService&gt;BCNO EA&lt;/CarrierService&gt;_x000D_
&lt;CarrierMaster-CarrierLogo&gt;&lt;/CarrierMaster-CarrierLogo&gt;_x000D_
&lt;Carrier&gt;BANDSTRA&lt;/Carrier&gt;_x000D_
&lt;CarrierServiceName&gt;BCNO EA&lt;/CarrierServiceName&gt;_x000D_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&lt;CarrierService&gt;BCNO HY&lt;/CarrierService&gt;_x000D_
&lt;CarrierMaster-CarrierLogo&gt;&lt;/CarrierMaster-CarrierLogo&gt;_x000D_
&lt;Carrier&gt;VAN KAM&lt;/Carrier&gt;_x000D_
&lt;CarrierServiceName&gt;BCNO HY&lt;/CarrierServiceName&gt;_x000D_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&lt;CarrierService&gt;BCNO PG&lt;/CarrierService&gt;_x000D_
&lt;CarrierMaster-CarrierLogo&gt;&lt;/CarrierMaster-CarrierLogo&gt;_x000D_
&lt;Carrier&gt;COMM LOG&lt;/Carrier&gt;_x000D_
&lt;CarrierServiceName&gt;BCNO PG&lt;/CarrierServiceName&gt;_x000D_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&lt;CarrierService&gt;BCSO EA&lt;/CarrierService&gt;_x000D_
&lt;CarrierMaster-CarrierLogo&gt;&lt;/CarrierMaster-CarrierLogo&gt;_x000D_
&lt;Carrier&gt;ZION FREIGHT&lt;/Carrier&gt;_x000D_
&lt;CarrierServiceName&gt;BCSO EA&lt;/CarrierServiceName&gt;_x000D_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&lt;CarrierService&gt;BURN NW&lt;/CarrierService&gt;_x000D_
&lt;CarrierMaster-CarrierLogo&gt;&lt;/CarrierMaster-CarrierLogo&gt;_x000D_
&lt;Carrier&gt;LDB TRK&lt;/Carrier&gt;_x000D_
&lt;CarrierServiceName&gt;BURN NW&lt;/CarrierServiceName&gt;_x000D_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&lt;CarrierService&gt;FRVY EA&lt;/CarrierService&gt;_x000D_
&lt;CarrierMaster-CarrierLogo&gt;&lt;/CarrierMaster-CarrierLogo&gt;_x000D_
&lt;Carrier&gt;COMM LOG&lt;/Carrier&gt;_x000D_
&lt;CarrierServiceName&gt;FRVY EA&lt;/CarrierServiceName&gt;_x000D_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&lt;CarrierService&gt;GBSH BI&lt;/CarrierService&gt;_x000D_
&lt;CarrierMaster-CarrierLogo&gt;&lt;/CarrierMaster-CarrierLogo&gt;_x000D_
&lt;Carrier&gt;FAIRON&lt;/Carrier&gt;_x000D_
&lt;CarrierServiceName&gt;GBSH BI&lt;/CarrierServiceName&gt;_x000D_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&lt;CarrierService&gt;GVRD EA&lt;/CarrierService&gt;_x000D_
&lt;CarrierMaster-CarrierLogo&gt;&lt;/CarrierMaster-CarrierLogo&gt;_x000D_
&lt;Carrier&gt;LDB TRK&lt;/Carrier&gt;_x000D_
&lt;CarrierServiceName&gt;GVRD EA&lt;/CarrierServiceName&gt;_x000D_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&lt;CarrierService&gt;GVRD LA&lt;/CarrierService&gt;_x000D_
&lt;CarrierMaster-CarrierLogo&gt;&lt;/CarrierMaster-CarrierLogo&gt;_x000D_
&lt;Carrier&gt;LDB TRK&lt;/Carrier&gt;_x000D_
&lt;CarrierServiceName&gt;GVRD LA&lt;/CarrierServiceName&gt;_x000D_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&lt;CarrierService&gt;GVRD NS&lt;/CarrierService&gt;_x000D_
&lt;CarrierMaster-CarrierLogo&gt;&lt;/CarrierMaster-CarrierLogo&gt;_x000D_
&lt;Carrier&gt;LDB TRK&lt;/Carrier&gt;_x000D_
&lt;CarrierServiceName&gt;GVRD NS&lt;/CarrierServiceName&gt;_x000D_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&lt;CarrierService&gt;GVRD RI&lt;/CarrierService&gt;_x000D_
&lt;CarrierMaster-CarrierLogo&gt;&lt;/CarrierMaster-CarrierLogo&gt;_x000D_
&lt;Carrier&gt;LDB TRK&lt;/Carrier&gt;_x000D_
&lt;CarrierServiceName&gt;GVRD RI&lt;/CarrierServiceName&gt;_x000D_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&lt;CarrierService&gt;GVRD SO&lt;/CarrierService&gt;_x000D_
&lt;CarrierMaster-CarrierLogo&gt;&lt;/CarrierMaster-CarrierLogo&gt;_x000D_
&lt;Carrier&gt;LDB TRK&lt;/Carrier&gt;_x000D_
&lt;CarrierServiceName&gt;GVRD SO&lt;/CarrierServiceName&gt;_x000D_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&lt;CarrierService&gt;GVRD SU&lt;/CarrierService&gt;_x000D_
&lt;CarrierMaster-CarrierLogo&gt;&lt;/CarrierMaster-CarrierLogo&gt;_x000D_
&lt;Carrier&gt;LDB TRK&lt;/Carrier&gt;_x000D_
&lt;CarrierServiceName&gt;GVRD SU&lt;/CarrierServiceName&gt;_x000D_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&lt;CarrierService&gt;KAML VA&lt;/CarrierService&gt;_x000D_
&lt;CarrierMaster-CarrierLogo&gt;&lt;/CarrierMaster-CarrierLogo&gt;_x000D_
&lt;Carrier&gt;VAN KAM&lt;/Carrier&gt;_x000D_
&lt;CarrierServiceName&gt;KAML VA&lt;/CarrierServiceName&gt;_x000D_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&lt;CarrierService&gt;NOWE AT&lt;/CarrierService&gt;_x000D_
&lt;CarrierMaster-CarrierLogo&gt;&lt;/CarrierMaster-CarrierLogo&gt;_x000D_
&lt;Carrier&gt;MANITOULIN&lt;/Carrier&gt;_x000D_
&lt;CarrierServiceName&gt;NOWE AT&lt;/CarrierServiceName&gt;_x000D_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&lt;CarrierService&gt;NOWE CO&lt;/CarrierService&gt;_x000D_
&lt;CarrierMaster-CarrierLogo&gt;&lt;/CarrierMaster-CarrierLogo&gt;_x000D_
&lt;Carrier&gt;VAN KAM&lt;/Carrier&gt;_x000D_
&lt;CarrierServiceName&gt;NOWE CO&lt;/CarrierServiceName&gt;_x000D_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&lt;CarrierService&gt;VANC DT&lt;/CarrierService&gt;_x000D_
&lt;CarrierMaster-CarrierLogo&gt;&lt;/CarrierMaster-CarrierLogo&gt;_x000D_
&lt;Carrier&gt;LDB TRK&lt;/Carrier&gt;_x000D_
&lt;CarrierServiceName&gt;VANC DT&lt;/CarrierServiceName&gt;_x000D_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&lt;CarrierService&gt;VANC EA&lt;/CarrierService&gt;_x000D_
&lt;CarrierMaster-CarrierLogo&gt;&lt;/CarrierMaster-CarrierLogo&gt;_x000D_
&lt;Carrier&gt;LDB TRK&lt;/Carrier&gt;_x000D_
&lt;CarrierServiceName&gt;VANC EA&lt;/CarrierServiceName&gt;_x000D_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&lt;CarrierService&gt;VANC KA&lt;/CarrierService&gt;_x000D_
&lt;CarrierMaster-CarrierLogo&gt;&lt;/CarrierMaster-CarrierLogo&gt;_x000D_
&lt;Carrier&gt;VAN KAM&lt;/Carrier&gt;_x000D_
&lt;CarrierServiceName&gt;VANC KA&lt;/CarrierServiceName&gt;_x000D_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&lt;CarrierService&gt;VANC WE&lt;/CarrierService&gt;_x000D_
&lt;CarrierMaster-CarrierLogo&gt;&lt;/CarrierMaster-CarrierLogo&gt;_x000D_
&lt;Carrier&gt;LDB TRK&lt;/Carrier&gt;_x000D_
&lt;CarrierServiceName&gt;VANC WE&lt;/CarrierServiceName&gt;_x000D_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&lt;CarrierService&gt;VNIS CR&lt;/CarrierService&gt;_x000D_
&lt;CarrierMaster-CarrierLogo&gt;&lt;/CarrierMaster-CarrierLogo&gt;_x000D_
&lt;Carrier&gt;VAN KAM&lt;/Carrier&gt;_x000D_
&lt;CarrierServiceName&gt;VNIS CR&lt;/CarrierServiceName&gt;_x000D_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&lt;CarrierService&gt;VNIS MD&lt;/CarrierService&gt;_x000D_
&lt;CarrierMaster-CarrierLogo&gt;&lt;/CarrierMaster-CarrierLogo&gt;_x000D_
&lt;Carrier&gt;VAN KAM&lt;/Carrier&gt;_x000D_
&lt;CarrierServiceName&gt;VNIS MD&lt;/CarrierServiceName&gt;_x000D_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&lt;ManifestRequired&gt;Y&lt;/ManifestRequired&gt;_x000D_
&lt;ProBillRequired&gt;N&lt;/ProBillRequired&gt;_x000D_
&lt;VerifyTrailer&gt;Y&lt;/VerifyTrailer&gt;_x000D_
&lt;AutomaticShipComplete&gt;0&lt;/AutomaticShipComplete&gt;_x000D_
&lt;DestinationLocation&gt;&lt;/DestinationLocation&gt;_x000D_
&lt;StagingLocation&gt;&lt;/StagingLocation&gt;_x000D_
&lt;DefaultOrderPriority&gt;500&lt;/DefaultOrderPriority&gt;_x000D_
&lt;AllowFreightCharges&gt;N&lt;/AllowFreightCharges&gt;_x000D_
&lt;RecordId&gt;&lt;/RecordId&gt;_x000D_
    &lt;/WmsCarrierService&gt;
  &lt;/data&gt;
&lt;/transactions&gt;
&lt;transactions&gt;
  &lt;action&gt;createOrUpdate&lt;/action&gt;
  &lt;data&gt;
    &lt;WmsCarrierService&gt;
         &lt;Warehouse&gt;VDC&lt;/Warehouse&gt;_x000D_
&lt;CarrierService&gt;VNIS NO&lt;/CarrierService&gt;_x000D_
&lt;CarrierMaster-CarrierLogo&gt;&lt;/CarrierMaster-CarrierLogo&gt;_x000D_
&lt;Carrier&gt;VAN KAM&lt;/Carrier&gt;_x000D_
&lt;CarrierServiceName&gt;VNIS NO&lt;/CarrierServiceName&gt;_x000D_
&lt;CarrierServiceType&gt;T&lt;/CarrierServiceType&gt;_x000D_
&lt;TmsEnabled&gt;N&lt;/TmsEnabled&gt;_x000D_
&lt;TmsSiteCode&gt;&lt;/TmsSiteCode&gt;_x000D_
&lt;MdmEnabled&gt;0&lt;/MdmEnabled&gt;_x000D_
&lt;ShippingLabelDocumentFormat&gt;&lt;/ShippingLabelDocumentFormat&gt;_x000D_
&lt;ShippingLabelOption&gt;0&lt;/ShippingLabelOption&gt;_x000D_
&lt;CarrierLabelOption&gt;0&lt;/CarrierLabelOption&gt;_x000D_
&lt;ShippingLabelRequired&gt;0&lt;/ShippingLabelRequired&gt;_x000D_
&lt;SmallPackage&gt;N&lt;/SmallPackage&gt;_x000D_
&lt;MasterPackListRequired&gt;N&lt;/MasterPackListRequired&gt;_x000D_
&lt;BillOfLadingRequired&gt;Y&lt;/BillOfLadingRequired&gt;_x000D_
&lt;M</t>
  </si>
  <si>
    <t>&lt;soap:Envelope xmlns:soap="http://schemas.xmlsoap.org/soap/envelope/"&gt;&lt;soap:Body&gt;&lt;ns2:updateResultResponse xmlns:ns2="wsclient.meta.tecsys.com"&gt;&lt;return&gt;&lt;status&gt;&lt;code&gt;0&lt;/code&gt;&lt;description&gt;Successful&lt;/description&gt;&lt;timestamp&gt;2019-04-03 12:16:53&lt;/timestamp&gt;&lt;/status&gt;&lt;transactions&gt;&lt;status&gt;&lt;code&gt;0&lt;/code&gt;&lt;description&gt;Successful&lt;/description&gt;&lt;timestamp&gt;2019-04-03 12:16:51&lt;/timestamp&gt;&lt;/status&gt;&lt;action actual="update"&gt;createOrUpdate&lt;/action&gt;&lt;data&gt;&lt;WmsCarrierService&gt;&lt;Warehouse&gt;VDC&lt;/Warehouse&gt;&lt;CarrierService&gt;BCCR EA&lt;/CarrierService&gt;&lt;CarrierMaster-CarrierLogo&gt;COMM LOG&lt;/CarrierMaster-CarrierLogo&gt;&lt;Carrier&gt;COMM LOG&lt;/Carrier&gt;&lt;CarrierServiceName&gt;BCCR EA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RecordId&gt;62&lt;/RecordId&gt;&lt;/WmsCarrierService&gt;&lt;/data&gt;&lt;/transactions&gt;&lt;transactions&gt;&lt;status&gt;&lt;code&gt;105&lt;/code&gt;&lt;description&gt;An application error has occurred.&lt;/description&gt;&lt;timestamp&gt;2019-04-03 12:16:51&lt;/timestamp&gt;&lt;/status&gt;&lt;action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changed.&lt;/Error&gt;&lt;/Errors&gt;&lt;Warehouse&gt;VDC&lt;/Warehouse&gt;&lt;CarrierService&gt;BCCR KA&lt;/CarrierService&gt;&lt;Carrier&gt;COMM LOG&lt;/Carrier&gt;&lt;CarrierServiceName&gt;BCCR KA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12:16:51&lt;/timestamp&gt;&lt;/status&gt;&lt;action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changed.&lt;/Error&gt;&lt;/Errors&gt;&lt;Warehouse&gt;VDC&lt;/Warehouse&gt;&lt;CarrierService&gt;BCCR KE&lt;/CarrierService&gt;&lt;Carrier&gt;COMM LOG&lt;/Carrier&gt;&lt;CarrierServiceName&gt;BCCR KE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12:16:51&lt;/timestamp&gt;&lt;/status&gt;&lt;action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changed.&lt;/Error&gt;&lt;/Errors&gt;&lt;Warehouse&gt;VDC&lt;/Warehouse&gt;&lt;CarrierService&gt;BCCR MT&lt;/CarrierService&gt;&lt;Carrier&gt;COMM LOG&lt;/Carrier&gt;&lt;CarrierServiceName&gt;BCCR MT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12:16:51&lt;/timestamp&gt;&lt;/status&gt;&lt;action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changed.&lt;/Error&gt;&lt;/Errors&gt;&lt;Warehouse&gt;VDC&lt;/Warehouse&gt;&lt;CarrierService&gt;BCCR VN&lt;/CarrierService&gt;&lt;Carrier&gt;COMM LOG&lt;/Carrier&gt;&lt;CarrierServiceName&gt;BCCR VN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12:16:51&lt;/timestamp&gt;&lt;/status&gt;&lt;action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changed.&lt;/Error&gt;&lt;/Errors&gt;&lt;Warehouse&gt;VDC&lt;/Warehouse&gt;&lt;CarrierService&gt;BCNO EA&lt;/CarrierService&gt;&lt;Carrier&gt;BANDSTRA&lt;/Carrier&gt;&lt;CarrierServiceName&gt;BCNO EA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12:16:51&lt;/timestamp&gt;&lt;/status&gt;&lt;action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changed.&lt;/Error&gt;&lt;/Errors&gt;&lt;Warehouse&gt;VDC&lt;/Warehouse&gt;&lt;CarrierService&gt;BCNO HY&lt;/CarrierService&gt;&lt;Carrier&gt;VAN KAM&lt;/Carrier&gt;&lt;CarrierServiceName&gt;BCNO HY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12:16:51&lt;/timestamp&gt;&lt;/status&gt;&lt;action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changed.&lt;/Error&gt;&lt;/Errors&gt;&lt;Warehouse&gt;VDC&lt;/Warehouse&gt;&lt;CarrierService&gt;BCNO PG&lt;/CarrierService&gt;&lt;Carrier&gt;COMM LOG&lt;/Carrier&gt;&lt;CarrierServiceName&gt;BCNO PG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changed.&lt;/Error&gt;&lt;/Errors&gt;&lt;Warehouse&gt;VDC&lt;/Warehouse&gt;&lt;CarrierService&gt;BCSO EA&lt;/CarrierService&gt;&lt;Carrier&gt;ZION FREIGHT&lt;/Carrier&gt;&lt;CarrierServiceName&gt;BCSO EA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changed.&lt;/Error&gt;&lt;/Errors&gt;&lt;Warehouse&gt;VDC&lt;/Warehouse&gt;&lt;CarrierService&gt;BURN NW&lt;/CarrierService&gt;&lt;Carrier&gt;LDB TRK&lt;/Carrier&gt;&lt;CarrierServiceName&gt;BURN NW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changed.&lt;/Error&gt;&lt;/Errors&gt;&lt;Warehouse&gt;VDC&lt;/Warehouse&gt;&lt;CarrierService&gt;FRVY EA&lt;/CarrierService&gt;&lt;Carrier&gt;COMM LOG&lt;/Carrier&gt;&lt;CarrierServiceName&gt;FRVY EA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changed.&lt;/Error&gt;&lt;/Errors&gt;&lt;Warehouse&gt;VDC&lt;/Warehouse&gt;&lt;CarrierService&gt;GBSH BI&lt;/CarrierService&gt;&lt;Carrier&gt;FAIRON&lt;/Carrier&gt;&lt;CarrierServiceName&gt;GBSH BI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changed.&lt;/Error&gt;&lt;/Errors&gt;&lt;Warehouse&gt;VDC&lt;/Warehouse&gt;&lt;CarrierService&gt;GVRD EA&lt;/CarrierService&gt;&lt;Carrier&gt;LDB TRK&lt;/Carrier&gt;&lt;CarrierServiceName&gt;GVRD EA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changed.&lt;/Error&gt;&lt;/Errors&gt;&lt;Warehouse&gt;VDC&lt;/Warehouse&gt;&lt;CarrierService&gt;GVRD LA&lt;/CarrierService&gt;&lt;Carrier&gt;LDB TRK&lt;/Carrier&gt;&lt;CarrierServiceName&gt;GVRD LA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changed.&lt;/Error&gt;&lt;/Errors&gt;&lt;Warehouse&gt;VDC&lt;/Warehouse&gt;&lt;CarrierService&gt;GVRD NS&lt;/CarrierService&gt;&lt;Carrier&gt;LDB TRK&lt;/Carrier&gt;&lt;CarrierServiceName&gt;GVRD NS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changed.&lt;/Error&gt;&lt;/Errors&gt;&lt;Warehouse&gt;VDC&lt;/Warehouse&gt;&lt;CarrierService&gt;GVRD RI&lt;/CarrierService&gt;&lt;Carrier&gt;LDB TRK&lt;/Carrier&gt;&lt;CarrierServiceName&gt;GVRD RI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changed.&lt;/Error&gt;&lt;/Errors&gt;&lt;Warehouse&gt;VDC&lt;/Warehouse&gt;&lt;CarrierService&gt;GVRD SO&lt;/CarrierService&gt;&lt;Carrier&gt;LDB TRK&lt;/Carrier&gt;&lt;CarrierServiceName&gt;GVRD SO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changed.&lt;/Error&gt;&lt;/Errors&gt;&lt;Warehouse&gt;VDC&lt;/Warehouse&gt;&lt;CarrierService&gt;GVRD SU&lt;/CarrierService&gt;&lt;Carrier&gt;LDB TRK&lt;/Carrier&gt;&lt;CarrierServiceName&gt;GVRD SU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changed.&lt;/Error&gt;&lt;/Errors&gt;&lt;Warehouse&gt;VDC&lt;/Warehouse&gt;&lt;CarrierService&gt;KAML VA&lt;/CarrierService&gt;&lt;Carrier&gt;VAN KAM&lt;/Carrier&gt;&lt;CarrierServiceName&gt;KAML VA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changed.&lt;/Error&gt;&lt;/Errors&gt;&lt;Warehouse&gt;VDC&lt;/Warehouse&gt;&lt;CarrierService&gt;NOWE AT&lt;/CarrierService&gt;&lt;Carrier&gt;MANITOULIN&lt;/Carrier&gt;&lt;CarrierServiceName&gt;NOWE AT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changed.&lt;/Error&gt;&lt;/Errors&gt;&lt;Warehouse&gt;VDC&lt;/Warehouse&gt;&lt;CarrierService&gt;NOWE CO&lt;/CarrierService&gt;&lt;Carrier&gt;VAN KAM&lt;/Carrier&gt;&lt;CarrierServiceName&gt;NOWE CO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changed.&lt;/Error&gt;&lt;/Errors&gt;&lt;Warehouse&gt;VDC&lt;/Warehouse&gt;&lt;CarrierService&gt;VANC DT&lt;/CarrierService&gt;&lt;Carrier&gt;LDB TRK&lt;/Carrier&gt;&lt;CarrierServiceName&gt;VANC DT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changed.&lt;/Error&gt;&lt;/Errors&gt;&lt;Warehouse&gt;VDC&lt;/Warehouse&gt;&lt;CarrierService&gt;VANC EA&lt;/CarrierService&gt;&lt;Carrier&gt;LDB TRK&lt;/Carrier&gt;&lt;CarrierServiceName&gt;VANC EA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changed.&lt;/Error&gt;&lt;/Errors&gt;&lt;Warehouse&gt;VDC&lt;/Warehouse&gt;&lt;CarrierService&gt;VANC KA&lt;/CarrierService&gt;&lt;Carrier&gt;VAN KAM&lt;/Carrier&gt;&lt;CarrierServiceName&gt;VANC KA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changed.&lt;/Error&gt;&lt;/Errors&gt;&lt;Warehouse&gt;VDC&lt;/Warehouse&gt;&lt;CarrierService&gt;VANC WE&lt;/CarrierService&gt;&lt;Carrier&gt;LDB TRK&lt;/Carrier&gt;&lt;CarrierServiceName&gt;VANC WE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changed.&lt;/Error&gt;&lt;/Errors&gt;&lt;Warehouse&gt;VDC&lt;/Warehouse&gt;&lt;CarrierService&gt;VNIS CR&lt;/CarrierService&gt;&lt;Carrier&gt;VAN KAM&lt;/Carrier&gt;&lt;CarrierServiceName&gt;VNIS CR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12:16:52&lt;/timestamp&gt;&lt;/status&gt;&lt;action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changed.&lt;/Error&gt;&lt;/Errors&gt;&lt;Warehouse&gt;VDC&lt;/Warehouse&gt;&lt;CarrierService&gt;VNIS MD&lt;/CarrierService&gt;&lt;Carrier&gt;VAN KAM&lt;/Carrier&gt;&lt;CarrierServiceName&gt;VNIS MD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estRequired&gt;&lt;ProBillRequired&gt;N&lt;/ProBillRequired&gt;&lt;VerifyTrailer&gt;Y&lt;/VerifyTrailer&gt;&lt;AutomaticShipComplete&gt;0&lt;/AutomaticShipComplete&gt;&lt;DestinationLocation/&gt;&lt;StagingLocation/&gt;&lt;DefaultOrderPriority&gt;500&lt;/DefaultOrderPriority&gt;&lt;AllowFreightCharges&gt;N&lt;/AllowFreightCharges&gt;&lt;/WmsCarrierService&gt;&lt;/data&gt;&lt;/transactions&gt;&lt;transactions&gt;&lt;status&gt;&lt;code&gt;105&lt;/code&gt;&lt;description&gt;An application error has occurred.&lt;/description&gt;&lt;timestamp&gt;2019-04-03 12:16:53&lt;/timestamp&gt;&lt;/status&gt;&lt;action actual="update"&gt;createOrUpdate&lt;/action&gt;&lt;data&gt;&lt;WmsCarrierService&gt;&lt;Errors&gt;&lt;Error for="Carrier"&gt;Carrier: This value cannot be changed.&lt;/Error&gt;&lt;/Errors&gt;&lt;Warehouse&gt;VDC&lt;/Warehouse&gt;&lt;CarrierService&gt;VNIS NO&lt;/CarrierService&gt;&lt;Carrier&gt;VAN KAM&lt;/Carrier&gt;&lt;CarrierServiceName&gt;VNIS NO&lt;/CarrierServiceName&gt;&lt;CarrierServiceType&gt;T&lt;/CarrierServiceType&gt;&lt;TmsEnabled&gt;N&lt;/TmsEnabled&gt;&lt;TmsSiteCode/&gt;&lt;MdmEnabled&gt;0&lt;/MdmEnabled&gt;&lt;ShippingLabelDocumentFormat/&gt;&lt;ShippingLabelOption&gt;0&lt;/ShippingLabelOption&gt;&lt;CarrierLabelOption&gt;0&lt;/CarrierLabelOption&gt;&lt;ShippingLabelRequired&gt;0&lt;/ShippingLabelRequired&gt;&lt;SmallPackage&gt;N&lt;/SmallPackage&gt;&lt;MasterPackListRequired&gt;N&lt;/MasterPackListRequired&gt;&lt;BillOfLadingRequired&gt;Y&lt;/BillOfLadingRequired&gt;&lt;ManifestRequired&gt;Y&lt;/Ma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</si>
</sst>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0"/>
    <numFmt numFmtId="165" formatCode="#########0"/>
  </numFmts>
  <fonts count="13">
    <font>
      <sz val="11"/>
      <color indexed="8"/>
      <name val="Calibri"/>
      <family val="2"/>
      <scheme val="minor"/>
    </font>
    <font>
      <sz val="11"/>
      <color indexed="48"/>
      <name val="Calibri"/>
    </font>
    <font>
      <b/>
      <sz val="11"/>
      <name val="Calibri"/>
    </font>
    <font>
      <b/>
      <sz val="11"/>
      <color indexed="48"/>
      <name val="Calibri"/>
    </font>
    <font>
      <b/>
      <sz val="11"/>
      <color indexed="18"/>
      <name val="Calibri"/>
    </font>
    <font>
      <b/>
      <sz val="11"/>
      <color rgb="FF3366FF"/>
      <name val="Calibri"/>
    </font>
    <font>
      <sz val="11"/>
      <color rgb="FF3366FF"/>
      <name val="Calibri"/>
    </font>
    <font>
      <sz val="11"/>
      <color rgb="FF000080"/>
      <name val="Calibri"/>
    </font>
    <font>
      <sz val="11"/>
      <color rgb="FF000000"/>
      <name val="Calibri"/>
    </font>
    <font>
      <sz val="10"/>
      <color rgb="FF000000"/>
      <name val="Calibri"/>
      <family val="2"/>
    </font>
    <font>
      <sz val="11"/>
      <color indexed="10"/>
      <name val="Calibri"/>
      <family val="2"/>
      <scheme val="minor"/>
    </font>
    <font>
      <sz val="9"/>
      <color indexed="81"/>
      <name val="Tahoma"/>
      <charset val="1"/>
    </font>
    <font>
      <sz val="11"/>
      <color indexed="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NumberFormat="1"/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49" fontId="0" fillId="0" borderId="0" xfId="0" applyNumberFormat="1"/>
    <xf numFmtId="49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left"/>
    </xf>
    <xf numFmtId="164" fontId="0" fillId="0" borderId="0" xfId="0" applyNumberFormat="1"/>
    <xf numFmtId="164" fontId="8" fillId="0" borderId="0" xfId="0" applyNumberFormat="1" applyFont="1" applyAlignment="1">
      <alignment horizontal="left"/>
    </xf>
    <xf numFmtId="165" fontId="0" fillId="0" borderId="0" xfId="0" applyNumberFormat="1"/>
    <xf numFmtId="165" fontId="8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22" fontId="0" fillId="0" borderId="0" xfId="0" applyNumberFormat="1"/>
    <xf numFmtId="0" fontId="0" fillId="0" borderId="0" xfId="0" applyNumberFormat="1" applyAlignment="1">
      <alignment wrapText="1"/>
    </xf>
    <xf numFmtId="0" fontId="10" fillId="0" borderId="0" xfId="0" applyFont="1"/>
    <xf numFmtId="0" fontId="12" fillId="0" borderId="0" xfId="0" applyFont="1"/>
    <xf numFmtId="0" fontId="5" fillId="0" borderId="0" xfId="0" applyNumberFormat="1" applyFont="1" applyAlignment="1">
      <alignment horizontal="center"/>
    </xf>
    <xf numFmtId="49" fontId="9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165" formatCode="#####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#####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8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8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266700</xdr:colOff>
      <xdr:row>43</xdr:row>
      <xdr:rowOff>0</xdr:rowOff>
    </xdr:to>
    <xdr:sp macro="" textlink="">
      <xdr:nvSpPr>
        <xdr:cNvPr id="1043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15</xdr:col>
      <xdr:colOff>266700</xdr:colOff>
      <xdr:row>43</xdr:row>
      <xdr:rowOff>0</xdr:rowOff>
    </xdr:to>
    <xdr:sp macro="" textlink="">
      <xdr:nvSpPr>
        <xdr:cNvPr id="2" name="AutoShape 19"/>
        <xdr:cNvSpPr>
          <a:spLocks noChangeArrowheads="1"/>
        </xdr:cNvSpPr>
      </xdr:nvSpPr>
      <xdr:spPr bwMode="auto">
        <a:xfrm>
          <a:off x="0" y="0"/>
          <a:ext cx="14954250" cy="10106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11</xdr:col>
      <xdr:colOff>266700</xdr:colOff>
      <xdr:row>43</xdr:row>
      <xdr:rowOff>0</xdr:rowOff>
    </xdr:to>
    <xdr:sp macro="" textlink="">
      <xdr:nvSpPr>
        <xdr:cNvPr id="3" name="AutoShape 19"/>
        <xdr:cNvSpPr>
          <a:spLocks noChangeArrowheads="1"/>
        </xdr:cNvSpPr>
      </xdr:nvSpPr>
      <xdr:spPr bwMode="auto">
        <a:xfrm>
          <a:off x="0" y="0"/>
          <a:ext cx="15049500" cy="10106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10</xdr:col>
      <xdr:colOff>266700</xdr:colOff>
      <xdr:row>43</xdr:row>
      <xdr:rowOff>0</xdr:rowOff>
    </xdr:to>
    <xdr:sp macro="" textlink="">
      <xdr:nvSpPr>
        <xdr:cNvPr id="4" name="AutoShape 19"/>
        <xdr:cNvSpPr>
          <a:spLocks noChangeArrowheads="1"/>
        </xdr:cNvSpPr>
      </xdr:nvSpPr>
      <xdr:spPr bwMode="auto">
        <a:xfrm>
          <a:off x="0" y="0"/>
          <a:ext cx="15735300" cy="10106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Table1" displayName="Table1" ref="A2:CD35" totalsRowShown="0" dataDxfId="81">
  <autoFilter ref="A2:CD35"/>
  <tableColumns count="82">
    <tableColumn id="1" name="Status"/>
    <tableColumn id="2" name="Warehouse" dataDxfId="52"/>
    <tableColumn id="3" name="Carrier Service" dataDxfId="51"/>
    <tableColumn id="4" name="Carrier Logo" dataDxfId="50"/>
    <tableColumn id="5" name="Carrier" dataDxfId="49"/>
    <tableColumn id="6" name="Carrier Service Name" dataDxfId="48"/>
    <tableColumn id="7" name="Carrier Service Type Code Code Code Code" dataDxfId="46"/>
    <tableColumn id="69" name="Carrier Service Type Code Code Code" dataDxfId="47">
      <calculatedColumnFormula>IF(G3="","",VLOOKUP(IF(ISNUMBER(TRIM(G3)*1), VALUE(G3), G3), TecsysCarrierServiceTypeValues5430039, 2, FALSE))</calculatedColumnFormula>
    </tableColumn>
    <tableColumn id="55" name="Carrier Service Type Code Code" dataDxfId="80">
      <calculatedColumnFormula>IF(G3="","",VLOOKUP(IF(ISNUMBER(TRIM(G3)*1), VALUE(G3), G3), TecsysCarrierServiceTypeValues5430039, 2, FALSE))</calculatedColumnFormula>
    </tableColumn>
    <tableColumn id="41" name="Carrier Service Type Code" dataDxfId="79">
      <calculatedColumnFormula>IF(G3="","",VLOOKUP(IF(ISNUMBER(TRIM(G3)*1), VALUE(G3), G3), TecsysCarrierServiceTypeValues5430039, 2, FALSE))</calculatedColumnFormula>
    </tableColumn>
    <tableColumn id="8" name="Carrier Service Type" dataDxfId="45">
      <calculatedColumnFormula>IF(G3="","",VLOOKUP(IF(ISNUMBER(TRIM(G3)*1), VALUE(G3), G3), TecsysCarrierServiceTypeValues5430039, 2, FALSE))</calculatedColumnFormula>
    </tableColumn>
    <tableColumn id="9" name="TMS-Enabled Code Code Code Code" dataDxfId="43"/>
    <tableColumn id="70" name="TMS-Enabled Code Code Code" dataDxfId="44">
      <calculatedColumnFormula>IF(L3="","",VLOOKUP(IF(ISNUMBER(TRIM(L3)*1), VALUE(L3), L3), TecsysTmsEnabledValues5430039, 2, FALSE))</calculatedColumnFormula>
    </tableColumn>
    <tableColumn id="56" name="TMS-Enabled Code Code" dataDxfId="78">
      <calculatedColumnFormula>IF(L3="","",VLOOKUP(IF(ISNUMBER(TRIM(L3)*1), VALUE(L3), L3), TecsysTmsEnabledValues5430039, 2, FALSE))</calculatedColumnFormula>
    </tableColumn>
    <tableColumn id="42" name="TMS-Enabled Code" dataDxfId="77">
      <calculatedColumnFormula>IF(L3="","",VLOOKUP(IF(ISNUMBER(TRIM(L3)*1), VALUE(L3), L3), TecsysTmsEnabledValues5430039, 2, FALSE))</calculatedColumnFormula>
    </tableColumn>
    <tableColumn id="10" name="TMS-Enabled" dataDxfId="42">
      <calculatedColumnFormula>IF(L3="","",VLOOKUP(IF(ISNUMBER(TRIM(L3)*1), VALUE(L3), L3), TecsysTmsEnabledValues5430039, 2, FALSE))</calculatedColumnFormula>
    </tableColumn>
    <tableColumn id="11" name="TMS Site" dataDxfId="41"/>
    <tableColumn id="12" name="MDM-Enabled Code Code Code Code" dataDxfId="39"/>
    <tableColumn id="71" name="MDM-Enabled Code Code Code" dataDxfId="40">
      <calculatedColumnFormula>IF(R3="","",VLOOKUP(IF(ISNUMBER(TRIM(R3)*1), VALUE(R3), R3), TecsysMdmEnabledValues5430039, 2, FALSE))</calculatedColumnFormula>
    </tableColumn>
    <tableColumn id="57" name="MDM-Enabled Code Code" dataDxfId="76">
      <calculatedColumnFormula>IF(R3="","",VLOOKUP(IF(ISNUMBER(TRIM(R3)*1), VALUE(R3), R3), TecsysMdmEnabledValues5430039, 2, FALSE))</calculatedColumnFormula>
    </tableColumn>
    <tableColumn id="43" name="MDM-Enabled Code" dataDxfId="75">
      <calculatedColumnFormula>IF(R3="","",VLOOKUP(IF(ISNUMBER(TRIM(R3)*1), VALUE(R3), R3), TecsysMdmEnabledValues5430039, 2, FALSE))</calculatedColumnFormula>
    </tableColumn>
    <tableColumn id="13" name="MDM-Enabled" dataDxfId="38">
      <calculatedColumnFormula>IF(R3="","",VLOOKUP(IF(ISNUMBER(TRIM(R3)*1), VALUE(R3), R3), TecsysMdmEnabledValues5430039, 2, FALSE))</calculatedColumnFormula>
    </tableColumn>
    <tableColumn id="14" name="Shipping Label Document Format" dataDxfId="37"/>
    <tableColumn id="15" name="Shipping Label Option Code Code Code Code" dataDxfId="35"/>
    <tableColumn id="72" name="Shipping Label Option Code Code Code" dataDxfId="36">
      <calculatedColumnFormula>IF(X3="","",VLOOKUP(IF(ISNUMBER(TRIM(X3)*1), VALUE(X3), X3), TecsysShippingLabelOptionValues5430039, 2, FALSE))</calculatedColumnFormula>
    </tableColumn>
    <tableColumn id="58" name="Shipping Label Option Code Code" dataDxfId="74">
      <calculatedColumnFormula>IF(X3="","",VLOOKUP(IF(ISNUMBER(TRIM(X3)*1), VALUE(X3), X3), TecsysShippingLabelOptionValues5430039, 2, FALSE))</calculatedColumnFormula>
    </tableColumn>
    <tableColumn id="44" name="Shipping Label Option Code" dataDxfId="73">
      <calculatedColumnFormula>IF(X3="","",VLOOKUP(IF(ISNUMBER(TRIM(X3)*1), VALUE(X3), X3), TecsysShippingLabelOptionValues5430039, 2, FALSE))</calculatedColumnFormula>
    </tableColumn>
    <tableColumn id="16" name="Shipping Label Option" dataDxfId="34">
      <calculatedColumnFormula>IF(X3="","",VLOOKUP(IF(ISNUMBER(TRIM(X3)*1), VALUE(X3), X3), TecsysShippingLabelOptionValues5430039, 2, FALSE))</calculatedColumnFormula>
    </tableColumn>
    <tableColumn id="17" name="Carrier Label Option Code Code Code Code" dataDxfId="32"/>
    <tableColumn id="73" name="Carrier Label Option Code Code Code" dataDxfId="33">
      <calculatedColumnFormula>IF(AC3="","",VLOOKUP(IF(ISNUMBER(TRIM(AC3)*1), VALUE(AC3), AC3), TecsysCarrierLabelOptionValues5430039, 2, FALSE))</calculatedColumnFormula>
    </tableColumn>
    <tableColumn id="59" name="Carrier Label Option Code Code" dataDxfId="72">
      <calculatedColumnFormula>IF(AC3="","",VLOOKUP(IF(ISNUMBER(TRIM(AC3)*1), VALUE(AC3), AC3), TecsysCarrierLabelOptionValues5430039, 2, FALSE))</calculatedColumnFormula>
    </tableColumn>
    <tableColumn id="45" name="Carrier Label Option Code" dataDxfId="71">
      <calculatedColumnFormula>IF(AC3="","",VLOOKUP(IF(ISNUMBER(TRIM(AC3)*1), VALUE(AC3), AC3), TecsysCarrierLabelOptionValues5430039, 2, FALSE))</calculatedColumnFormula>
    </tableColumn>
    <tableColumn id="18" name="Carrier Label Option" dataDxfId="31">
      <calculatedColumnFormula>IF(AC3="","",VLOOKUP(IF(ISNUMBER(TRIM(AC3)*1), VALUE(AC3), AC3), TecsysCarrierLabelOptionValues5430039, 2, FALSE))</calculatedColumnFormula>
    </tableColumn>
    <tableColumn id="19" name="Shipping Label Required Code Code Code Code" dataDxfId="29"/>
    <tableColumn id="74" name="Shipping Label Required Code Code Code" dataDxfId="30">
      <calculatedColumnFormula>IF(AH3="","",VLOOKUP(IF(ISNUMBER(TRIM(AH3)*1), VALUE(AH3), AH3), TecsysShippingLabelRequiredValues5430039, 2, FALSE))</calculatedColumnFormula>
    </tableColumn>
    <tableColumn id="60" name="Shipping Label Required Code Code" dataDxfId="70">
      <calculatedColumnFormula>IF(AH3="","",VLOOKUP(IF(ISNUMBER(TRIM(AH3)*1), VALUE(AH3), AH3), TecsysShippingLabelRequiredValues5430039, 2, FALSE))</calculatedColumnFormula>
    </tableColumn>
    <tableColumn id="46" name="Shipping Label Required Code" dataDxfId="69">
      <calculatedColumnFormula>IF(AH3="","",VLOOKUP(IF(ISNUMBER(TRIM(AH3)*1), VALUE(AH3), AH3), TecsysShippingLabelRequiredValues5430039, 2, FALSE))</calculatedColumnFormula>
    </tableColumn>
    <tableColumn id="20" name="Shipping Label Required" dataDxfId="28">
      <calculatedColumnFormula>IF(AH3="","",VLOOKUP(IF(ISNUMBER(TRIM(AH3)*1), VALUE(AH3), AH3), TecsysShippingLabelRequiredValues5430039, 2, FALSE))</calculatedColumnFormula>
    </tableColumn>
    <tableColumn id="21" name="Small Package Code Code Code Code" dataDxfId="26"/>
    <tableColumn id="75" name="Small Package Code Code Code" dataDxfId="27">
      <calculatedColumnFormula>IF(AM3="","",VLOOKUP(IF(ISNUMBER(TRIM(AM3)*1), VALUE(AM3), AM3), TecsysSmallPackageValues5430039, 2, FALSE))</calculatedColumnFormula>
    </tableColumn>
    <tableColumn id="61" name="Small Package Code Code" dataDxfId="68">
      <calculatedColumnFormula>IF(AM3="","",VLOOKUP(IF(ISNUMBER(TRIM(AM3)*1), VALUE(AM3), AM3), TecsysSmallPackageValues5430039, 2, FALSE))</calculatedColumnFormula>
    </tableColumn>
    <tableColumn id="47" name="Small Package Code" dataDxfId="67">
      <calculatedColumnFormula>IF(AM3="","",VLOOKUP(IF(ISNUMBER(TRIM(AM3)*1), VALUE(AM3), AM3), TecsysSmallPackageValues5430039, 2, FALSE))</calculatedColumnFormula>
    </tableColumn>
    <tableColumn id="22" name="Small Package" dataDxfId="25">
      <calculatedColumnFormula>IF(AM3="","",VLOOKUP(IF(ISNUMBER(TRIM(AM3)*1), VALUE(AM3), AM3), TecsysSmallPackageValues5430039, 2, FALSE))</calculatedColumnFormula>
    </tableColumn>
    <tableColumn id="23" name="Master Packing List Required Code Code Code Code" dataDxfId="23"/>
    <tableColumn id="76" name="Master Packing List Required Code Code Code" dataDxfId="24">
      <calculatedColumnFormula>IF(AR3="","",VLOOKUP(IF(ISNUMBER(TRIM(AR3)*1), VALUE(AR3), AR3), TecsysMasterPackListRequiredValues5430039, 2, FALSE))</calculatedColumnFormula>
    </tableColumn>
    <tableColumn id="62" name="Master Packing List Required Code Code" dataDxfId="66">
      <calculatedColumnFormula>IF(AR3="","",VLOOKUP(IF(ISNUMBER(TRIM(AR3)*1), VALUE(AR3), AR3), TecsysMasterPackListRequiredValues5430039, 2, FALSE))</calculatedColumnFormula>
    </tableColumn>
    <tableColumn id="48" name="Master Packing List Required Code" dataDxfId="65">
      <calculatedColumnFormula>IF(AR3="","",VLOOKUP(IF(ISNUMBER(TRIM(AR3)*1), VALUE(AR3), AR3), TecsysMasterPackListRequiredValues5430039, 2, FALSE))</calculatedColumnFormula>
    </tableColumn>
    <tableColumn id="24" name="Master Packing List Required" dataDxfId="22">
      <calculatedColumnFormula>IF(AR3="","",VLOOKUP(IF(ISNUMBER(TRIM(AR3)*1), VALUE(AR3), AR3), TecsysMasterPackListRequiredValues5430039, 2, FALSE))</calculatedColumnFormula>
    </tableColumn>
    <tableColumn id="25" name="Bill of Lading Required Code Code Code Code" dataDxfId="20"/>
    <tableColumn id="77" name="Bill of Lading Required Code Code Code" dataDxfId="21">
      <calculatedColumnFormula>IF(AW3="","",VLOOKUP(IF(ISNUMBER(TRIM(AW3)*1), VALUE(AW3), AW3), TecsysBillOfLadingRequiredValues5430039, 2, FALSE))</calculatedColumnFormula>
    </tableColumn>
    <tableColumn id="63" name="Bill of Lading Required Code Code" dataDxfId="64">
      <calculatedColumnFormula>IF(AW3="","",VLOOKUP(IF(ISNUMBER(TRIM(AW3)*1), VALUE(AW3), AW3), TecsysBillOfLadingRequiredValues5430039, 2, FALSE))</calculatedColumnFormula>
    </tableColumn>
    <tableColumn id="49" name="Bill of Lading Required Code" dataDxfId="63">
      <calculatedColumnFormula>IF(AW3="","",VLOOKUP(IF(ISNUMBER(TRIM(AW3)*1), VALUE(AW3), AW3), TecsysBillOfLadingRequiredValues5430039, 2, FALSE))</calculatedColumnFormula>
    </tableColumn>
    <tableColumn id="26" name="Bill of Lading Required" dataDxfId="19">
      <calculatedColumnFormula>IF(AW3="","",VLOOKUP(IF(ISNUMBER(TRIM(AW3)*1), VALUE(AW3), AW3), TecsysBillOfLadingRequiredValues5430039, 2, FALSE))</calculatedColumnFormula>
    </tableColumn>
    <tableColumn id="27" name="Manifest Required Code Code Code Code" dataDxfId="17"/>
    <tableColumn id="78" name="Manifest Required Code Code Code" dataDxfId="18">
      <calculatedColumnFormula>IF(BB3="","",VLOOKUP(IF(ISNUMBER(TRIM(BB3)*1), VALUE(BB3), BB3), TecsysManifestRequiredValues5430039, 2, FALSE))</calculatedColumnFormula>
    </tableColumn>
    <tableColumn id="64" name="Manifest Required Code Code" dataDxfId="62">
      <calculatedColumnFormula>IF(BB3="","",VLOOKUP(IF(ISNUMBER(TRIM(BB3)*1), VALUE(BB3), BB3), TecsysManifestRequiredValues5430039, 2, FALSE))</calculatedColumnFormula>
    </tableColumn>
    <tableColumn id="50" name="Manifest Required Code" dataDxfId="61">
      <calculatedColumnFormula>IF(BB3="","",VLOOKUP(IF(ISNUMBER(TRIM(BB3)*1), VALUE(BB3), BB3), TecsysManifestRequiredValues5430039, 2, FALSE))</calculatedColumnFormula>
    </tableColumn>
    <tableColumn id="28" name="Manifest Required" dataDxfId="16">
      <calculatedColumnFormula>IF(BB3="","",VLOOKUP(IF(ISNUMBER(TRIM(BB3)*1), VALUE(BB3), BB3), TecsysManifestRequiredValues5430039, 2, FALSE))</calculatedColumnFormula>
    </tableColumn>
    <tableColumn id="29" name="PRO Bill Required Code Code Code Code" dataDxfId="14"/>
    <tableColumn id="79" name="PRO Bill Required Code Code Code" dataDxfId="15">
      <calculatedColumnFormula>IF(BG3="","",VLOOKUP(IF(ISNUMBER(TRIM(BG3)*1), VALUE(BG3), BG3), TecsysProBillRequiredValues5430039, 2, FALSE))</calculatedColumnFormula>
    </tableColumn>
    <tableColumn id="65" name="PRO Bill Required Code Code" dataDxfId="60">
      <calculatedColumnFormula>IF(BG3="","",VLOOKUP(IF(ISNUMBER(TRIM(BG3)*1), VALUE(BG3), BG3), TecsysProBillRequiredValues5430039, 2, FALSE))</calculatedColumnFormula>
    </tableColumn>
    <tableColumn id="51" name="PRO Bill Required Code" dataDxfId="59">
      <calculatedColumnFormula>IF(BG3="","",VLOOKUP(IF(ISNUMBER(TRIM(BG3)*1), VALUE(BG3), BG3), TecsysProBillRequiredValues5430039, 2, FALSE))</calculatedColumnFormula>
    </tableColumn>
    <tableColumn id="30" name="PRO Bill Required" dataDxfId="13">
      <calculatedColumnFormula>IF(BG3="","",VLOOKUP(IF(ISNUMBER(TRIM(BG3)*1), VALUE(BG3), BG3), TecsysProBillRequiredValues5430039, 2, FALSE))</calculatedColumnFormula>
    </tableColumn>
    <tableColumn id="31" name="Verify Trailer Code Code Code Code" dataDxfId="11"/>
    <tableColumn id="80" name="Verify Trailer Code Code Code" dataDxfId="12">
      <calculatedColumnFormula>IF(BL3="","",VLOOKUP(IF(ISNUMBER(TRIM(BL3)*1), VALUE(BL3), BL3), TecsysVerifyTrailerValues5430039, 2, FALSE))</calculatedColumnFormula>
    </tableColumn>
    <tableColumn id="66" name="Verify Trailer Code Code" dataDxfId="58">
      <calculatedColumnFormula>IF(BL3="","",VLOOKUP(IF(ISNUMBER(TRIM(BL3)*1), VALUE(BL3), BL3), TecsysVerifyTrailerValues5430039, 2, FALSE))</calculatedColumnFormula>
    </tableColumn>
    <tableColumn id="52" name="Verify Trailer Code" dataDxfId="57">
      <calculatedColumnFormula>IF(BL3="","",VLOOKUP(IF(ISNUMBER(TRIM(BL3)*1), VALUE(BL3), BL3), TecsysVerifyTrailerValues5430039, 2, FALSE))</calculatedColumnFormula>
    </tableColumn>
    <tableColumn id="32" name="Verify Trailer" dataDxfId="10">
      <calculatedColumnFormula>IF(BL3="","",VLOOKUP(IF(ISNUMBER(TRIM(BL3)*1), VALUE(BL3), BL3), TecsysVerifyTrailerValues5430039, 2, FALSE))</calculatedColumnFormula>
    </tableColumn>
    <tableColumn id="33" name="Automatic Ship Complete Code Code Code Code" dataDxfId="8"/>
    <tableColumn id="81" name="Automatic Ship Complete Code Code Code" dataDxfId="9">
      <calculatedColumnFormula>IF(BQ3="","",VLOOKUP(IF(ISNUMBER(TRIM(BQ3)*1), VALUE(BQ3), BQ3), TecsysAutomaticShipCompleteValues5430039, 2, FALSE))</calculatedColumnFormula>
    </tableColumn>
    <tableColumn id="67" name="Automatic Ship Complete Code Code" dataDxfId="56">
      <calculatedColumnFormula>IF(BQ3="","",VLOOKUP(IF(ISNUMBER(TRIM(BQ3)*1), VALUE(BQ3), BQ3), TecsysAutomaticShipCompleteValues5430039, 2, FALSE))</calculatedColumnFormula>
    </tableColumn>
    <tableColumn id="53" name="Automatic Ship Complete Code" dataDxfId="55">
      <calculatedColumnFormula>IF(BQ3="","",VLOOKUP(IF(ISNUMBER(TRIM(BQ3)*1), VALUE(BQ3), BQ3), TecsysAutomaticShipCompleteValues5430039, 2, FALSE))</calculatedColumnFormula>
    </tableColumn>
    <tableColumn id="34" name="Automatic Ship Complete" dataDxfId="7">
      <calculatedColumnFormula>IF(BQ3="","",VLOOKUP(IF(ISNUMBER(TRIM(BQ3)*1), VALUE(BQ3), BQ3), TecsysAutomaticShipCompleteValues5430039, 2, FALSE))</calculatedColumnFormula>
    </tableColumn>
    <tableColumn id="35" name="Destination Location" dataDxfId="6"/>
    <tableColumn id="36" name="Staging Location" dataDxfId="5"/>
    <tableColumn id="37" name="Default Order Priority" dataDxfId="4"/>
    <tableColumn id="38" name="Allow Freight Charges Code Code Code Code" dataDxfId="2"/>
    <tableColumn id="82" name="Allow Freight Charges Code Code Code" dataDxfId="3">
      <calculatedColumnFormula>IF(BY3="","",VLOOKUP(IF(ISNUMBER(TRIM(BY3)*1), VALUE(BY3), BY3), TecsysAllowFreightChargesValues5430039, 2, FALSE))</calculatedColumnFormula>
    </tableColumn>
    <tableColumn id="68" name="Allow Freight Charges Code Code" dataDxfId="54">
      <calculatedColumnFormula>IF(BY3="","",VLOOKUP(IF(ISNUMBER(TRIM(BY3)*1), VALUE(BY3), BY3), TecsysAllowFreightChargesValues5430039, 2, FALSE))</calculatedColumnFormula>
    </tableColumn>
    <tableColumn id="54" name="Allow Freight Charges Code" dataDxfId="53">
      <calculatedColumnFormula>IF(BY3="","",VLOOKUP(IF(ISNUMBER(TRIM(BY3)*1), VALUE(BY3), BY3), TecsysAllowFreightChargesValues5430039, 2, FALSE))</calculatedColumnFormula>
    </tableColumn>
    <tableColumn id="39" name="Allow Freight Charges" dataDxfId="1">
      <calculatedColumnFormula>IF(BY3="","",VLOOKUP(IF(ISNUMBER(TRIM(BY3)*1), VALUE(BY3), BY3), TecsysAllowFreightChargesValues5430039, 2, FALSE))</calculatedColumnFormula>
    </tableColumn>
    <tableColumn id="40" name="Record I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35"/>
  <sheetViews>
    <sheetView tabSelected="1" topLeftCell="A2" workbookViewId="0">
      <selection activeCell="A14" sqref="A14"/>
    </sheetView>
  </sheetViews>
  <sheetFormatPr defaultRowHeight="15"/>
  <cols>
    <col min="1" max="1" width="21.42578125" customWidth="1"/>
    <col min="2" max="2" width="18.42578125" style="16" customWidth="1"/>
    <col min="3" max="3" width="21" style="16" customWidth="1"/>
    <col min="4" max="4" width="29.5703125" style="16" customWidth="1"/>
    <col min="5" max="5" width="21.85546875" style="16" customWidth="1"/>
    <col min="6" max="6" width="26.7109375" style="16" customWidth="1"/>
    <col min="7" max="7" width="30.7109375" style="16" customWidth="1"/>
    <col min="8" max="8" width="39" style="16" bestFit="1" customWidth="1"/>
    <col min="9" max="9" width="33.7109375" style="16" bestFit="1" customWidth="1"/>
    <col min="10" max="10" width="28.5703125" style="16" bestFit="1" customWidth="1"/>
    <col min="11" max="11" width="23.42578125" bestFit="1" customWidth="1"/>
    <col min="12" max="12" width="24.85546875" style="16" customWidth="1"/>
    <col min="13" max="13" width="32.85546875" style="16" bestFit="1" customWidth="1"/>
    <col min="14" max="14" width="27.7109375" style="16" bestFit="1" customWidth="1"/>
    <col min="15" max="15" width="22.5703125" style="16" bestFit="1" customWidth="1"/>
    <col min="16" max="16" width="17.28515625" bestFit="1" customWidth="1"/>
    <col min="17" max="17" width="17.5703125" style="16" customWidth="1"/>
    <col min="18" max="18" width="26" style="8" customWidth="1"/>
    <col min="19" max="19" width="34" style="8" bestFit="1" customWidth="1"/>
    <col min="20" max="20" width="28.85546875" style="8" bestFit="1" customWidth="1"/>
    <col min="21" max="21" width="23.7109375" style="8" bestFit="1" customWidth="1"/>
    <col min="22" max="22" width="18.5703125" bestFit="1" customWidth="1"/>
    <col min="23" max="23" width="37.28515625" style="16" customWidth="1"/>
    <col min="24" max="24" width="32.5703125" style="21" customWidth="1"/>
    <col min="25" max="25" width="40.85546875" style="21" bestFit="1" customWidth="1"/>
    <col min="26" max="26" width="35.7109375" style="21" bestFit="1" customWidth="1"/>
    <col min="27" max="27" width="30.5703125" style="21" bestFit="1" customWidth="1"/>
    <col min="28" max="28" width="25.28515625" bestFit="1" customWidth="1"/>
    <col min="29" max="29" width="30.85546875" style="21" customWidth="1"/>
    <col min="30" max="30" width="39.140625" style="21" bestFit="1" customWidth="1"/>
    <col min="31" max="31" width="33.85546875" style="21" bestFit="1" customWidth="1"/>
    <col min="32" max="32" width="28.7109375" style="21" bestFit="1" customWidth="1"/>
    <col min="33" max="33" width="23.5703125" bestFit="1" customWidth="1"/>
    <col min="34" max="34" width="34.5703125" style="8" customWidth="1"/>
    <col min="35" max="35" width="43" style="8" bestFit="1" customWidth="1"/>
    <col min="36" max="36" width="37.7109375" style="8" bestFit="1" customWidth="1"/>
    <col min="37" max="37" width="32.5703125" style="8" bestFit="1" customWidth="1"/>
    <col min="38" max="38" width="27.42578125" bestFit="1" customWidth="1"/>
    <col min="39" max="39" width="25.5703125" style="16" customWidth="1"/>
    <col min="40" max="40" width="33.5703125" style="16" bestFit="1" customWidth="1"/>
    <col min="41" max="41" width="28.42578125" style="16" bestFit="1" customWidth="1"/>
    <col min="42" max="42" width="23.28515625" style="16" bestFit="1" customWidth="1"/>
    <col min="43" max="43" width="18.140625" bestFit="1" customWidth="1"/>
    <col min="44" max="44" width="38.5703125" style="16" customWidth="1"/>
    <col min="45" max="45" width="47.140625" style="16" bestFit="1" customWidth="1"/>
    <col min="46" max="46" width="41.85546875" style="16" bestFit="1" customWidth="1"/>
    <col min="47" max="47" width="36.7109375" style="16" bestFit="1" customWidth="1"/>
    <col min="48" max="48" width="31.5703125" bestFit="1" customWidth="1"/>
    <col min="49" max="49" width="33" style="16" customWidth="1"/>
    <col min="50" max="50" width="41.28515625" style="16" bestFit="1" customWidth="1"/>
    <col min="51" max="51" width="36.140625" style="16" bestFit="1" customWidth="1"/>
    <col min="52" max="52" width="31" style="16" bestFit="1" customWidth="1"/>
    <col min="53" max="53" width="25.7109375" bestFit="1" customWidth="1"/>
    <col min="54" max="54" width="29.7109375" style="16" customWidth="1"/>
    <col min="55" max="55" width="37.85546875" style="16" bestFit="1" customWidth="1"/>
    <col min="56" max="56" width="32.7109375" style="16" bestFit="1" customWidth="1"/>
    <col min="57" max="57" width="27.5703125" style="16" bestFit="1" customWidth="1"/>
    <col min="58" max="58" width="22.42578125" bestFit="1" customWidth="1"/>
    <col min="59" max="59" width="28.7109375" style="16" customWidth="1"/>
    <col min="60" max="60" width="36.85546875" style="16" bestFit="1" customWidth="1"/>
    <col min="61" max="61" width="31.7109375" style="16" bestFit="1" customWidth="1"/>
    <col min="62" max="62" width="26.5703125" style="16" bestFit="1" customWidth="1"/>
    <col min="63" max="63" width="21.28515625" bestFit="1" customWidth="1"/>
    <col min="64" max="64" width="24.7109375" style="16" customWidth="1"/>
    <col min="65" max="65" width="32.7109375" style="16" bestFit="1" customWidth="1"/>
    <col min="66" max="66" width="27.5703125" style="16" bestFit="1" customWidth="1"/>
    <col min="67" max="67" width="22.42578125" style="16" bestFit="1" customWidth="1"/>
    <col min="68" max="68" width="17.140625" bestFit="1" customWidth="1"/>
    <col min="69" max="69" width="35.7109375" style="8" customWidth="1"/>
    <col min="70" max="70" width="44.140625" style="8" bestFit="1" customWidth="1"/>
    <col min="71" max="71" width="39" style="8" bestFit="1" customWidth="1"/>
    <col min="72" max="72" width="33.7109375" style="8" bestFit="1" customWidth="1"/>
    <col min="73" max="73" width="28.5703125" bestFit="1" customWidth="1"/>
    <col min="74" max="74" width="26.28515625" style="16" customWidth="1"/>
    <col min="75" max="75" width="22.42578125" style="16" customWidth="1"/>
    <col min="76" max="76" width="27.28515625" style="23" customWidth="1"/>
    <col min="77" max="77" width="32.42578125" style="16" customWidth="1"/>
    <col min="78" max="78" width="40.7109375" style="16" bestFit="1" customWidth="1"/>
    <col min="79" max="79" width="35.5703125" style="16" bestFit="1" customWidth="1"/>
    <col min="80" max="80" width="30.42578125" style="16" bestFit="1" customWidth="1"/>
    <col min="81" max="81" width="25.140625" bestFit="1" customWidth="1"/>
    <col min="82" max="82" width="16.5703125" style="23" customWidth="1"/>
  </cols>
  <sheetData>
    <row r="1" spans="1:82" hidden="1">
      <c r="B1" s="16" t="s">
        <v>1</v>
      </c>
      <c r="C1" s="16" t="s">
        <v>2</v>
      </c>
      <c r="D1" s="16" t="s">
        <v>4</v>
      </c>
      <c r="E1" s="16" t="s">
        <v>6</v>
      </c>
      <c r="F1" s="16" t="s">
        <v>7</v>
      </c>
      <c r="G1" s="16" t="s">
        <v>9</v>
      </c>
      <c r="L1" s="16" t="s">
        <v>11</v>
      </c>
      <c r="Q1" s="16" t="s">
        <v>13</v>
      </c>
      <c r="R1" s="8" t="s">
        <v>15</v>
      </c>
      <c r="W1" s="16" t="s">
        <v>17</v>
      </c>
      <c r="X1" s="21" t="s">
        <v>19</v>
      </c>
      <c r="AC1" s="21" t="s">
        <v>21</v>
      </c>
      <c r="AH1" s="8" t="s">
        <v>23</v>
      </c>
      <c r="AM1" s="16" t="s">
        <v>25</v>
      </c>
      <c r="AR1" s="16" t="s">
        <v>27</v>
      </c>
      <c r="AW1" s="16" t="s">
        <v>29</v>
      </c>
      <c r="BB1" s="16" t="s">
        <v>31</v>
      </c>
      <c r="BG1" s="16" t="s">
        <v>33</v>
      </c>
      <c r="BL1" s="16" t="s">
        <v>35</v>
      </c>
      <c r="BQ1" s="8" t="s">
        <v>37</v>
      </c>
      <c r="BV1" s="16" t="s">
        <v>39</v>
      </c>
      <c r="BW1" s="16" t="s">
        <v>41</v>
      </c>
      <c r="BX1" s="23" t="s">
        <v>43</v>
      </c>
      <c r="BY1" s="16" t="s">
        <v>45</v>
      </c>
      <c r="CD1" s="23" t="s">
        <v>47</v>
      </c>
    </row>
    <row r="2" spans="1:82" ht="30" customHeight="1">
      <c r="A2" s="1" t="s">
        <v>0</v>
      </c>
      <c r="B2" s="2" t="s">
        <v>1</v>
      </c>
      <c r="C2" s="2" t="s">
        <v>3</v>
      </c>
      <c r="D2" s="3" t="s">
        <v>5</v>
      </c>
      <c r="E2" s="6" t="s">
        <v>6</v>
      </c>
      <c r="F2" s="6" t="s">
        <v>8</v>
      </c>
      <c r="G2" s="6" t="s">
        <v>369</v>
      </c>
      <c r="H2" s="9" t="s">
        <v>355</v>
      </c>
      <c r="I2" s="9" t="s">
        <v>341</v>
      </c>
      <c r="J2" s="9" t="s">
        <v>278</v>
      </c>
      <c r="K2" s="9" t="s">
        <v>10</v>
      </c>
      <c r="L2" s="6" t="s">
        <v>370</v>
      </c>
      <c r="M2" s="9" t="s">
        <v>356</v>
      </c>
      <c r="N2" s="9" t="s">
        <v>342</v>
      </c>
      <c r="O2" s="9" t="s">
        <v>290</v>
      </c>
      <c r="P2" s="9" t="s">
        <v>12</v>
      </c>
      <c r="Q2" s="6" t="s">
        <v>14</v>
      </c>
      <c r="R2" s="19" t="s">
        <v>371</v>
      </c>
      <c r="S2" s="30" t="s">
        <v>357</v>
      </c>
      <c r="T2" s="30" t="s">
        <v>343</v>
      </c>
      <c r="U2" s="30" t="s">
        <v>295</v>
      </c>
      <c r="V2" s="10" t="s">
        <v>16</v>
      </c>
      <c r="W2" s="6" t="s">
        <v>18</v>
      </c>
      <c r="X2" s="4" t="s">
        <v>372</v>
      </c>
      <c r="Y2" s="11" t="s">
        <v>358</v>
      </c>
      <c r="Z2" s="11" t="s">
        <v>344</v>
      </c>
      <c r="AA2" s="11" t="s">
        <v>298</v>
      </c>
      <c r="AB2" s="11" t="s">
        <v>20</v>
      </c>
      <c r="AC2" s="4" t="s">
        <v>373</v>
      </c>
      <c r="AD2" s="11" t="s">
        <v>359</v>
      </c>
      <c r="AE2" s="11" t="s">
        <v>345</v>
      </c>
      <c r="AF2" s="11" t="s">
        <v>304</v>
      </c>
      <c r="AG2" s="11" t="s">
        <v>22</v>
      </c>
      <c r="AH2" s="19" t="s">
        <v>374</v>
      </c>
      <c r="AI2" s="30" t="s">
        <v>360</v>
      </c>
      <c r="AJ2" s="30" t="s">
        <v>346</v>
      </c>
      <c r="AK2" s="30" t="s">
        <v>307</v>
      </c>
      <c r="AL2" s="10" t="s">
        <v>24</v>
      </c>
      <c r="AM2" s="6" t="s">
        <v>375</v>
      </c>
      <c r="AN2" s="9" t="s">
        <v>361</v>
      </c>
      <c r="AO2" s="9" t="s">
        <v>347</v>
      </c>
      <c r="AP2" s="9" t="s">
        <v>310</v>
      </c>
      <c r="AQ2" s="9" t="s">
        <v>26</v>
      </c>
      <c r="AR2" s="6" t="s">
        <v>376</v>
      </c>
      <c r="AS2" s="9" t="s">
        <v>362</v>
      </c>
      <c r="AT2" s="9" t="s">
        <v>348</v>
      </c>
      <c r="AU2" s="9" t="s">
        <v>313</v>
      </c>
      <c r="AV2" s="9" t="s">
        <v>28</v>
      </c>
      <c r="AW2" s="6" t="s">
        <v>377</v>
      </c>
      <c r="AX2" s="9" t="s">
        <v>363</v>
      </c>
      <c r="AY2" s="9" t="s">
        <v>349</v>
      </c>
      <c r="AZ2" s="9" t="s">
        <v>316</v>
      </c>
      <c r="BA2" s="9" t="s">
        <v>30</v>
      </c>
      <c r="BB2" s="6" t="s">
        <v>378</v>
      </c>
      <c r="BC2" s="9" t="s">
        <v>364</v>
      </c>
      <c r="BD2" s="9" t="s">
        <v>350</v>
      </c>
      <c r="BE2" s="9" t="s">
        <v>319</v>
      </c>
      <c r="BF2" s="9" t="s">
        <v>32</v>
      </c>
      <c r="BG2" s="6" t="s">
        <v>379</v>
      </c>
      <c r="BH2" s="9" t="s">
        <v>365</v>
      </c>
      <c r="BI2" s="9" t="s">
        <v>351</v>
      </c>
      <c r="BJ2" s="9" t="s">
        <v>322</v>
      </c>
      <c r="BK2" s="9" t="s">
        <v>34</v>
      </c>
      <c r="BL2" s="6" t="s">
        <v>380</v>
      </c>
      <c r="BM2" s="9" t="s">
        <v>366</v>
      </c>
      <c r="BN2" s="9" t="s">
        <v>352</v>
      </c>
      <c r="BO2" s="9" t="s">
        <v>325</v>
      </c>
      <c r="BP2" s="9" t="s">
        <v>36</v>
      </c>
      <c r="BQ2" s="19" t="s">
        <v>381</v>
      </c>
      <c r="BR2" s="30" t="s">
        <v>367</v>
      </c>
      <c r="BS2" s="30" t="s">
        <v>353</v>
      </c>
      <c r="BT2" s="30" t="s">
        <v>328</v>
      </c>
      <c r="BU2" s="10" t="s">
        <v>38</v>
      </c>
      <c r="BV2" s="6" t="s">
        <v>40</v>
      </c>
      <c r="BW2" s="6" t="s">
        <v>42</v>
      </c>
      <c r="BX2" s="5" t="s">
        <v>44</v>
      </c>
      <c r="BY2" s="6" t="s">
        <v>382</v>
      </c>
      <c r="BZ2" s="9" t="s">
        <v>368</v>
      </c>
      <c r="CA2" s="9" t="s">
        <v>354</v>
      </c>
      <c r="CB2" s="9" t="s">
        <v>331</v>
      </c>
      <c r="CC2" s="9" t="s">
        <v>46</v>
      </c>
      <c r="CD2" s="7" t="s">
        <v>48</v>
      </c>
    </row>
    <row r="3" spans="1:82" ht="15.75" thickBot="1">
      <c r="A3" s="29" t="s">
        <v>168</v>
      </c>
      <c r="B3" s="17" t="s">
        <v>49</v>
      </c>
      <c r="C3" s="17" t="s">
        <v>50</v>
      </c>
      <c r="D3" s="13" t="s">
        <v>334</v>
      </c>
      <c r="E3" s="31" t="s">
        <v>334</v>
      </c>
      <c r="F3" s="18" t="s">
        <v>50</v>
      </c>
      <c r="G3" s="18" t="s">
        <v>51</v>
      </c>
      <c r="H3" s="12" t="str">
        <f>IF(G3="","",VLOOKUP(IF(ISNUMBER(TRIM(G3)*1), VALUE(G3), G3), TecsysCarrierServiceTypeValues5430039, 2, FALSE))</f>
        <v>Truck Service</v>
      </c>
      <c r="I3" s="12" t="str">
        <f>IF(G3="","",VLOOKUP(IF(ISNUMBER(TRIM(G3)*1), VALUE(G3), G3), TecsysCarrierServiceTypeValues5430039, 2, FALSE))</f>
        <v>Truck Service</v>
      </c>
      <c r="J3" s="12" t="str">
        <f>IF(G3="","",VLOOKUP(IF(ISNUMBER(TRIM(G3)*1), VALUE(G3), G3), TecsysCarrierServiceTypeValues5430039, 2, FALSE))</f>
        <v>Truck Service</v>
      </c>
      <c r="K3" s="12" t="str">
        <f>IF(G3="","",VLOOKUP(IF(ISNUMBER(TRIM(G3)*1), VALUE(G3), G3), TecsysCarrierServiceTypeValues5430039, 2, FALSE))</f>
        <v>Truck Service</v>
      </c>
      <c r="L3" s="18" t="s">
        <v>52</v>
      </c>
      <c r="M3" s="12" t="str">
        <f>IF(L3="","",VLOOKUP(IF(ISNUMBER(TRIM(L3)*1), VALUE(L3), L3), TecsysTmsEnabledValues5430039, 2, FALSE))</f>
        <v>No</v>
      </c>
      <c r="N3" s="12" t="str">
        <f>IF(L3="","",VLOOKUP(IF(ISNUMBER(TRIM(L3)*1), VALUE(L3), L3), TecsysTmsEnabledValues5430039, 2, FALSE))</f>
        <v>No</v>
      </c>
      <c r="O3" s="12" t="str">
        <f>IF(L3="","",VLOOKUP(IF(ISNUMBER(TRIM(L3)*1), VALUE(L3), L3), TecsysTmsEnabledValues5430039, 2, FALSE))</f>
        <v>No</v>
      </c>
      <c r="P3" s="12" t="str">
        <f>IF(L3="","",VLOOKUP(IF(ISNUMBER(TRIM(L3)*1), VALUE(L3), L3), TecsysTmsEnabledValues5430039, 2, FALSE))</f>
        <v>No</v>
      </c>
      <c r="Q3" s="18" t="s">
        <v>53</v>
      </c>
      <c r="R3" s="20">
        <v>0</v>
      </c>
      <c r="S3" s="12" t="str">
        <f>IF(R3="","",VLOOKUP(IF(ISNUMBER(TRIM(R3)*1), VALUE(R3), R3), TecsysMdmEnabledValues5430039, 2, FALSE))</f>
        <v>No</v>
      </c>
      <c r="T3" s="12" t="str">
        <f>IF(R3="","",VLOOKUP(IF(ISNUMBER(TRIM(R3)*1), VALUE(R3), R3), TecsysMdmEnabledValues5430039, 2, FALSE))</f>
        <v>No</v>
      </c>
      <c r="U3" s="12" t="str">
        <f>IF(R3="","",VLOOKUP(IF(ISNUMBER(TRIM(R3)*1), VALUE(R3), R3), TecsysMdmEnabledValues5430039, 2, FALSE))</f>
        <v>No</v>
      </c>
      <c r="V3" s="12" t="str">
        <f>IF(R3="","",VLOOKUP(IF(ISNUMBER(TRIM(R3)*1), VALUE(R3), R3), TecsysMdmEnabledValues5430039, 2, FALSE))</f>
        <v>No</v>
      </c>
      <c r="W3" s="18" t="s">
        <v>53</v>
      </c>
      <c r="X3" s="22">
        <v>0</v>
      </c>
      <c r="Y3" s="12" t="str">
        <f>IF(X3="","",VLOOKUP(IF(ISNUMBER(TRIM(X3)*1), VALUE(X3), X3), TecsysShippingLabelOptionValues5430039, 2, FALSE))</f>
        <v>None</v>
      </c>
      <c r="Z3" s="12" t="str">
        <f>IF(X3="","",VLOOKUP(IF(ISNUMBER(TRIM(X3)*1), VALUE(X3), X3), TecsysShippingLabelOptionValues5430039, 2, FALSE))</f>
        <v>None</v>
      </c>
      <c r="AA3" s="12" t="str">
        <f>IF(X3="","",VLOOKUP(IF(ISNUMBER(TRIM(X3)*1), VALUE(X3), X3), TecsysShippingLabelOptionValues5430039, 2, FALSE))</f>
        <v>None</v>
      </c>
      <c r="AB3" s="12" t="str">
        <f>IF(X3="","",VLOOKUP(IF(ISNUMBER(TRIM(X3)*1), VALUE(X3), X3), TecsysShippingLabelOptionValues5430039, 2, FALSE))</f>
        <v>None</v>
      </c>
      <c r="AC3" s="22">
        <v>0</v>
      </c>
      <c r="AD3" s="12" t="str">
        <f>IF(AC3="","",VLOOKUP(IF(ISNUMBER(TRIM(AC3)*1), VALUE(AC3), AC3), TecsysCarrierLabelOptionValues5430039, 2, FALSE))</f>
        <v>None</v>
      </c>
      <c r="AE3" s="12" t="str">
        <f>IF(AC3="","",VLOOKUP(IF(ISNUMBER(TRIM(AC3)*1), VALUE(AC3), AC3), TecsysCarrierLabelOptionValues5430039, 2, FALSE))</f>
        <v>None</v>
      </c>
      <c r="AF3" s="12" t="str">
        <f>IF(AC3="","",VLOOKUP(IF(ISNUMBER(TRIM(AC3)*1), VALUE(AC3), AC3), TecsysCarrierLabelOptionValues5430039, 2, FALSE))</f>
        <v>None</v>
      </c>
      <c r="AG3" s="12" t="str">
        <f>IF(AC3="","",VLOOKUP(IF(ISNUMBER(TRIM(AC3)*1), VALUE(AC3), AC3), TecsysCarrierLabelOptionValues5430039, 2, FALSE))</f>
        <v>None</v>
      </c>
      <c r="AH3" s="20">
        <v>0</v>
      </c>
      <c r="AI3" s="12" t="str">
        <f>IF(AH3="","",VLOOKUP(IF(ISNUMBER(TRIM(AH3)*1), VALUE(AH3), AH3), TecsysShippingLabelRequiredValues5430039, 2, FALSE))</f>
        <v>No</v>
      </c>
      <c r="AJ3" s="12" t="str">
        <f>IF(AH3="","",VLOOKUP(IF(ISNUMBER(TRIM(AH3)*1), VALUE(AH3), AH3), TecsysShippingLabelRequiredValues5430039, 2, FALSE))</f>
        <v>No</v>
      </c>
      <c r="AK3" s="12" t="str">
        <f>IF(AH3="","",VLOOKUP(IF(ISNUMBER(TRIM(AH3)*1), VALUE(AH3), AH3), TecsysShippingLabelRequiredValues5430039, 2, FALSE))</f>
        <v>No</v>
      </c>
      <c r="AL3" s="12" t="str">
        <f>IF(AH3="","",VLOOKUP(IF(ISNUMBER(TRIM(AH3)*1), VALUE(AH3), AH3), TecsysShippingLabelRequiredValues5430039, 2, FALSE))</f>
        <v>No</v>
      </c>
      <c r="AM3" s="18" t="s">
        <v>52</v>
      </c>
      <c r="AN3" s="12" t="str">
        <f>IF(AM3="","",VLOOKUP(IF(ISNUMBER(TRIM(AM3)*1), VALUE(AM3), AM3), TecsysSmallPackageValues5430039, 2, FALSE))</f>
        <v>No</v>
      </c>
      <c r="AO3" s="12" t="str">
        <f>IF(AM3="","",VLOOKUP(IF(ISNUMBER(TRIM(AM3)*1), VALUE(AM3), AM3), TecsysSmallPackageValues5430039, 2, FALSE))</f>
        <v>No</v>
      </c>
      <c r="AP3" s="12" t="str">
        <f>IF(AM3="","",VLOOKUP(IF(ISNUMBER(TRIM(AM3)*1), VALUE(AM3), AM3), TecsysSmallPackageValues5430039, 2, FALSE))</f>
        <v>No</v>
      </c>
      <c r="AQ3" s="12" t="str">
        <f>IF(AM3="","",VLOOKUP(IF(ISNUMBER(TRIM(AM3)*1), VALUE(AM3), AM3), TecsysSmallPackageValues5430039, 2, FALSE))</f>
        <v>No</v>
      </c>
      <c r="AR3" s="18" t="s">
        <v>52</v>
      </c>
      <c r="AS3" s="12" t="str">
        <f>IF(AR3="","",VLOOKUP(IF(ISNUMBER(TRIM(AR3)*1), VALUE(AR3), AR3), TecsysMasterPackListRequiredValues5430039, 2, FALSE))</f>
        <v>No</v>
      </c>
      <c r="AT3" s="12" t="str">
        <f>IF(AR3="","",VLOOKUP(IF(ISNUMBER(TRIM(AR3)*1), VALUE(AR3), AR3), TecsysMasterPackListRequiredValues5430039, 2, FALSE))</f>
        <v>No</v>
      </c>
      <c r="AU3" s="12" t="str">
        <f>IF(AR3="","",VLOOKUP(IF(ISNUMBER(TRIM(AR3)*1), VALUE(AR3), AR3), TecsysMasterPackListRequiredValues5430039, 2, FALSE))</f>
        <v>No</v>
      </c>
      <c r="AV3" s="12" t="str">
        <f>IF(AR3="","",VLOOKUP(IF(ISNUMBER(TRIM(AR3)*1), VALUE(AR3), AR3), TecsysMasterPackListRequiredValues5430039, 2, FALSE))</f>
        <v>No</v>
      </c>
      <c r="AW3" s="18" t="s">
        <v>54</v>
      </c>
      <c r="AX3" s="12" t="str">
        <f>IF(AW3="","",VLOOKUP(IF(ISNUMBER(TRIM(AW3)*1), VALUE(AW3), AW3), TecsysBillOfLadingRequiredValues5430039, 2, FALSE))</f>
        <v>Yes</v>
      </c>
      <c r="AY3" s="12" t="str">
        <f>IF(AW3="","",VLOOKUP(IF(ISNUMBER(TRIM(AW3)*1), VALUE(AW3), AW3), TecsysBillOfLadingRequiredValues5430039, 2, FALSE))</f>
        <v>Yes</v>
      </c>
      <c r="AZ3" s="12" t="str">
        <f>IF(AW3="","",VLOOKUP(IF(ISNUMBER(TRIM(AW3)*1), VALUE(AW3), AW3), TecsysBillOfLadingRequiredValues5430039, 2, FALSE))</f>
        <v>Yes</v>
      </c>
      <c r="BA3" s="12" t="str">
        <f>IF(AW3="","",VLOOKUP(IF(ISNUMBER(TRIM(AW3)*1), VALUE(AW3), AW3), TecsysBillOfLadingRequiredValues5430039, 2, FALSE))</f>
        <v>Yes</v>
      </c>
      <c r="BB3" s="18" t="s">
        <v>54</v>
      </c>
      <c r="BC3" s="12" t="str">
        <f>IF(BB3="","",VLOOKUP(IF(ISNUMBER(TRIM(BB3)*1), VALUE(BB3), BB3), TecsysManifestRequiredValues5430039, 2, FALSE))</f>
        <v>Yes</v>
      </c>
      <c r="BD3" s="12" t="str">
        <f>IF(BB3="","",VLOOKUP(IF(ISNUMBER(TRIM(BB3)*1), VALUE(BB3), BB3), TecsysManifestRequiredValues5430039, 2, FALSE))</f>
        <v>Yes</v>
      </c>
      <c r="BE3" s="12" t="str">
        <f>IF(BB3="","",VLOOKUP(IF(ISNUMBER(TRIM(BB3)*1), VALUE(BB3), BB3), TecsysManifestRequiredValues5430039, 2, FALSE))</f>
        <v>Yes</v>
      </c>
      <c r="BF3" s="12" t="str">
        <f>IF(BB3="","",VLOOKUP(IF(ISNUMBER(TRIM(BB3)*1), VALUE(BB3), BB3), TecsysManifestRequiredValues5430039, 2, FALSE))</f>
        <v>Yes</v>
      </c>
      <c r="BG3" s="18" t="s">
        <v>52</v>
      </c>
      <c r="BH3" s="12" t="str">
        <f>IF(BG3="","",VLOOKUP(IF(ISNUMBER(TRIM(BG3)*1), VALUE(BG3), BG3), TecsysProBillRequiredValues5430039, 2, FALSE))</f>
        <v>No</v>
      </c>
      <c r="BI3" s="12" t="str">
        <f>IF(BG3="","",VLOOKUP(IF(ISNUMBER(TRIM(BG3)*1), VALUE(BG3), BG3), TecsysProBillRequiredValues5430039, 2, FALSE))</f>
        <v>No</v>
      </c>
      <c r="BJ3" s="12" t="str">
        <f>IF(BG3="","",VLOOKUP(IF(ISNUMBER(TRIM(BG3)*1), VALUE(BG3), BG3), TecsysProBillRequiredValues5430039, 2, FALSE))</f>
        <v>No</v>
      </c>
      <c r="BK3" s="12" t="str">
        <f>IF(BG3="","",VLOOKUP(IF(ISNUMBER(TRIM(BG3)*1), VALUE(BG3), BG3), TecsysProBillRequiredValues5430039, 2, FALSE))</f>
        <v>No</v>
      </c>
      <c r="BL3" s="18" t="s">
        <v>54</v>
      </c>
      <c r="BM3" s="12" t="str">
        <f>IF(BL3="","",VLOOKUP(IF(ISNUMBER(TRIM(BL3)*1), VALUE(BL3), BL3), TecsysVerifyTrailerValues5430039, 2, FALSE))</f>
        <v>Yes</v>
      </c>
      <c r="BN3" s="12" t="str">
        <f>IF(BL3="","",VLOOKUP(IF(ISNUMBER(TRIM(BL3)*1), VALUE(BL3), BL3), TecsysVerifyTrailerValues5430039, 2, FALSE))</f>
        <v>Yes</v>
      </c>
      <c r="BO3" s="12" t="str">
        <f>IF(BL3="","",VLOOKUP(IF(ISNUMBER(TRIM(BL3)*1), VALUE(BL3), BL3), TecsysVerifyTrailerValues5430039, 2, FALSE))</f>
        <v>Yes</v>
      </c>
      <c r="BP3" s="12" t="str">
        <f>IF(BL3="","",VLOOKUP(IF(ISNUMBER(TRIM(BL3)*1), VALUE(BL3), BL3), TecsysVerifyTrailerValues5430039, 2, FALSE))</f>
        <v>Yes</v>
      </c>
      <c r="BQ3" s="20">
        <v>0</v>
      </c>
      <c r="BR3" s="12" t="str">
        <f>IF(BQ3="","",VLOOKUP(IF(ISNUMBER(TRIM(BQ3)*1), VALUE(BQ3), BQ3), TecsysAutomaticShipCompleteValues5430039, 2, FALSE))</f>
        <v>No</v>
      </c>
      <c r="BS3" s="12" t="str">
        <f>IF(BQ3="","",VLOOKUP(IF(ISNUMBER(TRIM(BQ3)*1), VALUE(BQ3), BQ3), TecsysAutomaticShipCompleteValues5430039, 2, FALSE))</f>
        <v>No</v>
      </c>
      <c r="BT3" s="12" t="str">
        <f>IF(BQ3="","",VLOOKUP(IF(ISNUMBER(TRIM(BQ3)*1), VALUE(BQ3), BQ3), TecsysAutomaticShipCompleteValues5430039, 2, FALSE))</f>
        <v>No</v>
      </c>
      <c r="BU3" s="12" t="str">
        <f>IF(BQ3="","",VLOOKUP(IF(ISNUMBER(TRIM(BQ3)*1), VALUE(BQ3), BQ3), TecsysAutomaticShipCompleteValues5430039, 2, FALSE))</f>
        <v>No</v>
      </c>
      <c r="BV3" s="18" t="s">
        <v>53</v>
      </c>
      <c r="BW3" s="18" t="s">
        <v>53</v>
      </c>
      <c r="BX3" s="24">
        <v>500</v>
      </c>
      <c r="BY3" s="18" t="s">
        <v>52</v>
      </c>
      <c r="BZ3" s="12" t="str">
        <f>IF(BY3="","",VLOOKUP(IF(ISNUMBER(TRIM(BY3)*1), VALUE(BY3), BY3), TecsysAllowFreightChargesValues5430039, 2, FALSE))</f>
        <v>No</v>
      </c>
      <c r="CA3" s="12" t="str">
        <f>IF(BY3="","",VLOOKUP(IF(ISNUMBER(TRIM(BY3)*1), VALUE(BY3), BY3), TecsysAllowFreightChargesValues5430039, 2, FALSE))</f>
        <v>No</v>
      </c>
      <c r="CB3" s="12" t="str">
        <f>IF(BY3="","",VLOOKUP(IF(ISNUMBER(TRIM(BY3)*1), VALUE(BY3), BY3), TecsysAllowFreightChargesValues5430039, 2, FALSE))</f>
        <v>No</v>
      </c>
      <c r="CC3" s="12" t="str">
        <f>IF(BY3="","",VLOOKUP(IF(ISNUMBER(TRIM(BY3)*1), VALUE(BY3), BY3), TecsysAllowFreightChargesValues5430039, 2, FALSE))</f>
        <v>No</v>
      </c>
      <c r="CD3" s="25">
        <v>62</v>
      </c>
    </row>
    <row r="4" spans="1:82" ht="15.75" thickBot="1">
      <c r="A4" s="28" t="s">
        <v>172</v>
      </c>
      <c r="B4" s="17" t="s">
        <v>49</v>
      </c>
      <c r="C4" s="17" t="s">
        <v>55</v>
      </c>
      <c r="D4" s="13" t="s">
        <v>56</v>
      </c>
      <c r="E4" s="31" t="s">
        <v>334</v>
      </c>
      <c r="F4" s="18" t="s">
        <v>55</v>
      </c>
      <c r="G4" s="18" t="s">
        <v>51</v>
      </c>
      <c r="H4" s="12" t="str">
        <f>IF(G4="","",VLOOKUP(IF(ISNUMBER(TRIM(G4)*1), VALUE(G4), G4), TecsysCarrierServiceTypeValues5430039, 2, FALSE))</f>
        <v>Truck Service</v>
      </c>
      <c r="I4" s="12" t="str">
        <f>IF(G4="","",VLOOKUP(IF(ISNUMBER(TRIM(G4)*1), VALUE(G4), G4), TecsysCarrierServiceTypeValues5430039, 2, FALSE))</f>
        <v>Truck Service</v>
      </c>
      <c r="J4" s="12" t="str">
        <f>IF(G4="","",VLOOKUP(IF(ISNUMBER(TRIM(G4)*1), VALUE(G4), G4), TecsysCarrierServiceTypeValues5430039, 2, FALSE))</f>
        <v>Truck Service</v>
      </c>
      <c r="K4" s="13" t="str">
        <f>IF(G4="","",VLOOKUP(IF(ISNUMBER(TRIM(G4)*1), VALUE(G4), G4), TecsysCarrierServiceTypeValues5430039, 2, FALSE))</f>
        <v>Truck Service</v>
      </c>
      <c r="L4" s="18" t="s">
        <v>52</v>
      </c>
      <c r="M4" s="12" t="str">
        <f>IF(L4="","",VLOOKUP(IF(ISNUMBER(TRIM(L4)*1), VALUE(L4), L4), TecsysTmsEnabledValues5430039, 2, FALSE))</f>
        <v>No</v>
      </c>
      <c r="N4" s="12" t="str">
        <f>IF(L4="","",VLOOKUP(IF(ISNUMBER(TRIM(L4)*1), VALUE(L4), L4), TecsysTmsEnabledValues5430039, 2, FALSE))</f>
        <v>No</v>
      </c>
      <c r="O4" s="12" t="str">
        <f>IF(L4="","",VLOOKUP(IF(ISNUMBER(TRIM(L4)*1), VALUE(L4), L4), TecsysTmsEnabledValues5430039, 2, FALSE))</f>
        <v>No</v>
      </c>
      <c r="P4" s="13" t="str">
        <f>IF(L4="","",VLOOKUP(IF(ISNUMBER(TRIM(L4)*1), VALUE(L4), L4), TecsysTmsEnabledValues5430039, 2, FALSE))</f>
        <v>No</v>
      </c>
      <c r="Q4" s="18" t="s">
        <v>53</v>
      </c>
      <c r="R4" s="20">
        <v>0</v>
      </c>
      <c r="S4" s="12" t="str">
        <f>IF(R4="","",VLOOKUP(IF(ISNUMBER(TRIM(R4)*1), VALUE(R4), R4), TecsysMdmEnabledValues5430039, 2, FALSE))</f>
        <v>No</v>
      </c>
      <c r="T4" s="12" t="str">
        <f>IF(R4="","",VLOOKUP(IF(ISNUMBER(TRIM(R4)*1), VALUE(R4), R4), TecsysMdmEnabledValues5430039, 2, FALSE))</f>
        <v>No</v>
      </c>
      <c r="U4" s="12" t="str">
        <f>IF(R4="","",VLOOKUP(IF(ISNUMBER(TRIM(R4)*1), VALUE(R4), R4), TecsysMdmEnabledValues5430039, 2, FALSE))</f>
        <v>No</v>
      </c>
      <c r="V4" s="14" t="str">
        <f>IF(R4="","",VLOOKUP(IF(ISNUMBER(TRIM(R4)*1), VALUE(R4), R4), TecsysMdmEnabledValues5430039, 2, FALSE))</f>
        <v>No</v>
      </c>
      <c r="W4" s="18" t="s">
        <v>53</v>
      </c>
      <c r="X4" s="22">
        <v>0</v>
      </c>
      <c r="Y4" s="15" t="str">
        <f>IF(X4="","",VLOOKUP(IF(ISNUMBER(TRIM(X4)*1), VALUE(X4), X4), TecsysShippingLabelOptionValues5430039, 2, FALSE))</f>
        <v>None</v>
      </c>
      <c r="Z4" s="15" t="str">
        <f>IF(X4="","",VLOOKUP(IF(ISNUMBER(TRIM(X4)*1), VALUE(X4), X4), TecsysShippingLabelOptionValues5430039, 2, FALSE))</f>
        <v>None</v>
      </c>
      <c r="AA4" s="15" t="str">
        <f>IF(X4="","",VLOOKUP(IF(ISNUMBER(TRIM(X4)*1), VALUE(X4), X4), TecsysShippingLabelOptionValues5430039, 2, FALSE))</f>
        <v>None</v>
      </c>
      <c r="AB4" s="15" t="str">
        <f>IF(X4="","",VLOOKUP(IF(ISNUMBER(TRIM(X4)*1), VALUE(X4), X4), TecsysShippingLabelOptionValues5430039, 2, FALSE))</f>
        <v>None</v>
      </c>
      <c r="AC4" s="22">
        <v>0</v>
      </c>
      <c r="AD4" s="15" t="str">
        <f>IF(AC4="","",VLOOKUP(IF(ISNUMBER(TRIM(AC4)*1), VALUE(AC4), AC4), TecsysCarrierLabelOptionValues5430039, 2, FALSE))</f>
        <v>None</v>
      </c>
      <c r="AE4" s="15" t="str">
        <f>IF(AC4="","",VLOOKUP(IF(ISNUMBER(TRIM(AC4)*1), VALUE(AC4), AC4), TecsysCarrierLabelOptionValues5430039, 2, FALSE))</f>
        <v>None</v>
      </c>
      <c r="AF4" s="15" t="str">
        <f>IF(AC4="","",VLOOKUP(IF(ISNUMBER(TRIM(AC4)*1), VALUE(AC4), AC4), TecsysCarrierLabelOptionValues5430039, 2, FALSE))</f>
        <v>None</v>
      </c>
      <c r="AG4" s="15" t="str">
        <f>IF(AC4="","",VLOOKUP(IF(ISNUMBER(TRIM(AC4)*1), VALUE(AC4), AC4), TecsysCarrierLabelOptionValues5430039, 2, FALSE))</f>
        <v>None</v>
      </c>
      <c r="AH4" s="20">
        <v>0</v>
      </c>
      <c r="AI4" s="12" t="str">
        <f>IF(AH4="","",VLOOKUP(IF(ISNUMBER(TRIM(AH4)*1), VALUE(AH4), AH4), TecsysShippingLabelRequiredValues5430039, 2, FALSE))</f>
        <v>No</v>
      </c>
      <c r="AJ4" s="12" t="str">
        <f>IF(AH4="","",VLOOKUP(IF(ISNUMBER(TRIM(AH4)*1), VALUE(AH4), AH4), TecsysShippingLabelRequiredValues5430039, 2, FALSE))</f>
        <v>No</v>
      </c>
      <c r="AK4" s="12" t="str">
        <f>IF(AH4="","",VLOOKUP(IF(ISNUMBER(TRIM(AH4)*1), VALUE(AH4), AH4), TecsysShippingLabelRequiredValues5430039, 2, FALSE))</f>
        <v>No</v>
      </c>
      <c r="AL4" s="14" t="str">
        <f>IF(AH4="","",VLOOKUP(IF(ISNUMBER(TRIM(AH4)*1), VALUE(AH4), AH4), TecsysShippingLabelRequiredValues5430039, 2, FALSE))</f>
        <v>No</v>
      </c>
      <c r="AM4" s="18" t="s">
        <v>52</v>
      </c>
      <c r="AN4" s="12" t="str">
        <f>IF(AM4="","",VLOOKUP(IF(ISNUMBER(TRIM(AM4)*1), VALUE(AM4), AM4), TecsysSmallPackageValues5430039, 2, FALSE))</f>
        <v>No</v>
      </c>
      <c r="AO4" s="12" t="str">
        <f>IF(AM4="","",VLOOKUP(IF(ISNUMBER(TRIM(AM4)*1), VALUE(AM4), AM4), TecsysSmallPackageValues5430039, 2, FALSE))</f>
        <v>No</v>
      </c>
      <c r="AP4" s="12" t="str">
        <f>IF(AM4="","",VLOOKUP(IF(ISNUMBER(TRIM(AM4)*1), VALUE(AM4), AM4), TecsysSmallPackageValues5430039, 2, FALSE))</f>
        <v>No</v>
      </c>
      <c r="AQ4" s="13" t="str">
        <f>IF(AM4="","",VLOOKUP(IF(ISNUMBER(TRIM(AM4)*1), VALUE(AM4), AM4), TecsysSmallPackageValues5430039, 2, FALSE))</f>
        <v>No</v>
      </c>
      <c r="AR4" s="18" t="s">
        <v>52</v>
      </c>
      <c r="AS4" s="12" t="str">
        <f>IF(AR4="","",VLOOKUP(IF(ISNUMBER(TRIM(AR4)*1), VALUE(AR4), AR4), TecsysMasterPackListRequiredValues5430039, 2, FALSE))</f>
        <v>No</v>
      </c>
      <c r="AT4" s="12" t="str">
        <f>IF(AR4="","",VLOOKUP(IF(ISNUMBER(TRIM(AR4)*1), VALUE(AR4), AR4), TecsysMasterPackListRequiredValues5430039, 2, FALSE))</f>
        <v>No</v>
      </c>
      <c r="AU4" s="12" t="str">
        <f>IF(AR4="","",VLOOKUP(IF(ISNUMBER(TRIM(AR4)*1), VALUE(AR4), AR4), TecsysMasterPackListRequiredValues5430039, 2, FALSE))</f>
        <v>No</v>
      </c>
      <c r="AV4" s="13" t="str">
        <f>IF(AR4="","",VLOOKUP(IF(ISNUMBER(TRIM(AR4)*1), VALUE(AR4), AR4), TecsysMasterPackListRequiredValues5430039, 2, FALSE))</f>
        <v>No</v>
      </c>
      <c r="AW4" s="18" t="s">
        <v>54</v>
      </c>
      <c r="AX4" s="12" t="str">
        <f>IF(AW4="","",VLOOKUP(IF(ISNUMBER(TRIM(AW4)*1), VALUE(AW4), AW4), TecsysBillOfLadingRequiredValues5430039, 2, FALSE))</f>
        <v>Yes</v>
      </c>
      <c r="AY4" s="12" t="str">
        <f>IF(AW4="","",VLOOKUP(IF(ISNUMBER(TRIM(AW4)*1), VALUE(AW4), AW4), TecsysBillOfLadingRequiredValues5430039, 2, FALSE))</f>
        <v>Yes</v>
      </c>
      <c r="AZ4" s="12" t="str">
        <f>IF(AW4="","",VLOOKUP(IF(ISNUMBER(TRIM(AW4)*1), VALUE(AW4), AW4), TecsysBillOfLadingRequiredValues5430039, 2, FALSE))</f>
        <v>Yes</v>
      </c>
      <c r="BA4" s="13" t="str">
        <f>IF(AW4="","",VLOOKUP(IF(ISNUMBER(TRIM(AW4)*1), VALUE(AW4), AW4), TecsysBillOfLadingRequiredValues5430039, 2, FALSE))</f>
        <v>Yes</v>
      </c>
      <c r="BB4" s="18" t="s">
        <v>54</v>
      </c>
      <c r="BC4" s="12" t="str">
        <f>IF(BB4="","",VLOOKUP(IF(ISNUMBER(TRIM(BB4)*1), VALUE(BB4), BB4), TecsysManifestRequiredValues5430039, 2, FALSE))</f>
        <v>Yes</v>
      </c>
      <c r="BD4" s="12" t="str">
        <f>IF(BB4="","",VLOOKUP(IF(ISNUMBER(TRIM(BB4)*1), VALUE(BB4), BB4), TecsysManifestRequiredValues5430039, 2, FALSE))</f>
        <v>Yes</v>
      </c>
      <c r="BE4" s="12" t="str">
        <f>IF(BB4="","",VLOOKUP(IF(ISNUMBER(TRIM(BB4)*1), VALUE(BB4), BB4), TecsysManifestRequiredValues5430039, 2, FALSE))</f>
        <v>Yes</v>
      </c>
      <c r="BF4" s="13" t="str">
        <f>IF(BB4="","",VLOOKUP(IF(ISNUMBER(TRIM(BB4)*1), VALUE(BB4), BB4), TecsysManifestRequiredValues5430039, 2, FALSE))</f>
        <v>Yes</v>
      </c>
      <c r="BG4" s="18" t="s">
        <v>52</v>
      </c>
      <c r="BH4" s="12" t="str">
        <f>IF(BG4="","",VLOOKUP(IF(ISNUMBER(TRIM(BG4)*1), VALUE(BG4), BG4), TecsysProBillRequiredValues5430039, 2, FALSE))</f>
        <v>No</v>
      </c>
      <c r="BI4" s="12" t="str">
        <f>IF(BG4="","",VLOOKUP(IF(ISNUMBER(TRIM(BG4)*1), VALUE(BG4), BG4), TecsysProBillRequiredValues5430039, 2, FALSE))</f>
        <v>No</v>
      </c>
      <c r="BJ4" s="12" t="str">
        <f>IF(BG4="","",VLOOKUP(IF(ISNUMBER(TRIM(BG4)*1), VALUE(BG4), BG4), TecsysProBillRequiredValues5430039, 2, FALSE))</f>
        <v>No</v>
      </c>
      <c r="BK4" s="13" t="str">
        <f>IF(BG4="","",VLOOKUP(IF(ISNUMBER(TRIM(BG4)*1), VALUE(BG4), BG4), TecsysProBillRequiredValues5430039, 2, FALSE))</f>
        <v>No</v>
      </c>
      <c r="BL4" s="18" t="s">
        <v>54</v>
      </c>
      <c r="BM4" s="12" t="str">
        <f>IF(BL4="","",VLOOKUP(IF(ISNUMBER(TRIM(BL4)*1), VALUE(BL4), BL4), TecsysVerifyTrailerValues5430039, 2, FALSE))</f>
        <v>Yes</v>
      </c>
      <c r="BN4" s="12" t="str">
        <f>IF(BL4="","",VLOOKUP(IF(ISNUMBER(TRIM(BL4)*1), VALUE(BL4), BL4), TecsysVerifyTrailerValues5430039, 2, FALSE))</f>
        <v>Yes</v>
      </c>
      <c r="BO4" s="12" t="str">
        <f>IF(BL4="","",VLOOKUP(IF(ISNUMBER(TRIM(BL4)*1), VALUE(BL4), BL4), TecsysVerifyTrailerValues5430039, 2, FALSE))</f>
        <v>Yes</v>
      </c>
      <c r="BP4" s="13" t="str">
        <f>IF(BL4="","",VLOOKUP(IF(ISNUMBER(TRIM(BL4)*1), VALUE(BL4), BL4), TecsysVerifyTrailerValues5430039, 2, FALSE))</f>
        <v>Yes</v>
      </c>
      <c r="BQ4" s="20">
        <v>0</v>
      </c>
      <c r="BR4" s="12" t="str">
        <f>IF(BQ4="","",VLOOKUP(IF(ISNUMBER(TRIM(BQ4)*1), VALUE(BQ4), BQ4), TecsysAutomaticShipCompleteValues5430039, 2, FALSE))</f>
        <v>No</v>
      </c>
      <c r="BS4" s="12" t="str">
        <f>IF(BQ4="","",VLOOKUP(IF(ISNUMBER(TRIM(BQ4)*1), VALUE(BQ4), BQ4), TecsysAutomaticShipCompleteValues5430039, 2, FALSE))</f>
        <v>No</v>
      </c>
      <c r="BT4" s="12" t="str">
        <f>IF(BQ4="","",VLOOKUP(IF(ISNUMBER(TRIM(BQ4)*1), VALUE(BQ4), BQ4), TecsysAutomaticShipCompleteValues5430039, 2, FALSE))</f>
        <v>No</v>
      </c>
      <c r="BU4" s="14" t="str">
        <f>IF(BQ4="","",VLOOKUP(IF(ISNUMBER(TRIM(BQ4)*1), VALUE(BQ4), BQ4), TecsysAutomaticShipCompleteValues5430039, 2, FALSE))</f>
        <v>No</v>
      </c>
      <c r="BV4" s="18" t="s">
        <v>53</v>
      </c>
      <c r="BW4" s="18" t="s">
        <v>53</v>
      </c>
      <c r="BX4" s="24">
        <v>500</v>
      </c>
      <c r="BY4" s="18" t="s">
        <v>52</v>
      </c>
      <c r="BZ4" s="12" t="str">
        <f>IF(BY4="","",VLOOKUP(IF(ISNUMBER(TRIM(BY4)*1), VALUE(BY4), BY4), TecsysAllowFreightChargesValues5430039, 2, FALSE))</f>
        <v>No</v>
      </c>
      <c r="CA4" s="12" t="str">
        <f>IF(BY4="","",VLOOKUP(IF(ISNUMBER(TRIM(BY4)*1), VALUE(BY4), BY4), TecsysAllowFreightChargesValues5430039, 2, FALSE))</f>
        <v>No</v>
      </c>
      <c r="CB4" s="12" t="str">
        <f>IF(BY4="","",VLOOKUP(IF(ISNUMBER(TRIM(BY4)*1), VALUE(BY4), BY4), TecsysAllowFreightChargesValues5430039, 2, FALSE))</f>
        <v>No</v>
      </c>
      <c r="CC4" s="13" t="str">
        <f>IF(BY4="","",VLOOKUP(IF(ISNUMBER(TRIM(BY4)*1), VALUE(BY4), BY4), TecsysAllowFreightChargesValues5430039, 2, FALSE))</f>
        <v>No</v>
      </c>
      <c r="CD4" s="25">
        <v>1</v>
      </c>
    </row>
    <row r="5" spans="1:82" ht="15.75" thickBot="1">
      <c r="A5" s="28" t="s">
        <v>172</v>
      </c>
      <c r="B5" s="17" t="s">
        <v>49</v>
      </c>
      <c r="C5" s="17" t="s">
        <v>57</v>
      </c>
      <c r="D5" s="13" t="s">
        <v>58</v>
      </c>
      <c r="E5" s="31" t="s">
        <v>334</v>
      </c>
      <c r="F5" s="18" t="s">
        <v>57</v>
      </c>
      <c r="G5" s="18" t="s">
        <v>51</v>
      </c>
      <c r="H5" s="12" t="str">
        <f>IF(G5="","",VLOOKUP(IF(ISNUMBER(TRIM(G5)*1), VALUE(G5), G5), TecsysCarrierServiceTypeValues5430039, 2, FALSE))</f>
        <v>Truck Service</v>
      </c>
      <c r="I5" s="12" t="str">
        <f>IF(G5="","",VLOOKUP(IF(ISNUMBER(TRIM(G5)*1), VALUE(G5), G5), TecsysCarrierServiceTypeValues5430039, 2, FALSE))</f>
        <v>Truck Service</v>
      </c>
      <c r="J5" s="12" t="str">
        <f>IF(G5="","",VLOOKUP(IF(ISNUMBER(TRIM(G5)*1), VALUE(G5), G5), TecsysCarrierServiceTypeValues5430039, 2, FALSE))</f>
        <v>Truck Service</v>
      </c>
      <c r="K5" s="13" t="str">
        <f>IF(G5="","",VLOOKUP(IF(ISNUMBER(TRIM(G5)*1), VALUE(G5), G5), TecsysCarrierServiceTypeValues5430039, 2, FALSE))</f>
        <v>Truck Service</v>
      </c>
      <c r="L5" s="18" t="s">
        <v>52</v>
      </c>
      <c r="M5" s="12" t="str">
        <f>IF(L5="","",VLOOKUP(IF(ISNUMBER(TRIM(L5)*1), VALUE(L5), L5), TecsysTmsEnabledValues5430039, 2, FALSE))</f>
        <v>No</v>
      </c>
      <c r="N5" s="12" t="str">
        <f>IF(L5="","",VLOOKUP(IF(ISNUMBER(TRIM(L5)*1), VALUE(L5), L5), TecsysTmsEnabledValues5430039, 2, FALSE))</f>
        <v>No</v>
      </c>
      <c r="O5" s="12" t="str">
        <f>IF(L5="","",VLOOKUP(IF(ISNUMBER(TRIM(L5)*1), VALUE(L5), L5), TecsysTmsEnabledValues5430039, 2, FALSE))</f>
        <v>No</v>
      </c>
      <c r="P5" s="13" t="str">
        <f>IF(L5="","",VLOOKUP(IF(ISNUMBER(TRIM(L5)*1), VALUE(L5), L5), TecsysTmsEnabledValues5430039, 2, FALSE))</f>
        <v>No</v>
      </c>
      <c r="Q5" s="18" t="s">
        <v>53</v>
      </c>
      <c r="R5" s="20">
        <v>0</v>
      </c>
      <c r="S5" s="12" t="str">
        <f>IF(R5="","",VLOOKUP(IF(ISNUMBER(TRIM(R5)*1), VALUE(R5), R5), TecsysMdmEnabledValues5430039, 2, FALSE))</f>
        <v>No</v>
      </c>
      <c r="T5" s="12" t="str">
        <f>IF(R5="","",VLOOKUP(IF(ISNUMBER(TRIM(R5)*1), VALUE(R5), R5), TecsysMdmEnabledValues5430039, 2, FALSE))</f>
        <v>No</v>
      </c>
      <c r="U5" s="12" t="str">
        <f>IF(R5="","",VLOOKUP(IF(ISNUMBER(TRIM(R5)*1), VALUE(R5), R5), TecsysMdmEnabledValues5430039, 2, FALSE))</f>
        <v>No</v>
      </c>
      <c r="V5" s="14" t="str">
        <f>IF(R5="","",VLOOKUP(IF(ISNUMBER(TRIM(R5)*1), VALUE(R5), R5), TecsysMdmEnabledValues5430039, 2, FALSE))</f>
        <v>No</v>
      </c>
      <c r="W5" s="18" t="s">
        <v>53</v>
      </c>
      <c r="X5" s="22">
        <v>0</v>
      </c>
      <c r="Y5" s="15" t="str">
        <f>IF(X5="","",VLOOKUP(IF(ISNUMBER(TRIM(X5)*1), VALUE(X5), X5), TecsysShippingLabelOptionValues5430039, 2, FALSE))</f>
        <v>None</v>
      </c>
      <c r="Z5" s="15" t="str">
        <f>IF(X5="","",VLOOKUP(IF(ISNUMBER(TRIM(X5)*1), VALUE(X5), X5), TecsysShippingLabelOptionValues5430039, 2, FALSE))</f>
        <v>None</v>
      </c>
      <c r="AA5" s="15" t="str">
        <f>IF(X5="","",VLOOKUP(IF(ISNUMBER(TRIM(X5)*1), VALUE(X5), X5), TecsysShippingLabelOptionValues5430039, 2, FALSE))</f>
        <v>None</v>
      </c>
      <c r="AB5" s="15" t="str">
        <f>IF(X5="","",VLOOKUP(IF(ISNUMBER(TRIM(X5)*1), VALUE(X5), X5), TecsysShippingLabelOptionValues5430039, 2, FALSE))</f>
        <v>None</v>
      </c>
      <c r="AC5" s="22">
        <v>0</v>
      </c>
      <c r="AD5" s="15" t="str">
        <f>IF(AC5="","",VLOOKUP(IF(ISNUMBER(TRIM(AC5)*1), VALUE(AC5), AC5), TecsysCarrierLabelOptionValues5430039, 2, FALSE))</f>
        <v>None</v>
      </c>
      <c r="AE5" s="15" t="str">
        <f>IF(AC5="","",VLOOKUP(IF(ISNUMBER(TRIM(AC5)*1), VALUE(AC5), AC5), TecsysCarrierLabelOptionValues5430039, 2, FALSE))</f>
        <v>None</v>
      </c>
      <c r="AF5" s="15" t="str">
        <f>IF(AC5="","",VLOOKUP(IF(ISNUMBER(TRIM(AC5)*1), VALUE(AC5), AC5), TecsysCarrierLabelOptionValues5430039, 2, FALSE))</f>
        <v>None</v>
      </c>
      <c r="AG5" s="15" t="str">
        <f>IF(AC5="","",VLOOKUP(IF(ISNUMBER(TRIM(AC5)*1), VALUE(AC5), AC5), TecsysCarrierLabelOptionValues5430039, 2, FALSE))</f>
        <v>None</v>
      </c>
      <c r="AH5" s="20">
        <v>0</v>
      </c>
      <c r="AI5" s="12" t="str">
        <f>IF(AH5="","",VLOOKUP(IF(ISNUMBER(TRIM(AH5)*1), VALUE(AH5), AH5), TecsysShippingLabelRequiredValues5430039, 2, FALSE))</f>
        <v>No</v>
      </c>
      <c r="AJ5" s="12" t="str">
        <f>IF(AH5="","",VLOOKUP(IF(ISNUMBER(TRIM(AH5)*1), VALUE(AH5), AH5), TecsysShippingLabelRequiredValues5430039, 2, FALSE))</f>
        <v>No</v>
      </c>
      <c r="AK5" s="12" t="str">
        <f>IF(AH5="","",VLOOKUP(IF(ISNUMBER(TRIM(AH5)*1), VALUE(AH5), AH5), TecsysShippingLabelRequiredValues5430039, 2, FALSE))</f>
        <v>No</v>
      </c>
      <c r="AL5" s="14" t="str">
        <f>IF(AH5="","",VLOOKUP(IF(ISNUMBER(TRIM(AH5)*1), VALUE(AH5), AH5), TecsysShippingLabelRequiredValues5430039, 2, FALSE))</f>
        <v>No</v>
      </c>
      <c r="AM5" s="18" t="s">
        <v>52</v>
      </c>
      <c r="AN5" s="12" t="str">
        <f>IF(AM5="","",VLOOKUP(IF(ISNUMBER(TRIM(AM5)*1), VALUE(AM5), AM5), TecsysSmallPackageValues5430039, 2, FALSE))</f>
        <v>No</v>
      </c>
      <c r="AO5" s="12" t="str">
        <f>IF(AM5="","",VLOOKUP(IF(ISNUMBER(TRIM(AM5)*1), VALUE(AM5), AM5), TecsysSmallPackageValues5430039, 2, FALSE))</f>
        <v>No</v>
      </c>
      <c r="AP5" s="12" t="str">
        <f>IF(AM5="","",VLOOKUP(IF(ISNUMBER(TRIM(AM5)*1), VALUE(AM5), AM5), TecsysSmallPackageValues5430039, 2, FALSE))</f>
        <v>No</v>
      </c>
      <c r="AQ5" s="13" t="str">
        <f>IF(AM5="","",VLOOKUP(IF(ISNUMBER(TRIM(AM5)*1), VALUE(AM5), AM5), TecsysSmallPackageValues5430039, 2, FALSE))</f>
        <v>No</v>
      </c>
      <c r="AR5" s="18" t="s">
        <v>52</v>
      </c>
      <c r="AS5" s="12" t="str">
        <f>IF(AR5="","",VLOOKUP(IF(ISNUMBER(TRIM(AR5)*1), VALUE(AR5), AR5), TecsysMasterPackListRequiredValues5430039, 2, FALSE))</f>
        <v>No</v>
      </c>
      <c r="AT5" s="12" t="str">
        <f>IF(AR5="","",VLOOKUP(IF(ISNUMBER(TRIM(AR5)*1), VALUE(AR5), AR5), TecsysMasterPackListRequiredValues5430039, 2, FALSE))</f>
        <v>No</v>
      </c>
      <c r="AU5" s="12" t="str">
        <f>IF(AR5="","",VLOOKUP(IF(ISNUMBER(TRIM(AR5)*1), VALUE(AR5), AR5), TecsysMasterPackListRequiredValues5430039, 2, FALSE))</f>
        <v>No</v>
      </c>
      <c r="AV5" s="13" t="str">
        <f>IF(AR5="","",VLOOKUP(IF(ISNUMBER(TRIM(AR5)*1), VALUE(AR5), AR5), TecsysMasterPackListRequiredValues5430039, 2, FALSE))</f>
        <v>No</v>
      </c>
      <c r="AW5" s="18" t="s">
        <v>54</v>
      </c>
      <c r="AX5" s="12" t="str">
        <f>IF(AW5="","",VLOOKUP(IF(ISNUMBER(TRIM(AW5)*1), VALUE(AW5), AW5), TecsysBillOfLadingRequiredValues5430039, 2, FALSE))</f>
        <v>Yes</v>
      </c>
      <c r="AY5" s="12" t="str">
        <f>IF(AW5="","",VLOOKUP(IF(ISNUMBER(TRIM(AW5)*1), VALUE(AW5), AW5), TecsysBillOfLadingRequiredValues5430039, 2, FALSE))</f>
        <v>Yes</v>
      </c>
      <c r="AZ5" s="12" t="str">
        <f>IF(AW5="","",VLOOKUP(IF(ISNUMBER(TRIM(AW5)*1), VALUE(AW5), AW5), TecsysBillOfLadingRequiredValues5430039, 2, FALSE))</f>
        <v>Yes</v>
      </c>
      <c r="BA5" s="13" t="str">
        <f>IF(AW5="","",VLOOKUP(IF(ISNUMBER(TRIM(AW5)*1), VALUE(AW5), AW5), TecsysBillOfLadingRequiredValues5430039, 2, FALSE))</f>
        <v>Yes</v>
      </c>
      <c r="BB5" s="18" t="s">
        <v>54</v>
      </c>
      <c r="BC5" s="12" t="str">
        <f>IF(BB5="","",VLOOKUP(IF(ISNUMBER(TRIM(BB5)*1), VALUE(BB5), BB5), TecsysManifestRequiredValues5430039, 2, FALSE))</f>
        <v>Yes</v>
      </c>
      <c r="BD5" s="12" t="str">
        <f>IF(BB5="","",VLOOKUP(IF(ISNUMBER(TRIM(BB5)*1), VALUE(BB5), BB5), TecsysManifestRequiredValues5430039, 2, FALSE))</f>
        <v>Yes</v>
      </c>
      <c r="BE5" s="12" t="str">
        <f>IF(BB5="","",VLOOKUP(IF(ISNUMBER(TRIM(BB5)*1), VALUE(BB5), BB5), TecsysManifestRequiredValues5430039, 2, FALSE))</f>
        <v>Yes</v>
      </c>
      <c r="BF5" s="13" t="str">
        <f>IF(BB5="","",VLOOKUP(IF(ISNUMBER(TRIM(BB5)*1), VALUE(BB5), BB5), TecsysManifestRequiredValues5430039, 2, FALSE))</f>
        <v>Yes</v>
      </c>
      <c r="BG5" s="18" t="s">
        <v>52</v>
      </c>
      <c r="BH5" s="12" t="str">
        <f>IF(BG5="","",VLOOKUP(IF(ISNUMBER(TRIM(BG5)*1), VALUE(BG5), BG5), TecsysProBillRequiredValues5430039, 2, FALSE))</f>
        <v>No</v>
      </c>
      <c r="BI5" s="12" t="str">
        <f>IF(BG5="","",VLOOKUP(IF(ISNUMBER(TRIM(BG5)*1), VALUE(BG5), BG5), TecsysProBillRequiredValues5430039, 2, FALSE))</f>
        <v>No</v>
      </c>
      <c r="BJ5" s="12" t="str">
        <f>IF(BG5="","",VLOOKUP(IF(ISNUMBER(TRIM(BG5)*1), VALUE(BG5), BG5), TecsysProBillRequiredValues5430039, 2, FALSE))</f>
        <v>No</v>
      </c>
      <c r="BK5" s="13" t="str">
        <f>IF(BG5="","",VLOOKUP(IF(ISNUMBER(TRIM(BG5)*1), VALUE(BG5), BG5), TecsysProBillRequiredValues5430039, 2, FALSE))</f>
        <v>No</v>
      </c>
      <c r="BL5" s="18" t="s">
        <v>54</v>
      </c>
      <c r="BM5" s="12" t="str">
        <f>IF(BL5="","",VLOOKUP(IF(ISNUMBER(TRIM(BL5)*1), VALUE(BL5), BL5), TecsysVerifyTrailerValues5430039, 2, FALSE))</f>
        <v>Yes</v>
      </c>
      <c r="BN5" s="12" t="str">
        <f>IF(BL5="","",VLOOKUP(IF(ISNUMBER(TRIM(BL5)*1), VALUE(BL5), BL5), TecsysVerifyTrailerValues5430039, 2, FALSE))</f>
        <v>Yes</v>
      </c>
      <c r="BO5" s="12" t="str">
        <f>IF(BL5="","",VLOOKUP(IF(ISNUMBER(TRIM(BL5)*1), VALUE(BL5), BL5), TecsysVerifyTrailerValues5430039, 2, FALSE))</f>
        <v>Yes</v>
      </c>
      <c r="BP5" s="13" t="str">
        <f>IF(BL5="","",VLOOKUP(IF(ISNUMBER(TRIM(BL5)*1), VALUE(BL5), BL5), TecsysVerifyTrailerValues5430039, 2, FALSE))</f>
        <v>Yes</v>
      </c>
      <c r="BQ5" s="20">
        <v>0</v>
      </c>
      <c r="BR5" s="12" t="str">
        <f>IF(BQ5="","",VLOOKUP(IF(ISNUMBER(TRIM(BQ5)*1), VALUE(BQ5), BQ5), TecsysAutomaticShipCompleteValues5430039, 2, FALSE))</f>
        <v>No</v>
      </c>
      <c r="BS5" s="12" t="str">
        <f>IF(BQ5="","",VLOOKUP(IF(ISNUMBER(TRIM(BQ5)*1), VALUE(BQ5), BQ5), TecsysAutomaticShipCompleteValues5430039, 2, FALSE))</f>
        <v>No</v>
      </c>
      <c r="BT5" s="12" t="str">
        <f>IF(BQ5="","",VLOOKUP(IF(ISNUMBER(TRIM(BQ5)*1), VALUE(BQ5), BQ5), TecsysAutomaticShipCompleteValues5430039, 2, FALSE))</f>
        <v>No</v>
      </c>
      <c r="BU5" s="14" t="str">
        <f>IF(BQ5="","",VLOOKUP(IF(ISNUMBER(TRIM(BQ5)*1), VALUE(BQ5), BQ5), TecsysAutomaticShipCompleteValues5430039, 2, FALSE))</f>
        <v>No</v>
      </c>
      <c r="BV5" s="18" t="s">
        <v>53</v>
      </c>
      <c r="BW5" s="18" t="s">
        <v>53</v>
      </c>
      <c r="BX5" s="24">
        <v>500</v>
      </c>
      <c r="BY5" s="18" t="s">
        <v>52</v>
      </c>
      <c r="BZ5" s="12" t="str">
        <f>IF(BY5="","",VLOOKUP(IF(ISNUMBER(TRIM(BY5)*1), VALUE(BY5), BY5), TecsysAllowFreightChargesValues5430039, 2, FALSE))</f>
        <v>No</v>
      </c>
      <c r="CA5" s="12" t="str">
        <f>IF(BY5="","",VLOOKUP(IF(ISNUMBER(TRIM(BY5)*1), VALUE(BY5), BY5), TecsysAllowFreightChargesValues5430039, 2, FALSE))</f>
        <v>No</v>
      </c>
      <c r="CB5" s="12" t="str">
        <f>IF(BY5="","",VLOOKUP(IF(ISNUMBER(TRIM(BY5)*1), VALUE(BY5), BY5), TecsysAllowFreightChargesValues5430039, 2, FALSE))</f>
        <v>No</v>
      </c>
      <c r="CC5" s="13" t="str">
        <f>IF(BY5="","",VLOOKUP(IF(ISNUMBER(TRIM(BY5)*1), VALUE(BY5), BY5), TecsysAllowFreightChargesValues5430039, 2, FALSE))</f>
        <v>No</v>
      </c>
      <c r="CD5" s="25">
        <v>9</v>
      </c>
    </row>
    <row r="6" spans="1:82" ht="15.75" thickBot="1">
      <c r="A6" s="28" t="s">
        <v>172</v>
      </c>
      <c r="B6" s="17" t="s">
        <v>49</v>
      </c>
      <c r="C6" s="17" t="s">
        <v>59</v>
      </c>
      <c r="D6" s="13" t="s">
        <v>60</v>
      </c>
      <c r="E6" s="31" t="s">
        <v>334</v>
      </c>
      <c r="F6" s="18" t="s">
        <v>59</v>
      </c>
      <c r="G6" s="18" t="s">
        <v>51</v>
      </c>
      <c r="H6" s="12" t="str">
        <f>IF(G6="","",VLOOKUP(IF(ISNUMBER(TRIM(G6)*1), VALUE(G6), G6), TecsysCarrierServiceTypeValues5430039, 2, FALSE))</f>
        <v>Truck Service</v>
      </c>
      <c r="I6" s="12" t="str">
        <f>IF(G6="","",VLOOKUP(IF(ISNUMBER(TRIM(G6)*1), VALUE(G6), G6), TecsysCarrierServiceTypeValues5430039, 2, FALSE))</f>
        <v>Truck Service</v>
      </c>
      <c r="J6" s="12" t="str">
        <f>IF(G6="","",VLOOKUP(IF(ISNUMBER(TRIM(G6)*1), VALUE(G6), G6), TecsysCarrierServiceTypeValues5430039, 2, FALSE))</f>
        <v>Truck Service</v>
      </c>
      <c r="K6" s="13" t="str">
        <f>IF(G6="","",VLOOKUP(IF(ISNUMBER(TRIM(G6)*1), VALUE(G6), G6), TecsysCarrierServiceTypeValues5430039, 2, FALSE))</f>
        <v>Truck Service</v>
      </c>
      <c r="L6" s="18" t="s">
        <v>52</v>
      </c>
      <c r="M6" s="12" t="str">
        <f>IF(L6="","",VLOOKUP(IF(ISNUMBER(TRIM(L6)*1), VALUE(L6), L6), TecsysTmsEnabledValues5430039, 2, FALSE))</f>
        <v>No</v>
      </c>
      <c r="N6" s="12" t="str">
        <f>IF(L6="","",VLOOKUP(IF(ISNUMBER(TRIM(L6)*1), VALUE(L6), L6), TecsysTmsEnabledValues5430039, 2, FALSE))</f>
        <v>No</v>
      </c>
      <c r="O6" s="12" t="str">
        <f>IF(L6="","",VLOOKUP(IF(ISNUMBER(TRIM(L6)*1), VALUE(L6), L6), TecsysTmsEnabledValues5430039, 2, FALSE))</f>
        <v>No</v>
      </c>
      <c r="P6" s="13" t="str">
        <f>IF(L6="","",VLOOKUP(IF(ISNUMBER(TRIM(L6)*1), VALUE(L6), L6), TecsysTmsEnabledValues5430039, 2, FALSE))</f>
        <v>No</v>
      </c>
      <c r="Q6" s="18" t="s">
        <v>53</v>
      </c>
      <c r="R6" s="20">
        <v>0</v>
      </c>
      <c r="S6" s="12" t="str">
        <f>IF(R6="","",VLOOKUP(IF(ISNUMBER(TRIM(R6)*1), VALUE(R6), R6), TecsysMdmEnabledValues5430039, 2, FALSE))</f>
        <v>No</v>
      </c>
      <c r="T6" s="12" t="str">
        <f>IF(R6="","",VLOOKUP(IF(ISNUMBER(TRIM(R6)*1), VALUE(R6), R6), TecsysMdmEnabledValues5430039, 2, FALSE))</f>
        <v>No</v>
      </c>
      <c r="U6" s="12" t="str">
        <f>IF(R6="","",VLOOKUP(IF(ISNUMBER(TRIM(R6)*1), VALUE(R6), R6), TecsysMdmEnabledValues5430039, 2, FALSE))</f>
        <v>No</v>
      </c>
      <c r="V6" s="14" t="str">
        <f>IF(R6="","",VLOOKUP(IF(ISNUMBER(TRIM(R6)*1), VALUE(R6), R6), TecsysMdmEnabledValues5430039, 2, FALSE))</f>
        <v>No</v>
      </c>
      <c r="W6" s="18" t="s">
        <v>53</v>
      </c>
      <c r="X6" s="22">
        <v>0</v>
      </c>
      <c r="Y6" s="15" t="str">
        <f>IF(X6="","",VLOOKUP(IF(ISNUMBER(TRIM(X6)*1), VALUE(X6), X6), TecsysShippingLabelOptionValues5430039, 2, FALSE))</f>
        <v>None</v>
      </c>
      <c r="Z6" s="15" t="str">
        <f>IF(X6="","",VLOOKUP(IF(ISNUMBER(TRIM(X6)*1), VALUE(X6), X6), TecsysShippingLabelOptionValues5430039, 2, FALSE))</f>
        <v>None</v>
      </c>
      <c r="AA6" s="15" t="str">
        <f>IF(X6="","",VLOOKUP(IF(ISNUMBER(TRIM(X6)*1), VALUE(X6), X6), TecsysShippingLabelOptionValues5430039, 2, FALSE))</f>
        <v>None</v>
      </c>
      <c r="AB6" s="15" t="str">
        <f>IF(X6="","",VLOOKUP(IF(ISNUMBER(TRIM(X6)*1), VALUE(X6), X6), TecsysShippingLabelOptionValues5430039, 2, FALSE))</f>
        <v>None</v>
      </c>
      <c r="AC6" s="22">
        <v>0</v>
      </c>
      <c r="AD6" s="15" t="str">
        <f>IF(AC6="","",VLOOKUP(IF(ISNUMBER(TRIM(AC6)*1), VALUE(AC6), AC6), TecsysCarrierLabelOptionValues5430039, 2, FALSE))</f>
        <v>None</v>
      </c>
      <c r="AE6" s="15" t="str">
        <f>IF(AC6="","",VLOOKUP(IF(ISNUMBER(TRIM(AC6)*1), VALUE(AC6), AC6), TecsysCarrierLabelOptionValues5430039, 2, FALSE))</f>
        <v>None</v>
      </c>
      <c r="AF6" s="15" t="str">
        <f>IF(AC6="","",VLOOKUP(IF(ISNUMBER(TRIM(AC6)*1), VALUE(AC6), AC6), TecsysCarrierLabelOptionValues5430039, 2, FALSE))</f>
        <v>None</v>
      </c>
      <c r="AG6" s="15" t="str">
        <f>IF(AC6="","",VLOOKUP(IF(ISNUMBER(TRIM(AC6)*1), VALUE(AC6), AC6), TecsysCarrierLabelOptionValues5430039, 2, FALSE))</f>
        <v>None</v>
      </c>
      <c r="AH6" s="20">
        <v>0</v>
      </c>
      <c r="AI6" s="12" t="str">
        <f>IF(AH6="","",VLOOKUP(IF(ISNUMBER(TRIM(AH6)*1), VALUE(AH6), AH6), TecsysShippingLabelRequiredValues5430039, 2, FALSE))</f>
        <v>No</v>
      </c>
      <c r="AJ6" s="12" t="str">
        <f>IF(AH6="","",VLOOKUP(IF(ISNUMBER(TRIM(AH6)*1), VALUE(AH6), AH6), TecsysShippingLabelRequiredValues5430039, 2, FALSE))</f>
        <v>No</v>
      </c>
      <c r="AK6" s="12" t="str">
        <f>IF(AH6="","",VLOOKUP(IF(ISNUMBER(TRIM(AH6)*1), VALUE(AH6), AH6), TecsysShippingLabelRequiredValues5430039, 2, FALSE))</f>
        <v>No</v>
      </c>
      <c r="AL6" s="14" t="str">
        <f>IF(AH6="","",VLOOKUP(IF(ISNUMBER(TRIM(AH6)*1), VALUE(AH6), AH6), TecsysShippingLabelRequiredValues5430039, 2, FALSE))</f>
        <v>No</v>
      </c>
      <c r="AM6" s="18" t="s">
        <v>52</v>
      </c>
      <c r="AN6" s="12" t="str">
        <f>IF(AM6="","",VLOOKUP(IF(ISNUMBER(TRIM(AM6)*1), VALUE(AM6), AM6), TecsysSmallPackageValues5430039, 2, FALSE))</f>
        <v>No</v>
      </c>
      <c r="AO6" s="12" t="str">
        <f>IF(AM6="","",VLOOKUP(IF(ISNUMBER(TRIM(AM6)*1), VALUE(AM6), AM6), TecsysSmallPackageValues5430039, 2, FALSE))</f>
        <v>No</v>
      </c>
      <c r="AP6" s="12" t="str">
        <f>IF(AM6="","",VLOOKUP(IF(ISNUMBER(TRIM(AM6)*1), VALUE(AM6), AM6), TecsysSmallPackageValues5430039, 2, FALSE))</f>
        <v>No</v>
      </c>
      <c r="AQ6" s="13" t="str">
        <f>IF(AM6="","",VLOOKUP(IF(ISNUMBER(TRIM(AM6)*1), VALUE(AM6), AM6), TecsysSmallPackageValues5430039, 2, FALSE))</f>
        <v>No</v>
      </c>
      <c r="AR6" s="18" t="s">
        <v>52</v>
      </c>
      <c r="AS6" s="12" t="str">
        <f>IF(AR6="","",VLOOKUP(IF(ISNUMBER(TRIM(AR6)*1), VALUE(AR6), AR6), TecsysMasterPackListRequiredValues5430039, 2, FALSE))</f>
        <v>No</v>
      </c>
      <c r="AT6" s="12" t="str">
        <f>IF(AR6="","",VLOOKUP(IF(ISNUMBER(TRIM(AR6)*1), VALUE(AR6), AR6), TecsysMasterPackListRequiredValues5430039, 2, FALSE))</f>
        <v>No</v>
      </c>
      <c r="AU6" s="12" t="str">
        <f>IF(AR6="","",VLOOKUP(IF(ISNUMBER(TRIM(AR6)*1), VALUE(AR6), AR6), TecsysMasterPackListRequiredValues5430039, 2, FALSE))</f>
        <v>No</v>
      </c>
      <c r="AV6" s="13" t="str">
        <f>IF(AR6="","",VLOOKUP(IF(ISNUMBER(TRIM(AR6)*1), VALUE(AR6), AR6), TecsysMasterPackListRequiredValues5430039, 2, FALSE))</f>
        <v>No</v>
      </c>
      <c r="AW6" s="18" t="s">
        <v>54</v>
      </c>
      <c r="AX6" s="12" t="str">
        <f>IF(AW6="","",VLOOKUP(IF(ISNUMBER(TRIM(AW6)*1), VALUE(AW6), AW6), TecsysBillOfLadingRequiredValues5430039, 2, FALSE))</f>
        <v>Yes</v>
      </c>
      <c r="AY6" s="12" t="str">
        <f>IF(AW6="","",VLOOKUP(IF(ISNUMBER(TRIM(AW6)*1), VALUE(AW6), AW6), TecsysBillOfLadingRequiredValues5430039, 2, FALSE))</f>
        <v>Yes</v>
      </c>
      <c r="AZ6" s="12" t="str">
        <f>IF(AW6="","",VLOOKUP(IF(ISNUMBER(TRIM(AW6)*1), VALUE(AW6), AW6), TecsysBillOfLadingRequiredValues5430039, 2, FALSE))</f>
        <v>Yes</v>
      </c>
      <c r="BA6" s="13" t="str">
        <f>IF(AW6="","",VLOOKUP(IF(ISNUMBER(TRIM(AW6)*1), VALUE(AW6), AW6), TecsysBillOfLadingRequiredValues5430039, 2, FALSE))</f>
        <v>Yes</v>
      </c>
      <c r="BB6" s="18" t="s">
        <v>54</v>
      </c>
      <c r="BC6" s="12" t="str">
        <f>IF(BB6="","",VLOOKUP(IF(ISNUMBER(TRIM(BB6)*1), VALUE(BB6), BB6), TecsysManifestRequiredValues5430039, 2, FALSE))</f>
        <v>Yes</v>
      </c>
      <c r="BD6" s="12" t="str">
        <f>IF(BB6="","",VLOOKUP(IF(ISNUMBER(TRIM(BB6)*1), VALUE(BB6), BB6), TecsysManifestRequiredValues5430039, 2, FALSE))</f>
        <v>Yes</v>
      </c>
      <c r="BE6" s="12" t="str">
        <f>IF(BB6="","",VLOOKUP(IF(ISNUMBER(TRIM(BB6)*1), VALUE(BB6), BB6), TecsysManifestRequiredValues5430039, 2, FALSE))</f>
        <v>Yes</v>
      </c>
      <c r="BF6" s="13" t="str">
        <f>IF(BB6="","",VLOOKUP(IF(ISNUMBER(TRIM(BB6)*1), VALUE(BB6), BB6), TecsysManifestRequiredValues5430039, 2, FALSE))</f>
        <v>Yes</v>
      </c>
      <c r="BG6" s="18" t="s">
        <v>52</v>
      </c>
      <c r="BH6" s="12" t="str">
        <f>IF(BG6="","",VLOOKUP(IF(ISNUMBER(TRIM(BG6)*1), VALUE(BG6), BG6), TecsysProBillRequiredValues5430039, 2, FALSE))</f>
        <v>No</v>
      </c>
      <c r="BI6" s="12" t="str">
        <f>IF(BG6="","",VLOOKUP(IF(ISNUMBER(TRIM(BG6)*1), VALUE(BG6), BG6), TecsysProBillRequiredValues5430039, 2, FALSE))</f>
        <v>No</v>
      </c>
      <c r="BJ6" s="12" t="str">
        <f>IF(BG6="","",VLOOKUP(IF(ISNUMBER(TRIM(BG6)*1), VALUE(BG6), BG6), TecsysProBillRequiredValues5430039, 2, FALSE))</f>
        <v>No</v>
      </c>
      <c r="BK6" s="13" t="str">
        <f>IF(BG6="","",VLOOKUP(IF(ISNUMBER(TRIM(BG6)*1), VALUE(BG6), BG6), TecsysProBillRequiredValues5430039, 2, FALSE))</f>
        <v>No</v>
      </c>
      <c r="BL6" s="18" t="s">
        <v>54</v>
      </c>
      <c r="BM6" s="12" t="str">
        <f>IF(BL6="","",VLOOKUP(IF(ISNUMBER(TRIM(BL6)*1), VALUE(BL6), BL6), TecsysVerifyTrailerValues5430039, 2, FALSE))</f>
        <v>Yes</v>
      </c>
      <c r="BN6" s="12" t="str">
        <f>IF(BL6="","",VLOOKUP(IF(ISNUMBER(TRIM(BL6)*1), VALUE(BL6), BL6), TecsysVerifyTrailerValues5430039, 2, FALSE))</f>
        <v>Yes</v>
      </c>
      <c r="BO6" s="12" t="str">
        <f>IF(BL6="","",VLOOKUP(IF(ISNUMBER(TRIM(BL6)*1), VALUE(BL6), BL6), TecsysVerifyTrailerValues5430039, 2, FALSE))</f>
        <v>Yes</v>
      </c>
      <c r="BP6" s="13" t="str">
        <f>IF(BL6="","",VLOOKUP(IF(ISNUMBER(TRIM(BL6)*1), VALUE(BL6), BL6), TecsysVerifyTrailerValues5430039, 2, FALSE))</f>
        <v>Yes</v>
      </c>
      <c r="BQ6" s="20">
        <v>0</v>
      </c>
      <c r="BR6" s="12" t="str">
        <f>IF(BQ6="","",VLOOKUP(IF(ISNUMBER(TRIM(BQ6)*1), VALUE(BQ6), BQ6), TecsysAutomaticShipCompleteValues5430039, 2, FALSE))</f>
        <v>No</v>
      </c>
      <c r="BS6" s="12" t="str">
        <f>IF(BQ6="","",VLOOKUP(IF(ISNUMBER(TRIM(BQ6)*1), VALUE(BQ6), BQ6), TecsysAutomaticShipCompleteValues5430039, 2, FALSE))</f>
        <v>No</v>
      </c>
      <c r="BT6" s="12" t="str">
        <f>IF(BQ6="","",VLOOKUP(IF(ISNUMBER(TRIM(BQ6)*1), VALUE(BQ6), BQ6), TecsysAutomaticShipCompleteValues5430039, 2, FALSE))</f>
        <v>No</v>
      </c>
      <c r="BU6" s="14" t="str">
        <f>IF(BQ6="","",VLOOKUP(IF(ISNUMBER(TRIM(BQ6)*1), VALUE(BQ6), BQ6), TecsysAutomaticShipCompleteValues5430039, 2, FALSE))</f>
        <v>No</v>
      </c>
      <c r="BV6" s="18" t="s">
        <v>53</v>
      </c>
      <c r="BW6" s="18" t="s">
        <v>53</v>
      </c>
      <c r="BX6" s="24">
        <v>500</v>
      </c>
      <c r="BY6" s="18" t="s">
        <v>52</v>
      </c>
      <c r="BZ6" s="12" t="str">
        <f>IF(BY6="","",VLOOKUP(IF(ISNUMBER(TRIM(BY6)*1), VALUE(BY6), BY6), TecsysAllowFreightChargesValues5430039, 2, FALSE))</f>
        <v>No</v>
      </c>
      <c r="CA6" s="12" t="str">
        <f>IF(BY6="","",VLOOKUP(IF(ISNUMBER(TRIM(BY6)*1), VALUE(BY6), BY6), TecsysAllowFreightChargesValues5430039, 2, FALSE))</f>
        <v>No</v>
      </c>
      <c r="CB6" s="12" t="str">
        <f>IF(BY6="","",VLOOKUP(IF(ISNUMBER(TRIM(BY6)*1), VALUE(BY6), BY6), TecsysAllowFreightChargesValues5430039, 2, FALSE))</f>
        <v>No</v>
      </c>
      <c r="CC6" s="13" t="str">
        <f>IF(BY6="","",VLOOKUP(IF(ISNUMBER(TRIM(BY6)*1), VALUE(BY6), BY6), TecsysAllowFreightChargesValues5430039, 2, FALSE))</f>
        <v>No</v>
      </c>
      <c r="CD6" s="25">
        <v>4</v>
      </c>
    </row>
    <row r="7" spans="1:82" ht="15.75" thickBot="1">
      <c r="A7" s="28" t="s">
        <v>172</v>
      </c>
      <c r="B7" s="17" t="s">
        <v>49</v>
      </c>
      <c r="C7" s="17" t="s">
        <v>61</v>
      </c>
      <c r="D7" s="13" t="s">
        <v>62</v>
      </c>
      <c r="E7" s="31" t="s">
        <v>334</v>
      </c>
      <c r="F7" s="18" t="s">
        <v>61</v>
      </c>
      <c r="G7" s="18" t="s">
        <v>51</v>
      </c>
      <c r="H7" s="12" t="str">
        <f>IF(G7="","",VLOOKUP(IF(ISNUMBER(TRIM(G7)*1), VALUE(G7), G7), TecsysCarrierServiceTypeValues5430039, 2, FALSE))</f>
        <v>Truck Service</v>
      </c>
      <c r="I7" s="12" t="str">
        <f>IF(G7="","",VLOOKUP(IF(ISNUMBER(TRIM(G7)*1), VALUE(G7), G7), TecsysCarrierServiceTypeValues5430039, 2, FALSE))</f>
        <v>Truck Service</v>
      </c>
      <c r="J7" s="12" t="str">
        <f>IF(G7="","",VLOOKUP(IF(ISNUMBER(TRIM(G7)*1), VALUE(G7), G7), TecsysCarrierServiceTypeValues5430039, 2, FALSE))</f>
        <v>Truck Service</v>
      </c>
      <c r="K7" s="13" t="str">
        <f>IF(G7="","",VLOOKUP(IF(ISNUMBER(TRIM(G7)*1), VALUE(G7), G7), TecsysCarrierServiceTypeValues5430039, 2, FALSE))</f>
        <v>Truck Service</v>
      </c>
      <c r="L7" s="18" t="s">
        <v>52</v>
      </c>
      <c r="M7" s="12" t="str">
        <f>IF(L7="","",VLOOKUP(IF(ISNUMBER(TRIM(L7)*1), VALUE(L7), L7), TecsysTmsEnabledValues5430039, 2, FALSE))</f>
        <v>No</v>
      </c>
      <c r="N7" s="12" t="str">
        <f>IF(L7="","",VLOOKUP(IF(ISNUMBER(TRIM(L7)*1), VALUE(L7), L7), TecsysTmsEnabledValues5430039, 2, FALSE))</f>
        <v>No</v>
      </c>
      <c r="O7" s="12" t="str">
        <f>IF(L7="","",VLOOKUP(IF(ISNUMBER(TRIM(L7)*1), VALUE(L7), L7), TecsysTmsEnabledValues5430039, 2, FALSE))</f>
        <v>No</v>
      </c>
      <c r="P7" s="13" t="str">
        <f>IF(L7="","",VLOOKUP(IF(ISNUMBER(TRIM(L7)*1), VALUE(L7), L7), TecsysTmsEnabledValues5430039, 2, FALSE))</f>
        <v>No</v>
      </c>
      <c r="Q7" s="18" t="s">
        <v>53</v>
      </c>
      <c r="R7" s="20">
        <v>0</v>
      </c>
      <c r="S7" s="12" t="str">
        <f>IF(R7="","",VLOOKUP(IF(ISNUMBER(TRIM(R7)*1), VALUE(R7), R7), TecsysMdmEnabledValues5430039, 2, FALSE))</f>
        <v>No</v>
      </c>
      <c r="T7" s="12" t="str">
        <f>IF(R7="","",VLOOKUP(IF(ISNUMBER(TRIM(R7)*1), VALUE(R7), R7), TecsysMdmEnabledValues5430039, 2, FALSE))</f>
        <v>No</v>
      </c>
      <c r="U7" s="12" t="str">
        <f>IF(R7="","",VLOOKUP(IF(ISNUMBER(TRIM(R7)*1), VALUE(R7), R7), TecsysMdmEnabledValues5430039, 2, FALSE))</f>
        <v>No</v>
      </c>
      <c r="V7" s="14" t="str">
        <f>IF(R7="","",VLOOKUP(IF(ISNUMBER(TRIM(R7)*1), VALUE(R7), R7), TecsysMdmEnabledValues5430039, 2, FALSE))</f>
        <v>No</v>
      </c>
      <c r="W7" s="18" t="s">
        <v>53</v>
      </c>
      <c r="X7" s="22">
        <v>0</v>
      </c>
      <c r="Y7" s="15" t="str">
        <f>IF(X7="","",VLOOKUP(IF(ISNUMBER(TRIM(X7)*1), VALUE(X7), X7), TecsysShippingLabelOptionValues5430039, 2, FALSE))</f>
        <v>None</v>
      </c>
      <c r="Z7" s="15" t="str">
        <f>IF(X7="","",VLOOKUP(IF(ISNUMBER(TRIM(X7)*1), VALUE(X7), X7), TecsysShippingLabelOptionValues5430039, 2, FALSE))</f>
        <v>None</v>
      </c>
      <c r="AA7" s="15" t="str">
        <f>IF(X7="","",VLOOKUP(IF(ISNUMBER(TRIM(X7)*1), VALUE(X7), X7), TecsysShippingLabelOptionValues5430039, 2, FALSE))</f>
        <v>None</v>
      </c>
      <c r="AB7" s="15" t="str">
        <f>IF(X7="","",VLOOKUP(IF(ISNUMBER(TRIM(X7)*1), VALUE(X7), X7), TecsysShippingLabelOptionValues5430039, 2, FALSE))</f>
        <v>None</v>
      </c>
      <c r="AC7" s="22">
        <v>0</v>
      </c>
      <c r="AD7" s="15" t="str">
        <f>IF(AC7="","",VLOOKUP(IF(ISNUMBER(TRIM(AC7)*1), VALUE(AC7), AC7), TecsysCarrierLabelOptionValues5430039, 2, FALSE))</f>
        <v>None</v>
      </c>
      <c r="AE7" s="15" t="str">
        <f>IF(AC7="","",VLOOKUP(IF(ISNUMBER(TRIM(AC7)*1), VALUE(AC7), AC7), TecsysCarrierLabelOptionValues5430039, 2, FALSE))</f>
        <v>None</v>
      </c>
      <c r="AF7" s="15" t="str">
        <f>IF(AC7="","",VLOOKUP(IF(ISNUMBER(TRIM(AC7)*1), VALUE(AC7), AC7), TecsysCarrierLabelOptionValues5430039, 2, FALSE))</f>
        <v>None</v>
      </c>
      <c r="AG7" s="15" t="str">
        <f>IF(AC7="","",VLOOKUP(IF(ISNUMBER(TRIM(AC7)*1), VALUE(AC7), AC7), TecsysCarrierLabelOptionValues5430039, 2, FALSE))</f>
        <v>None</v>
      </c>
      <c r="AH7" s="20">
        <v>0</v>
      </c>
      <c r="AI7" s="12" t="str">
        <f>IF(AH7="","",VLOOKUP(IF(ISNUMBER(TRIM(AH7)*1), VALUE(AH7), AH7), TecsysShippingLabelRequiredValues5430039, 2, FALSE))</f>
        <v>No</v>
      </c>
      <c r="AJ7" s="12" t="str">
        <f>IF(AH7="","",VLOOKUP(IF(ISNUMBER(TRIM(AH7)*1), VALUE(AH7), AH7), TecsysShippingLabelRequiredValues5430039, 2, FALSE))</f>
        <v>No</v>
      </c>
      <c r="AK7" s="12" t="str">
        <f>IF(AH7="","",VLOOKUP(IF(ISNUMBER(TRIM(AH7)*1), VALUE(AH7), AH7), TecsysShippingLabelRequiredValues5430039, 2, FALSE))</f>
        <v>No</v>
      </c>
      <c r="AL7" s="14" t="str">
        <f>IF(AH7="","",VLOOKUP(IF(ISNUMBER(TRIM(AH7)*1), VALUE(AH7), AH7), TecsysShippingLabelRequiredValues5430039, 2, FALSE))</f>
        <v>No</v>
      </c>
      <c r="AM7" s="18" t="s">
        <v>52</v>
      </c>
      <c r="AN7" s="12" t="str">
        <f>IF(AM7="","",VLOOKUP(IF(ISNUMBER(TRIM(AM7)*1), VALUE(AM7), AM7), TecsysSmallPackageValues5430039, 2, FALSE))</f>
        <v>No</v>
      </c>
      <c r="AO7" s="12" t="str">
        <f>IF(AM7="","",VLOOKUP(IF(ISNUMBER(TRIM(AM7)*1), VALUE(AM7), AM7), TecsysSmallPackageValues5430039, 2, FALSE))</f>
        <v>No</v>
      </c>
      <c r="AP7" s="12" t="str">
        <f>IF(AM7="","",VLOOKUP(IF(ISNUMBER(TRIM(AM7)*1), VALUE(AM7), AM7), TecsysSmallPackageValues5430039, 2, FALSE))</f>
        <v>No</v>
      </c>
      <c r="AQ7" s="13" t="str">
        <f>IF(AM7="","",VLOOKUP(IF(ISNUMBER(TRIM(AM7)*1), VALUE(AM7), AM7), TecsysSmallPackageValues5430039, 2, FALSE))</f>
        <v>No</v>
      </c>
      <c r="AR7" s="18" t="s">
        <v>52</v>
      </c>
      <c r="AS7" s="12" t="str">
        <f>IF(AR7="","",VLOOKUP(IF(ISNUMBER(TRIM(AR7)*1), VALUE(AR7), AR7), TecsysMasterPackListRequiredValues5430039, 2, FALSE))</f>
        <v>No</v>
      </c>
      <c r="AT7" s="12" t="str">
        <f>IF(AR7="","",VLOOKUP(IF(ISNUMBER(TRIM(AR7)*1), VALUE(AR7), AR7), TecsysMasterPackListRequiredValues5430039, 2, FALSE))</f>
        <v>No</v>
      </c>
      <c r="AU7" s="12" t="str">
        <f>IF(AR7="","",VLOOKUP(IF(ISNUMBER(TRIM(AR7)*1), VALUE(AR7), AR7), TecsysMasterPackListRequiredValues5430039, 2, FALSE))</f>
        <v>No</v>
      </c>
      <c r="AV7" s="13" t="str">
        <f>IF(AR7="","",VLOOKUP(IF(ISNUMBER(TRIM(AR7)*1), VALUE(AR7), AR7), TecsysMasterPackListRequiredValues5430039, 2, FALSE))</f>
        <v>No</v>
      </c>
      <c r="AW7" s="18" t="s">
        <v>54</v>
      </c>
      <c r="AX7" s="12" t="str">
        <f>IF(AW7="","",VLOOKUP(IF(ISNUMBER(TRIM(AW7)*1), VALUE(AW7), AW7), TecsysBillOfLadingRequiredValues5430039, 2, FALSE))</f>
        <v>Yes</v>
      </c>
      <c r="AY7" s="12" t="str">
        <f>IF(AW7="","",VLOOKUP(IF(ISNUMBER(TRIM(AW7)*1), VALUE(AW7), AW7), TecsysBillOfLadingRequiredValues5430039, 2, FALSE))</f>
        <v>Yes</v>
      </c>
      <c r="AZ7" s="12" t="str">
        <f>IF(AW7="","",VLOOKUP(IF(ISNUMBER(TRIM(AW7)*1), VALUE(AW7), AW7), TecsysBillOfLadingRequiredValues5430039, 2, FALSE))</f>
        <v>Yes</v>
      </c>
      <c r="BA7" s="13" t="str">
        <f>IF(AW7="","",VLOOKUP(IF(ISNUMBER(TRIM(AW7)*1), VALUE(AW7), AW7), TecsysBillOfLadingRequiredValues5430039, 2, FALSE))</f>
        <v>Yes</v>
      </c>
      <c r="BB7" s="18" t="s">
        <v>54</v>
      </c>
      <c r="BC7" s="12" t="str">
        <f>IF(BB7="","",VLOOKUP(IF(ISNUMBER(TRIM(BB7)*1), VALUE(BB7), BB7), TecsysManifestRequiredValues5430039, 2, FALSE))</f>
        <v>Yes</v>
      </c>
      <c r="BD7" s="12" t="str">
        <f>IF(BB7="","",VLOOKUP(IF(ISNUMBER(TRIM(BB7)*1), VALUE(BB7), BB7), TecsysManifestRequiredValues5430039, 2, FALSE))</f>
        <v>Yes</v>
      </c>
      <c r="BE7" s="12" t="str">
        <f>IF(BB7="","",VLOOKUP(IF(ISNUMBER(TRIM(BB7)*1), VALUE(BB7), BB7), TecsysManifestRequiredValues5430039, 2, FALSE))</f>
        <v>Yes</v>
      </c>
      <c r="BF7" s="13" t="str">
        <f>IF(BB7="","",VLOOKUP(IF(ISNUMBER(TRIM(BB7)*1), VALUE(BB7), BB7), TecsysManifestRequiredValues5430039, 2, FALSE))</f>
        <v>Yes</v>
      </c>
      <c r="BG7" s="18" t="s">
        <v>52</v>
      </c>
      <c r="BH7" s="12" t="str">
        <f>IF(BG7="","",VLOOKUP(IF(ISNUMBER(TRIM(BG7)*1), VALUE(BG7), BG7), TecsysProBillRequiredValues5430039, 2, FALSE))</f>
        <v>No</v>
      </c>
      <c r="BI7" s="12" t="str">
        <f>IF(BG7="","",VLOOKUP(IF(ISNUMBER(TRIM(BG7)*1), VALUE(BG7), BG7), TecsysProBillRequiredValues5430039, 2, FALSE))</f>
        <v>No</v>
      </c>
      <c r="BJ7" s="12" t="str">
        <f>IF(BG7="","",VLOOKUP(IF(ISNUMBER(TRIM(BG7)*1), VALUE(BG7), BG7), TecsysProBillRequiredValues5430039, 2, FALSE))</f>
        <v>No</v>
      </c>
      <c r="BK7" s="13" t="str">
        <f>IF(BG7="","",VLOOKUP(IF(ISNUMBER(TRIM(BG7)*1), VALUE(BG7), BG7), TecsysProBillRequiredValues5430039, 2, FALSE))</f>
        <v>No</v>
      </c>
      <c r="BL7" s="18" t="s">
        <v>54</v>
      </c>
      <c r="BM7" s="12" t="str">
        <f>IF(BL7="","",VLOOKUP(IF(ISNUMBER(TRIM(BL7)*1), VALUE(BL7), BL7), TecsysVerifyTrailerValues5430039, 2, FALSE))</f>
        <v>Yes</v>
      </c>
      <c r="BN7" s="12" t="str">
        <f>IF(BL7="","",VLOOKUP(IF(ISNUMBER(TRIM(BL7)*1), VALUE(BL7), BL7), TecsysVerifyTrailerValues5430039, 2, FALSE))</f>
        <v>Yes</v>
      </c>
      <c r="BO7" s="12" t="str">
        <f>IF(BL7="","",VLOOKUP(IF(ISNUMBER(TRIM(BL7)*1), VALUE(BL7), BL7), TecsysVerifyTrailerValues5430039, 2, FALSE))</f>
        <v>Yes</v>
      </c>
      <c r="BP7" s="13" t="str">
        <f>IF(BL7="","",VLOOKUP(IF(ISNUMBER(TRIM(BL7)*1), VALUE(BL7), BL7), TecsysVerifyTrailerValues5430039, 2, FALSE))</f>
        <v>Yes</v>
      </c>
      <c r="BQ7" s="20">
        <v>0</v>
      </c>
      <c r="BR7" s="12" t="str">
        <f>IF(BQ7="","",VLOOKUP(IF(ISNUMBER(TRIM(BQ7)*1), VALUE(BQ7), BQ7), TecsysAutomaticShipCompleteValues5430039, 2, FALSE))</f>
        <v>No</v>
      </c>
      <c r="BS7" s="12" t="str">
        <f>IF(BQ7="","",VLOOKUP(IF(ISNUMBER(TRIM(BQ7)*1), VALUE(BQ7), BQ7), TecsysAutomaticShipCompleteValues5430039, 2, FALSE))</f>
        <v>No</v>
      </c>
      <c r="BT7" s="12" t="str">
        <f>IF(BQ7="","",VLOOKUP(IF(ISNUMBER(TRIM(BQ7)*1), VALUE(BQ7), BQ7), TecsysAutomaticShipCompleteValues5430039, 2, FALSE))</f>
        <v>No</v>
      </c>
      <c r="BU7" s="14" t="str">
        <f>IF(BQ7="","",VLOOKUP(IF(ISNUMBER(TRIM(BQ7)*1), VALUE(BQ7), BQ7), TecsysAutomaticShipCompleteValues5430039, 2, FALSE))</f>
        <v>No</v>
      </c>
      <c r="BV7" s="18" t="s">
        <v>53</v>
      </c>
      <c r="BW7" s="18" t="s">
        <v>53</v>
      </c>
      <c r="BX7" s="24">
        <v>500</v>
      </c>
      <c r="BY7" s="18" t="s">
        <v>52</v>
      </c>
      <c r="BZ7" s="12" t="str">
        <f>IF(BY7="","",VLOOKUP(IF(ISNUMBER(TRIM(BY7)*1), VALUE(BY7), BY7), TecsysAllowFreightChargesValues5430039, 2, FALSE))</f>
        <v>No</v>
      </c>
      <c r="CA7" s="12" t="str">
        <f>IF(BY7="","",VLOOKUP(IF(ISNUMBER(TRIM(BY7)*1), VALUE(BY7), BY7), TecsysAllowFreightChargesValues5430039, 2, FALSE))</f>
        <v>No</v>
      </c>
      <c r="CB7" s="12" t="str">
        <f>IF(BY7="","",VLOOKUP(IF(ISNUMBER(TRIM(BY7)*1), VALUE(BY7), BY7), TecsysAllowFreightChargesValues5430039, 2, FALSE))</f>
        <v>No</v>
      </c>
      <c r="CC7" s="13" t="str">
        <f>IF(BY7="","",VLOOKUP(IF(ISNUMBER(TRIM(BY7)*1), VALUE(BY7), BY7), TecsysAllowFreightChargesValues5430039, 2, FALSE))</f>
        <v>No</v>
      </c>
      <c r="CD7" s="25">
        <v>7</v>
      </c>
    </row>
    <row r="8" spans="1:82" ht="15.75" thickBot="1">
      <c r="A8" s="28" t="s">
        <v>172</v>
      </c>
      <c r="B8" s="17" t="s">
        <v>49</v>
      </c>
      <c r="C8" s="17" t="s">
        <v>63</v>
      </c>
      <c r="D8" s="13" t="s">
        <v>64</v>
      </c>
      <c r="E8" s="31" t="s">
        <v>92</v>
      </c>
      <c r="F8" s="18" t="s">
        <v>63</v>
      </c>
      <c r="G8" s="18" t="s">
        <v>51</v>
      </c>
      <c r="H8" s="12" t="str">
        <f>IF(G8="","",VLOOKUP(IF(ISNUMBER(TRIM(G8)*1), VALUE(G8), G8), TecsysCarrierServiceTypeValues5430039, 2, FALSE))</f>
        <v>Truck Service</v>
      </c>
      <c r="I8" s="12" t="str">
        <f>IF(G8="","",VLOOKUP(IF(ISNUMBER(TRIM(G8)*1), VALUE(G8), G8), TecsysCarrierServiceTypeValues5430039, 2, FALSE))</f>
        <v>Truck Service</v>
      </c>
      <c r="J8" s="12" t="str">
        <f>IF(G8="","",VLOOKUP(IF(ISNUMBER(TRIM(G8)*1), VALUE(G8), G8), TecsysCarrierServiceTypeValues5430039, 2, FALSE))</f>
        <v>Truck Service</v>
      </c>
      <c r="K8" s="13" t="str">
        <f>IF(G8="","",VLOOKUP(IF(ISNUMBER(TRIM(G8)*1), VALUE(G8), G8), TecsysCarrierServiceTypeValues5430039, 2, FALSE))</f>
        <v>Truck Service</v>
      </c>
      <c r="L8" s="18" t="s">
        <v>52</v>
      </c>
      <c r="M8" s="12" t="str">
        <f>IF(L8="","",VLOOKUP(IF(ISNUMBER(TRIM(L8)*1), VALUE(L8), L8), TecsysTmsEnabledValues5430039, 2, FALSE))</f>
        <v>No</v>
      </c>
      <c r="N8" s="12" t="str">
        <f>IF(L8="","",VLOOKUP(IF(ISNUMBER(TRIM(L8)*1), VALUE(L8), L8), TecsysTmsEnabledValues5430039, 2, FALSE))</f>
        <v>No</v>
      </c>
      <c r="O8" s="12" t="str">
        <f>IF(L8="","",VLOOKUP(IF(ISNUMBER(TRIM(L8)*1), VALUE(L8), L8), TecsysTmsEnabledValues5430039, 2, FALSE))</f>
        <v>No</v>
      </c>
      <c r="P8" s="13" t="str">
        <f>IF(L8="","",VLOOKUP(IF(ISNUMBER(TRIM(L8)*1), VALUE(L8), L8), TecsysTmsEnabledValues5430039, 2, FALSE))</f>
        <v>No</v>
      </c>
      <c r="Q8" s="18" t="s">
        <v>53</v>
      </c>
      <c r="R8" s="20">
        <v>0</v>
      </c>
      <c r="S8" s="12" t="str">
        <f>IF(R8="","",VLOOKUP(IF(ISNUMBER(TRIM(R8)*1), VALUE(R8), R8), TecsysMdmEnabledValues5430039, 2, FALSE))</f>
        <v>No</v>
      </c>
      <c r="T8" s="12" t="str">
        <f>IF(R8="","",VLOOKUP(IF(ISNUMBER(TRIM(R8)*1), VALUE(R8), R8), TecsysMdmEnabledValues5430039, 2, FALSE))</f>
        <v>No</v>
      </c>
      <c r="U8" s="12" t="str">
        <f>IF(R8="","",VLOOKUP(IF(ISNUMBER(TRIM(R8)*1), VALUE(R8), R8), TecsysMdmEnabledValues5430039, 2, FALSE))</f>
        <v>No</v>
      </c>
      <c r="V8" s="14" t="str">
        <f>IF(R8="","",VLOOKUP(IF(ISNUMBER(TRIM(R8)*1), VALUE(R8), R8), TecsysMdmEnabledValues5430039, 2, FALSE))</f>
        <v>No</v>
      </c>
      <c r="W8" s="18" t="s">
        <v>53</v>
      </c>
      <c r="X8" s="22">
        <v>0</v>
      </c>
      <c r="Y8" s="15" t="str">
        <f>IF(X8="","",VLOOKUP(IF(ISNUMBER(TRIM(X8)*1), VALUE(X8), X8), TecsysShippingLabelOptionValues5430039, 2, FALSE))</f>
        <v>None</v>
      </c>
      <c r="Z8" s="15" t="str">
        <f>IF(X8="","",VLOOKUP(IF(ISNUMBER(TRIM(X8)*1), VALUE(X8), X8), TecsysShippingLabelOptionValues5430039, 2, FALSE))</f>
        <v>None</v>
      </c>
      <c r="AA8" s="15" t="str">
        <f>IF(X8="","",VLOOKUP(IF(ISNUMBER(TRIM(X8)*1), VALUE(X8), X8), TecsysShippingLabelOptionValues5430039, 2, FALSE))</f>
        <v>None</v>
      </c>
      <c r="AB8" s="15" t="str">
        <f>IF(X8="","",VLOOKUP(IF(ISNUMBER(TRIM(X8)*1), VALUE(X8), X8), TecsysShippingLabelOptionValues5430039, 2, FALSE))</f>
        <v>None</v>
      </c>
      <c r="AC8" s="22">
        <v>0</v>
      </c>
      <c r="AD8" s="15" t="str">
        <f>IF(AC8="","",VLOOKUP(IF(ISNUMBER(TRIM(AC8)*1), VALUE(AC8), AC8), TecsysCarrierLabelOptionValues5430039, 2, FALSE))</f>
        <v>None</v>
      </c>
      <c r="AE8" s="15" t="str">
        <f>IF(AC8="","",VLOOKUP(IF(ISNUMBER(TRIM(AC8)*1), VALUE(AC8), AC8), TecsysCarrierLabelOptionValues5430039, 2, FALSE))</f>
        <v>None</v>
      </c>
      <c r="AF8" s="15" t="str">
        <f>IF(AC8="","",VLOOKUP(IF(ISNUMBER(TRIM(AC8)*1), VALUE(AC8), AC8), TecsysCarrierLabelOptionValues5430039, 2, FALSE))</f>
        <v>None</v>
      </c>
      <c r="AG8" s="15" t="str">
        <f>IF(AC8="","",VLOOKUP(IF(ISNUMBER(TRIM(AC8)*1), VALUE(AC8), AC8), TecsysCarrierLabelOptionValues5430039, 2, FALSE))</f>
        <v>None</v>
      </c>
      <c r="AH8" s="20">
        <v>0</v>
      </c>
      <c r="AI8" s="12" t="str">
        <f>IF(AH8="","",VLOOKUP(IF(ISNUMBER(TRIM(AH8)*1), VALUE(AH8), AH8), TecsysShippingLabelRequiredValues5430039, 2, FALSE))</f>
        <v>No</v>
      </c>
      <c r="AJ8" s="12" t="str">
        <f>IF(AH8="","",VLOOKUP(IF(ISNUMBER(TRIM(AH8)*1), VALUE(AH8), AH8), TecsysShippingLabelRequiredValues5430039, 2, FALSE))</f>
        <v>No</v>
      </c>
      <c r="AK8" s="12" t="str">
        <f>IF(AH8="","",VLOOKUP(IF(ISNUMBER(TRIM(AH8)*1), VALUE(AH8), AH8), TecsysShippingLabelRequiredValues5430039, 2, FALSE))</f>
        <v>No</v>
      </c>
      <c r="AL8" s="14" t="str">
        <f>IF(AH8="","",VLOOKUP(IF(ISNUMBER(TRIM(AH8)*1), VALUE(AH8), AH8), TecsysShippingLabelRequiredValues5430039, 2, FALSE))</f>
        <v>No</v>
      </c>
      <c r="AM8" s="18" t="s">
        <v>52</v>
      </c>
      <c r="AN8" s="12" t="str">
        <f>IF(AM8="","",VLOOKUP(IF(ISNUMBER(TRIM(AM8)*1), VALUE(AM8), AM8), TecsysSmallPackageValues5430039, 2, FALSE))</f>
        <v>No</v>
      </c>
      <c r="AO8" s="12" t="str">
        <f>IF(AM8="","",VLOOKUP(IF(ISNUMBER(TRIM(AM8)*1), VALUE(AM8), AM8), TecsysSmallPackageValues5430039, 2, FALSE))</f>
        <v>No</v>
      </c>
      <c r="AP8" s="12" t="str">
        <f>IF(AM8="","",VLOOKUP(IF(ISNUMBER(TRIM(AM8)*1), VALUE(AM8), AM8), TecsysSmallPackageValues5430039, 2, FALSE))</f>
        <v>No</v>
      </c>
      <c r="AQ8" s="13" t="str">
        <f>IF(AM8="","",VLOOKUP(IF(ISNUMBER(TRIM(AM8)*1), VALUE(AM8), AM8), TecsysSmallPackageValues5430039, 2, FALSE))</f>
        <v>No</v>
      </c>
      <c r="AR8" s="18" t="s">
        <v>52</v>
      </c>
      <c r="AS8" s="12" t="str">
        <f>IF(AR8="","",VLOOKUP(IF(ISNUMBER(TRIM(AR8)*1), VALUE(AR8), AR8), TecsysMasterPackListRequiredValues5430039, 2, FALSE))</f>
        <v>No</v>
      </c>
      <c r="AT8" s="12" t="str">
        <f>IF(AR8="","",VLOOKUP(IF(ISNUMBER(TRIM(AR8)*1), VALUE(AR8), AR8), TecsysMasterPackListRequiredValues5430039, 2, FALSE))</f>
        <v>No</v>
      </c>
      <c r="AU8" s="12" t="str">
        <f>IF(AR8="","",VLOOKUP(IF(ISNUMBER(TRIM(AR8)*1), VALUE(AR8), AR8), TecsysMasterPackListRequiredValues5430039, 2, FALSE))</f>
        <v>No</v>
      </c>
      <c r="AV8" s="13" t="str">
        <f>IF(AR8="","",VLOOKUP(IF(ISNUMBER(TRIM(AR8)*1), VALUE(AR8), AR8), TecsysMasterPackListRequiredValues5430039, 2, FALSE))</f>
        <v>No</v>
      </c>
      <c r="AW8" s="18" t="s">
        <v>54</v>
      </c>
      <c r="AX8" s="12" t="str">
        <f>IF(AW8="","",VLOOKUP(IF(ISNUMBER(TRIM(AW8)*1), VALUE(AW8), AW8), TecsysBillOfLadingRequiredValues5430039, 2, FALSE))</f>
        <v>Yes</v>
      </c>
      <c r="AY8" s="12" t="str">
        <f>IF(AW8="","",VLOOKUP(IF(ISNUMBER(TRIM(AW8)*1), VALUE(AW8), AW8), TecsysBillOfLadingRequiredValues5430039, 2, FALSE))</f>
        <v>Yes</v>
      </c>
      <c r="AZ8" s="12" t="str">
        <f>IF(AW8="","",VLOOKUP(IF(ISNUMBER(TRIM(AW8)*1), VALUE(AW8), AW8), TecsysBillOfLadingRequiredValues5430039, 2, FALSE))</f>
        <v>Yes</v>
      </c>
      <c r="BA8" s="13" t="str">
        <f>IF(AW8="","",VLOOKUP(IF(ISNUMBER(TRIM(AW8)*1), VALUE(AW8), AW8), TecsysBillOfLadingRequiredValues5430039, 2, FALSE))</f>
        <v>Yes</v>
      </c>
      <c r="BB8" s="18" t="s">
        <v>54</v>
      </c>
      <c r="BC8" s="12" t="str">
        <f>IF(BB8="","",VLOOKUP(IF(ISNUMBER(TRIM(BB8)*1), VALUE(BB8), BB8), TecsysManifestRequiredValues5430039, 2, FALSE))</f>
        <v>Yes</v>
      </c>
      <c r="BD8" s="12" t="str">
        <f>IF(BB8="","",VLOOKUP(IF(ISNUMBER(TRIM(BB8)*1), VALUE(BB8), BB8), TecsysManifestRequiredValues5430039, 2, FALSE))</f>
        <v>Yes</v>
      </c>
      <c r="BE8" s="12" t="str">
        <f>IF(BB8="","",VLOOKUP(IF(ISNUMBER(TRIM(BB8)*1), VALUE(BB8), BB8), TecsysManifestRequiredValues5430039, 2, FALSE))</f>
        <v>Yes</v>
      </c>
      <c r="BF8" s="13" t="str">
        <f>IF(BB8="","",VLOOKUP(IF(ISNUMBER(TRIM(BB8)*1), VALUE(BB8), BB8), TecsysManifestRequiredValues5430039, 2, FALSE))</f>
        <v>Yes</v>
      </c>
      <c r="BG8" s="18" t="s">
        <v>52</v>
      </c>
      <c r="BH8" s="12" t="str">
        <f>IF(BG8="","",VLOOKUP(IF(ISNUMBER(TRIM(BG8)*1), VALUE(BG8), BG8), TecsysProBillRequiredValues5430039, 2, FALSE))</f>
        <v>No</v>
      </c>
      <c r="BI8" s="12" t="str">
        <f>IF(BG8="","",VLOOKUP(IF(ISNUMBER(TRIM(BG8)*1), VALUE(BG8), BG8), TecsysProBillRequiredValues5430039, 2, FALSE))</f>
        <v>No</v>
      </c>
      <c r="BJ8" s="12" t="str">
        <f>IF(BG8="","",VLOOKUP(IF(ISNUMBER(TRIM(BG8)*1), VALUE(BG8), BG8), TecsysProBillRequiredValues5430039, 2, FALSE))</f>
        <v>No</v>
      </c>
      <c r="BK8" s="13" t="str">
        <f>IF(BG8="","",VLOOKUP(IF(ISNUMBER(TRIM(BG8)*1), VALUE(BG8), BG8), TecsysProBillRequiredValues5430039, 2, FALSE))</f>
        <v>No</v>
      </c>
      <c r="BL8" s="18" t="s">
        <v>54</v>
      </c>
      <c r="BM8" s="12" t="str">
        <f>IF(BL8="","",VLOOKUP(IF(ISNUMBER(TRIM(BL8)*1), VALUE(BL8), BL8), TecsysVerifyTrailerValues5430039, 2, FALSE))</f>
        <v>Yes</v>
      </c>
      <c r="BN8" s="12" t="str">
        <f>IF(BL8="","",VLOOKUP(IF(ISNUMBER(TRIM(BL8)*1), VALUE(BL8), BL8), TecsysVerifyTrailerValues5430039, 2, FALSE))</f>
        <v>Yes</v>
      </c>
      <c r="BO8" s="12" t="str">
        <f>IF(BL8="","",VLOOKUP(IF(ISNUMBER(TRIM(BL8)*1), VALUE(BL8), BL8), TecsysVerifyTrailerValues5430039, 2, FALSE))</f>
        <v>Yes</v>
      </c>
      <c r="BP8" s="13" t="str">
        <f>IF(BL8="","",VLOOKUP(IF(ISNUMBER(TRIM(BL8)*1), VALUE(BL8), BL8), TecsysVerifyTrailerValues5430039, 2, FALSE))</f>
        <v>Yes</v>
      </c>
      <c r="BQ8" s="20">
        <v>0</v>
      </c>
      <c r="BR8" s="12" t="str">
        <f>IF(BQ8="","",VLOOKUP(IF(ISNUMBER(TRIM(BQ8)*1), VALUE(BQ8), BQ8), TecsysAutomaticShipCompleteValues5430039, 2, FALSE))</f>
        <v>No</v>
      </c>
      <c r="BS8" s="12" t="str">
        <f>IF(BQ8="","",VLOOKUP(IF(ISNUMBER(TRIM(BQ8)*1), VALUE(BQ8), BQ8), TecsysAutomaticShipCompleteValues5430039, 2, FALSE))</f>
        <v>No</v>
      </c>
      <c r="BT8" s="12" t="str">
        <f>IF(BQ8="","",VLOOKUP(IF(ISNUMBER(TRIM(BQ8)*1), VALUE(BQ8), BQ8), TecsysAutomaticShipCompleteValues5430039, 2, FALSE))</f>
        <v>No</v>
      </c>
      <c r="BU8" s="14" t="str">
        <f>IF(BQ8="","",VLOOKUP(IF(ISNUMBER(TRIM(BQ8)*1), VALUE(BQ8), BQ8), TecsysAutomaticShipCompleteValues5430039, 2, FALSE))</f>
        <v>No</v>
      </c>
      <c r="BV8" s="18" t="s">
        <v>53</v>
      </c>
      <c r="BW8" s="18" t="s">
        <v>53</v>
      </c>
      <c r="BX8" s="24">
        <v>500</v>
      </c>
      <c r="BY8" s="18" t="s">
        <v>52</v>
      </c>
      <c r="BZ8" s="12" t="str">
        <f>IF(BY8="","",VLOOKUP(IF(ISNUMBER(TRIM(BY8)*1), VALUE(BY8), BY8), TecsysAllowFreightChargesValues5430039, 2, FALSE))</f>
        <v>No</v>
      </c>
      <c r="CA8" s="12" t="str">
        <f>IF(BY8="","",VLOOKUP(IF(ISNUMBER(TRIM(BY8)*1), VALUE(BY8), BY8), TecsysAllowFreightChargesValues5430039, 2, FALSE))</f>
        <v>No</v>
      </c>
      <c r="CB8" s="12" t="str">
        <f>IF(BY8="","",VLOOKUP(IF(ISNUMBER(TRIM(BY8)*1), VALUE(BY8), BY8), TecsysAllowFreightChargesValues5430039, 2, FALSE))</f>
        <v>No</v>
      </c>
      <c r="CC8" s="13" t="str">
        <f>IF(BY8="","",VLOOKUP(IF(ISNUMBER(TRIM(BY8)*1), VALUE(BY8), BY8), TecsysAllowFreightChargesValues5430039, 2, FALSE))</f>
        <v>No</v>
      </c>
      <c r="CD8" s="25">
        <v>13</v>
      </c>
    </row>
    <row r="9" spans="1:82" ht="15.75" thickBot="1">
      <c r="A9" s="28" t="s">
        <v>172</v>
      </c>
      <c r="B9" s="17" t="s">
        <v>49</v>
      </c>
      <c r="C9" s="17" t="s">
        <v>65</v>
      </c>
      <c r="D9" s="13" t="s">
        <v>66</v>
      </c>
      <c r="E9" s="31" t="s">
        <v>335</v>
      </c>
      <c r="F9" s="18" t="s">
        <v>65</v>
      </c>
      <c r="G9" s="18" t="s">
        <v>51</v>
      </c>
      <c r="H9" s="12" t="str">
        <f>IF(G9="","",VLOOKUP(IF(ISNUMBER(TRIM(G9)*1), VALUE(G9), G9), TecsysCarrierServiceTypeValues5430039, 2, FALSE))</f>
        <v>Truck Service</v>
      </c>
      <c r="I9" s="12" t="str">
        <f>IF(G9="","",VLOOKUP(IF(ISNUMBER(TRIM(G9)*1), VALUE(G9), G9), TecsysCarrierServiceTypeValues5430039, 2, FALSE))</f>
        <v>Truck Service</v>
      </c>
      <c r="J9" s="12" t="str">
        <f>IF(G9="","",VLOOKUP(IF(ISNUMBER(TRIM(G9)*1), VALUE(G9), G9), TecsysCarrierServiceTypeValues5430039, 2, FALSE))</f>
        <v>Truck Service</v>
      </c>
      <c r="K9" s="13" t="str">
        <f>IF(G9="","",VLOOKUP(IF(ISNUMBER(TRIM(G9)*1), VALUE(G9), G9), TecsysCarrierServiceTypeValues5430039, 2, FALSE))</f>
        <v>Truck Service</v>
      </c>
      <c r="L9" s="18" t="s">
        <v>52</v>
      </c>
      <c r="M9" s="12" t="str">
        <f>IF(L9="","",VLOOKUP(IF(ISNUMBER(TRIM(L9)*1), VALUE(L9), L9), TecsysTmsEnabledValues5430039, 2, FALSE))</f>
        <v>No</v>
      </c>
      <c r="N9" s="12" t="str">
        <f>IF(L9="","",VLOOKUP(IF(ISNUMBER(TRIM(L9)*1), VALUE(L9), L9), TecsysTmsEnabledValues5430039, 2, FALSE))</f>
        <v>No</v>
      </c>
      <c r="O9" s="12" t="str">
        <f>IF(L9="","",VLOOKUP(IF(ISNUMBER(TRIM(L9)*1), VALUE(L9), L9), TecsysTmsEnabledValues5430039, 2, FALSE))</f>
        <v>No</v>
      </c>
      <c r="P9" s="13" t="str">
        <f>IF(L9="","",VLOOKUP(IF(ISNUMBER(TRIM(L9)*1), VALUE(L9), L9), TecsysTmsEnabledValues5430039, 2, FALSE))</f>
        <v>No</v>
      </c>
      <c r="Q9" s="18" t="s">
        <v>53</v>
      </c>
      <c r="R9" s="20">
        <v>0</v>
      </c>
      <c r="S9" s="12" t="str">
        <f>IF(R9="","",VLOOKUP(IF(ISNUMBER(TRIM(R9)*1), VALUE(R9), R9), TecsysMdmEnabledValues5430039, 2, FALSE))</f>
        <v>No</v>
      </c>
      <c r="T9" s="12" t="str">
        <f>IF(R9="","",VLOOKUP(IF(ISNUMBER(TRIM(R9)*1), VALUE(R9), R9), TecsysMdmEnabledValues5430039, 2, FALSE))</f>
        <v>No</v>
      </c>
      <c r="U9" s="12" t="str">
        <f>IF(R9="","",VLOOKUP(IF(ISNUMBER(TRIM(R9)*1), VALUE(R9), R9), TecsysMdmEnabledValues5430039, 2, FALSE))</f>
        <v>No</v>
      </c>
      <c r="V9" s="14" t="str">
        <f>IF(R9="","",VLOOKUP(IF(ISNUMBER(TRIM(R9)*1), VALUE(R9), R9), TecsysMdmEnabledValues5430039, 2, FALSE))</f>
        <v>No</v>
      </c>
      <c r="W9" s="18" t="s">
        <v>53</v>
      </c>
      <c r="X9" s="22">
        <v>0</v>
      </c>
      <c r="Y9" s="15" t="str">
        <f>IF(X9="","",VLOOKUP(IF(ISNUMBER(TRIM(X9)*1), VALUE(X9), X9), TecsysShippingLabelOptionValues5430039, 2, FALSE))</f>
        <v>None</v>
      </c>
      <c r="Z9" s="15" t="str">
        <f>IF(X9="","",VLOOKUP(IF(ISNUMBER(TRIM(X9)*1), VALUE(X9), X9), TecsysShippingLabelOptionValues5430039, 2, FALSE))</f>
        <v>None</v>
      </c>
      <c r="AA9" s="15" t="str">
        <f>IF(X9="","",VLOOKUP(IF(ISNUMBER(TRIM(X9)*1), VALUE(X9), X9), TecsysShippingLabelOptionValues5430039, 2, FALSE))</f>
        <v>None</v>
      </c>
      <c r="AB9" s="15" t="str">
        <f>IF(X9="","",VLOOKUP(IF(ISNUMBER(TRIM(X9)*1), VALUE(X9), X9), TecsysShippingLabelOptionValues5430039, 2, FALSE))</f>
        <v>None</v>
      </c>
      <c r="AC9" s="22">
        <v>0</v>
      </c>
      <c r="AD9" s="15" t="str">
        <f>IF(AC9="","",VLOOKUP(IF(ISNUMBER(TRIM(AC9)*1), VALUE(AC9), AC9), TecsysCarrierLabelOptionValues5430039, 2, FALSE))</f>
        <v>None</v>
      </c>
      <c r="AE9" s="15" t="str">
        <f>IF(AC9="","",VLOOKUP(IF(ISNUMBER(TRIM(AC9)*1), VALUE(AC9), AC9), TecsysCarrierLabelOptionValues5430039, 2, FALSE))</f>
        <v>None</v>
      </c>
      <c r="AF9" s="15" t="str">
        <f>IF(AC9="","",VLOOKUP(IF(ISNUMBER(TRIM(AC9)*1), VALUE(AC9), AC9), TecsysCarrierLabelOptionValues5430039, 2, FALSE))</f>
        <v>None</v>
      </c>
      <c r="AG9" s="15" t="str">
        <f>IF(AC9="","",VLOOKUP(IF(ISNUMBER(TRIM(AC9)*1), VALUE(AC9), AC9), TecsysCarrierLabelOptionValues5430039, 2, FALSE))</f>
        <v>None</v>
      </c>
      <c r="AH9" s="20">
        <v>0</v>
      </c>
      <c r="AI9" s="12" t="str">
        <f>IF(AH9="","",VLOOKUP(IF(ISNUMBER(TRIM(AH9)*1), VALUE(AH9), AH9), TecsysShippingLabelRequiredValues5430039, 2, FALSE))</f>
        <v>No</v>
      </c>
      <c r="AJ9" s="12" t="str">
        <f>IF(AH9="","",VLOOKUP(IF(ISNUMBER(TRIM(AH9)*1), VALUE(AH9), AH9), TecsysShippingLabelRequiredValues5430039, 2, FALSE))</f>
        <v>No</v>
      </c>
      <c r="AK9" s="12" t="str">
        <f>IF(AH9="","",VLOOKUP(IF(ISNUMBER(TRIM(AH9)*1), VALUE(AH9), AH9), TecsysShippingLabelRequiredValues5430039, 2, FALSE))</f>
        <v>No</v>
      </c>
      <c r="AL9" s="14" t="str">
        <f>IF(AH9="","",VLOOKUP(IF(ISNUMBER(TRIM(AH9)*1), VALUE(AH9), AH9), TecsysShippingLabelRequiredValues5430039, 2, FALSE))</f>
        <v>No</v>
      </c>
      <c r="AM9" s="18" t="s">
        <v>52</v>
      </c>
      <c r="AN9" s="12" t="str">
        <f>IF(AM9="","",VLOOKUP(IF(ISNUMBER(TRIM(AM9)*1), VALUE(AM9), AM9), TecsysSmallPackageValues5430039, 2, FALSE))</f>
        <v>No</v>
      </c>
      <c r="AO9" s="12" t="str">
        <f>IF(AM9="","",VLOOKUP(IF(ISNUMBER(TRIM(AM9)*1), VALUE(AM9), AM9), TecsysSmallPackageValues5430039, 2, FALSE))</f>
        <v>No</v>
      </c>
      <c r="AP9" s="12" t="str">
        <f>IF(AM9="","",VLOOKUP(IF(ISNUMBER(TRIM(AM9)*1), VALUE(AM9), AM9), TecsysSmallPackageValues5430039, 2, FALSE))</f>
        <v>No</v>
      </c>
      <c r="AQ9" s="13" t="str">
        <f>IF(AM9="","",VLOOKUP(IF(ISNUMBER(TRIM(AM9)*1), VALUE(AM9), AM9), TecsysSmallPackageValues5430039, 2, FALSE))</f>
        <v>No</v>
      </c>
      <c r="AR9" s="18" t="s">
        <v>52</v>
      </c>
      <c r="AS9" s="12" t="str">
        <f>IF(AR9="","",VLOOKUP(IF(ISNUMBER(TRIM(AR9)*1), VALUE(AR9), AR9), TecsysMasterPackListRequiredValues5430039, 2, FALSE))</f>
        <v>No</v>
      </c>
      <c r="AT9" s="12" t="str">
        <f>IF(AR9="","",VLOOKUP(IF(ISNUMBER(TRIM(AR9)*1), VALUE(AR9), AR9), TecsysMasterPackListRequiredValues5430039, 2, FALSE))</f>
        <v>No</v>
      </c>
      <c r="AU9" s="12" t="str">
        <f>IF(AR9="","",VLOOKUP(IF(ISNUMBER(TRIM(AR9)*1), VALUE(AR9), AR9), TecsysMasterPackListRequiredValues5430039, 2, FALSE))</f>
        <v>No</v>
      </c>
      <c r="AV9" s="13" t="str">
        <f>IF(AR9="","",VLOOKUP(IF(ISNUMBER(TRIM(AR9)*1), VALUE(AR9), AR9), TecsysMasterPackListRequiredValues5430039, 2, FALSE))</f>
        <v>No</v>
      </c>
      <c r="AW9" s="18" t="s">
        <v>54</v>
      </c>
      <c r="AX9" s="12" t="str">
        <f>IF(AW9="","",VLOOKUP(IF(ISNUMBER(TRIM(AW9)*1), VALUE(AW9), AW9), TecsysBillOfLadingRequiredValues5430039, 2, FALSE))</f>
        <v>Yes</v>
      </c>
      <c r="AY9" s="12" t="str">
        <f>IF(AW9="","",VLOOKUP(IF(ISNUMBER(TRIM(AW9)*1), VALUE(AW9), AW9), TecsysBillOfLadingRequiredValues5430039, 2, FALSE))</f>
        <v>Yes</v>
      </c>
      <c r="AZ9" s="12" t="str">
        <f>IF(AW9="","",VLOOKUP(IF(ISNUMBER(TRIM(AW9)*1), VALUE(AW9), AW9), TecsysBillOfLadingRequiredValues5430039, 2, FALSE))</f>
        <v>Yes</v>
      </c>
      <c r="BA9" s="13" t="str">
        <f>IF(AW9="","",VLOOKUP(IF(ISNUMBER(TRIM(AW9)*1), VALUE(AW9), AW9), TecsysBillOfLadingRequiredValues5430039, 2, FALSE))</f>
        <v>Yes</v>
      </c>
      <c r="BB9" s="18" t="s">
        <v>54</v>
      </c>
      <c r="BC9" s="12" t="str">
        <f>IF(BB9="","",VLOOKUP(IF(ISNUMBER(TRIM(BB9)*1), VALUE(BB9), BB9), TecsysManifestRequiredValues5430039, 2, FALSE))</f>
        <v>Yes</v>
      </c>
      <c r="BD9" s="12" t="str">
        <f>IF(BB9="","",VLOOKUP(IF(ISNUMBER(TRIM(BB9)*1), VALUE(BB9), BB9), TecsysManifestRequiredValues5430039, 2, FALSE))</f>
        <v>Yes</v>
      </c>
      <c r="BE9" s="12" t="str">
        <f>IF(BB9="","",VLOOKUP(IF(ISNUMBER(TRIM(BB9)*1), VALUE(BB9), BB9), TecsysManifestRequiredValues5430039, 2, FALSE))</f>
        <v>Yes</v>
      </c>
      <c r="BF9" s="13" t="str">
        <f>IF(BB9="","",VLOOKUP(IF(ISNUMBER(TRIM(BB9)*1), VALUE(BB9), BB9), TecsysManifestRequiredValues5430039, 2, FALSE))</f>
        <v>Yes</v>
      </c>
      <c r="BG9" s="18" t="s">
        <v>52</v>
      </c>
      <c r="BH9" s="12" t="str">
        <f>IF(BG9="","",VLOOKUP(IF(ISNUMBER(TRIM(BG9)*1), VALUE(BG9), BG9), TecsysProBillRequiredValues5430039, 2, FALSE))</f>
        <v>No</v>
      </c>
      <c r="BI9" s="12" t="str">
        <f>IF(BG9="","",VLOOKUP(IF(ISNUMBER(TRIM(BG9)*1), VALUE(BG9), BG9), TecsysProBillRequiredValues5430039, 2, FALSE))</f>
        <v>No</v>
      </c>
      <c r="BJ9" s="12" t="str">
        <f>IF(BG9="","",VLOOKUP(IF(ISNUMBER(TRIM(BG9)*1), VALUE(BG9), BG9), TecsysProBillRequiredValues5430039, 2, FALSE))</f>
        <v>No</v>
      </c>
      <c r="BK9" s="13" t="str">
        <f>IF(BG9="","",VLOOKUP(IF(ISNUMBER(TRIM(BG9)*1), VALUE(BG9), BG9), TecsysProBillRequiredValues5430039, 2, FALSE))</f>
        <v>No</v>
      </c>
      <c r="BL9" s="18" t="s">
        <v>54</v>
      </c>
      <c r="BM9" s="12" t="str">
        <f>IF(BL9="","",VLOOKUP(IF(ISNUMBER(TRIM(BL9)*1), VALUE(BL9), BL9), TecsysVerifyTrailerValues5430039, 2, FALSE))</f>
        <v>Yes</v>
      </c>
      <c r="BN9" s="12" t="str">
        <f>IF(BL9="","",VLOOKUP(IF(ISNUMBER(TRIM(BL9)*1), VALUE(BL9), BL9), TecsysVerifyTrailerValues5430039, 2, FALSE))</f>
        <v>Yes</v>
      </c>
      <c r="BO9" s="12" t="str">
        <f>IF(BL9="","",VLOOKUP(IF(ISNUMBER(TRIM(BL9)*1), VALUE(BL9), BL9), TecsysVerifyTrailerValues5430039, 2, FALSE))</f>
        <v>Yes</v>
      </c>
      <c r="BP9" s="13" t="str">
        <f>IF(BL9="","",VLOOKUP(IF(ISNUMBER(TRIM(BL9)*1), VALUE(BL9), BL9), TecsysVerifyTrailerValues5430039, 2, FALSE))</f>
        <v>Yes</v>
      </c>
      <c r="BQ9" s="20">
        <v>0</v>
      </c>
      <c r="BR9" s="12" t="str">
        <f>IF(BQ9="","",VLOOKUP(IF(ISNUMBER(TRIM(BQ9)*1), VALUE(BQ9), BQ9), TecsysAutomaticShipCompleteValues5430039, 2, FALSE))</f>
        <v>No</v>
      </c>
      <c r="BS9" s="12" t="str">
        <f>IF(BQ9="","",VLOOKUP(IF(ISNUMBER(TRIM(BQ9)*1), VALUE(BQ9), BQ9), TecsysAutomaticShipCompleteValues5430039, 2, FALSE))</f>
        <v>No</v>
      </c>
      <c r="BT9" s="12" t="str">
        <f>IF(BQ9="","",VLOOKUP(IF(ISNUMBER(TRIM(BQ9)*1), VALUE(BQ9), BQ9), TecsysAutomaticShipCompleteValues5430039, 2, FALSE))</f>
        <v>No</v>
      </c>
      <c r="BU9" s="14" t="str">
        <f>IF(BQ9="","",VLOOKUP(IF(ISNUMBER(TRIM(BQ9)*1), VALUE(BQ9), BQ9), TecsysAutomaticShipCompleteValues5430039, 2, FALSE))</f>
        <v>No</v>
      </c>
      <c r="BV9" s="18" t="s">
        <v>53</v>
      </c>
      <c r="BW9" s="18" t="s">
        <v>53</v>
      </c>
      <c r="BX9" s="24">
        <v>500</v>
      </c>
      <c r="BY9" s="18" t="s">
        <v>52</v>
      </c>
      <c r="BZ9" s="12" t="str">
        <f>IF(BY9="","",VLOOKUP(IF(ISNUMBER(TRIM(BY9)*1), VALUE(BY9), BY9), TecsysAllowFreightChargesValues5430039, 2, FALSE))</f>
        <v>No</v>
      </c>
      <c r="CA9" s="12" t="str">
        <f>IF(BY9="","",VLOOKUP(IF(ISNUMBER(TRIM(BY9)*1), VALUE(BY9), BY9), TecsysAllowFreightChargesValues5430039, 2, FALSE))</f>
        <v>No</v>
      </c>
      <c r="CB9" s="12" t="str">
        <f>IF(BY9="","",VLOOKUP(IF(ISNUMBER(TRIM(BY9)*1), VALUE(BY9), BY9), TecsysAllowFreightChargesValues5430039, 2, FALSE))</f>
        <v>No</v>
      </c>
      <c r="CC9" s="13" t="str">
        <f>IF(BY9="","",VLOOKUP(IF(ISNUMBER(TRIM(BY9)*1), VALUE(BY9), BY9), TecsysAllowFreightChargesValues5430039, 2, FALSE))</f>
        <v>No</v>
      </c>
      <c r="CD9" s="25">
        <v>10</v>
      </c>
    </row>
    <row r="10" spans="1:82" ht="15.75" thickBot="1">
      <c r="A10" s="28" t="s">
        <v>172</v>
      </c>
      <c r="B10" s="17" t="s">
        <v>49</v>
      </c>
      <c r="C10" s="17" t="s">
        <v>67</v>
      </c>
      <c r="D10" s="13" t="s">
        <v>68</v>
      </c>
      <c r="E10" s="31" t="s">
        <v>334</v>
      </c>
      <c r="F10" s="18" t="s">
        <v>67</v>
      </c>
      <c r="G10" s="18" t="s">
        <v>51</v>
      </c>
      <c r="H10" s="12" t="str">
        <f>IF(G10="","",VLOOKUP(IF(ISNUMBER(TRIM(G10)*1), VALUE(G10), G10), TecsysCarrierServiceTypeValues5430039, 2, FALSE))</f>
        <v>Truck Service</v>
      </c>
      <c r="I10" s="12" t="str">
        <f>IF(G10="","",VLOOKUP(IF(ISNUMBER(TRIM(G10)*1), VALUE(G10), G10), TecsysCarrierServiceTypeValues5430039, 2, FALSE))</f>
        <v>Truck Service</v>
      </c>
      <c r="J10" s="12" t="str">
        <f>IF(G10="","",VLOOKUP(IF(ISNUMBER(TRIM(G10)*1), VALUE(G10), G10), TecsysCarrierServiceTypeValues5430039, 2, FALSE))</f>
        <v>Truck Service</v>
      </c>
      <c r="K10" s="13" t="str">
        <f>IF(G10="","",VLOOKUP(IF(ISNUMBER(TRIM(G10)*1), VALUE(G10), G10), TecsysCarrierServiceTypeValues5430039, 2, FALSE))</f>
        <v>Truck Service</v>
      </c>
      <c r="L10" s="18" t="s">
        <v>52</v>
      </c>
      <c r="M10" s="12" t="str">
        <f>IF(L10="","",VLOOKUP(IF(ISNUMBER(TRIM(L10)*1), VALUE(L10), L10), TecsysTmsEnabledValues5430039, 2, FALSE))</f>
        <v>No</v>
      </c>
      <c r="N10" s="12" t="str">
        <f>IF(L10="","",VLOOKUP(IF(ISNUMBER(TRIM(L10)*1), VALUE(L10), L10), TecsysTmsEnabledValues5430039, 2, FALSE))</f>
        <v>No</v>
      </c>
      <c r="O10" s="12" t="str">
        <f>IF(L10="","",VLOOKUP(IF(ISNUMBER(TRIM(L10)*1), VALUE(L10), L10), TecsysTmsEnabledValues5430039, 2, FALSE))</f>
        <v>No</v>
      </c>
      <c r="P10" s="13" t="str">
        <f>IF(L10="","",VLOOKUP(IF(ISNUMBER(TRIM(L10)*1), VALUE(L10), L10), TecsysTmsEnabledValues5430039, 2, FALSE))</f>
        <v>No</v>
      </c>
      <c r="Q10" s="18" t="s">
        <v>53</v>
      </c>
      <c r="R10" s="20">
        <v>0</v>
      </c>
      <c r="S10" s="12" t="str">
        <f>IF(R10="","",VLOOKUP(IF(ISNUMBER(TRIM(R10)*1), VALUE(R10), R10), TecsysMdmEnabledValues5430039, 2, FALSE))</f>
        <v>No</v>
      </c>
      <c r="T10" s="12" t="str">
        <f>IF(R10="","",VLOOKUP(IF(ISNUMBER(TRIM(R10)*1), VALUE(R10), R10), TecsysMdmEnabledValues5430039, 2, FALSE))</f>
        <v>No</v>
      </c>
      <c r="U10" s="12" t="str">
        <f>IF(R10="","",VLOOKUP(IF(ISNUMBER(TRIM(R10)*1), VALUE(R10), R10), TecsysMdmEnabledValues5430039, 2, FALSE))</f>
        <v>No</v>
      </c>
      <c r="V10" s="14" t="str">
        <f>IF(R10="","",VLOOKUP(IF(ISNUMBER(TRIM(R10)*1), VALUE(R10), R10), TecsysMdmEnabledValues5430039, 2, FALSE))</f>
        <v>No</v>
      </c>
      <c r="W10" s="18" t="s">
        <v>53</v>
      </c>
      <c r="X10" s="22">
        <v>0</v>
      </c>
      <c r="Y10" s="15" t="str">
        <f>IF(X10="","",VLOOKUP(IF(ISNUMBER(TRIM(X10)*1), VALUE(X10), X10), TecsysShippingLabelOptionValues5430039, 2, FALSE))</f>
        <v>None</v>
      </c>
      <c r="Z10" s="15" t="str">
        <f>IF(X10="","",VLOOKUP(IF(ISNUMBER(TRIM(X10)*1), VALUE(X10), X10), TecsysShippingLabelOptionValues5430039, 2, FALSE))</f>
        <v>None</v>
      </c>
      <c r="AA10" s="15" t="str">
        <f>IF(X10="","",VLOOKUP(IF(ISNUMBER(TRIM(X10)*1), VALUE(X10), X10), TecsysShippingLabelOptionValues5430039, 2, FALSE))</f>
        <v>None</v>
      </c>
      <c r="AB10" s="15" t="str">
        <f>IF(X10="","",VLOOKUP(IF(ISNUMBER(TRIM(X10)*1), VALUE(X10), X10), TecsysShippingLabelOptionValues5430039, 2, FALSE))</f>
        <v>None</v>
      </c>
      <c r="AC10" s="22">
        <v>0</v>
      </c>
      <c r="AD10" s="15" t="str">
        <f>IF(AC10="","",VLOOKUP(IF(ISNUMBER(TRIM(AC10)*1), VALUE(AC10), AC10), TecsysCarrierLabelOptionValues5430039, 2, FALSE))</f>
        <v>None</v>
      </c>
      <c r="AE10" s="15" t="str">
        <f>IF(AC10="","",VLOOKUP(IF(ISNUMBER(TRIM(AC10)*1), VALUE(AC10), AC10), TecsysCarrierLabelOptionValues5430039, 2, FALSE))</f>
        <v>None</v>
      </c>
      <c r="AF10" s="15" t="str">
        <f>IF(AC10="","",VLOOKUP(IF(ISNUMBER(TRIM(AC10)*1), VALUE(AC10), AC10), TecsysCarrierLabelOptionValues5430039, 2, FALSE))</f>
        <v>None</v>
      </c>
      <c r="AG10" s="15" t="str">
        <f>IF(AC10="","",VLOOKUP(IF(ISNUMBER(TRIM(AC10)*1), VALUE(AC10), AC10), TecsysCarrierLabelOptionValues5430039, 2, FALSE))</f>
        <v>None</v>
      </c>
      <c r="AH10" s="20">
        <v>0</v>
      </c>
      <c r="AI10" s="12" t="str">
        <f>IF(AH10="","",VLOOKUP(IF(ISNUMBER(TRIM(AH10)*1), VALUE(AH10), AH10), TecsysShippingLabelRequiredValues5430039, 2, FALSE))</f>
        <v>No</v>
      </c>
      <c r="AJ10" s="12" t="str">
        <f>IF(AH10="","",VLOOKUP(IF(ISNUMBER(TRIM(AH10)*1), VALUE(AH10), AH10), TecsysShippingLabelRequiredValues5430039, 2, FALSE))</f>
        <v>No</v>
      </c>
      <c r="AK10" s="12" t="str">
        <f>IF(AH10="","",VLOOKUP(IF(ISNUMBER(TRIM(AH10)*1), VALUE(AH10), AH10), TecsysShippingLabelRequiredValues5430039, 2, FALSE))</f>
        <v>No</v>
      </c>
      <c r="AL10" s="14" t="str">
        <f>IF(AH10="","",VLOOKUP(IF(ISNUMBER(TRIM(AH10)*1), VALUE(AH10), AH10), TecsysShippingLabelRequiredValues5430039, 2, FALSE))</f>
        <v>No</v>
      </c>
      <c r="AM10" s="18" t="s">
        <v>52</v>
      </c>
      <c r="AN10" s="12" t="str">
        <f>IF(AM10="","",VLOOKUP(IF(ISNUMBER(TRIM(AM10)*1), VALUE(AM10), AM10), TecsysSmallPackageValues5430039, 2, FALSE))</f>
        <v>No</v>
      </c>
      <c r="AO10" s="12" t="str">
        <f>IF(AM10="","",VLOOKUP(IF(ISNUMBER(TRIM(AM10)*1), VALUE(AM10), AM10), TecsysSmallPackageValues5430039, 2, FALSE))</f>
        <v>No</v>
      </c>
      <c r="AP10" s="12" t="str">
        <f>IF(AM10="","",VLOOKUP(IF(ISNUMBER(TRIM(AM10)*1), VALUE(AM10), AM10), TecsysSmallPackageValues5430039, 2, FALSE))</f>
        <v>No</v>
      </c>
      <c r="AQ10" s="13" t="str">
        <f>IF(AM10="","",VLOOKUP(IF(ISNUMBER(TRIM(AM10)*1), VALUE(AM10), AM10), TecsysSmallPackageValues5430039, 2, FALSE))</f>
        <v>No</v>
      </c>
      <c r="AR10" s="18" t="s">
        <v>52</v>
      </c>
      <c r="AS10" s="12" t="str">
        <f>IF(AR10="","",VLOOKUP(IF(ISNUMBER(TRIM(AR10)*1), VALUE(AR10), AR10), TecsysMasterPackListRequiredValues5430039, 2, FALSE))</f>
        <v>No</v>
      </c>
      <c r="AT10" s="12" t="str">
        <f>IF(AR10="","",VLOOKUP(IF(ISNUMBER(TRIM(AR10)*1), VALUE(AR10), AR10), TecsysMasterPackListRequiredValues5430039, 2, FALSE))</f>
        <v>No</v>
      </c>
      <c r="AU10" s="12" t="str">
        <f>IF(AR10="","",VLOOKUP(IF(ISNUMBER(TRIM(AR10)*1), VALUE(AR10), AR10), TecsysMasterPackListRequiredValues5430039, 2, FALSE))</f>
        <v>No</v>
      </c>
      <c r="AV10" s="13" t="str">
        <f>IF(AR10="","",VLOOKUP(IF(ISNUMBER(TRIM(AR10)*1), VALUE(AR10), AR10), TecsysMasterPackListRequiredValues5430039, 2, FALSE))</f>
        <v>No</v>
      </c>
      <c r="AW10" s="18" t="s">
        <v>54</v>
      </c>
      <c r="AX10" s="12" t="str">
        <f>IF(AW10="","",VLOOKUP(IF(ISNUMBER(TRIM(AW10)*1), VALUE(AW10), AW10), TecsysBillOfLadingRequiredValues5430039, 2, FALSE))</f>
        <v>Yes</v>
      </c>
      <c r="AY10" s="12" t="str">
        <f>IF(AW10="","",VLOOKUP(IF(ISNUMBER(TRIM(AW10)*1), VALUE(AW10), AW10), TecsysBillOfLadingRequiredValues5430039, 2, FALSE))</f>
        <v>Yes</v>
      </c>
      <c r="AZ10" s="12" t="str">
        <f>IF(AW10="","",VLOOKUP(IF(ISNUMBER(TRIM(AW10)*1), VALUE(AW10), AW10), TecsysBillOfLadingRequiredValues5430039, 2, FALSE))</f>
        <v>Yes</v>
      </c>
      <c r="BA10" s="13" t="str">
        <f>IF(AW10="","",VLOOKUP(IF(ISNUMBER(TRIM(AW10)*1), VALUE(AW10), AW10), TecsysBillOfLadingRequiredValues5430039, 2, FALSE))</f>
        <v>Yes</v>
      </c>
      <c r="BB10" s="18" t="s">
        <v>54</v>
      </c>
      <c r="BC10" s="12" t="str">
        <f>IF(BB10="","",VLOOKUP(IF(ISNUMBER(TRIM(BB10)*1), VALUE(BB10), BB10), TecsysManifestRequiredValues5430039, 2, FALSE))</f>
        <v>Yes</v>
      </c>
      <c r="BD10" s="12" t="str">
        <f>IF(BB10="","",VLOOKUP(IF(ISNUMBER(TRIM(BB10)*1), VALUE(BB10), BB10), TecsysManifestRequiredValues5430039, 2, FALSE))</f>
        <v>Yes</v>
      </c>
      <c r="BE10" s="12" t="str">
        <f>IF(BB10="","",VLOOKUP(IF(ISNUMBER(TRIM(BB10)*1), VALUE(BB10), BB10), TecsysManifestRequiredValues5430039, 2, FALSE))</f>
        <v>Yes</v>
      </c>
      <c r="BF10" s="13" t="str">
        <f>IF(BB10="","",VLOOKUP(IF(ISNUMBER(TRIM(BB10)*1), VALUE(BB10), BB10), TecsysManifestRequiredValues5430039, 2, FALSE))</f>
        <v>Yes</v>
      </c>
      <c r="BG10" s="18" t="s">
        <v>52</v>
      </c>
      <c r="BH10" s="12" t="str">
        <f>IF(BG10="","",VLOOKUP(IF(ISNUMBER(TRIM(BG10)*1), VALUE(BG10), BG10), TecsysProBillRequiredValues5430039, 2, FALSE))</f>
        <v>No</v>
      </c>
      <c r="BI10" s="12" t="str">
        <f>IF(BG10="","",VLOOKUP(IF(ISNUMBER(TRIM(BG10)*1), VALUE(BG10), BG10), TecsysProBillRequiredValues5430039, 2, FALSE))</f>
        <v>No</v>
      </c>
      <c r="BJ10" s="12" t="str">
        <f>IF(BG10="","",VLOOKUP(IF(ISNUMBER(TRIM(BG10)*1), VALUE(BG10), BG10), TecsysProBillRequiredValues5430039, 2, FALSE))</f>
        <v>No</v>
      </c>
      <c r="BK10" s="13" t="str">
        <f>IF(BG10="","",VLOOKUP(IF(ISNUMBER(TRIM(BG10)*1), VALUE(BG10), BG10), TecsysProBillRequiredValues5430039, 2, FALSE))</f>
        <v>No</v>
      </c>
      <c r="BL10" s="18" t="s">
        <v>54</v>
      </c>
      <c r="BM10" s="12" t="str">
        <f>IF(BL10="","",VLOOKUP(IF(ISNUMBER(TRIM(BL10)*1), VALUE(BL10), BL10), TecsysVerifyTrailerValues5430039, 2, FALSE))</f>
        <v>Yes</v>
      </c>
      <c r="BN10" s="12" t="str">
        <f>IF(BL10="","",VLOOKUP(IF(ISNUMBER(TRIM(BL10)*1), VALUE(BL10), BL10), TecsysVerifyTrailerValues5430039, 2, FALSE))</f>
        <v>Yes</v>
      </c>
      <c r="BO10" s="12" t="str">
        <f>IF(BL10="","",VLOOKUP(IF(ISNUMBER(TRIM(BL10)*1), VALUE(BL10), BL10), TecsysVerifyTrailerValues5430039, 2, FALSE))</f>
        <v>Yes</v>
      </c>
      <c r="BP10" s="13" t="str">
        <f>IF(BL10="","",VLOOKUP(IF(ISNUMBER(TRIM(BL10)*1), VALUE(BL10), BL10), TecsysVerifyTrailerValues5430039, 2, FALSE))</f>
        <v>Yes</v>
      </c>
      <c r="BQ10" s="20">
        <v>0</v>
      </c>
      <c r="BR10" s="12" t="str">
        <f>IF(BQ10="","",VLOOKUP(IF(ISNUMBER(TRIM(BQ10)*1), VALUE(BQ10), BQ10), TecsysAutomaticShipCompleteValues5430039, 2, FALSE))</f>
        <v>No</v>
      </c>
      <c r="BS10" s="12" t="str">
        <f>IF(BQ10="","",VLOOKUP(IF(ISNUMBER(TRIM(BQ10)*1), VALUE(BQ10), BQ10), TecsysAutomaticShipCompleteValues5430039, 2, FALSE))</f>
        <v>No</v>
      </c>
      <c r="BT10" s="12" t="str">
        <f>IF(BQ10="","",VLOOKUP(IF(ISNUMBER(TRIM(BQ10)*1), VALUE(BQ10), BQ10), TecsysAutomaticShipCompleteValues5430039, 2, FALSE))</f>
        <v>No</v>
      </c>
      <c r="BU10" s="14" t="str">
        <f>IF(BQ10="","",VLOOKUP(IF(ISNUMBER(TRIM(BQ10)*1), VALUE(BQ10), BQ10), TecsysAutomaticShipCompleteValues5430039, 2, FALSE))</f>
        <v>No</v>
      </c>
      <c r="BV10" s="18" t="s">
        <v>53</v>
      </c>
      <c r="BW10" s="18" t="s">
        <v>53</v>
      </c>
      <c r="BX10" s="24">
        <v>500</v>
      </c>
      <c r="BY10" s="18" t="s">
        <v>52</v>
      </c>
      <c r="BZ10" s="12" t="str">
        <f>IF(BY10="","",VLOOKUP(IF(ISNUMBER(TRIM(BY10)*1), VALUE(BY10), BY10), TecsysAllowFreightChargesValues5430039, 2, FALSE))</f>
        <v>No</v>
      </c>
      <c r="CA10" s="12" t="str">
        <f>IF(BY10="","",VLOOKUP(IF(ISNUMBER(TRIM(BY10)*1), VALUE(BY10), BY10), TecsysAllowFreightChargesValues5430039, 2, FALSE))</f>
        <v>No</v>
      </c>
      <c r="CB10" s="12" t="str">
        <f>IF(BY10="","",VLOOKUP(IF(ISNUMBER(TRIM(BY10)*1), VALUE(BY10), BY10), TecsysAllowFreightChargesValues5430039, 2, FALSE))</f>
        <v>No</v>
      </c>
      <c r="CC10" s="13" t="str">
        <f>IF(BY10="","",VLOOKUP(IF(ISNUMBER(TRIM(BY10)*1), VALUE(BY10), BY10), TecsysAllowFreightChargesValues5430039, 2, FALSE))</f>
        <v>No</v>
      </c>
      <c r="CD10" s="25">
        <v>14</v>
      </c>
    </row>
    <row r="11" spans="1:82" ht="15.75" thickBot="1">
      <c r="A11" s="28" t="s">
        <v>172</v>
      </c>
      <c r="B11" s="17" t="s">
        <v>49</v>
      </c>
      <c r="C11" s="17" t="s">
        <v>69</v>
      </c>
      <c r="D11" s="13" t="s">
        <v>70</v>
      </c>
      <c r="E11" s="31" t="s">
        <v>336</v>
      </c>
      <c r="F11" s="18" t="s">
        <v>69</v>
      </c>
      <c r="G11" s="18" t="s">
        <v>51</v>
      </c>
      <c r="H11" s="12" t="str">
        <f>IF(G11="","",VLOOKUP(IF(ISNUMBER(TRIM(G11)*1), VALUE(G11), G11), TecsysCarrierServiceTypeValues5430039, 2, FALSE))</f>
        <v>Truck Service</v>
      </c>
      <c r="I11" s="12" t="str">
        <f>IF(G11="","",VLOOKUP(IF(ISNUMBER(TRIM(G11)*1), VALUE(G11), G11), TecsysCarrierServiceTypeValues5430039, 2, FALSE))</f>
        <v>Truck Service</v>
      </c>
      <c r="J11" s="12" t="str">
        <f>IF(G11="","",VLOOKUP(IF(ISNUMBER(TRIM(G11)*1), VALUE(G11), G11), TecsysCarrierServiceTypeValues5430039, 2, FALSE))</f>
        <v>Truck Service</v>
      </c>
      <c r="K11" s="13" t="str">
        <f>IF(G11="","",VLOOKUP(IF(ISNUMBER(TRIM(G11)*1), VALUE(G11), G11), TecsysCarrierServiceTypeValues5430039, 2, FALSE))</f>
        <v>Truck Service</v>
      </c>
      <c r="L11" s="18" t="s">
        <v>52</v>
      </c>
      <c r="M11" s="12" t="str">
        <f>IF(L11="","",VLOOKUP(IF(ISNUMBER(TRIM(L11)*1), VALUE(L11), L11), TecsysTmsEnabledValues5430039, 2, FALSE))</f>
        <v>No</v>
      </c>
      <c r="N11" s="12" t="str">
        <f>IF(L11="","",VLOOKUP(IF(ISNUMBER(TRIM(L11)*1), VALUE(L11), L11), TecsysTmsEnabledValues5430039, 2, FALSE))</f>
        <v>No</v>
      </c>
      <c r="O11" s="12" t="str">
        <f>IF(L11="","",VLOOKUP(IF(ISNUMBER(TRIM(L11)*1), VALUE(L11), L11), TecsysTmsEnabledValues5430039, 2, FALSE))</f>
        <v>No</v>
      </c>
      <c r="P11" s="13" t="str">
        <f>IF(L11="","",VLOOKUP(IF(ISNUMBER(TRIM(L11)*1), VALUE(L11), L11), TecsysTmsEnabledValues5430039, 2, FALSE))</f>
        <v>No</v>
      </c>
      <c r="Q11" s="18" t="s">
        <v>53</v>
      </c>
      <c r="R11" s="20">
        <v>0</v>
      </c>
      <c r="S11" s="12" t="str">
        <f>IF(R11="","",VLOOKUP(IF(ISNUMBER(TRIM(R11)*1), VALUE(R11), R11), TecsysMdmEnabledValues5430039, 2, FALSE))</f>
        <v>No</v>
      </c>
      <c r="T11" s="12" t="str">
        <f>IF(R11="","",VLOOKUP(IF(ISNUMBER(TRIM(R11)*1), VALUE(R11), R11), TecsysMdmEnabledValues5430039, 2, FALSE))</f>
        <v>No</v>
      </c>
      <c r="U11" s="12" t="str">
        <f>IF(R11="","",VLOOKUP(IF(ISNUMBER(TRIM(R11)*1), VALUE(R11), R11), TecsysMdmEnabledValues5430039, 2, FALSE))</f>
        <v>No</v>
      </c>
      <c r="V11" s="14" t="str">
        <f>IF(R11="","",VLOOKUP(IF(ISNUMBER(TRIM(R11)*1), VALUE(R11), R11), TecsysMdmEnabledValues5430039, 2, FALSE))</f>
        <v>No</v>
      </c>
      <c r="W11" s="18" t="s">
        <v>53</v>
      </c>
      <c r="X11" s="22">
        <v>0</v>
      </c>
      <c r="Y11" s="15" t="str">
        <f>IF(X11="","",VLOOKUP(IF(ISNUMBER(TRIM(X11)*1), VALUE(X11), X11), TecsysShippingLabelOptionValues5430039, 2, FALSE))</f>
        <v>None</v>
      </c>
      <c r="Z11" s="15" t="str">
        <f>IF(X11="","",VLOOKUP(IF(ISNUMBER(TRIM(X11)*1), VALUE(X11), X11), TecsysShippingLabelOptionValues5430039, 2, FALSE))</f>
        <v>None</v>
      </c>
      <c r="AA11" s="15" t="str">
        <f>IF(X11="","",VLOOKUP(IF(ISNUMBER(TRIM(X11)*1), VALUE(X11), X11), TecsysShippingLabelOptionValues5430039, 2, FALSE))</f>
        <v>None</v>
      </c>
      <c r="AB11" s="15" t="str">
        <f>IF(X11="","",VLOOKUP(IF(ISNUMBER(TRIM(X11)*1), VALUE(X11), X11), TecsysShippingLabelOptionValues5430039, 2, FALSE))</f>
        <v>None</v>
      </c>
      <c r="AC11" s="22">
        <v>0</v>
      </c>
      <c r="AD11" s="15" t="str">
        <f>IF(AC11="","",VLOOKUP(IF(ISNUMBER(TRIM(AC11)*1), VALUE(AC11), AC11), TecsysCarrierLabelOptionValues5430039, 2, FALSE))</f>
        <v>None</v>
      </c>
      <c r="AE11" s="15" t="str">
        <f>IF(AC11="","",VLOOKUP(IF(ISNUMBER(TRIM(AC11)*1), VALUE(AC11), AC11), TecsysCarrierLabelOptionValues5430039, 2, FALSE))</f>
        <v>None</v>
      </c>
      <c r="AF11" s="15" t="str">
        <f>IF(AC11="","",VLOOKUP(IF(ISNUMBER(TRIM(AC11)*1), VALUE(AC11), AC11), TecsysCarrierLabelOptionValues5430039, 2, FALSE))</f>
        <v>None</v>
      </c>
      <c r="AG11" s="15" t="str">
        <f>IF(AC11="","",VLOOKUP(IF(ISNUMBER(TRIM(AC11)*1), VALUE(AC11), AC11), TecsysCarrierLabelOptionValues5430039, 2, FALSE))</f>
        <v>None</v>
      </c>
      <c r="AH11" s="20">
        <v>0</v>
      </c>
      <c r="AI11" s="12" t="str">
        <f>IF(AH11="","",VLOOKUP(IF(ISNUMBER(TRIM(AH11)*1), VALUE(AH11), AH11), TecsysShippingLabelRequiredValues5430039, 2, FALSE))</f>
        <v>No</v>
      </c>
      <c r="AJ11" s="12" t="str">
        <f>IF(AH11="","",VLOOKUP(IF(ISNUMBER(TRIM(AH11)*1), VALUE(AH11), AH11), TecsysShippingLabelRequiredValues5430039, 2, FALSE))</f>
        <v>No</v>
      </c>
      <c r="AK11" s="12" t="str">
        <f>IF(AH11="","",VLOOKUP(IF(ISNUMBER(TRIM(AH11)*1), VALUE(AH11), AH11), TecsysShippingLabelRequiredValues5430039, 2, FALSE))</f>
        <v>No</v>
      </c>
      <c r="AL11" s="14" t="str">
        <f>IF(AH11="","",VLOOKUP(IF(ISNUMBER(TRIM(AH11)*1), VALUE(AH11), AH11), TecsysShippingLabelRequiredValues5430039, 2, FALSE))</f>
        <v>No</v>
      </c>
      <c r="AM11" s="18" t="s">
        <v>52</v>
      </c>
      <c r="AN11" s="12" t="str">
        <f>IF(AM11="","",VLOOKUP(IF(ISNUMBER(TRIM(AM11)*1), VALUE(AM11), AM11), TecsysSmallPackageValues5430039, 2, FALSE))</f>
        <v>No</v>
      </c>
      <c r="AO11" s="12" t="str">
        <f>IF(AM11="","",VLOOKUP(IF(ISNUMBER(TRIM(AM11)*1), VALUE(AM11), AM11), TecsysSmallPackageValues5430039, 2, FALSE))</f>
        <v>No</v>
      </c>
      <c r="AP11" s="12" t="str">
        <f>IF(AM11="","",VLOOKUP(IF(ISNUMBER(TRIM(AM11)*1), VALUE(AM11), AM11), TecsysSmallPackageValues5430039, 2, FALSE))</f>
        <v>No</v>
      </c>
      <c r="AQ11" s="13" t="str">
        <f>IF(AM11="","",VLOOKUP(IF(ISNUMBER(TRIM(AM11)*1), VALUE(AM11), AM11), TecsysSmallPackageValues5430039, 2, FALSE))</f>
        <v>No</v>
      </c>
      <c r="AR11" s="18" t="s">
        <v>52</v>
      </c>
      <c r="AS11" s="12" t="str">
        <f>IF(AR11="","",VLOOKUP(IF(ISNUMBER(TRIM(AR11)*1), VALUE(AR11), AR11), TecsysMasterPackListRequiredValues5430039, 2, FALSE))</f>
        <v>No</v>
      </c>
      <c r="AT11" s="12" t="str">
        <f>IF(AR11="","",VLOOKUP(IF(ISNUMBER(TRIM(AR11)*1), VALUE(AR11), AR11), TecsysMasterPackListRequiredValues5430039, 2, FALSE))</f>
        <v>No</v>
      </c>
      <c r="AU11" s="12" t="str">
        <f>IF(AR11="","",VLOOKUP(IF(ISNUMBER(TRIM(AR11)*1), VALUE(AR11), AR11), TecsysMasterPackListRequiredValues5430039, 2, FALSE))</f>
        <v>No</v>
      </c>
      <c r="AV11" s="13" t="str">
        <f>IF(AR11="","",VLOOKUP(IF(ISNUMBER(TRIM(AR11)*1), VALUE(AR11), AR11), TecsysMasterPackListRequiredValues5430039, 2, FALSE))</f>
        <v>No</v>
      </c>
      <c r="AW11" s="18" t="s">
        <v>54</v>
      </c>
      <c r="AX11" s="12" t="str">
        <f>IF(AW11="","",VLOOKUP(IF(ISNUMBER(TRIM(AW11)*1), VALUE(AW11), AW11), TecsysBillOfLadingRequiredValues5430039, 2, FALSE))</f>
        <v>Yes</v>
      </c>
      <c r="AY11" s="12" t="str">
        <f>IF(AW11="","",VLOOKUP(IF(ISNUMBER(TRIM(AW11)*1), VALUE(AW11), AW11), TecsysBillOfLadingRequiredValues5430039, 2, FALSE))</f>
        <v>Yes</v>
      </c>
      <c r="AZ11" s="12" t="str">
        <f>IF(AW11="","",VLOOKUP(IF(ISNUMBER(TRIM(AW11)*1), VALUE(AW11), AW11), TecsysBillOfLadingRequiredValues5430039, 2, FALSE))</f>
        <v>Yes</v>
      </c>
      <c r="BA11" s="13" t="str">
        <f>IF(AW11="","",VLOOKUP(IF(ISNUMBER(TRIM(AW11)*1), VALUE(AW11), AW11), TecsysBillOfLadingRequiredValues5430039, 2, FALSE))</f>
        <v>Yes</v>
      </c>
      <c r="BB11" s="18" t="s">
        <v>54</v>
      </c>
      <c r="BC11" s="12" t="str">
        <f>IF(BB11="","",VLOOKUP(IF(ISNUMBER(TRIM(BB11)*1), VALUE(BB11), BB11), TecsysManifestRequiredValues5430039, 2, FALSE))</f>
        <v>Yes</v>
      </c>
      <c r="BD11" s="12" t="str">
        <f>IF(BB11="","",VLOOKUP(IF(ISNUMBER(TRIM(BB11)*1), VALUE(BB11), BB11), TecsysManifestRequiredValues5430039, 2, FALSE))</f>
        <v>Yes</v>
      </c>
      <c r="BE11" s="12" t="str">
        <f>IF(BB11="","",VLOOKUP(IF(ISNUMBER(TRIM(BB11)*1), VALUE(BB11), BB11), TecsysManifestRequiredValues5430039, 2, FALSE))</f>
        <v>Yes</v>
      </c>
      <c r="BF11" s="13" t="str">
        <f>IF(BB11="","",VLOOKUP(IF(ISNUMBER(TRIM(BB11)*1), VALUE(BB11), BB11), TecsysManifestRequiredValues5430039, 2, FALSE))</f>
        <v>Yes</v>
      </c>
      <c r="BG11" s="18" t="s">
        <v>52</v>
      </c>
      <c r="BH11" s="12" t="str">
        <f>IF(BG11="","",VLOOKUP(IF(ISNUMBER(TRIM(BG11)*1), VALUE(BG11), BG11), TecsysProBillRequiredValues5430039, 2, FALSE))</f>
        <v>No</v>
      </c>
      <c r="BI11" s="12" t="str">
        <f>IF(BG11="","",VLOOKUP(IF(ISNUMBER(TRIM(BG11)*1), VALUE(BG11), BG11), TecsysProBillRequiredValues5430039, 2, FALSE))</f>
        <v>No</v>
      </c>
      <c r="BJ11" s="12" t="str">
        <f>IF(BG11="","",VLOOKUP(IF(ISNUMBER(TRIM(BG11)*1), VALUE(BG11), BG11), TecsysProBillRequiredValues5430039, 2, FALSE))</f>
        <v>No</v>
      </c>
      <c r="BK11" s="13" t="str">
        <f>IF(BG11="","",VLOOKUP(IF(ISNUMBER(TRIM(BG11)*1), VALUE(BG11), BG11), TecsysProBillRequiredValues5430039, 2, FALSE))</f>
        <v>No</v>
      </c>
      <c r="BL11" s="18" t="s">
        <v>54</v>
      </c>
      <c r="BM11" s="12" t="str">
        <f>IF(BL11="","",VLOOKUP(IF(ISNUMBER(TRIM(BL11)*1), VALUE(BL11), BL11), TecsysVerifyTrailerValues5430039, 2, FALSE))</f>
        <v>Yes</v>
      </c>
      <c r="BN11" s="12" t="str">
        <f>IF(BL11="","",VLOOKUP(IF(ISNUMBER(TRIM(BL11)*1), VALUE(BL11), BL11), TecsysVerifyTrailerValues5430039, 2, FALSE))</f>
        <v>Yes</v>
      </c>
      <c r="BO11" s="12" t="str">
        <f>IF(BL11="","",VLOOKUP(IF(ISNUMBER(TRIM(BL11)*1), VALUE(BL11), BL11), TecsysVerifyTrailerValues5430039, 2, FALSE))</f>
        <v>Yes</v>
      </c>
      <c r="BP11" s="13" t="str">
        <f>IF(BL11="","",VLOOKUP(IF(ISNUMBER(TRIM(BL11)*1), VALUE(BL11), BL11), TecsysVerifyTrailerValues5430039, 2, FALSE))</f>
        <v>Yes</v>
      </c>
      <c r="BQ11" s="20">
        <v>0</v>
      </c>
      <c r="BR11" s="12" t="str">
        <f>IF(BQ11="","",VLOOKUP(IF(ISNUMBER(TRIM(BQ11)*1), VALUE(BQ11), BQ11), TecsysAutomaticShipCompleteValues5430039, 2, FALSE))</f>
        <v>No</v>
      </c>
      <c r="BS11" s="12" t="str">
        <f>IF(BQ11="","",VLOOKUP(IF(ISNUMBER(TRIM(BQ11)*1), VALUE(BQ11), BQ11), TecsysAutomaticShipCompleteValues5430039, 2, FALSE))</f>
        <v>No</v>
      </c>
      <c r="BT11" s="12" t="str">
        <f>IF(BQ11="","",VLOOKUP(IF(ISNUMBER(TRIM(BQ11)*1), VALUE(BQ11), BQ11), TecsysAutomaticShipCompleteValues5430039, 2, FALSE))</f>
        <v>No</v>
      </c>
      <c r="BU11" s="14" t="str">
        <f>IF(BQ11="","",VLOOKUP(IF(ISNUMBER(TRIM(BQ11)*1), VALUE(BQ11), BQ11), TecsysAutomaticShipCompleteValues5430039, 2, FALSE))</f>
        <v>No</v>
      </c>
      <c r="BV11" s="18" t="s">
        <v>53</v>
      </c>
      <c r="BW11" s="18" t="s">
        <v>53</v>
      </c>
      <c r="BX11" s="24">
        <v>500</v>
      </c>
      <c r="BY11" s="18" t="s">
        <v>52</v>
      </c>
      <c r="BZ11" s="12" t="str">
        <f>IF(BY11="","",VLOOKUP(IF(ISNUMBER(TRIM(BY11)*1), VALUE(BY11), BY11), TecsysAllowFreightChargesValues5430039, 2, FALSE))</f>
        <v>No</v>
      </c>
      <c r="CA11" s="12" t="str">
        <f>IF(BY11="","",VLOOKUP(IF(ISNUMBER(TRIM(BY11)*1), VALUE(BY11), BY11), TecsysAllowFreightChargesValues5430039, 2, FALSE))</f>
        <v>No</v>
      </c>
      <c r="CB11" s="12" t="str">
        <f>IF(BY11="","",VLOOKUP(IF(ISNUMBER(TRIM(BY11)*1), VALUE(BY11), BY11), TecsysAllowFreightChargesValues5430039, 2, FALSE))</f>
        <v>No</v>
      </c>
      <c r="CC11" s="13" t="str">
        <f>IF(BY11="","",VLOOKUP(IF(ISNUMBER(TRIM(BY11)*1), VALUE(BY11), BY11), TecsysAllowFreightChargesValues5430039, 2, FALSE))</f>
        <v>No</v>
      </c>
      <c r="CD11" s="25">
        <v>2</v>
      </c>
    </row>
    <row r="12" spans="1:82" ht="15.75" thickBot="1">
      <c r="A12" s="28" t="s">
        <v>172</v>
      </c>
      <c r="B12" s="17" t="s">
        <v>49</v>
      </c>
      <c r="C12" s="17" t="s">
        <v>71</v>
      </c>
      <c r="D12" s="13" t="s">
        <v>72</v>
      </c>
      <c r="E12" s="31" t="s">
        <v>337</v>
      </c>
      <c r="F12" s="18" t="s">
        <v>71</v>
      </c>
      <c r="G12" s="18" t="s">
        <v>51</v>
      </c>
      <c r="H12" s="12" t="str">
        <f>IF(G12="","",VLOOKUP(IF(ISNUMBER(TRIM(G12)*1), VALUE(G12), G12), TecsysCarrierServiceTypeValues5430039, 2, FALSE))</f>
        <v>Truck Service</v>
      </c>
      <c r="I12" s="12" t="str">
        <f>IF(G12="","",VLOOKUP(IF(ISNUMBER(TRIM(G12)*1), VALUE(G12), G12), TecsysCarrierServiceTypeValues5430039, 2, FALSE))</f>
        <v>Truck Service</v>
      </c>
      <c r="J12" s="12" t="str">
        <f>IF(G12="","",VLOOKUP(IF(ISNUMBER(TRIM(G12)*1), VALUE(G12), G12), TecsysCarrierServiceTypeValues5430039, 2, FALSE))</f>
        <v>Truck Service</v>
      </c>
      <c r="K12" s="13" t="str">
        <f>IF(G12="","",VLOOKUP(IF(ISNUMBER(TRIM(G12)*1), VALUE(G12), G12), TecsysCarrierServiceTypeValues5430039, 2, FALSE))</f>
        <v>Truck Service</v>
      </c>
      <c r="L12" s="18" t="s">
        <v>52</v>
      </c>
      <c r="M12" s="12" t="str">
        <f>IF(L12="","",VLOOKUP(IF(ISNUMBER(TRIM(L12)*1), VALUE(L12), L12), TecsysTmsEnabledValues5430039, 2, FALSE))</f>
        <v>No</v>
      </c>
      <c r="N12" s="12" t="str">
        <f>IF(L12="","",VLOOKUP(IF(ISNUMBER(TRIM(L12)*1), VALUE(L12), L12), TecsysTmsEnabledValues5430039, 2, FALSE))</f>
        <v>No</v>
      </c>
      <c r="O12" s="12" t="str">
        <f>IF(L12="","",VLOOKUP(IF(ISNUMBER(TRIM(L12)*1), VALUE(L12), L12), TecsysTmsEnabledValues5430039, 2, FALSE))</f>
        <v>No</v>
      </c>
      <c r="P12" s="13" t="str">
        <f>IF(L12="","",VLOOKUP(IF(ISNUMBER(TRIM(L12)*1), VALUE(L12), L12), TecsysTmsEnabledValues5430039, 2, FALSE))</f>
        <v>No</v>
      </c>
      <c r="Q12" s="18" t="s">
        <v>53</v>
      </c>
      <c r="R12" s="20">
        <v>0</v>
      </c>
      <c r="S12" s="12" t="str">
        <f>IF(R12="","",VLOOKUP(IF(ISNUMBER(TRIM(R12)*1), VALUE(R12), R12), TecsysMdmEnabledValues5430039, 2, FALSE))</f>
        <v>No</v>
      </c>
      <c r="T12" s="12" t="str">
        <f>IF(R12="","",VLOOKUP(IF(ISNUMBER(TRIM(R12)*1), VALUE(R12), R12), TecsysMdmEnabledValues5430039, 2, FALSE))</f>
        <v>No</v>
      </c>
      <c r="U12" s="12" t="str">
        <f>IF(R12="","",VLOOKUP(IF(ISNUMBER(TRIM(R12)*1), VALUE(R12), R12), TecsysMdmEnabledValues5430039, 2, FALSE))</f>
        <v>No</v>
      </c>
      <c r="V12" s="14" t="str">
        <f>IF(R12="","",VLOOKUP(IF(ISNUMBER(TRIM(R12)*1), VALUE(R12), R12), TecsysMdmEnabledValues5430039, 2, FALSE))</f>
        <v>No</v>
      </c>
      <c r="W12" s="18" t="s">
        <v>53</v>
      </c>
      <c r="X12" s="22">
        <v>0</v>
      </c>
      <c r="Y12" s="15" t="str">
        <f>IF(X12="","",VLOOKUP(IF(ISNUMBER(TRIM(X12)*1), VALUE(X12), X12), TecsysShippingLabelOptionValues5430039, 2, FALSE))</f>
        <v>None</v>
      </c>
      <c r="Z12" s="15" t="str">
        <f>IF(X12="","",VLOOKUP(IF(ISNUMBER(TRIM(X12)*1), VALUE(X12), X12), TecsysShippingLabelOptionValues5430039, 2, FALSE))</f>
        <v>None</v>
      </c>
      <c r="AA12" s="15" t="str">
        <f>IF(X12="","",VLOOKUP(IF(ISNUMBER(TRIM(X12)*1), VALUE(X12), X12), TecsysShippingLabelOptionValues5430039, 2, FALSE))</f>
        <v>None</v>
      </c>
      <c r="AB12" s="15" t="str">
        <f>IF(X12="","",VLOOKUP(IF(ISNUMBER(TRIM(X12)*1), VALUE(X12), X12), TecsysShippingLabelOptionValues5430039, 2, FALSE))</f>
        <v>None</v>
      </c>
      <c r="AC12" s="22">
        <v>0</v>
      </c>
      <c r="AD12" s="15" t="str">
        <f>IF(AC12="","",VLOOKUP(IF(ISNUMBER(TRIM(AC12)*1), VALUE(AC12), AC12), TecsysCarrierLabelOptionValues5430039, 2, FALSE))</f>
        <v>None</v>
      </c>
      <c r="AE12" s="15" t="str">
        <f>IF(AC12="","",VLOOKUP(IF(ISNUMBER(TRIM(AC12)*1), VALUE(AC12), AC12), TecsysCarrierLabelOptionValues5430039, 2, FALSE))</f>
        <v>None</v>
      </c>
      <c r="AF12" s="15" t="str">
        <f>IF(AC12="","",VLOOKUP(IF(ISNUMBER(TRIM(AC12)*1), VALUE(AC12), AC12), TecsysCarrierLabelOptionValues5430039, 2, FALSE))</f>
        <v>None</v>
      </c>
      <c r="AG12" s="15" t="str">
        <f>IF(AC12="","",VLOOKUP(IF(ISNUMBER(TRIM(AC12)*1), VALUE(AC12), AC12), TecsysCarrierLabelOptionValues5430039, 2, FALSE))</f>
        <v>None</v>
      </c>
      <c r="AH12" s="20">
        <v>0</v>
      </c>
      <c r="AI12" s="12" t="str">
        <f>IF(AH12="","",VLOOKUP(IF(ISNUMBER(TRIM(AH12)*1), VALUE(AH12), AH12), TecsysShippingLabelRequiredValues5430039, 2, FALSE))</f>
        <v>No</v>
      </c>
      <c r="AJ12" s="12" t="str">
        <f>IF(AH12="","",VLOOKUP(IF(ISNUMBER(TRIM(AH12)*1), VALUE(AH12), AH12), TecsysShippingLabelRequiredValues5430039, 2, FALSE))</f>
        <v>No</v>
      </c>
      <c r="AK12" s="12" t="str">
        <f>IF(AH12="","",VLOOKUP(IF(ISNUMBER(TRIM(AH12)*1), VALUE(AH12), AH12), TecsysShippingLabelRequiredValues5430039, 2, FALSE))</f>
        <v>No</v>
      </c>
      <c r="AL12" s="14" t="str">
        <f>IF(AH12="","",VLOOKUP(IF(ISNUMBER(TRIM(AH12)*1), VALUE(AH12), AH12), TecsysShippingLabelRequiredValues5430039, 2, FALSE))</f>
        <v>No</v>
      </c>
      <c r="AM12" s="18" t="s">
        <v>52</v>
      </c>
      <c r="AN12" s="12" t="str">
        <f>IF(AM12="","",VLOOKUP(IF(ISNUMBER(TRIM(AM12)*1), VALUE(AM12), AM12), TecsysSmallPackageValues5430039, 2, FALSE))</f>
        <v>No</v>
      </c>
      <c r="AO12" s="12" t="str">
        <f>IF(AM12="","",VLOOKUP(IF(ISNUMBER(TRIM(AM12)*1), VALUE(AM12), AM12), TecsysSmallPackageValues5430039, 2, FALSE))</f>
        <v>No</v>
      </c>
      <c r="AP12" s="12" t="str">
        <f>IF(AM12="","",VLOOKUP(IF(ISNUMBER(TRIM(AM12)*1), VALUE(AM12), AM12), TecsysSmallPackageValues5430039, 2, FALSE))</f>
        <v>No</v>
      </c>
      <c r="AQ12" s="13" t="str">
        <f>IF(AM12="","",VLOOKUP(IF(ISNUMBER(TRIM(AM12)*1), VALUE(AM12), AM12), TecsysSmallPackageValues5430039, 2, FALSE))</f>
        <v>No</v>
      </c>
      <c r="AR12" s="18" t="s">
        <v>52</v>
      </c>
      <c r="AS12" s="12" t="str">
        <f>IF(AR12="","",VLOOKUP(IF(ISNUMBER(TRIM(AR12)*1), VALUE(AR12), AR12), TecsysMasterPackListRequiredValues5430039, 2, FALSE))</f>
        <v>No</v>
      </c>
      <c r="AT12" s="12" t="str">
        <f>IF(AR12="","",VLOOKUP(IF(ISNUMBER(TRIM(AR12)*1), VALUE(AR12), AR12), TecsysMasterPackListRequiredValues5430039, 2, FALSE))</f>
        <v>No</v>
      </c>
      <c r="AU12" s="12" t="str">
        <f>IF(AR12="","",VLOOKUP(IF(ISNUMBER(TRIM(AR12)*1), VALUE(AR12), AR12), TecsysMasterPackListRequiredValues5430039, 2, FALSE))</f>
        <v>No</v>
      </c>
      <c r="AV12" s="13" t="str">
        <f>IF(AR12="","",VLOOKUP(IF(ISNUMBER(TRIM(AR12)*1), VALUE(AR12), AR12), TecsysMasterPackListRequiredValues5430039, 2, FALSE))</f>
        <v>No</v>
      </c>
      <c r="AW12" s="18" t="s">
        <v>54</v>
      </c>
      <c r="AX12" s="12" t="str">
        <f>IF(AW12="","",VLOOKUP(IF(ISNUMBER(TRIM(AW12)*1), VALUE(AW12), AW12), TecsysBillOfLadingRequiredValues5430039, 2, FALSE))</f>
        <v>Yes</v>
      </c>
      <c r="AY12" s="12" t="str">
        <f>IF(AW12="","",VLOOKUP(IF(ISNUMBER(TRIM(AW12)*1), VALUE(AW12), AW12), TecsysBillOfLadingRequiredValues5430039, 2, FALSE))</f>
        <v>Yes</v>
      </c>
      <c r="AZ12" s="12" t="str">
        <f>IF(AW12="","",VLOOKUP(IF(ISNUMBER(TRIM(AW12)*1), VALUE(AW12), AW12), TecsysBillOfLadingRequiredValues5430039, 2, FALSE))</f>
        <v>Yes</v>
      </c>
      <c r="BA12" s="13" t="str">
        <f>IF(AW12="","",VLOOKUP(IF(ISNUMBER(TRIM(AW12)*1), VALUE(AW12), AW12), TecsysBillOfLadingRequiredValues5430039, 2, FALSE))</f>
        <v>Yes</v>
      </c>
      <c r="BB12" s="18" t="s">
        <v>54</v>
      </c>
      <c r="BC12" s="12" t="str">
        <f>IF(BB12="","",VLOOKUP(IF(ISNUMBER(TRIM(BB12)*1), VALUE(BB12), BB12), TecsysManifestRequiredValues5430039, 2, FALSE))</f>
        <v>Yes</v>
      </c>
      <c r="BD12" s="12" t="str">
        <f>IF(BB12="","",VLOOKUP(IF(ISNUMBER(TRIM(BB12)*1), VALUE(BB12), BB12), TecsysManifestRequiredValues5430039, 2, FALSE))</f>
        <v>Yes</v>
      </c>
      <c r="BE12" s="12" t="str">
        <f>IF(BB12="","",VLOOKUP(IF(ISNUMBER(TRIM(BB12)*1), VALUE(BB12), BB12), TecsysManifestRequiredValues5430039, 2, FALSE))</f>
        <v>Yes</v>
      </c>
      <c r="BF12" s="13" t="str">
        <f>IF(BB12="","",VLOOKUP(IF(ISNUMBER(TRIM(BB12)*1), VALUE(BB12), BB12), TecsysManifestRequiredValues5430039, 2, FALSE))</f>
        <v>Yes</v>
      </c>
      <c r="BG12" s="18" t="s">
        <v>52</v>
      </c>
      <c r="BH12" s="12" t="str">
        <f>IF(BG12="","",VLOOKUP(IF(ISNUMBER(TRIM(BG12)*1), VALUE(BG12), BG12), TecsysProBillRequiredValues5430039, 2, FALSE))</f>
        <v>No</v>
      </c>
      <c r="BI12" s="12" t="str">
        <f>IF(BG12="","",VLOOKUP(IF(ISNUMBER(TRIM(BG12)*1), VALUE(BG12), BG12), TecsysProBillRequiredValues5430039, 2, FALSE))</f>
        <v>No</v>
      </c>
      <c r="BJ12" s="12" t="str">
        <f>IF(BG12="","",VLOOKUP(IF(ISNUMBER(TRIM(BG12)*1), VALUE(BG12), BG12), TecsysProBillRequiredValues5430039, 2, FALSE))</f>
        <v>No</v>
      </c>
      <c r="BK12" s="13" t="str">
        <f>IF(BG12="","",VLOOKUP(IF(ISNUMBER(TRIM(BG12)*1), VALUE(BG12), BG12), TecsysProBillRequiredValues5430039, 2, FALSE))</f>
        <v>No</v>
      </c>
      <c r="BL12" s="18" t="s">
        <v>54</v>
      </c>
      <c r="BM12" s="12" t="str">
        <f>IF(BL12="","",VLOOKUP(IF(ISNUMBER(TRIM(BL12)*1), VALUE(BL12), BL12), TecsysVerifyTrailerValues5430039, 2, FALSE))</f>
        <v>Yes</v>
      </c>
      <c r="BN12" s="12" t="str">
        <f>IF(BL12="","",VLOOKUP(IF(ISNUMBER(TRIM(BL12)*1), VALUE(BL12), BL12), TecsysVerifyTrailerValues5430039, 2, FALSE))</f>
        <v>Yes</v>
      </c>
      <c r="BO12" s="12" t="str">
        <f>IF(BL12="","",VLOOKUP(IF(ISNUMBER(TRIM(BL12)*1), VALUE(BL12), BL12), TecsysVerifyTrailerValues5430039, 2, FALSE))</f>
        <v>Yes</v>
      </c>
      <c r="BP12" s="13" t="str">
        <f>IF(BL12="","",VLOOKUP(IF(ISNUMBER(TRIM(BL12)*1), VALUE(BL12), BL12), TecsysVerifyTrailerValues5430039, 2, FALSE))</f>
        <v>Yes</v>
      </c>
      <c r="BQ12" s="20">
        <v>0</v>
      </c>
      <c r="BR12" s="12" t="str">
        <f>IF(BQ12="","",VLOOKUP(IF(ISNUMBER(TRIM(BQ12)*1), VALUE(BQ12), BQ12), TecsysAutomaticShipCompleteValues5430039, 2, FALSE))</f>
        <v>No</v>
      </c>
      <c r="BS12" s="12" t="str">
        <f>IF(BQ12="","",VLOOKUP(IF(ISNUMBER(TRIM(BQ12)*1), VALUE(BQ12), BQ12), TecsysAutomaticShipCompleteValues5430039, 2, FALSE))</f>
        <v>No</v>
      </c>
      <c r="BT12" s="12" t="str">
        <f>IF(BQ12="","",VLOOKUP(IF(ISNUMBER(TRIM(BQ12)*1), VALUE(BQ12), BQ12), TecsysAutomaticShipCompleteValues5430039, 2, FALSE))</f>
        <v>No</v>
      </c>
      <c r="BU12" s="14" t="str">
        <f>IF(BQ12="","",VLOOKUP(IF(ISNUMBER(TRIM(BQ12)*1), VALUE(BQ12), BQ12), TecsysAutomaticShipCompleteValues5430039, 2, FALSE))</f>
        <v>No</v>
      </c>
      <c r="BV12" s="18" t="s">
        <v>53</v>
      </c>
      <c r="BW12" s="18" t="s">
        <v>53</v>
      </c>
      <c r="BX12" s="24">
        <v>500</v>
      </c>
      <c r="BY12" s="18" t="s">
        <v>52</v>
      </c>
      <c r="BZ12" s="12" t="str">
        <f>IF(BY12="","",VLOOKUP(IF(ISNUMBER(TRIM(BY12)*1), VALUE(BY12), BY12), TecsysAllowFreightChargesValues5430039, 2, FALSE))</f>
        <v>No</v>
      </c>
      <c r="CA12" s="12" t="str">
        <f>IF(BY12="","",VLOOKUP(IF(ISNUMBER(TRIM(BY12)*1), VALUE(BY12), BY12), TecsysAllowFreightChargesValues5430039, 2, FALSE))</f>
        <v>No</v>
      </c>
      <c r="CB12" s="12" t="str">
        <f>IF(BY12="","",VLOOKUP(IF(ISNUMBER(TRIM(BY12)*1), VALUE(BY12), BY12), TecsysAllowFreightChargesValues5430039, 2, FALSE))</f>
        <v>No</v>
      </c>
      <c r="CC12" s="13" t="str">
        <f>IF(BY12="","",VLOOKUP(IF(ISNUMBER(TRIM(BY12)*1), VALUE(BY12), BY12), TecsysAllowFreightChargesValues5430039, 2, FALSE))</f>
        <v>No</v>
      </c>
      <c r="CD12" s="25">
        <v>3</v>
      </c>
    </row>
    <row r="13" spans="1:82" ht="15.75" thickBot="1">
      <c r="A13" s="28" t="s">
        <v>172</v>
      </c>
      <c r="B13" s="17" t="s">
        <v>49</v>
      </c>
      <c r="C13" s="17" t="s">
        <v>73</v>
      </c>
      <c r="D13" s="13" t="s">
        <v>74</v>
      </c>
      <c r="E13" s="31" t="s">
        <v>334</v>
      </c>
      <c r="F13" s="18" t="s">
        <v>73</v>
      </c>
      <c r="G13" s="18" t="s">
        <v>51</v>
      </c>
      <c r="H13" s="12" t="str">
        <f>IF(G13="","",VLOOKUP(IF(ISNUMBER(TRIM(G13)*1), VALUE(G13), G13), TecsysCarrierServiceTypeValues5430039, 2, FALSE))</f>
        <v>Truck Service</v>
      </c>
      <c r="I13" s="12" t="str">
        <f>IF(G13="","",VLOOKUP(IF(ISNUMBER(TRIM(G13)*1), VALUE(G13), G13), TecsysCarrierServiceTypeValues5430039, 2, FALSE))</f>
        <v>Truck Service</v>
      </c>
      <c r="J13" s="12" t="str">
        <f>IF(G13="","",VLOOKUP(IF(ISNUMBER(TRIM(G13)*1), VALUE(G13), G13), TecsysCarrierServiceTypeValues5430039, 2, FALSE))</f>
        <v>Truck Service</v>
      </c>
      <c r="K13" s="13" t="str">
        <f>IF(G13="","",VLOOKUP(IF(ISNUMBER(TRIM(G13)*1), VALUE(G13), G13), TecsysCarrierServiceTypeValues5430039, 2, FALSE))</f>
        <v>Truck Service</v>
      </c>
      <c r="L13" s="18" t="s">
        <v>52</v>
      </c>
      <c r="M13" s="12" t="str">
        <f>IF(L13="","",VLOOKUP(IF(ISNUMBER(TRIM(L13)*1), VALUE(L13), L13), TecsysTmsEnabledValues5430039, 2, FALSE))</f>
        <v>No</v>
      </c>
      <c r="N13" s="12" t="str">
        <f>IF(L13="","",VLOOKUP(IF(ISNUMBER(TRIM(L13)*1), VALUE(L13), L13), TecsysTmsEnabledValues5430039, 2, FALSE))</f>
        <v>No</v>
      </c>
      <c r="O13" s="12" t="str">
        <f>IF(L13="","",VLOOKUP(IF(ISNUMBER(TRIM(L13)*1), VALUE(L13), L13), TecsysTmsEnabledValues5430039, 2, FALSE))</f>
        <v>No</v>
      </c>
      <c r="P13" s="13" t="str">
        <f>IF(L13="","",VLOOKUP(IF(ISNUMBER(TRIM(L13)*1), VALUE(L13), L13), TecsysTmsEnabledValues5430039, 2, FALSE))</f>
        <v>No</v>
      </c>
      <c r="Q13" s="18" t="s">
        <v>53</v>
      </c>
      <c r="R13" s="20">
        <v>0</v>
      </c>
      <c r="S13" s="12" t="str">
        <f>IF(R13="","",VLOOKUP(IF(ISNUMBER(TRIM(R13)*1), VALUE(R13), R13), TecsysMdmEnabledValues5430039, 2, FALSE))</f>
        <v>No</v>
      </c>
      <c r="T13" s="12" t="str">
        <f>IF(R13="","",VLOOKUP(IF(ISNUMBER(TRIM(R13)*1), VALUE(R13), R13), TecsysMdmEnabledValues5430039, 2, FALSE))</f>
        <v>No</v>
      </c>
      <c r="U13" s="12" t="str">
        <f>IF(R13="","",VLOOKUP(IF(ISNUMBER(TRIM(R13)*1), VALUE(R13), R13), TecsysMdmEnabledValues5430039, 2, FALSE))</f>
        <v>No</v>
      </c>
      <c r="V13" s="14" t="str">
        <f>IF(R13="","",VLOOKUP(IF(ISNUMBER(TRIM(R13)*1), VALUE(R13), R13), TecsysMdmEnabledValues5430039, 2, FALSE))</f>
        <v>No</v>
      </c>
      <c r="W13" s="18" t="s">
        <v>53</v>
      </c>
      <c r="X13" s="22">
        <v>0</v>
      </c>
      <c r="Y13" s="15" t="str">
        <f>IF(X13="","",VLOOKUP(IF(ISNUMBER(TRIM(X13)*1), VALUE(X13), X13), TecsysShippingLabelOptionValues5430039, 2, FALSE))</f>
        <v>None</v>
      </c>
      <c r="Z13" s="15" t="str">
        <f>IF(X13="","",VLOOKUP(IF(ISNUMBER(TRIM(X13)*1), VALUE(X13), X13), TecsysShippingLabelOptionValues5430039, 2, FALSE))</f>
        <v>None</v>
      </c>
      <c r="AA13" s="15" t="str">
        <f>IF(X13="","",VLOOKUP(IF(ISNUMBER(TRIM(X13)*1), VALUE(X13), X13), TecsysShippingLabelOptionValues5430039, 2, FALSE))</f>
        <v>None</v>
      </c>
      <c r="AB13" s="15" t="str">
        <f>IF(X13="","",VLOOKUP(IF(ISNUMBER(TRIM(X13)*1), VALUE(X13), X13), TecsysShippingLabelOptionValues5430039, 2, FALSE))</f>
        <v>None</v>
      </c>
      <c r="AC13" s="22">
        <v>0</v>
      </c>
      <c r="AD13" s="15" t="str">
        <f>IF(AC13="","",VLOOKUP(IF(ISNUMBER(TRIM(AC13)*1), VALUE(AC13), AC13), TecsysCarrierLabelOptionValues5430039, 2, FALSE))</f>
        <v>None</v>
      </c>
      <c r="AE13" s="15" t="str">
        <f>IF(AC13="","",VLOOKUP(IF(ISNUMBER(TRIM(AC13)*1), VALUE(AC13), AC13), TecsysCarrierLabelOptionValues5430039, 2, FALSE))</f>
        <v>None</v>
      </c>
      <c r="AF13" s="15" t="str">
        <f>IF(AC13="","",VLOOKUP(IF(ISNUMBER(TRIM(AC13)*1), VALUE(AC13), AC13), TecsysCarrierLabelOptionValues5430039, 2, FALSE))</f>
        <v>None</v>
      </c>
      <c r="AG13" s="15" t="str">
        <f>IF(AC13="","",VLOOKUP(IF(ISNUMBER(TRIM(AC13)*1), VALUE(AC13), AC13), TecsysCarrierLabelOptionValues5430039, 2, FALSE))</f>
        <v>None</v>
      </c>
      <c r="AH13" s="20">
        <v>0</v>
      </c>
      <c r="AI13" s="12" t="str">
        <f>IF(AH13="","",VLOOKUP(IF(ISNUMBER(TRIM(AH13)*1), VALUE(AH13), AH13), TecsysShippingLabelRequiredValues5430039, 2, FALSE))</f>
        <v>No</v>
      </c>
      <c r="AJ13" s="12" t="str">
        <f>IF(AH13="","",VLOOKUP(IF(ISNUMBER(TRIM(AH13)*1), VALUE(AH13), AH13), TecsysShippingLabelRequiredValues5430039, 2, FALSE))</f>
        <v>No</v>
      </c>
      <c r="AK13" s="12" t="str">
        <f>IF(AH13="","",VLOOKUP(IF(ISNUMBER(TRIM(AH13)*1), VALUE(AH13), AH13), TecsysShippingLabelRequiredValues5430039, 2, FALSE))</f>
        <v>No</v>
      </c>
      <c r="AL13" s="14" t="str">
        <f>IF(AH13="","",VLOOKUP(IF(ISNUMBER(TRIM(AH13)*1), VALUE(AH13), AH13), TecsysShippingLabelRequiredValues5430039, 2, FALSE))</f>
        <v>No</v>
      </c>
      <c r="AM13" s="18" t="s">
        <v>52</v>
      </c>
      <c r="AN13" s="12" t="str">
        <f>IF(AM13="","",VLOOKUP(IF(ISNUMBER(TRIM(AM13)*1), VALUE(AM13), AM13), TecsysSmallPackageValues5430039, 2, FALSE))</f>
        <v>No</v>
      </c>
      <c r="AO13" s="12" t="str">
        <f>IF(AM13="","",VLOOKUP(IF(ISNUMBER(TRIM(AM13)*1), VALUE(AM13), AM13), TecsysSmallPackageValues5430039, 2, FALSE))</f>
        <v>No</v>
      </c>
      <c r="AP13" s="12" t="str">
        <f>IF(AM13="","",VLOOKUP(IF(ISNUMBER(TRIM(AM13)*1), VALUE(AM13), AM13), TecsysSmallPackageValues5430039, 2, FALSE))</f>
        <v>No</v>
      </c>
      <c r="AQ13" s="13" t="str">
        <f>IF(AM13="","",VLOOKUP(IF(ISNUMBER(TRIM(AM13)*1), VALUE(AM13), AM13), TecsysSmallPackageValues5430039, 2, FALSE))</f>
        <v>No</v>
      </c>
      <c r="AR13" s="18" t="s">
        <v>52</v>
      </c>
      <c r="AS13" s="12" t="str">
        <f>IF(AR13="","",VLOOKUP(IF(ISNUMBER(TRIM(AR13)*1), VALUE(AR13), AR13), TecsysMasterPackListRequiredValues5430039, 2, FALSE))</f>
        <v>No</v>
      </c>
      <c r="AT13" s="12" t="str">
        <f>IF(AR13="","",VLOOKUP(IF(ISNUMBER(TRIM(AR13)*1), VALUE(AR13), AR13), TecsysMasterPackListRequiredValues5430039, 2, FALSE))</f>
        <v>No</v>
      </c>
      <c r="AU13" s="12" t="str">
        <f>IF(AR13="","",VLOOKUP(IF(ISNUMBER(TRIM(AR13)*1), VALUE(AR13), AR13), TecsysMasterPackListRequiredValues5430039, 2, FALSE))</f>
        <v>No</v>
      </c>
      <c r="AV13" s="13" t="str">
        <f>IF(AR13="","",VLOOKUP(IF(ISNUMBER(TRIM(AR13)*1), VALUE(AR13), AR13), TecsysMasterPackListRequiredValues5430039, 2, FALSE))</f>
        <v>No</v>
      </c>
      <c r="AW13" s="18" t="s">
        <v>54</v>
      </c>
      <c r="AX13" s="12" t="str">
        <f>IF(AW13="","",VLOOKUP(IF(ISNUMBER(TRIM(AW13)*1), VALUE(AW13), AW13), TecsysBillOfLadingRequiredValues5430039, 2, FALSE))</f>
        <v>Yes</v>
      </c>
      <c r="AY13" s="12" t="str">
        <f>IF(AW13="","",VLOOKUP(IF(ISNUMBER(TRIM(AW13)*1), VALUE(AW13), AW13), TecsysBillOfLadingRequiredValues5430039, 2, FALSE))</f>
        <v>Yes</v>
      </c>
      <c r="AZ13" s="12" t="str">
        <f>IF(AW13="","",VLOOKUP(IF(ISNUMBER(TRIM(AW13)*1), VALUE(AW13), AW13), TecsysBillOfLadingRequiredValues5430039, 2, FALSE))</f>
        <v>Yes</v>
      </c>
      <c r="BA13" s="13" t="str">
        <f>IF(AW13="","",VLOOKUP(IF(ISNUMBER(TRIM(AW13)*1), VALUE(AW13), AW13), TecsysBillOfLadingRequiredValues5430039, 2, FALSE))</f>
        <v>Yes</v>
      </c>
      <c r="BB13" s="18" t="s">
        <v>54</v>
      </c>
      <c r="BC13" s="12" t="str">
        <f>IF(BB13="","",VLOOKUP(IF(ISNUMBER(TRIM(BB13)*1), VALUE(BB13), BB13), TecsysManifestRequiredValues5430039, 2, FALSE))</f>
        <v>Yes</v>
      </c>
      <c r="BD13" s="12" t="str">
        <f>IF(BB13="","",VLOOKUP(IF(ISNUMBER(TRIM(BB13)*1), VALUE(BB13), BB13), TecsysManifestRequiredValues5430039, 2, FALSE))</f>
        <v>Yes</v>
      </c>
      <c r="BE13" s="12" t="str">
        <f>IF(BB13="","",VLOOKUP(IF(ISNUMBER(TRIM(BB13)*1), VALUE(BB13), BB13), TecsysManifestRequiredValues5430039, 2, FALSE))</f>
        <v>Yes</v>
      </c>
      <c r="BF13" s="13" t="str">
        <f>IF(BB13="","",VLOOKUP(IF(ISNUMBER(TRIM(BB13)*1), VALUE(BB13), BB13), TecsysManifestRequiredValues5430039, 2, FALSE))</f>
        <v>Yes</v>
      </c>
      <c r="BG13" s="18" t="s">
        <v>52</v>
      </c>
      <c r="BH13" s="12" t="str">
        <f>IF(BG13="","",VLOOKUP(IF(ISNUMBER(TRIM(BG13)*1), VALUE(BG13), BG13), TecsysProBillRequiredValues5430039, 2, FALSE))</f>
        <v>No</v>
      </c>
      <c r="BI13" s="12" t="str">
        <f>IF(BG13="","",VLOOKUP(IF(ISNUMBER(TRIM(BG13)*1), VALUE(BG13), BG13), TecsysProBillRequiredValues5430039, 2, FALSE))</f>
        <v>No</v>
      </c>
      <c r="BJ13" s="12" t="str">
        <f>IF(BG13="","",VLOOKUP(IF(ISNUMBER(TRIM(BG13)*1), VALUE(BG13), BG13), TecsysProBillRequiredValues5430039, 2, FALSE))</f>
        <v>No</v>
      </c>
      <c r="BK13" s="13" t="str">
        <f>IF(BG13="","",VLOOKUP(IF(ISNUMBER(TRIM(BG13)*1), VALUE(BG13), BG13), TecsysProBillRequiredValues5430039, 2, FALSE))</f>
        <v>No</v>
      </c>
      <c r="BL13" s="18" t="s">
        <v>54</v>
      </c>
      <c r="BM13" s="12" t="str">
        <f>IF(BL13="","",VLOOKUP(IF(ISNUMBER(TRIM(BL13)*1), VALUE(BL13), BL13), TecsysVerifyTrailerValues5430039, 2, FALSE))</f>
        <v>Yes</v>
      </c>
      <c r="BN13" s="12" t="str">
        <f>IF(BL13="","",VLOOKUP(IF(ISNUMBER(TRIM(BL13)*1), VALUE(BL13), BL13), TecsysVerifyTrailerValues5430039, 2, FALSE))</f>
        <v>Yes</v>
      </c>
      <c r="BO13" s="12" t="str">
        <f>IF(BL13="","",VLOOKUP(IF(ISNUMBER(TRIM(BL13)*1), VALUE(BL13), BL13), TecsysVerifyTrailerValues5430039, 2, FALSE))</f>
        <v>Yes</v>
      </c>
      <c r="BP13" s="13" t="str">
        <f>IF(BL13="","",VLOOKUP(IF(ISNUMBER(TRIM(BL13)*1), VALUE(BL13), BL13), TecsysVerifyTrailerValues5430039, 2, FALSE))</f>
        <v>Yes</v>
      </c>
      <c r="BQ13" s="20">
        <v>0</v>
      </c>
      <c r="BR13" s="12" t="str">
        <f>IF(BQ13="","",VLOOKUP(IF(ISNUMBER(TRIM(BQ13)*1), VALUE(BQ13), BQ13), TecsysAutomaticShipCompleteValues5430039, 2, FALSE))</f>
        <v>No</v>
      </c>
      <c r="BS13" s="12" t="str">
        <f>IF(BQ13="","",VLOOKUP(IF(ISNUMBER(TRIM(BQ13)*1), VALUE(BQ13), BQ13), TecsysAutomaticShipCompleteValues5430039, 2, FALSE))</f>
        <v>No</v>
      </c>
      <c r="BT13" s="12" t="str">
        <f>IF(BQ13="","",VLOOKUP(IF(ISNUMBER(TRIM(BQ13)*1), VALUE(BQ13), BQ13), TecsysAutomaticShipCompleteValues5430039, 2, FALSE))</f>
        <v>No</v>
      </c>
      <c r="BU13" s="14" t="str">
        <f>IF(BQ13="","",VLOOKUP(IF(ISNUMBER(TRIM(BQ13)*1), VALUE(BQ13), BQ13), TecsysAutomaticShipCompleteValues5430039, 2, FALSE))</f>
        <v>No</v>
      </c>
      <c r="BV13" s="18" t="s">
        <v>53</v>
      </c>
      <c r="BW13" s="18" t="s">
        <v>53</v>
      </c>
      <c r="BX13" s="24">
        <v>500</v>
      </c>
      <c r="BY13" s="18" t="s">
        <v>52</v>
      </c>
      <c r="BZ13" s="12" t="str">
        <f>IF(BY13="","",VLOOKUP(IF(ISNUMBER(TRIM(BY13)*1), VALUE(BY13), BY13), TecsysAllowFreightChargesValues5430039, 2, FALSE))</f>
        <v>No</v>
      </c>
      <c r="CA13" s="12" t="str">
        <f>IF(BY13="","",VLOOKUP(IF(ISNUMBER(TRIM(BY13)*1), VALUE(BY13), BY13), TecsysAllowFreightChargesValues5430039, 2, FALSE))</f>
        <v>No</v>
      </c>
      <c r="CB13" s="12" t="str">
        <f>IF(BY13="","",VLOOKUP(IF(ISNUMBER(TRIM(BY13)*1), VALUE(BY13), BY13), TecsysAllowFreightChargesValues5430039, 2, FALSE))</f>
        <v>No</v>
      </c>
      <c r="CC13" s="13" t="str">
        <f>IF(BY13="","",VLOOKUP(IF(ISNUMBER(TRIM(BY13)*1), VALUE(BY13), BY13), TecsysAllowFreightChargesValues5430039, 2, FALSE))</f>
        <v>No</v>
      </c>
      <c r="CD13" s="25">
        <v>5</v>
      </c>
    </row>
    <row r="14" spans="1:82" ht="15.75" thickBot="1">
      <c r="A14" s="28" t="s">
        <v>172</v>
      </c>
      <c r="B14" s="17" t="s">
        <v>49</v>
      </c>
      <c r="C14" s="17" t="s">
        <v>75</v>
      </c>
      <c r="D14" s="13" t="s">
        <v>76</v>
      </c>
      <c r="E14" s="31" t="s">
        <v>338</v>
      </c>
      <c r="F14" s="18" t="s">
        <v>75</v>
      </c>
      <c r="G14" s="18" t="s">
        <v>51</v>
      </c>
      <c r="H14" s="12" t="str">
        <f>IF(G14="","",VLOOKUP(IF(ISNUMBER(TRIM(G14)*1), VALUE(G14), G14), TecsysCarrierServiceTypeValues5430039, 2, FALSE))</f>
        <v>Truck Service</v>
      </c>
      <c r="I14" s="12" t="str">
        <f>IF(G14="","",VLOOKUP(IF(ISNUMBER(TRIM(G14)*1), VALUE(G14), G14), TecsysCarrierServiceTypeValues5430039, 2, FALSE))</f>
        <v>Truck Service</v>
      </c>
      <c r="J14" s="12" t="str">
        <f>IF(G14="","",VLOOKUP(IF(ISNUMBER(TRIM(G14)*1), VALUE(G14), G14), TecsysCarrierServiceTypeValues5430039, 2, FALSE))</f>
        <v>Truck Service</v>
      </c>
      <c r="K14" s="13" t="str">
        <f>IF(G14="","",VLOOKUP(IF(ISNUMBER(TRIM(G14)*1), VALUE(G14), G14), TecsysCarrierServiceTypeValues5430039, 2, FALSE))</f>
        <v>Truck Service</v>
      </c>
      <c r="L14" s="18" t="s">
        <v>52</v>
      </c>
      <c r="M14" s="12" t="str">
        <f>IF(L14="","",VLOOKUP(IF(ISNUMBER(TRIM(L14)*1), VALUE(L14), L14), TecsysTmsEnabledValues5430039, 2, FALSE))</f>
        <v>No</v>
      </c>
      <c r="N14" s="12" t="str">
        <f>IF(L14="","",VLOOKUP(IF(ISNUMBER(TRIM(L14)*1), VALUE(L14), L14), TecsysTmsEnabledValues5430039, 2, FALSE))</f>
        <v>No</v>
      </c>
      <c r="O14" s="12" t="str">
        <f>IF(L14="","",VLOOKUP(IF(ISNUMBER(TRIM(L14)*1), VALUE(L14), L14), TecsysTmsEnabledValues5430039, 2, FALSE))</f>
        <v>No</v>
      </c>
      <c r="P14" s="13" t="str">
        <f>IF(L14="","",VLOOKUP(IF(ISNUMBER(TRIM(L14)*1), VALUE(L14), L14), TecsysTmsEnabledValues5430039, 2, FALSE))</f>
        <v>No</v>
      </c>
      <c r="Q14" s="18" t="s">
        <v>53</v>
      </c>
      <c r="R14" s="20">
        <v>0</v>
      </c>
      <c r="S14" s="12" t="str">
        <f>IF(R14="","",VLOOKUP(IF(ISNUMBER(TRIM(R14)*1), VALUE(R14), R14), TecsysMdmEnabledValues5430039, 2, FALSE))</f>
        <v>No</v>
      </c>
      <c r="T14" s="12" t="str">
        <f>IF(R14="","",VLOOKUP(IF(ISNUMBER(TRIM(R14)*1), VALUE(R14), R14), TecsysMdmEnabledValues5430039, 2, FALSE))</f>
        <v>No</v>
      </c>
      <c r="U14" s="12" t="str">
        <f>IF(R14="","",VLOOKUP(IF(ISNUMBER(TRIM(R14)*1), VALUE(R14), R14), TecsysMdmEnabledValues5430039, 2, FALSE))</f>
        <v>No</v>
      </c>
      <c r="V14" s="14" t="str">
        <f>IF(R14="","",VLOOKUP(IF(ISNUMBER(TRIM(R14)*1), VALUE(R14), R14), TecsysMdmEnabledValues5430039, 2, FALSE))</f>
        <v>No</v>
      </c>
      <c r="W14" s="18" t="s">
        <v>53</v>
      </c>
      <c r="X14" s="22">
        <v>0</v>
      </c>
      <c r="Y14" s="15" t="str">
        <f>IF(X14="","",VLOOKUP(IF(ISNUMBER(TRIM(X14)*1), VALUE(X14), X14), TecsysShippingLabelOptionValues5430039, 2, FALSE))</f>
        <v>None</v>
      </c>
      <c r="Z14" s="15" t="str">
        <f>IF(X14="","",VLOOKUP(IF(ISNUMBER(TRIM(X14)*1), VALUE(X14), X14), TecsysShippingLabelOptionValues5430039, 2, FALSE))</f>
        <v>None</v>
      </c>
      <c r="AA14" s="15" t="str">
        <f>IF(X14="","",VLOOKUP(IF(ISNUMBER(TRIM(X14)*1), VALUE(X14), X14), TecsysShippingLabelOptionValues5430039, 2, FALSE))</f>
        <v>None</v>
      </c>
      <c r="AB14" s="15" t="str">
        <f>IF(X14="","",VLOOKUP(IF(ISNUMBER(TRIM(X14)*1), VALUE(X14), X14), TecsysShippingLabelOptionValues5430039, 2, FALSE))</f>
        <v>None</v>
      </c>
      <c r="AC14" s="22">
        <v>0</v>
      </c>
      <c r="AD14" s="15" t="str">
        <f>IF(AC14="","",VLOOKUP(IF(ISNUMBER(TRIM(AC14)*1), VALUE(AC14), AC14), TecsysCarrierLabelOptionValues5430039, 2, FALSE))</f>
        <v>None</v>
      </c>
      <c r="AE14" s="15" t="str">
        <f>IF(AC14="","",VLOOKUP(IF(ISNUMBER(TRIM(AC14)*1), VALUE(AC14), AC14), TecsysCarrierLabelOptionValues5430039, 2, FALSE))</f>
        <v>None</v>
      </c>
      <c r="AF14" s="15" t="str">
        <f>IF(AC14="","",VLOOKUP(IF(ISNUMBER(TRIM(AC14)*1), VALUE(AC14), AC14), TecsysCarrierLabelOptionValues5430039, 2, FALSE))</f>
        <v>None</v>
      </c>
      <c r="AG14" s="15" t="str">
        <f>IF(AC14="","",VLOOKUP(IF(ISNUMBER(TRIM(AC14)*1), VALUE(AC14), AC14), TecsysCarrierLabelOptionValues5430039, 2, FALSE))</f>
        <v>None</v>
      </c>
      <c r="AH14" s="20">
        <v>0</v>
      </c>
      <c r="AI14" s="12" t="str">
        <f>IF(AH14="","",VLOOKUP(IF(ISNUMBER(TRIM(AH14)*1), VALUE(AH14), AH14), TecsysShippingLabelRequiredValues5430039, 2, FALSE))</f>
        <v>No</v>
      </c>
      <c r="AJ14" s="12" t="str">
        <f>IF(AH14="","",VLOOKUP(IF(ISNUMBER(TRIM(AH14)*1), VALUE(AH14), AH14), TecsysShippingLabelRequiredValues5430039, 2, FALSE))</f>
        <v>No</v>
      </c>
      <c r="AK14" s="12" t="str">
        <f>IF(AH14="","",VLOOKUP(IF(ISNUMBER(TRIM(AH14)*1), VALUE(AH14), AH14), TecsysShippingLabelRequiredValues5430039, 2, FALSE))</f>
        <v>No</v>
      </c>
      <c r="AL14" s="14" t="str">
        <f>IF(AH14="","",VLOOKUP(IF(ISNUMBER(TRIM(AH14)*1), VALUE(AH14), AH14), TecsysShippingLabelRequiredValues5430039, 2, FALSE))</f>
        <v>No</v>
      </c>
      <c r="AM14" s="18" t="s">
        <v>52</v>
      </c>
      <c r="AN14" s="12" t="str">
        <f>IF(AM14="","",VLOOKUP(IF(ISNUMBER(TRIM(AM14)*1), VALUE(AM14), AM14), TecsysSmallPackageValues5430039, 2, FALSE))</f>
        <v>No</v>
      </c>
      <c r="AO14" s="12" t="str">
        <f>IF(AM14="","",VLOOKUP(IF(ISNUMBER(TRIM(AM14)*1), VALUE(AM14), AM14), TecsysSmallPackageValues5430039, 2, FALSE))</f>
        <v>No</v>
      </c>
      <c r="AP14" s="12" t="str">
        <f>IF(AM14="","",VLOOKUP(IF(ISNUMBER(TRIM(AM14)*1), VALUE(AM14), AM14), TecsysSmallPackageValues5430039, 2, FALSE))</f>
        <v>No</v>
      </c>
      <c r="AQ14" s="13" t="str">
        <f>IF(AM14="","",VLOOKUP(IF(ISNUMBER(TRIM(AM14)*1), VALUE(AM14), AM14), TecsysSmallPackageValues5430039, 2, FALSE))</f>
        <v>No</v>
      </c>
      <c r="AR14" s="18" t="s">
        <v>52</v>
      </c>
      <c r="AS14" s="12" t="str">
        <f>IF(AR14="","",VLOOKUP(IF(ISNUMBER(TRIM(AR14)*1), VALUE(AR14), AR14), TecsysMasterPackListRequiredValues5430039, 2, FALSE))</f>
        <v>No</v>
      </c>
      <c r="AT14" s="12" t="str">
        <f>IF(AR14="","",VLOOKUP(IF(ISNUMBER(TRIM(AR14)*1), VALUE(AR14), AR14), TecsysMasterPackListRequiredValues5430039, 2, FALSE))</f>
        <v>No</v>
      </c>
      <c r="AU14" s="12" t="str">
        <f>IF(AR14="","",VLOOKUP(IF(ISNUMBER(TRIM(AR14)*1), VALUE(AR14), AR14), TecsysMasterPackListRequiredValues5430039, 2, FALSE))</f>
        <v>No</v>
      </c>
      <c r="AV14" s="13" t="str">
        <f>IF(AR14="","",VLOOKUP(IF(ISNUMBER(TRIM(AR14)*1), VALUE(AR14), AR14), TecsysMasterPackListRequiredValues5430039, 2, FALSE))</f>
        <v>No</v>
      </c>
      <c r="AW14" s="18" t="s">
        <v>54</v>
      </c>
      <c r="AX14" s="12" t="str">
        <f>IF(AW14="","",VLOOKUP(IF(ISNUMBER(TRIM(AW14)*1), VALUE(AW14), AW14), TecsysBillOfLadingRequiredValues5430039, 2, FALSE))</f>
        <v>Yes</v>
      </c>
      <c r="AY14" s="12" t="str">
        <f>IF(AW14="","",VLOOKUP(IF(ISNUMBER(TRIM(AW14)*1), VALUE(AW14), AW14), TecsysBillOfLadingRequiredValues5430039, 2, FALSE))</f>
        <v>Yes</v>
      </c>
      <c r="AZ14" s="12" t="str">
        <f>IF(AW14="","",VLOOKUP(IF(ISNUMBER(TRIM(AW14)*1), VALUE(AW14), AW14), TecsysBillOfLadingRequiredValues5430039, 2, FALSE))</f>
        <v>Yes</v>
      </c>
      <c r="BA14" s="13" t="str">
        <f>IF(AW14="","",VLOOKUP(IF(ISNUMBER(TRIM(AW14)*1), VALUE(AW14), AW14), TecsysBillOfLadingRequiredValues5430039, 2, FALSE))</f>
        <v>Yes</v>
      </c>
      <c r="BB14" s="18" t="s">
        <v>54</v>
      </c>
      <c r="BC14" s="12" t="str">
        <f>IF(BB14="","",VLOOKUP(IF(ISNUMBER(TRIM(BB14)*1), VALUE(BB14), BB14), TecsysManifestRequiredValues5430039, 2, FALSE))</f>
        <v>Yes</v>
      </c>
      <c r="BD14" s="12" t="str">
        <f>IF(BB14="","",VLOOKUP(IF(ISNUMBER(TRIM(BB14)*1), VALUE(BB14), BB14), TecsysManifestRequiredValues5430039, 2, FALSE))</f>
        <v>Yes</v>
      </c>
      <c r="BE14" s="12" t="str">
        <f>IF(BB14="","",VLOOKUP(IF(ISNUMBER(TRIM(BB14)*1), VALUE(BB14), BB14), TecsysManifestRequiredValues5430039, 2, FALSE))</f>
        <v>Yes</v>
      </c>
      <c r="BF14" s="13" t="str">
        <f>IF(BB14="","",VLOOKUP(IF(ISNUMBER(TRIM(BB14)*1), VALUE(BB14), BB14), TecsysManifestRequiredValues5430039, 2, FALSE))</f>
        <v>Yes</v>
      </c>
      <c r="BG14" s="18" t="s">
        <v>52</v>
      </c>
      <c r="BH14" s="12" t="str">
        <f>IF(BG14="","",VLOOKUP(IF(ISNUMBER(TRIM(BG14)*1), VALUE(BG14), BG14), TecsysProBillRequiredValues5430039, 2, FALSE))</f>
        <v>No</v>
      </c>
      <c r="BI14" s="12" t="str">
        <f>IF(BG14="","",VLOOKUP(IF(ISNUMBER(TRIM(BG14)*1), VALUE(BG14), BG14), TecsysProBillRequiredValues5430039, 2, FALSE))</f>
        <v>No</v>
      </c>
      <c r="BJ14" s="12" t="str">
        <f>IF(BG14="","",VLOOKUP(IF(ISNUMBER(TRIM(BG14)*1), VALUE(BG14), BG14), TecsysProBillRequiredValues5430039, 2, FALSE))</f>
        <v>No</v>
      </c>
      <c r="BK14" s="13" t="str">
        <f>IF(BG14="","",VLOOKUP(IF(ISNUMBER(TRIM(BG14)*1), VALUE(BG14), BG14), TecsysProBillRequiredValues5430039, 2, FALSE))</f>
        <v>No</v>
      </c>
      <c r="BL14" s="18" t="s">
        <v>54</v>
      </c>
      <c r="BM14" s="12" t="str">
        <f>IF(BL14="","",VLOOKUP(IF(ISNUMBER(TRIM(BL14)*1), VALUE(BL14), BL14), TecsysVerifyTrailerValues5430039, 2, FALSE))</f>
        <v>Yes</v>
      </c>
      <c r="BN14" s="12" t="str">
        <f>IF(BL14="","",VLOOKUP(IF(ISNUMBER(TRIM(BL14)*1), VALUE(BL14), BL14), TecsysVerifyTrailerValues5430039, 2, FALSE))</f>
        <v>Yes</v>
      </c>
      <c r="BO14" s="12" t="str">
        <f>IF(BL14="","",VLOOKUP(IF(ISNUMBER(TRIM(BL14)*1), VALUE(BL14), BL14), TecsysVerifyTrailerValues5430039, 2, FALSE))</f>
        <v>Yes</v>
      </c>
      <c r="BP14" s="13" t="str">
        <f>IF(BL14="","",VLOOKUP(IF(ISNUMBER(TRIM(BL14)*1), VALUE(BL14), BL14), TecsysVerifyTrailerValues5430039, 2, FALSE))</f>
        <v>Yes</v>
      </c>
      <c r="BQ14" s="20">
        <v>0</v>
      </c>
      <c r="BR14" s="12" t="str">
        <f>IF(BQ14="","",VLOOKUP(IF(ISNUMBER(TRIM(BQ14)*1), VALUE(BQ14), BQ14), TecsysAutomaticShipCompleteValues5430039, 2, FALSE))</f>
        <v>No</v>
      </c>
      <c r="BS14" s="12" t="str">
        <f>IF(BQ14="","",VLOOKUP(IF(ISNUMBER(TRIM(BQ14)*1), VALUE(BQ14), BQ14), TecsysAutomaticShipCompleteValues5430039, 2, FALSE))</f>
        <v>No</v>
      </c>
      <c r="BT14" s="12" t="str">
        <f>IF(BQ14="","",VLOOKUP(IF(ISNUMBER(TRIM(BQ14)*1), VALUE(BQ14), BQ14), TecsysAutomaticShipCompleteValues5430039, 2, FALSE))</f>
        <v>No</v>
      </c>
      <c r="BU14" s="14" t="str">
        <f>IF(BQ14="","",VLOOKUP(IF(ISNUMBER(TRIM(BQ14)*1), VALUE(BQ14), BQ14), TecsysAutomaticShipCompleteValues5430039, 2, FALSE))</f>
        <v>No</v>
      </c>
      <c r="BV14" s="18" t="s">
        <v>53</v>
      </c>
      <c r="BW14" s="18" t="s">
        <v>53</v>
      </c>
      <c r="BX14" s="24">
        <v>500</v>
      </c>
      <c r="BY14" s="18" t="s">
        <v>52</v>
      </c>
      <c r="BZ14" s="12" t="str">
        <f>IF(BY14="","",VLOOKUP(IF(ISNUMBER(TRIM(BY14)*1), VALUE(BY14), BY14), TecsysAllowFreightChargesValues5430039, 2, FALSE))</f>
        <v>No</v>
      </c>
      <c r="CA14" s="12" t="str">
        <f>IF(BY14="","",VLOOKUP(IF(ISNUMBER(TRIM(BY14)*1), VALUE(BY14), BY14), TecsysAllowFreightChargesValues5430039, 2, FALSE))</f>
        <v>No</v>
      </c>
      <c r="CB14" s="12" t="str">
        <f>IF(BY14="","",VLOOKUP(IF(ISNUMBER(TRIM(BY14)*1), VALUE(BY14), BY14), TecsysAllowFreightChargesValues5430039, 2, FALSE))</f>
        <v>No</v>
      </c>
      <c r="CC14" s="13" t="str">
        <f>IF(BY14="","",VLOOKUP(IF(ISNUMBER(TRIM(BY14)*1), VALUE(BY14), BY14), TecsysAllowFreightChargesValues5430039, 2, FALSE))</f>
        <v>No</v>
      </c>
      <c r="CD14" s="25">
        <v>16</v>
      </c>
    </row>
    <row r="15" spans="1:82" ht="15.75" thickBot="1">
      <c r="A15" s="28" t="s">
        <v>172</v>
      </c>
      <c r="B15" s="17" t="s">
        <v>49</v>
      </c>
      <c r="C15" s="17" t="s">
        <v>77</v>
      </c>
      <c r="D15" s="13" t="s">
        <v>78</v>
      </c>
      <c r="E15" s="31" t="s">
        <v>337</v>
      </c>
      <c r="F15" s="18" t="s">
        <v>77</v>
      </c>
      <c r="G15" s="18" t="s">
        <v>51</v>
      </c>
      <c r="H15" s="12" t="str">
        <f>IF(G15="","",VLOOKUP(IF(ISNUMBER(TRIM(G15)*1), VALUE(G15), G15), TecsysCarrierServiceTypeValues5430039, 2, FALSE))</f>
        <v>Truck Service</v>
      </c>
      <c r="I15" s="12" t="str">
        <f>IF(G15="","",VLOOKUP(IF(ISNUMBER(TRIM(G15)*1), VALUE(G15), G15), TecsysCarrierServiceTypeValues5430039, 2, FALSE))</f>
        <v>Truck Service</v>
      </c>
      <c r="J15" s="12" t="str">
        <f>IF(G15="","",VLOOKUP(IF(ISNUMBER(TRIM(G15)*1), VALUE(G15), G15), TecsysCarrierServiceTypeValues5430039, 2, FALSE))</f>
        <v>Truck Service</v>
      </c>
      <c r="K15" s="13" t="str">
        <f>IF(G15="","",VLOOKUP(IF(ISNUMBER(TRIM(G15)*1), VALUE(G15), G15), TecsysCarrierServiceTypeValues5430039, 2, FALSE))</f>
        <v>Truck Service</v>
      </c>
      <c r="L15" s="18" t="s">
        <v>52</v>
      </c>
      <c r="M15" s="12" t="str">
        <f>IF(L15="","",VLOOKUP(IF(ISNUMBER(TRIM(L15)*1), VALUE(L15), L15), TecsysTmsEnabledValues5430039, 2, FALSE))</f>
        <v>No</v>
      </c>
      <c r="N15" s="12" t="str">
        <f>IF(L15="","",VLOOKUP(IF(ISNUMBER(TRIM(L15)*1), VALUE(L15), L15), TecsysTmsEnabledValues5430039, 2, FALSE))</f>
        <v>No</v>
      </c>
      <c r="O15" s="12" t="str">
        <f>IF(L15="","",VLOOKUP(IF(ISNUMBER(TRIM(L15)*1), VALUE(L15), L15), TecsysTmsEnabledValues5430039, 2, FALSE))</f>
        <v>No</v>
      </c>
      <c r="P15" s="13" t="str">
        <f>IF(L15="","",VLOOKUP(IF(ISNUMBER(TRIM(L15)*1), VALUE(L15), L15), TecsysTmsEnabledValues5430039, 2, FALSE))</f>
        <v>No</v>
      </c>
      <c r="Q15" s="18" t="s">
        <v>53</v>
      </c>
      <c r="R15" s="20">
        <v>0</v>
      </c>
      <c r="S15" s="12" t="str">
        <f>IF(R15="","",VLOOKUP(IF(ISNUMBER(TRIM(R15)*1), VALUE(R15), R15), TecsysMdmEnabledValues5430039, 2, FALSE))</f>
        <v>No</v>
      </c>
      <c r="T15" s="12" t="str">
        <f>IF(R15="","",VLOOKUP(IF(ISNUMBER(TRIM(R15)*1), VALUE(R15), R15), TecsysMdmEnabledValues5430039, 2, FALSE))</f>
        <v>No</v>
      </c>
      <c r="U15" s="12" t="str">
        <f>IF(R15="","",VLOOKUP(IF(ISNUMBER(TRIM(R15)*1), VALUE(R15), R15), TecsysMdmEnabledValues5430039, 2, FALSE))</f>
        <v>No</v>
      </c>
      <c r="V15" s="14" t="str">
        <f>IF(R15="","",VLOOKUP(IF(ISNUMBER(TRIM(R15)*1), VALUE(R15), R15), TecsysMdmEnabledValues5430039, 2, FALSE))</f>
        <v>No</v>
      </c>
      <c r="W15" s="18" t="s">
        <v>53</v>
      </c>
      <c r="X15" s="22">
        <v>0</v>
      </c>
      <c r="Y15" s="15" t="str">
        <f>IF(X15="","",VLOOKUP(IF(ISNUMBER(TRIM(X15)*1), VALUE(X15), X15), TecsysShippingLabelOptionValues5430039, 2, FALSE))</f>
        <v>None</v>
      </c>
      <c r="Z15" s="15" t="str">
        <f>IF(X15="","",VLOOKUP(IF(ISNUMBER(TRIM(X15)*1), VALUE(X15), X15), TecsysShippingLabelOptionValues5430039, 2, FALSE))</f>
        <v>None</v>
      </c>
      <c r="AA15" s="15" t="str">
        <f>IF(X15="","",VLOOKUP(IF(ISNUMBER(TRIM(X15)*1), VALUE(X15), X15), TecsysShippingLabelOptionValues5430039, 2, FALSE))</f>
        <v>None</v>
      </c>
      <c r="AB15" s="15" t="str">
        <f>IF(X15="","",VLOOKUP(IF(ISNUMBER(TRIM(X15)*1), VALUE(X15), X15), TecsysShippingLabelOptionValues5430039, 2, FALSE))</f>
        <v>None</v>
      </c>
      <c r="AC15" s="22">
        <v>0</v>
      </c>
      <c r="AD15" s="15" t="str">
        <f>IF(AC15="","",VLOOKUP(IF(ISNUMBER(TRIM(AC15)*1), VALUE(AC15), AC15), TecsysCarrierLabelOptionValues5430039, 2, FALSE))</f>
        <v>None</v>
      </c>
      <c r="AE15" s="15" t="str">
        <f>IF(AC15="","",VLOOKUP(IF(ISNUMBER(TRIM(AC15)*1), VALUE(AC15), AC15), TecsysCarrierLabelOptionValues5430039, 2, FALSE))</f>
        <v>None</v>
      </c>
      <c r="AF15" s="15" t="str">
        <f>IF(AC15="","",VLOOKUP(IF(ISNUMBER(TRIM(AC15)*1), VALUE(AC15), AC15), TecsysCarrierLabelOptionValues5430039, 2, FALSE))</f>
        <v>None</v>
      </c>
      <c r="AG15" s="15" t="str">
        <f>IF(AC15="","",VLOOKUP(IF(ISNUMBER(TRIM(AC15)*1), VALUE(AC15), AC15), TecsysCarrierLabelOptionValues5430039, 2, FALSE))</f>
        <v>None</v>
      </c>
      <c r="AH15" s="20">
        <v>0</v>
      </c>
      <c r="AI15" s="12" t="str">
        <f>IF(AH15="","",VLOOKUP(IF(ISNUMBER(TRIM(AH15)*1), VALUE(AH15), AH15), TecsysShippingLabelRequiredValues5430039, 2, FALSE))</f>
        <v>No</v>
      </c>
      <c r="AJ15" s="12" t="str">
        <f>IF(AH15="","",VLOOKUP(IF(ISNUMBER(TRIM(AH15)*1), VALUE(AH15), AH15), TecsysShippingLabelRequiredValues5430039, 2, FALSE))</f>
        <v>No</v>
      </c>
      <c r="AK15" s="12" t="str">
        <f>IF(AH15="","",VLOOKUP(IF(ISNUMBER(TRIM(AH15)*1), VALUE(AH15), AH15), TecsysShippingLabelRequiredValues5430039, 2, FALSE))</f>
        <v>No</v>
      </c>
      <c r="AL15" s="14" t="str">
        <f>IF(AH15="","",VLOOKUP(IF(ISNUMBER(TRIM(AH15)*1), VALUE(AH15), AH15), TecsysShippingLabelRequiredValues5430039, 2, FALSE))</f>
        <v>No</v>
      </c>
      <c r="AM15" s="18" t="s">
        <v>52</v>
      </c>
      <c r="AN15" s="12" t="str">
        <f>IF(AM15="","",VLOOKUP(IF(ISNUMBER(TRIM(AM15)*1), VALUE(AM15), AM15), TecsysSmallPackageValues5430039, 2, FALSE))</f>
        <v>No</v>
      </c>
      <c r="AO15" s="12" t="str">
        <f>IF(AM15="","",VLOOKUP(IF(ISNUMBER(TRIM(AM15)*1), VALUE(AM15), AM15), TecsysSmallPackageValues5430039, 2, FALSE))</f>
        <v>No</v>
      </c>
      <c r="AP15" s="12" t="str">
        <f>IF(AM15="","",VLOOKUP(IF(ISNUMBER(TRIM(AM15)*1), VALUE(AM15), AM15), TecsysSmallPackageValues5430039, 2, FALSE))</f>
        <v>No</v>
      </c>
      <c r="AQ15" s="13" t="str">
        <f>IF(AM15="","",VLOOKUP(IF(ISNUMBER(TRIM(AM15)*1), VALUE(AM15), AM15), TecsysSmallPackageValues5430039, 2, FALSE))</f>
        <v>No</v>
      </c>
      <c r="AR15" s="18" t="s">
        <v>52</v>
      </c>
      <c r="AS15" s="12" t="str">
        <f>IF(AR15="","",VLOOKUP(IF(ISNUMBER(TRIM(AR15)*1), VALUE(AR15), AR15), TecsysMasterPackListRequiredValues5430039, 2, FALSE))</f>
        <v>No</v>
      </c>
      <c r="AT15" s="12" t="str">
        <f>IF(AR15="","",VLOOKUP(IF(ISNUMBER(TRIM(AR15)*1), VALUE(AR15), AR15), TecsysMasterPackListRequiredValues5430039, 2, FALSE))</f>
        <v>No</v>
      </c>
      <c r="AU15" s="12" t="str">
        <f>IF(AR15="","",VLOOKUP(IF(ISNUMBER(TRIM(AR15)*1), VALUE(AR15), AR15), TecsysMasterPackListRequiredValues5430039, 2, FALSE))</f>
        <v>No</v>
      </c>
      <c r="AV15" s="13" t="str">
        <f>IF(AR15="","",VLOOKUP(IF(ISNUMBER(TRIM(AR15)*1), VALUE(AR15), AR15), TecsysMasterPackListRequiredValues5430039, 2, FALSE))</f>
        <v>No</v>
      </c>
      <c r="AW15" s="18" t="s">
        <v>54</v>
      </c>
      <c r="AX15" s="12" t="str">
        <f>IF(AW15="","",VLOOKUP(IF(ISNUMBER(TRIM(AW15)*1), VALUE(AW15), AW15), TecsysBillOfLadingRequiredValues5430039, 2, FALSE))</f>
        <v>Yes</v>
      </c>
      <c r="AY15" s="12" t="str">
        <f>IF(AW15="","",VLOOKUP(IF(ISNUMBER(TRIM(AW15)*1), VALUE(AW15), AW15), TecsysBillOfLadingRequiredValues5430039, 2, FALSE))</f>
        <v>Yes</v>
      </c>
      <c r="AZ15" s="12" t="str">
        <f>IF(AW15="","",VLOOKUP(IF(ISNUMBER(TRIM(AW15)*1), VALUE(AW15), AW15), TecsysBillOfLadingRequiredValues5430039, 2, FALSE))</f>
        <v>Yes</v>
      </c>
      <c r="BA15" s="13" t="str">
        <f>IF(AW15="","",VLOOKUP(IF(ISNUMBER(TRIM(AW15)*1), VALUE(AW15), AW15), TecsysBillOfLadingRequiredValues5430039, 2, FALSE))</f>
        <v>Yes</v>
      </c>
      <c r="BB15" s="18" t="s">
        <v>54</v>
      </c>
      <c r="BC15" s="12" t="str">
        <f>IF(BB15="","",VLOOKUP(IF(ISNUMBER(TRIM(BB15)*1), VALUE(BB15), BB15), TecsysManifestRequiredValues5430039, 2, FALSE))</f>
        <v>Yes</v>
      </c>
      <c r="BD15" s="12" t="str">
        <f>IF(BB15="","",VLOOKUP(IF(ISNUMBER(TRIM(BB15)*1), VALUE(BB15), BB15), TecsysManifestRequiredValues5430039, 2, FALSE))</f>
        <v>Yes</v>
      </c>
      <c r="BE15" s="12" t="str">
        <f>IF(BB15="","",VLOOKUP(IF(ISNUMBER(TRIM(BB15)*1), VALUE(BB15), BB15), TecsysManifestRequiredValues5430039, 2, FALSE))</f>
        <v>Yes</v>
      </c>
      <c r="BF15" s="13" t="str">
        <f>IF(BB15="","",VLOOKUP(IF(ISNUMBER(TRIM(BB15)*1), VALUE(BB15), BB15), TecsysManifestRequiredValues5430039, 2, FALSE))</f>
        <v>Yes</v>
      </c>
      <c r="BG15" s="18" t="s">
        <v>52</v>
      </c>
      <c r="BH15" s="12" t="str">
        <f>IF(BG15="","",VLOOKUP(IF(ISNUMBER(TRIM(BG15)*1), VALUE(BG15), BG15), TecsysProBillRequiredValues5430039, 2, FALSE))</f>
        <v>No</v>
      </c>
      <c r="BI15" s="12" t="str">
        <f>IF(BG15="","",VLOOKUP(IF(ISNUMBER(TRIM(BG15)*1), VALUE(BG15), BG15), TecsysProBillRequiredValues5430039, 2, FALSE))</f>
        <v>No</v>
      </c>
      <c r="BJ15" s="12" t="str">
        <f>IF(BG15="","",VLOOKUP(IF(ISNUMBER(TRIM(BG15)*1), VALUE(BG15), BG15), TecsysProBillRequiredValues5430039, 2, FALSE))</f>
        <v>No</v>
      </c>
      <c r="BK15" s="13" t="str">
        <f>IF(BG15="","",VLOOKUP(IF(ISNUMBER(TRIM(BG15)*1), VALUE(BG15), BG15), TecsysProBillRequiredValues5430039, 2, FALSE))</f>
        <v>No</v>
      </c>
      <c r="BL15" s="18" t="s">
        <v>54</v>
      </c>
      <c r="BM15" s="12" t="str">
        <f>IF(BL15="","",VLOOKUP(IF(ISNUMBER(TRIM(BL15)*1), VALUE(BL15), BL15), TecsysVerifyTrailerValues5430039, 2, FALSE))</f>
        <v>Yes</v>
      </c>
      <c r="BN15" s="12" t="str">
        <f>IF(BL15="","",VLOOKUP(IF(ISNUMBER(TRIM(BL15)*1), VALUE(BL15), BL15), TecsysVerifyTrailerValues5430039, 2, FALSE))</f>
        <v>Yes</v>
      </c>
      <c r="BO15" s="12" t="str">
        <f>IF(BL15="","",VLOOKUP(IF(ISNUMBER(TRIM(BL15)*1), VALUE(BL15), BL15), TecsysVerifyTrailerValues5430039, 2, FALSE))</f>
        <v>Yes</v>
      </c>
      <c r="BP15" s="13" t="str">
        <f>IF(BL15="","",VLOOKUP(IF(ISNUMBER(TRIM(BL15)*1), VALUE(BL15), BL15), TecsysVerifyTrailerValues5430039, 2, FALSE))</f>
        <v>Yes</v>
      </c>
      <c r="BQ15" s="20">
        <v>0</v>
      </c>
      <c r="BR15" s="12" t="str">
        <f>IF(BQ15="","",VLOOKUP(IF(ISNUMBER(TRIM(BQ15)*1), VALUE(BQ15), BQ15), TecsysAutomaticShipCompleteValues5430039, 2, FALSE))</f>
        <v>No</v>
      </c>
      <c r="BS15" s="12" t="str">
        <f>IF(BQ15="","",VLOOKUP(IF(ISNUMBER(TRIM(BQ15)*1), VALUE(BQ15), BQ15), TecsysAutomaticShipCompleteValues5430039, 2, FALSE))</f>
        <v>No</v>
      </c>
      <c r="BT15" s="12" t="str">
        <f>IF(BQ15="","",VLOOKUP(IF(ISNUMBER(TRIM(BQ15)*1), VALUE(BQ15), BQ15), TecsysAutomaticShipCompleteValues5430039, 2, FALSE))</f>
        <v>No</v>
      </c>
      <c r="BU15" s="14" t="str">
        <f>IF(BQ15="","",VLOOKUP(IF(ISNUMBER(TRIM(BQ15)*1), VALUE(BQ15), BQ15), TecsysAutomaticShipCompleteValues5430039, 2, FALSE))</f>
        <v>No</v>
      </c>
      <c r="BV15" s="18" t="s">
        <v>53</v>
      </c>
      <c r="BW15" s="18" t="s">
        <v>53</v>
      </c>
      <c r="BX15" s="24">
        <v>500</v>
      </c>
      <c r="BY15" s="18" t="s">
        <v>52</v>
      </c>
      <c r="BZ15" s="12" t="str">
        <f>IF(BY15="","",VLOOKUP(IF(ISNUMBER(TRIM(BY15)*1), VALUE(BY15), BY15), TecsysAllowFreightChargesValues5430039, 2, FALSE))</f>
        <v>No</v>
      </c>
      <c r="CA15" s="12" t="str">
        <f>IF(BY15="","",VLOOKUP(IF(ISNUMBER(TRIM(BY15)*1), VALUE(BY15), BY15), TecsysAllowFreightChargesValues5430039, 2, FALSE))</f>
        <v>No</v>
      </c>
      <c r="CB15" s="12" t="str">
        <f>IF(BY15="","",VLOOKUP(IF(ISNUMBER(TRIM(BY15)*1), VALUE(BY15), BY15), TecsysAllowFreightChargesValues5430039, 2, FALSE))</f>
        <v>No</v>
      </c>
      <c r="CC15" s="13" t="str">
        <f>IF(BY15="","",VLOOKUP(IF(ISNUMBER(TRIM(BY15)*1), VALUE(BY15), BY15), TecsysAllowFreightChargesValues5430039, 2, FALSE))</f>
        <v>No</v>
      </c>
      <c r="CD15" s="25">
        <v>12</v>
      </c>
    </row>
    <row r="16" spans="1:82" ht="15.75" thickBot="1">
      <c r="A16" s="28" t="s">
        <v>172</v>
      </c>
      <c r="B16" s="17" t="s">
        <v>49</v>
      </c>
      <c r="C16" s="17" t="s">
        <v>79</v>
      </c>
      <c r="D16" s="13" t="s">
        <v>80</v>
      </c>
      <c r="E16" s="31" t="s">
        <v>337</v>
      </c>
      <c r="F16" s="18" t="s">
        <v>79</v>
      </c>
      <c r="G16" s="18" t="s">
        <v>51</v>
      </c>
      <c r="H16" s="12" t="str">
        <f>IF(G16="","",VLOOKUP(IF(ISNUMBER(TRIM(G16)*1), VALUE(G16), G16), TecsysCarrierServiceTypeValues5430039, 2, FALSE))</f>
        <v>Truck Service</v>
      </c>
      <c r="I16" s="12" t="str">
        <f>IF(G16="","",VLOOKUP(IF(ISNUMBER(TRIM(G16)*1), VALUE(G16), G16), TecsysCarrierServiceTypeValues5430039, 2, FALSE))</f>
        <v>Truck Service</v>
      </c>
      <c r="J16" s="12" t="str">
        <f>IF(G16="","",VLOOKUP(IF(ISNUMBER(TRIM(G16)*1), VALUE(G16), G16), TecsysCarrierServiceTypeValues5430039, 2, FALSE))</f>
        <v>Truck Service</v>
      </c>
      <c r="K16" s="13" t="str">
        <f>IF(G16="","",VLOOKUP(IF(ISNUMBER(TRIM(G16)*1), VALUE(G16), G16), TecsysCarrierServiceTypeValues5430039, 2, FALSE))</f>
        <v>Truck Service</v>
      </c>
      <c r="L16" s="18" t="s">
        <v>52</v>
      </c>
      <c r="M16" s="12" t="str">
        <f>IF(L16="","",VLOOKUP(IF(ISNUMBER(TRIM(L16)*1), VALUE(L16), L16), TecsysTmsEnabledValues5430039, 2, FALSE))</f>
        <v>No</v>
      </c>
      <c r="N16" s="12" t="str">
        <f>IF(L16="","",VLOOKUP(IF(ISNUMBER(TRIM(L16)*1), VALUE(L16), L16), TecsysTmsEnabledValues5430039, 2, FALSE))</f>
        <v>No</v>
      </c>
      <c r="O16" s="12" t="str">
        <f>IF(L16="","",VLOOKUP(IF(ISNUMBER(TRIM(L16)*1), VALUE(L16), L16), TecsysTmsEnabledValues5430039, 2, FALSE))</f>
        <v>No</v>
      </c>
      <c r="P16" s="13" t="str">
        <f>IF(L16="","",VLOOKUP(IF(ISNUMBER(TRIM(L16)*1), VALUE(L16), L16), TecsysTmsEnabledValues5430039, 2, FALSE))</f>
        <v>No</v>
      </c>
      <c r="Q16" s="18" t="s">
        <v>53</v>
      </c>
      <c r="R16" s="20">
        <v>0</v>
      </c>
      <c r="S16" s="12" t="str">
        <f>IF(R16="","",VLOOKUP(IF(ISNUMBER(TRIM(R16)*1), VALUE(R16), R16), TecsysMdmEnabledValues5430039, 2, FALSE))</f>
        <v>No</v>
      </c>
      <c r="T16" s="12" t="str">
        <f>IF(R16="","",VLOOKUP(IF(ISNUMBER(TRIM(R16)*1), VALUE(R16), R16), TecsysMdmEnabledValues5430039, 2, FALSE))</f>
        <v>No</v>
      </c>
      <c r="U16" s="12" t="str">
        <f>IF(R16="","",VLOOKUP(IF(ISNUMBER(TRIM(R16)*1), VALUE(R16), R16), TecsysMdmEnabledValues5430039, 2, FALSE))</f>
        <v>No</v>
      </c>
      <c r="V16" s="14" t="str">
        <f>IF(R16="","",VLOOKUP(IF(ISNUMBER(TRIM(R16)*1), VALUE(R16), R16), TecsysMdmEnabledValues5430039, 2, FALSE))</f>
        <v>No</v>
      </c>
      <c r="W16" s="18" t="s">
        <v>53</v>
      </c>
      <c r="X16" s="22">
        <v>0</v>
      </c>
      <c r="Y16" s="15" t="str">
        <f>IF(X16="","",VLOOKUP(IF(ISNUMBER(TRIM(X16)*1), VALUE(X16), X16), TecsysShippingLabelOptionValues5430039, 2, FALSE))</f>
        <v>None</v>
      </c>
      <c r="Z16" s="15" t="str">
        <f>IF(X16="","",VLOOKUP(IF(ISNUMBER(TRIM(X16)*1), VALUE(X16), X16), TecsysShippingLabelOptionValues5430039, 2, FALSE))</f>
        <v>None</v>
      </c>
      <c r="AA16" s="15" t="str">
        <f>IF(X16="","",VLOOKUP(IF(ISNUMBER(TRIM(X16)*1), VALUE(X16), X16), TecsysShippingLabelOptionValues5430039, 2, FALSE))</f>
        <v>None</v>
      </c>
      <c r="AB16" s="15" t="str">
        <f>IF(X16="","",VLOOKUP(IF(ISNUMBER(TRIM(X16)*1), VALUE(X16), X16), TecsysShippingLabelOptionValues5430039, 2, FALSE))</f>
        <v>None</v>
      </c>
      <c r="AC16" s="22">
        <v>0</v>
      </c>
      <c r="AD16" s="15" t="str">
        <f>IF(AC16="","",VLOOKUP(IF(ISNUMBER(TRIM(AC16)*1), VALUE(AC16), AC16), TecsysCarrierLabelOptionValues5430039, 2, FALSE))</f>
        <v>None</v>
      </c>
      <c r="AE16" s="15" t="str">
        <f>IF(AC16="","",VLOOKUP(IF(ISNUMBER(TRIM(AC16)*1), VALUE(AC16), AC16), TecsysCarrierLabelOptionValues5430039, 2, FALSE))</f>
        <v>None</v>
      </c>
      <c r="AF16" s="15" t="str">
        <f>IF(AC16="","",VLOOKUP(IF(ISNUMBER(TRIM(AC16)*1), VALUE(AC16), AC16), TecsysCarrierLabelOptionValues5430039, 2, FALSE))</f>
        <v>None</v>
      </c>
      <c r="AG16" s="15" t="str">
        <f>IF(AC16="","",VLOOKUP(IF(ISNUMBER(TRIM(AC16)*1), VALUE(AC16), AC16), TecsysCarrierLabelOptionValues5430039, 2, FALSE))</f>
        <v>None</v>
      </c>
      <c r="AH16" s="20">
        <v>0</v>
      </c>
      <c r="AI16" s="12" t="str">
        <f>IF(AH16="","",VLOOKUP(IF(ISNUMBER(TRIM(AH16)*1), VALUE(AH16), AH16), TecsysShippingLabelRequiredValues5430039, 2, FALSE))</f>
        <v>No</v>
      </c>
      <c r="AJ16" s="12" t="str">
        <f>IF(AH16="","",VLOOKUP(IF(ISNUMBER(TRIM(AH16)*1), VALUE(AH16), AH16), TecsysShippingLabelRequiredValues5430039, 2, FALSE))</f>
        <v>No</v>
      </c>
      <c r="AK16" s="12" t="str">
        <f>IF(AH16="","",VLOOKUP(IF(ISNUMBER(TRIM(AH16)*1), VALUE(AH16), AH16), TecsysShippingLabelRequiredValues5430039, 2, FALSE))</f>
        <v>No</v>
      </c>
      <c r="AL16" s="14" t="str">
        <f>IF(AH16="","",VLOOKUP(IF(ISNUMBER(TRIM(AH16)*1), VALUE(AH16), AH16), TecsysShippingLabelRequiredValues5430039, 2, FALSE))</f>
        <v>No</v>
      </c>
      <c r="AM16" s="18" t="s">
        <v>52</v>
      </c>
      <c r="AN16" s="12" t="str">
        <f>IF(AM16="","",VLOOKUP(IF(ISNUMBER(TRIM(AM16)*1), VALUE(AM16), AM16), TecsysSmallPackageValues5430039, 2, FALSE))</f>
        <v>No</v>
      </c>
      <c r="AO16" s="12" t="str">
        <f>IF(AM16="","",VLOOKUP(IF(ISNUMBER(TRIM(AM16)*1), VALUE(AM16), AM16), TecsysSmallPackageValues5430039, 2, FALSE))</f>
        <v>No</v>
      </c>
      <c r="AP16" s="12" t="str">
        <f>IF(AM16="","",VLOOKUP(IF(ISNUMBER(TRIM(AM16)*1), VALUE(AM16), AM16), TecsysSmallPackageValues5430039, 2, FALSE))</f>
        <v>No</v>
      </c>
      <c r="AQ16" s="13" t="str">
        <f>IF(AM16="","",VLOOKUP(IF(ISNUMBER(TRIM(AM16)*1), VALUE(AM16), AM16), TecsysSmallPackageValues5430039, 2, FALSE))</f>
        <v>No</v>
      </c>
      <c r="AR16" s="18" t="s">
        <v>52</v>
      </c>
      <c r="AS16" s="12" t="str">
        <f>IF(AR16="","",VLOOKUP(IF(ISNUMBER(TRIM(AR16)*1), VALUE(AR16), AR16), TecsysMasterPackListRequiredValues5430039, 2, FALSE))</f>
        <v>No</v>
      </c>
      <c r="AT16" s="12" t="str">
        <f>IF(AR16="","",VLOOKUP(IF(ISNUMBER(TRIM(AR16)*1), VALUE(AR16), AR16), TecsysMasterPackListRequiredValues5430039, 2, FALSE))</f>
        <v>No</v>
      </c>
      <c r="AU16" s="12" t="str">
        <f>IF(AR16="","",VLOOKUP(IF(ISNUMBER(TRIM(AR16)*1), VALUE(AR16), AR16), TecsysMasterPackListRequiredValues5430039, 2, FALSE))</f>
        <v>No</v>
      </c>
      <c r="AV16" s="13" t="str">
        <f>IF(AR16="","",VLOOKUP(IF(ISNUMBER(TRIM(AR16)*1), VALUE(AR16), AR16), TecsysMasterPackListRequiredValues5430039, 2, FALSE))</f>
        <v>No</v>
      </c>
      <c r="AW16" s="18" t="s">
        <v>54</v>
      </c>
      <c r="AX16" s="12" t="str">
        <f>IF(AW16="","",VLOOKUP(IF(ISNUMBER(TRIM(AW16)*1), VALUE(AW16), AW16), TecsysBillOfLadingRequiredValues5430039, 2, FALSE))</f>
        <v>Yes</v>
      </c>
      <c r="AY16" s="12" t="str">
        <f>IF(AW16="","",VLOOKUP(IF(ISNUMBER(TRIM(AW16)*1), VALUE(AW16), AW16), TecsysBillOfLadingRequiredValues5430039, 2, FALSE))</f>
        <v>Yes</v>
      </c>
      <c r="AZ16" s="12" t="str">
        <f>IF(AW16="","",VLOOKUP(IF(ISNUMBER(TRIM(AW16)*1), VALUE(AW16), AW16), TecsysBillOfLadingRequiredValues5430039, 2, FALSE))</f>
        <v>Yes</v>
      </c>
      <c r="BA16" s="13" t="str">
        <f>IF(AW16="","",VLOOKUP(IF(ISNUMBER(TRIM(AW16)*1), VALUE(AW16), AW16), TecsysBillOfLadingRequiredValues5430039, 2, FALSE))</f>
        <v>Yes</v>
      </c>
      <c r="BB16" s="18" t="s">
        <v>54</v>
      </c>
      <c r="BC16" s="12" t="str">
        <f>IF(BB16="","",VLOOKUP(IF(ISNUMBER(TRIM(BB16)*1), VALUE(BB16), BB16), TecsysManifestRequiredValues5430039, 2, FALSE))</f>
        <v>Yes</v>
      </c>
      <c r="BD16" s="12" t="str">
        <f>IF(BB16="","",VLOOKUP(IF(ISNUMBER(TRIM(BB16)*1), VALUE(BB16), BB16), TecsysManifestRequiredValues5430039, 2, FALSE))</f>
        <v>Yes</v>
      </c>
      <c r="BE16" s="12" t="str">
        <f>IF(BB16="","",VLOOKUP(IF(ISNUMBER(TRIM(BB16)*1), VALUE(BB16), BB16), TecsysManifestRequiredValues5430039, 2, FALSE))</f>
        <v>Yes</v>
      </c>
      <c r="BF16" s="13" t="str">
        <f>IF(BB16="","",VLOOKUP(IF(ISNUMBER(TRIM(BB16)*1), VALUE(BB16), BB16), TecsysManifestRequiredValues5430039, 2, FALSE))</f>
        <v>Yes</v>
      </c>
      <c r="BG16" s="18" t="s">
        <v>52</v>
      </c>
      <c r="BH16" s="12" t="str">
        <f>IF(BG16="","",VLOOKUP(IF(ISNUMBER(TRIM(BG16)*1), VALUE(BG16), BG16), TecsysProBillRequiredValues5430039, 2, FALSE))</f>
        <v>No</v>
      </c>
      <c r="BI16" s="12" t="str">
        <f>IF(BG16="","",VLOOKUP(IF(ISNUMBER(TRIM(BG16)*1), VALUE(BG16), BG16), TecsysProBillRequiredValues5430039, 2, FALSE))</f>
        <v>No</v>
      </c>
      <c r="BJ16" s="12" t="str">
        <f>IF(BG16="","",VLOOKUP(IF(ISNUMBER(TRIM(BG16)*1), VALUE(BG16), BG16), TecsysProBillRequiredValues5430039, 2, FALSE))</f>
        <v>No</v>
      </c>
      <c r="BK16" s="13" t="str">
        <f>IF(BG16="","",VLOOKUP(IF(ISNUMBER(TRIM(BG16)*1), VALUE(BG16), BG16), TecsysProBillRequiredValues5430039, 2, FALSE))</f>
        <v>No</v>
      </c>
      <c r="BL16" s="18" t="s">
        <v>54</v>
      </c>
      <c r="BM16" s="12" t="str">
        <f>IF(BL16="","",VLOOKUP(IF(ISNUMBER(TRIM(BL16)*1), VALUE(BL16), BL16), TecsysVerifyTrailerValues5430039, 2, FALSE))</f>
        <v>Yes</v>
      </c>
      <c r="BN16" s="12" t="str">
        <f>IF(BL16="","",VLOOKUP(IF(ISNUMBER(TRIM(BL16)*1), VALUE(BL16), BL16), TecsysVerifyTrailerValues5430039, 2, FALSE))</f>
        <v>Yes</v>
      </c>
      <c r="BO16" s="12" t="str">
        <f>IF(BL16="","",VLOOKUP(IF(ISNUMBER(TRIM(BL16)*1), VALUE(BL16), BL16), TecsysVerifyTrailerValues5430039, 2, FALSE))</f>
        <v>Yes</v>
      </c>
      <c r="BP16" s="13" t="str">
        <f>IF(BL16="","",VLOOKUP(IF(ISNUMBER(TRIM(BL16)*1), VALUE(BL16), BL16), TecsysVerifyTrailerValues5430039, 2, FALSE))</f>
        <v>Yes</v>
      </c>
      <c r="BQ16" s="20">
        <v>0</v>
      </c>
      <c r="BR16" s="12" t="str">
        <f>IF(BQ16="","",VLOOKUP(IF(ISNUMBER(TRIM(BQ16)*1), VALUE(BQ16), BQ16), TecsysAutomaticShipCompleteValues5430039, 2, FALSE))</f>
        <v>No</v>
      </c>
      <c r="BS16" s="12" t="str">
        <f>IF(BQ16="","",VLOOKUP(IF(ISNUMBER(TRIM(BQ16)*1), VALUE(BQ16), BQ16), TecsysAutomaticShipCompleteValues5430039, 2, FALSE))</f>
        <v>No</v>
      </c>
      <c r="BT16" s="12" t="str">
        <f>IF(BQ16="","",VLOOKUP(IF(ISNUMBER(TRIM(BQ16)*1), VALUE(BQ16), BQ16), TecsysAutomaticShipCompleteValues5430039, 2, FALSE))</f>
        <v>No</v>
      </c>
      <c r="BU16" s="14" t="str">
        <f>IF(BQ16="","",VLOOKUP(IF(ISNUMBER(TRIM(BQ16)*1), VALUE(BQ16), BQ16), TecsysAutomaticShipCompleteValues5430039, 2, FALSE))</f>
        <v>No</v>
      </c>
      <c r="BV16" s="18" t="s">
        <v>53</v>
      </c>
      <c r="BW16" s="18" t="s">
        <v>53</v>
      </c>
      <c r="BX16" s="24">
        <v>500</v>
      </c>
      <c r="BY16" s="18" t="s">
        <v>52</v>
      </c>
      <c r="BZ16" s="12" t="str">
        <f>IF(BY16="","",VLOOKUP(IF(ISNUMBER(TRIM(BY16)*1), VALUE(BY16), BY16), TecsysAllowFreightChargesValues5430039, 2, FALSE))</f>
        <v>No</v>
      </c>
      <c r="CA16" s="12" t="str">
        <f>IF(BY16="","",VLOOKUP(IF(ISNUMBER(TRIM(BY16)*1), VALUE(BY16), BY16), TecsysAllowFreightChargesValues5430039, 2, FALSE))</f>
        <v>No</v>
      </c>
      <c r="CB16" s="12" t="str">
        <f>IF(BY16="","",VLOOKUP(IF(ISNUMBER(TRIM(BY16)*1), VALUE(BY16), BY16), TecsysAllowFreightChargesValues5430039, 2, FALSE))</f>
        <v>No</v>
      </c>
      <c r="CC16" s="13" t="str">
        <f>IF(BY16="","",VLOOKUP(IF(ISNUMBER(TRIM(BY16)*1), VALUE(BY16), BY16), TecsysAllowFreightChargesValues5430039, 2, FALSE))</f>
        <v>No</v>
      </c>
      <c r="CD16" s="25">
        <v>17</v>
      </c>
    </row>
    <row r="17" spans="1:82" ht="15.75" thickBot="1">
      <c r="A17" s="28" t="s">
        <v>172</v>
      </c>
      <c r="B17" s="17" t="s">
        <v>49</v>
      </c>
      <c r="C17" s="17" t="s">
        <v>81</v>
      </c>
      <c r="D17" s="13" t="s">
        <v>82</v>
      </c>
      <c r="E17" s="31" t="s">
        <v>337</v>
      </c>
      <c r="F17" s="18" t="s">
        <v>81</v>
      </c>
      <c r="G17" s="18" t="s">
        <v>51</v>
      </c>
      <c r="H17" s="12" t="str">
        <f>IF(G17="","",VLOOKUP(IF(ISNUMBER(TRIM(G17)*1), VALUE(G17), G17), TecsysCarrierServiceTypeValues5430039, 2, FALSE))</f>
        <v>Truck Service</v>
      </c>
      <c r="I17" s="12" t="str">
        <f>IF(G17="","",VLOOKUP(IF(ISNUMBER(TRIM(G17)*1), VALUE(G17), G17), TecsysCarrierServiceTypeValues5430039, 2, FALSE))</f>
        <v>Truck Service</v>
      </c>
      <c r="J17" s="12" t="str">
        <f>IF(G17="","",VLOOKUP(IF(ISNUMBER(TRIM(G17)*1), VALUE(G17), G17), TecsysCarrierServiceTypeValues5430039, 2, FALSE))</f>
        <v>Truck Service</v>
      </c>
      <c r="K17" s="13" t="str">
        <f>IF(G17="","",VLOOKUP(IF(ISNUMBER(TRIM(G17)*1), VALUE(G17), G17), TecsysCarrierServiceTypeValues5430039, 2, FALSE))</f>
        <v>Truck Service</v>
      </c>
      <c r="L17" s="18" t="s">
        <v>52</v>
      </c>
      <c r="M17" s="12" t="str">
        <f>IF(L17="","",VLOOKUP(IF(ISNUMBER(TRIM(L17)*1), VALUE(L17), L17), TecsysTmsEnabledValues5430039, 2, FALSE))</f>
        <v>No</v>
      </c>
      <c r="N17" s="12" t="str">
        <f>IF(L17="","",VLOOKUP(IF(ISNUMBER(TRIM(L17)*1), VALUE(L17), L17), TecsysTmsEnabledValues5430039, 2, FALSE))</f>
        <v>No</v>
      </c>
      <c r="O17" s="12" t="str">
        <f>IF(L17="","",VLOOKUP(IF(ISNUMBER(TRIM(L17)*1), VALUE(L17), L17), TecsysTmsEnabledValues5430039, 2, FALSE))</f>
        <v>No</v>
      </c>
      <c r="P17" s="13" t="str">
        <f>IF(L17="","",VLOOKUP(IF(ISNUMBER(TRIM(L17)*1), VALUE(L17), L17), TecsysTmsEnabledValues5430039, 2, FALSE))</f>
        <v>No</v>
      </c>
      <c r="Q17" s="18" t="s">
        <v>53</v>
      </c>
      <c r="R17" s="20">
        <v>0</v>
      </c>
      <c r="S17" s="12" t="str">
        <f>IF(R17="","",VLOOKUP(IF(ISNUMBER(TRIM(R17)*1), VALUE(R17), R17), TecsysMdmEnabledValues5430039, 2, FALSE))</f>
        <v>No</v>
      </c>
      <c r="T17" s="12" t="str">
        <f>IF(R17="","",VLOOKUP(IF(ISNUMBER(TRIM(R17)*1), VALUE(R17), R17), TecsysMdmEnabledValues5430039, 2, FALSE))</f>
        <v>No</v>
      </c>
      <c r="U17" s="12" t="str">
        <f>IF(R17="","",VLOOKUP(IF(ISNUMBER(TRIM(R17)*1), VALUE(R17), R17), TecsysMdmEnabledValues5430039, 2, FALSE))</f>
        <v>No</v>
      </c>
      <c r="V17" s="14" t="str">
        <f>IF(R17="","",VLOOKUP(IF(ISNUMBER(TRIM(R17)*1), VALUE(R17), R17), TecsysMdmEnabledValues5430039, 2, FALSE))</f>
        <v>No</v>
      </c>
      <c r="W17" s="18" t="s">
        <v>53</v>
      </c>
      <c r="X17" s="22">
        <v>0</v>
      </c>
      <c r="Y17" s="15" t="str">
        <f>IF(X17="","",VLOOKUP(IF(ISNUMBER(TRIM(X17)*1), VALUE(X17), X17), TecsysShippingLabelOptionValues5430039, 2, FALSE))</f>
        <v>None</v>
      </c>
      <c r="Z17" s="15" t="str">
        <f>IF(X17="","",VLOOKUP(IF(ISNUMBER(TRIM(X17)*1), VALUE(X17), X17), TecsysShippingLabelOptionValues5430039, 2, FALSE))</f>
        <v>None</v>
      </c>
      <c r="AA17" s="15" t="str">
        <f>IF(X17="","",VLOOKUP(IF(ISNUMBER(TRIM(X17)*1), VALUE(X17), X17), TecsysShippingLabelOptionValues5430039, 2, FALSE))</f>
        <v>None</v>
      </c>
      <c r="AB17" s="15" t="str">
        <f>IF(X17="","",VLOOKUP(IF(ISNUMBER(TRIM(X17)*1), VALUE(X17), X17), TecsysShippingLabelOptionValues5430039, 2, FALSE))</f>
        <v>None</v>
      </c>
      <c r="AC17" s="22">
        <v>0</v>
      </c>
      <c r="AD17" s="15" t="str">
        <f>IF(AC17="","",VLOOKUP(IF(ISNUMBER(TRIM(AC17)*1), VALUE(AC17), AC17), TecsysCarrierLabelOptionValues5430039, 2, FALSE))</f>
        <v>None</v>
      </c>
      <c r="AE17" s="15" t="str">
        <f>IF(AC17="","",VLOOKUP(IF(ISNUMBER(TRIM(AC17)*1), VALUE(AC17), AC17), TecsysCarrierLabelOptionValues5430039, 2, FALSE))</f>
        <v>None</v>
      </c>
      <c r="AF17" s="15" t="str">
        <f>IF(AC17="","",VLOOKUP(IF(ISNUMBER(TRIM(AC17)*1), VALUE(AC17), AC17), TecsysCarrierLabelOptionValues5430039, 2, FALSE))</f>
        <v>None</v>
      </c>
      <c r="AG17" s="15" t="str">
        <f>IF(AC17="","",VLOOKUP(IF(ISNUMBER(TRIM(AC17)*1), VALUE(AC17), AC17), TecsysCarrierLabelOptionValues5430039, 2, FALSE))</f>
        <v>None</v>
      </c>
      <c r="AH17" s="20">
        <v>0</v>
      </c>
      <c r="AI17" s="12" t="str">
        <f>IF(AH17="","",VLOOKUP(IF(ISNUMBER(TRIM(AH17)*1), VALUE(AH17), AH17), TecsysShippingLabelRequiredValues5430039, 2, FALSE))</f>
        <v>No</v>
      </c>
      <c r="AJ17" s="12" t="str">
        <f>IF(AH17="","",VLOOKUP(IF(ISNUMBER(TRIM(AH17)*1), VALUE(AH17), AH17), TecsysShippingLabelRequiredValues5430039, 2, FALSE))</f>
        <v>No</v>
      </c>
      <c r="AK17" s="12" t="str">
        <f>IF(AH17="","",VLOOKUP(IF(ISNUMBER(TRIM(AH17)*1), VALUE(AH17), AH17), TecsysShippingLabelRequiredValues5430039, 2, FALSE))</f>
        <v>No</v>
      </c>
      <c r="AL17" s="14" t="str">
        <f>IF(AH17="","",VLOOKUP(IF(ISNUMBER(TRIM(AH17)*1), VALUE(AH17), AH17), TecsysShippingLabelRequiredValues5430039, 2, FALSE))</f>
        <v>No</v>
      </c>
      <c r="AM17" s="18" t="s">
        <v>52</v>
      </c>
      <c r="AN17" s="12" t="str">
        <f>IF(AM17="","",VLOOKUP(IF(ISNUMBER(TRIM(AM17)*1), VALUE(AM17), AM17), TecsysSmallPackageValues5430039, 2, FALSE))</f>
        <v>No</v>
      </c>
      <c r="AO17" s="12" t="str">
        <f>IF(AM17="","",VLOOKUP(IF(ISNUMBER(TRIM(AM17)*1), VALUE(AM17), AM17), TecsysSmallPackageValues5430039, 2, FALSE))</f>
        <v>No</v>
      </c>
      <c r="AP17" s="12" t="str">
        <f>IF(AM17="","",VLOOKUP(IF(ISNUMBER(TRIM(AM17)*1), VALUE(AM17), AM17), TecsysSmallPackageValues5430039, 2, FALSE))</f>
        <v>No</v>
      </c>
      <c r="AQ17" s="13" t="str">
        <f>IF(AM17="","",VLOOKUP(IF(ISNUMBER(TRIM(AM17)*1), VALUE(AM17), AM17), TecsysSmallPackageValues5430039, 2, FALSE))</f>
        <v>No</v>
      </c>
      <c r="AR17" s="18" t="s">
        <v>52</v>
      </c>
      <c r="AS17" s="12" t="str">
        <f>IF(AR17="","",VLOOKUP(IF(ISNUMBER(TRIM(AR17)*1), VALUE(AR17), AR17), TecsysMasterPackListRequiredValues5430039, 2, FALSE))</f>
        <v>No</v>
      </c>
      <c r="AT17" s="12" t="str">
        <f>IF(AR17="","",VLOOKUP(IF(ISNUMBER(TRIM(AR17)*1), VALUE(AR17), AR17), TecsysMasterPackListRequiredValues5430039, 2, FALSE))</f>
        <v>No</v>
      </c>
      <c r="AU17" s="12" t="str">
        <f>IF(AR17="","",VLOOKUP(IF(ISNUMBER(TRIM(AR17)*1), VALUE(AR17), AR17), TecsysMasterPackListRequiredValues5430039, 2, FALSE))</f>
        <v>No</v>
      </c>
      <c r="AV17" s="13" t="str">
        <f>IF(AR17="","",VLOOKUP(IF(ISNUMBER(TRIM(AR17)*1), VALUE(AR17), AR17), TecsysMasterPackListRequiredValues5430039, 2, FALSE))</f>
        <v>No</v>
      </c>
      <c r="AW17" s="18" t="s">
        <v>54</v>
      </c>
      <c r="AX17" s="12" t="str">
        <f>IF(AW17="","",VLOOKUP(IF(ISNUMBER(TRIM(AW17)*1), VALUE(AW17), AW17), TecsysBillOfLadingRequiredValues5430039, 2, FALSE))</f>
        <v>Yes</v>
      </c>
      <c r="AY17" s="12" t="str">
        <f>IF(AW17="","",VLOOKUP(IF(ISNUMBER(TRIM(AW17)*1), VALUE(AW17), AW17), TecsysBillOfLadingRequiredValues5430039, 2, FALSE))</f>
        <v>Yes</v>
      </c>
      <c r="AZ17" s="12" t="str">
        <f>IF(AW17="","",VLOOKUP(IF(ISNUMBER(TRIM(AW17)*1), VALUE(AW17), AW17), TecsysBillOfLadingRequiredValues5430039, 2, FALSE))</f>
        <v>Yes</v>
      </c>
      <c r="BA17" s="13" t="str">
        <f>IF(AW17="","",VLOOKUP(IF(ISNUMBER(TRIM(AW17)*1), VALUE(AW17), AW17), TecsysBillOfLadingRequiredValues5430039, 2, FALSE))</f>
        <v>Yes</v>
      </c>
      <c r="BB17" s="18" t="s">
        <v>54</v>
      </c>
      <c r="BC17" s="12" t="str">
        <f>IF(BB17="","",VLOOKUP(IF(ISNUMBER(TRIM(BB17)*1), VALUE(BB17), BB17), TecsysManifestRequiredValues5430039, 2, FALSE))</f>
        <v>Yes</v>
      </c>
      <c r="BD17" s="12" t="str">
        <f>IF(BB17="","",VLOOKUP(IF(ISNUMBER(TRIM(BB17)*1), VALUE(BB17), BB17), TecsysManifestRequiredValues5430039, 2, FALSE))</f>
        <v>Yes</v>
      </c>
      <c r="BE17" s="12" t="str">
        <f>IF(BB17="","",VLOOKUP(IF(ISNUMBER(TRIM(BB17)*1), VALUE(BB17), BB17), TecsysManifestRequiredValues5430039, 2, FALSE))</f>
        <v>Yes</v>
      </c>
      <c r="BF17" s="13" t="str">
        <f>IF(BB17="","",VLOOKUP(IF(ISNUMBER(TRIM(BB17)*1), VALUE(BB17), BB17), TecsysManifestRequiredValues5430039, 2, FALSE))</f>
        <v>Yes</v>
      </c>
      <c r="BG17" s="18" t="s">
        <v>52</v>
      </c>
      <c r="BH17" s="12" t="str">
        <f>IF(BG17="","",VLOOKUP(IF(ISNUMBER(TRIM(BG17)*1), VALUE(BG17), BG17), TecsysProBillRequiredValues5430039, 2, FALSE))</f>
        <v>No</v>
      </c>
      <c r="BI17" s="12" t="str">
        <f>IF(BG17="","",VLOOKUP(IF(ISNUMBER(TRIM(BG17)*1), VALUE(BG17), BG17), TecsysProBillRequiredValues5430039, 2, FALSE))</f>
        <v>No</v>
      </c>
      <c r="BJ17" s="12" t="str">
        <f>IF(BG17="","",VLOOKUP(IF(ISNUMBER(TRIM(BG17)*1), VALUE(BG17), BG17), TecsysProBillRequiredValues5430039, 2, FALSE))</f>
        <v>No</v>
      </c>
      <c r="BK17" s="13" t="str">
        <f>IF(BG17="","",VLOOKUP(IF(ISNUMBER(TRIM(BG17)*1), VALUE(BG17), BG17), TecsysProBillRequiredValues5430039, 2, FALSE))</f>
        <v>No</v>
      </c>
      <c r="BL17" s="18" t="s">
        <v>54</v>
      </c>
      <c r="BM17" s="12" t="str">
        <f>IF(BL17="","",VLOOKUP(IF(ISNUMBER(TRIM(BL17)*1), VALUE(BL17), BL17), TecsysVerifyTrailerValues5430039, 2, FALSE))</f>
        <v>Yes</v>
      </c>
      <c r="BN17" s="12" t="str">
        <f>IF(BL17="","",VLOOKUP(IF(ISNUMBER(TRIM(BL17)*1), VALUE(BL17), BL17), TecsysVerifyTrailerValues5430039, 2, FALSE))</f>
        <v>Yes</v>
      </c>
      <c r="BO17" s="12" t="str">
        <f>IF(BL17="","",VLOOKUP(IF(ISNUMBER(TRIM(BL17)*1), VALUE(BL17), BL17), TecsysVerifyTrailerValues5430039, 2, FALSE))</f>
        <v>Yes</v>
      </c>
      <c r="BP17" s="13" t="str">
        <f>IF(BL17="","",VLOOKUP(IF(ISNUMBER(TRIM(BL17)*1), VALUE(BL17), BL17), TecsysVerifyTrailerValues5430039, 2, FALSE))</f>
        <v>Yes</v>
      </c>
      <c r="BQ17" s="20">
        <v>0</v>
      </c>
      <c r="BR17" s="12" t="str">
        <f>IF(BQ17="","",VLOOKUP(IF(ISNUMBER(TRIM(BQ17)*1), VALUE(BQ17), BQ17), TecsysAutomaticShipCompleteValues5430039, 2, FALSE))</f>
        <v>No</v>
      </c>
      <c r="BS17" s="12" t="str">
        <f>IF(BQ17="","",VLOOKUP(IF(ISNUMBER(TRIM(BQ17)*1), VALUE(BQ17), BQ17), TecsysAutomaticShipCompleteValues5430039, 2, FALSE))</f>
        <v>No</v>
      </c>
      <c r="BT17" s="12" t="str">
        <f>IF(BQ17="","",VLOOKUP(IF(ISNUMBER(TRIM(BQ17)*1), VALUE(BQ17), BQ17), TecsysAutomaticShipCompleteValues5430039, 2, FALSE))</f>
        <v>No</v>
      </c>
      <c r="BU17" s="14" t="str">
        <f>IF(BQ17="","",VLOOKUP(IF(ISNUMBER(TRIM(BQ17)*1), VALUE(BQ17), BQ17), TecsysAutomaticShipCompleteValues5430039, 2, FALSE))</f>
        <v>No</v>
      </c>
      <c r="BV17" s="18" t="s">
        <v>53</v>
      </c>
      <c r="BW17" s="18" t="s">
        <v>53</v>
      </c>
      <c r="BX17" s="24">
        <v>500</v>
      </c>
      <c r="BY17" s="18" t="s">
        <v>52</v>
      </c>
      <c r="BZ17" s="12" t="str">
        <f>IF(BY17="","",VLOOKUP(IF(ISNUMBER(TRIM(BY17)*1), VALUE(BY17), BY17), TecsysAllowFreightChargesValues5430039, 2, FALSE))</f>
        <v>No</v>
      </c>
      <c r="CA17" s="12" t="str">
        <f>IF(BY17="","",VLOOKUP(IF(ISNUMBER(TRIM(BY17)*1), VALUE(BY17), BY17), TecsysAllowFreightChargesValues5430039, 2, FALSE))</f>
        <v>No</v>
      </c>
      <c r="CB17" s="12" t="str">
        <f>IF(BY17="","",VLOOKUP(IF(ISNUMBER(TRIM(BY17)*1), VALUE(BY17), BY17), TecsysAllowFreightChargesValues5430039, 2, FALSE))</f>
        <v>No</v>
      </c>
      <c r="CC17" s="13" t="str">
        <f>IF(BY17="","",VLOOKUP(IF(ISNUMBER(TRIM(BY17)*1), VALUE(BY17), BY17), TecsysAllowFreightChargesValues5430039, 2, FALSE))</f>
        <v>No</v>
      </c>
      <c r="CD17" s="25">
        <v>20</v>
      </c>
    </row>
    <row r="18" spans="1:82" ht="15.75" thickBot="1">
      <c r="A18" s="28" t="s">
        <v>172</v>
      </c>
      <c r="B18" s="17" t="s">
        <v>49</v>
      </c>
      <c r="C18" s="17" t="s">
        <v>83</v>
      </c>
      <c r="D18" s="13" t="s">
        <v>84</v>
      </c>
      <c r="E18" s="31" t="s">
        <v>337</v>
      </c>
      <c r="F18" s="18" t="s">
        <v>83</v>
      </c>
      <c r="G18" s="18" t="s">
        <v>51</v>
      </c>
      <c r="H18" s="12" t="str">
        <f>IF(G18="","",VLOOKUP(IF(ISNUMBER(TRIM(G18)*1), VALUE(G18), G18), TecsysCarrierServiceTypeValues5430039, 2, FALSE))</f>
        <v>Truck Service</v>
      </c>
      <c r="I18" s="12" t="str">
        <f>IF(G18="","",VLOOKUP(IF(ISNUMBER(TRIM(G18)*1), VALUE(G18), G18), TecsysCarrierServiceTypeValues5430039, 2, FALSE))</f>
        <v>Truck Service</v>
      </c>
      <c r="J18" s="12" t="str">
        <f>IF(G18="","",VLOOKUP(IF(ISNUMBER(TRIM(G18)*1), VALUE(G18), G18), TecsysCarrierServiceTypeValues5430039, 2, FALSE))</f>
        <v>Truck Service</v>
      </c>
      <c r="K18" s="13" t="str">
        <f>IF(G18="","",VLOOKUP(IF(ISNUMBER(TRIM(G18)*1), VALUE(G18), G18), TecsysCarrierServiceTypeValues5430039, 2, FALSE))</f>
        <v>Truck Service</v>
      </c>
      <c r="L18" s="18" t="s">
        <v>52</v>
      </c>
      <c r="M18" s="12" t="str">
        <f>IF(L18="","",VLOOKUP(IF(ISNUMBER(TRIM(L18)*1), VALUE(L18), L18), TecsysTmsEnabledValues5430039, 2, FALSE))</f>
        <v>No</v>
      </c>
      <c r="N18" s="12" t="str">
        <f>IF(L18="","",VLOOKUP(IF(ISNUMBER(TRIM(L18)*1), VALUE(L18), L18), TecsysTmsEnabledValues5430039, 2, FALSE))</f>
        <v>No</v>
      </c>
      <c r="O18" s="12" t="str">
        <f>IF(L18="","",VLOOKUP(IF(ISNUMBER(TRIM(L18)*1), VALUE(L18), L18), TecsysTmsEnabledValues5430039, 2, FALSE))</f>
        <v>No</v>
      </c>
      <c r="P18" s="13" t="str">
        <f>IF(L18="","",VLOOKUP(IF(ISNUMBER(TRIM(L18)*1), VALUE(L18), L18), TecsysTmsEnabledValues5430039, 2, FALSE))</f>
        <v>No</v>
      </c>
      <c r="Q18" s="18" t="s">
        <v>53</v>
      </c>
      <c r="R18" s="20">
        <v>0</v>
      </c>
      <c r="S18" s="12" t="str">
        <f>IF(R18="","",VLOOKUP(IF(ISNUMBER(TRIM(R18)*1), VALUE(R18), R18), TecsysMdmEnabledValues5430039, 2, FALSE))</f>
        <v>No</v>
      </c>
      <c r="T18" s="12" t="str">
        <f>IF(R18="","",VLOOKUP(IF(ISNUMBER(TRIM(R18)*1), VALUE(R18), R18), TecsysMdmEnabledValues5430039, 2, FALSE))</f>
        <v>No</v>
      </c>
      <c r="U18" s="12" t="str">
        <f>IF(R18="","",VLOOKUP(IF(ISNUMBER(TRIM(R18)*1), VALUE(R18), R18), TecsysMdmEnabledValues5430039, 2, FALSE))</f>
        <v>No</v>
      </c>
      <c r="V18" s="14" t="str">
        <f>IF(R18="","",VLOOKUP(IF(ISNUMBER(TRIM(R18)*1), VALUE(R18), R18), TecsysMdmEnabledValues5430039, 2, FALSE))</f>
        <v>No</v>
      </c>
      <c r="W18" s="18" t="s">
        <v>53</v>
      </c>
      <c r="X18" s="22">
        <v>0</v>
      </c>
      <c r="Y18" s="15" t="str">
        <f>IF(X18="","",VLOOKUP(IF(ISNUMBER(TRIM(X18)*1), VALUE(X18), X18), TecsysShippingLabelOptionValues5430039, 2, FALSE))</f>
        <v>None</v>
      </c>
      <c r="Z18" s="15" t="str">
        <f>IF(X18="","",VLOOKUP(IF(ISNUMBER(TRIM(X18)*1), VALUE(X18), X18), TecsysShippingLabelOptionValues5430039, 2, FALSE))</f>
        <v>None</v>
      </c>
      <c r="AA18" s="15" t="str">
        <f>IF(X18="","",VLOOKUP(IF(ISNUMBER(TRIM(X18)*1), VALUE(X18), X18), TecsysShippingLabelOptionValues5430039, 2, FALSE))</f>
        <v>None</v>
      </c>
      <c r="AB18" s="15" t="str">
        <f>IF(X18="","",VLOOKUP(IF(ISNUMBER(TRIM(X18)*1), VALUE(X18), X18), TecsysShippingLabelOptionValues5430039, 2, FALSE))</f>
        <v>None</v>
      </c>
      <c r="AC18" s="22">
        <v>0</v>
      </c>
      <c r="AD18" s="15" t="str">
        <f>IF(AC18="","",VLOOKUP(IF(ISNUMBER(TRIM(AC18)*1), VALUE(AC18), AC18), TecsysCarrierLabelOptionValues5430039, 2, FALSE))</f>
        <v>None</v>
      </c>
      <c r="AE18" s="15" t="str">
        <f>IF(AC18="","",VLOOKUP(IF(ISNUMBER(TRIM(AC18)*1), VALUE(AC18), AC18), TecsysCarrierLabelOptionValues5430039, 2, FALSE))</f>
        <v>None</v>
      </c>
      <c r="AF18" s="15" t="str">
        <f>IF(AC18="","",VLOOKUP(IF(ISNUMBER(TRIM(AC18)*1), VALUE(AC18), AC18), TecsysCarrierLabelOptionValues5430039, 2, FALSE))</f>
        <v>None</v>
      </c>
      <c r="AG18" s="15" t="str">
        <f>IF(AC18="","",VLOOKUP(IF(ISNUMBER(TRIM(AC18)*1), VALUE(AC18), AC18), TecsysCarrierLabelOptionValues5430039, 2, FALSE))</f>
        <v>None</v>
      </c>
      <c r="AH18" s="20">
        <v>0</v>
      </c>
      <c r="AI18" s="12" t="str">
        <f>IF(AH18="","",VLOOKUP(IF(ISNUMBER(TRIM(AH18)*1), VALUE(AH18), AH18), TecsysShippingLabelRequiredValues5430039, 2, FALSE))</f>
        <v>No</v>
      </c>
      <c r="AJ18" s="12" t="str">
        <f>IF(AH18="","",VLOOKUP(IF(ISNUMBER(TRIM(AH18)*1), VALUE(AH18), AH18), TecsysShippingLabelRequiredValues5430039, 2, FALSE))</f>
        <v>No</v>
      </c>
      <c r="AK18" s="12" t="str">
        <f>IF(AH18="","",VLOOKUP(IF(ISNUMBER(TRIM(AH18)*1), VALUE(AH18), AH18), TecsysShippingLabelRequiredValues5430039, 2, FALSE))</f>
        <v>No</v>
      </c>
      <c r="AL18" s="14" t="str">
        <f>IF(AH18="","",VLOOKUP(IF(ISNUMBER(TRIM(AH18)*1), VALUE(AH18), AH18), TecsysShippingLabelRequiredValues5430039, 2, FALSE))</f>
        <v>No</v>
      </c>
      <c r="AM18" s="18" t="s">
        <v>52</v>
      </c>
      <c r="AN18" s="12" t="str">
        <f>IF(AM18="","",VLOOKUP(IF(ISNUMBER(TRIM(AM18)*1), VALUE(AM18), AM18), TecsysSmallPackageValues5430039, 2, FALSE))</f>
        <v>No</v>
      </c>
      <c r="AO18" s="12" t="str">
        <f>IF(AM18="","",VLOOKUP(IF(ISNUMBER(TRIM(AM18)*1), VALUE(AM18), AM18), TecsysSmallPackageValues5430039, 2, FALSE))</f>
        <v>No</v>
      </c>
      <c r="AP18" s="12" t="str">
        <f>IF(AM18="","",VLOOKUP(IF(ISNUMBER(TRIM(AM18)*1), VALUE(AM18), AM18), TecsysSmallPackageValues5430039, 2, FALSE))</f>
        <v>No</v>
      </c>
      <c r="AQ18" s="13" t="str">
        <f>IF(AM18="","",VLOOKUP(IF(ISNUMBER(TRIM(AM18)*1), VALUE(AM18), AM18), TecsysSmallPackageValues5430039, 2, FALSE))</f>
        <v>No</v>
      </c>
      <c r="AR18" s="18" t="s">
        <v>52</v>
      </c>
      <c r="AS18" s="12" t="str">
        <f>IF(AR18="","",VLOOKUP(IF(ISNUMBER(TRIM(AR18)*1), VALUE(AR18), AR18), TecsysMasterPackListRequiredValues5430039, 2, FALSE))</f>
        <v>No</v>
      </c>
      <c r="AT18" s="12" t="str">
        <f>IF(AR18="","",VLOOKUP(IF(ISNUMBER(TRIM(AR18)*1), VALUE(AR18), AR18), TecsysMasterPackListRequiredValues5430039, 2, FALSE))</f>
        <v>No</v>
      </c>
      <c r="AU18" s="12" t="str">
        <f>IF(AR18="","",VLOOKUP(IF(ISNUMBER(TRIM(AR18)*1), VALUE(AR18), AR18), TecsysMasterPackListRequiredValues5430039, 2, FALSE))</f>
        <v>No</v>
      </c>
      <c r="AV18" s="13" t="str">
        <f>IF(AR18="","",VLOOKUP(IF(ISNUMBER(TRIM(AR18)*1), VALUE(AR18), AR18), TecsysMasterPackListRequiredValues5430039, 2, FALSE))</f>
        <v>No</v>
      </c>
      <c r="AW18" s="18" t="s">
        <v>54</v>
      </c>
      <c r="AX18" s="12" t="str">
        <f>IF(AW18="","",VLOOKUP(IF(ISNUMBER(TRIM(AW18)*1), VALUE(AW18), AW18), TecsysBillOfLadingRequiredValues5430039, 2, FALSE))</f>
        <v>Yes</v>
      </c>
      <c r="AY18" s="12" t="str">
        <f>IF(AW18="","",VLOOKUP(IF(ISNUMBER(TRIM(AW18)*1), VALUE(AW18), AW18), TecsysBillOfLadingRequiredValues5430039, 2, FALSE))</f>
        <v>Yes</v>
      </c>
      <c r="AZ18" s="12" t="str">
        <f>IF(AW18="","",VLOOKUP(IF(ISNUMBER(TRIM(AW18)*1), VALUE(AW18), AW18), TecsysBillOfLadingRequiredValues5430039, 2, FALSE))</f>
        <v>Yes</v>
      </c>
      <c r="BA18" s="13" t="str">
        <f>IF(AW18="","",VLOOKUP(IF(ISNUMBER(TRIM(AW18)*1), VALUE(AW18), AW18), TecsysBillOfLadingRequiredValues5430039, 2, FALSE))</f>
        <v>Yes</v>
      </c>
      <c r="BB18" s="18" t="s">
        <v>54</v>
      </c>
      <c r="BC18" s="12" t="str">
        <f>IF(BB18="","",VLOOKUP(IF(ISNUMBER(TRIM(BB18)*1), VALUE(BB18), BB18), TecsysManifestRequiredValues5430039, 2, FALSE))</f>
        <v>Yes</v>
      </c>
      <c r="BD18" s="12" t="str">
        <f>IF(BB18="","",VLOOKUP(IF(ISNUMBER(TRIM(BB18)*1), VALUE(BB18), BB18), TecsysManifestRequiredValues5430039, 2, FALSE))</f>
        <v>Yes</v>
      </c>
      <c r="BE18" s="12" t="str">
        <f>IF(BB18="","",VLOOKUP(IF(ISNUMBER(TRIM(BB18)*1), VALUE(BB18), BB18), TecsysManifestRequiredValues5430039, 2, FALSE))</f>
        <v>Yes</v>
      </c>
      <c r="BF18" s="13" t="str">
        <f>IF(BB18="","",VLOOKUP(IF(ISNUMBER(TRIM(BB18)*1), VALUE(BB18), BB18), TecsysManifestRequiredValues5430039, 2, FALSE))</f>
        <v>Yes</v>
      </c>
      <c r="BG18" s="18" t="s">
        <v>52</v>
      </c>
      <c r="BH18" s="12" t="str">
        <f>IF(BG18="","",VLOOKUP(IF(ISNUMBER(TRIM(BG18)*1), VALUE(BG18), BG18), TecsysProBillRequiredValues5430039, 2, FALSE))</f>
        <v>No</v>
      </c>
      <c r="BI18" s="12" t="str">
        <f>IF(BG18="","",VLOOKUP(IF(ISNUMBER(TRIM(BG18)*1), VALUE(BG18), BG18), TecsysProBillRequiredValues5430039, 2, FALSE))</f>
        <v>No</v>
      </c>
      <c r="BJ18" s="12" t="str">
        <f>IF(BG18="","",VLOOKUP(IF(ISNUMBER(TRIM(BG18)*1), VALUE(BG18), BG18), TecsysProBillRequiredValues5430039, 2, FALSE))</f>
        <v>No</v>
      </c>
      <c r="BK18" s="13" t="str">
        <f>IF(BG18="","",VLOOKUP(IF(ISNUMBER(TRIM(BG18)*1), VALUE(BG18), BG18), TecsysProBillRequiredValues5430039, 2, FALSE))</f>
        <v>No</v>
      </c>
      <c r="BL18" s="18" t="s">
        <v>54</v>
      </c>
      <c r="BM18" s="12" t="str">
        <f>IF(BL18="","",VLOOKUP(IF(ISNUMBER(TRIM(BL18)*1), VALUE(BL18), BL18), TecsysVerifyTrailerValues5430039, 2, FALSE))</f>
        <v>Yes</v>
      </c>
      <c r="BN18" s="12" t="str">
        <f>IF(BL18="","",VLOOKUP(IF(ISNUMBER(TRIM(BL18)*1), VALUE(BL18), BL18), TecsysVerifyTrailerValues5430039, 2, FALSE))</f>
        <v>Yes</v>
      </c>
      <c r="BO18" s="12" t="str">
        <f>IF(BL18="","",VLOOKUP(IF(ISNUMBER(TRIM(BL18)*1), VALUE(BL18), BL18), TecsysVerifyTrailerValues5430039, 2, FALSE))</f>
        <v>Yes</v>
      </c>
      <c r="BP18" s="13" t="str">
        <f>IF(BL18="","",VLOOKUP(IF(ISNUMBER(TRIM(BL18)*1), VALUE(BL18), BL18), TecsysVerifyTrailerValues5430039, 2, FALSE))</f>
        <v>Yes</v>
      </c>
      <c r="BQ18" s="20">
        <v>0</v>
      </c>
      <c r="BR18" s="12" t="str">
        <f>IF(BQ18="","",VLOOKUP(IF(ISNUMBER(TRIM(BQ18)*1), VALUE(BQ18), BQ18), TecsysAutomaticShipCompleteValues5430039, 2, FALSE))</f>
        <v>No</v>
      </c>
      <c r="BS18" s="12" t="str">
        <f>IF(BQ18="","",VLOOKUP(IF(ISNUMBER(TRIM(BQ18)*1), VALUE(BQ18), BQ18), TecsysAutomaticShipCompleteValues5430039, 2, FALSE))</f>
        <v>No</v>
      </c>
      <c r="BT18" s="12" t="str">
        <f>IF(BQ18="","",VLOOKUP(IF(ISNUMBER(TRIM(BQ18)*1), VALUE(BQ18), BQ18), TecsysAutomaticShipCompleteValues5430039, 2, FALSE))</f>
        <v>No</v>
      </c>
      <c r="BU18" s="14" t="str">
        <f>IF(BQ18="","",VLOOKUP(IF(ISNUMBER(TRIM(BQ18)*1), VALUE(BQ18), BQ18), TecsysAutomaticShipCompleteValues5430039, 2, FALSE))</f>
        <v>No</v>
      </c>
      <c r="BV18" s="18" t="s">
        <v>53</v>
      </c>
      <c r="BW18" s="18" t="s">
        <v>53</v>
      </c>
      <c r="BX18" s="24">
        <v>500</v>
      </c>
      <c r="BY18" s="18" t="s">
        <v>52</v>
      </c>
      <c r="BZ18" s="12" t="str">
        <f>IF(BY18="","",VLOOKUP(IF(ISNUMBER(TRIM(BY18)*1), VALUE(BY18), BY18), TecsysAllowFreightChargesValues5430039, 2, FALSE))</f>
        <v>No</v>
      </c>
      <c r="CA18" s="12" t="str">
        <f>IF(BY18="","",VLOOKUP(IF(ISNUMBER(TRIM(BY18)*1), VALUE(BY18), BY18), TecsysAllowFreightChargesValues5430039, 2, FALSE))</f>
        <v>No</v>
      </c>
      <c r="CB18" s="12" t="str">
        <f>IF(BY18="","",VLOOKUP(IF(ISNUMBER(TRIM(BY18)*1), VALUE(BY18), BY18), TecsysAllowFreightChargesValues5430039, 2, FALSE))</f>
        <v>No</v>
      </c>
      <c r="CC18" s="13" t="str">
        <f>IF(BY18="","",VLOOKUP(IF(ISNUMBER(TRIM(BY18)*1), VALUE(BY18), BY18), TecsysAllowFreightChargesValues5430039, 2, FALSE))</f>
        <v>No</v>
      </c>
      <c r="CD18" s="25">
        <v>22</v>
      </c>
    </row>
    <row r="19" spans="1:82" ht="15.75" thickBot="1">
      <c r="A19" s="28" t="s">
        <v>172</v>
      </c>
      <c r="B19" s="17" t="s">
        <v>49</v>
      </c>
      <c r="C19" s="17" t="s">
        <v>85</v>
      </c>
      <c r="D19" s="13" t="s">
        <v>86</v>
      </c>
      <c r="E19" s="31" t="s">
        <v>337</v>
      </c>
      <c r="F19" s="18" t="s">
        <v>85</v>
      </c>
      <c r="G19" s="18" t="s">
        <v>51</v>
      </c>
      <c r="H19" s="12" t="str">
        <f>IF(G19="","",VLOOKUP(IF(ISNUMBER(TRIM(G19)*1), VALUE(G19), G19), TecsysCarrierServiceTypeValues5430039, 2, FALSE))</f>
        <v>Truck Service</v>
      </c>
      <c r="I19" s="12" t="str">
        <f>IF(G19="","",VLOOKUP(IF(ISNUMBER(TRIM(G19)*1), VALUE(G19), G19), TecsysCarrierServiceTypeValues5430039, 2, FALSE))</f>
        <v>Truck Service</v>
      </c>
      <c r="J19" s="12" t="str">
        <f>IF(G19="","",VLOOKUP(IF(ISNUMBER(TRIM(G19)*1), VALUE(G19), G19), TecsysCarrierServiceTypeValues5430039, 2, FALSE))</f>
        <v>Truck Service</v>
      </c>
      <c r="K19" s="13" t="str">
        <f>IF(G19="","",VLOOKUP(IF(ISNUMBER(TRIM(G19)*1), VALUE(G19), G19), TecsysCarrierServiceTypeValues5430039, 2, FALSE))</f>
        <v>Truck Service</v>
      </c>
      <c r="L19" s="18" t="s">
        <v>52</v>
      </c>
      <c r="M19" s="12" t="str">
        <f>IF(L19="","",VLOOKUP(IF(ISNUMBER(TRIM(L19)*1), VALUE(L19), L19), TecsysTmsEnabledValues5430039, 2, FALSE))</f>
        <v>No</v>
      </c>
      <c r="N19" s="12" t="str">
        <f>IF(L19="","",VLOOKUP(IF(ISNUMBER(TRIM(L19)*1), VALUE(L19), L19), TecsysTmsEnabledValues5430039, 2, FALSE))</f>
        <v>No</v>
      </c>
      <c r="O19" s="12" t="str">
        <f>IF(L19="","",VLOOKUP(IF(ISNUMBER(TRIM(L19)*1), VALUE(L19), L19), TecsysTmsEnabledValues5430039, 2, FALSE))</f>
        <v>No</v>
      </c>
      <c r="P19" s="13" t="str">
        <f>IF(L19="","",VLOOKUP(IF(ISNUMBER(TRIM(L19)*1), VALUE(L19), L19), TecsysTmsEnabledValues5430039, 2, FALSE))</f>
        <v>No</v>
      </c>
      <c r="Q19" s="18" t="s">
        <v>53</v>
      </c>
      <c r="R19" s="20">
        <v>0</v>
      </c>
      <c r="S19" s="12" t="str">
        <f>IF(R19="","",VLOOKUP(IF(ISNUMBER(TRIM(R19)*1), VALUE(R19), R19), TecsysMdmEnabledValues5430039, 2, FALSE))</f>
        <v>No</v>
      </c>
      <c r="T19" s="12" t="str">
        <f>IF(R19="","",VLOOKUP(IF(ISNUMBER(TRIM(R19)*1), VALUE(R19), R19), TecsysMdmEnabledValues5430039, 2, FALSE))</f>
        <v>No</v>
      </c>
      <c r="U19" s="12" t="str">
        <f>IF(R19="","",VLOOKUP(IF(ISNUMBER(TRIM(R19)*1), VALUE(R19), R19), TecsysMdmEnabledValues5430039, 2, FALSE))</f>
        <v>No</v>
      </c>
      <c r="V19" s="14" t="str">
        <f>IF(R19="","",VLOOKUP(IF(ISNUMBER(TRIM(R19)*1), VALUE(R19), R19), TecsysMdmEnabledValues5430039, 2, FALSE))</f>
        <v>No</v>
      </c>
      <c r="W19" s="18" t="s">
        <v>53</v>
      </c>
      <c r="X19" s="22">
        <v>0</v>
      </c>
      <c r="Y19" s="15" t="str">
        <f>IF(X19="","",VLOOKUP(IF(ISNUMBER(TRIM(X19)*1), VALUE(X19), X19), TecsysShippingLabelOptionValues5430039, 2, FALSE))</f>
        <v>None</v>
      </c>
      <c r="Z19" s="15" t="str">
        <f>IF(X19="","",VLOOKUP(IF(ISNUMBER(TRIM(X19)*1), VALUE(X19), X19), TecsysShippingLabelOptionValues5430039, 2, FALSE))</f>
        <v>None</v>
      </c>
      <c r="AA19" s="15" t="str">
        <f>IF(X19="","",VLOOKUP(IF(ISNUMBER(TRIM(X19)*1), VALUE(X19), X19), TecsysShippingLabelOptionValues5430039, 2, FALSE))</f>
        <v>None</v>
      </c>
      <c r="AB19" s="15" t="str">
        <f>IF(X19="","",VLOOKUP(IF(ISNUMBER(TRIM(X19)*1), VALUE(X19), X19), TecsysShippingLabelOptionValues5430039, 2, FALSE))</f>
        <v>None</v>
      </c>
      <c r="AC19" s="22">
        <v>0</v>
      </c>
      <c r="AD19" s="15" t="str">
        <f>IF(AC19="","",VLOOKUP(IF(ISNUMBER(TRIM(AC19)*1), VALUE(AC19), AC19), TecsysCarrierLabelOptionValues5430039, 2, FALSE))</f>
        <v>None</v>
      </c>
      <c r="AE19" s="15" t="str">
        <f>IF(AC19="","",VLOOKUP(IF(ISNUMBER(TRIM(AC19)*1), VALUE(AC19), AC19), TecsysCarrierLabelOptionValues5430039, 2, FALSE))</f>
        <v>None</v>
      </c>
      <c r="AF19" s="15" t="str">
        <f>IF(AC19="","",VLOOKUP(IF(ISNUMBER(TRIM(AC19)*1), VALUE(AC19), AC19), TecsysCarrierLabelOptionValues5430039, 2, FALSE))</f>
        <v>None</v>
      </c>
      <c r="AG19" s="15" t="str">
        <f>IF(AC19="","",VLOOKUP(IF(ISNUMBER(TRIM(AC19)*1), VALUE(AC19), AC19), TecsysCarrierLabelOptionValues5430039, 2, FALSE))</f>
        <v>None</v>
      </c>
      <c r="AH19" s="20">
        <v>0</v>
      </c>
      <c r="AI19" s="12" t="str">
        <f>IF(AH19="","",VLOOKUP(IF(ISNUMBER(TRIM(AH19)*1), VALUE(AH19), AH19), TecsysShippingLabelRequiredValues5430039, 2, FALSE))</f>
        <v>No</v>
      </c>
      <c r="AJ19" s="12" t="str">
        <f>IF(AH19="","",VLOOKUP(IF(ISNUMBER(TRIM(AH19)*1), VALUE(AH19), AH19), TecsysShippingLabelRequiredValues5430039, 2, FALSE))</f>
        <v>No</v>
      </c>
      <c r="AK19" s="12" t="str">
        <f>IF(AH19="","",VLOOKUP(IF(ISNUMBER(TRIM(AH19)*1), VALUE(AH19), AH19), TecsysShippingLabelRequiredValues5430039, 2, FALSE))</f>
        <v>No</v>
      </c>
      <c r="AL19" s="14" t="str">
        <f>IF(AH19="","",VLOOKUP(IF(ISNUMBER(TRIM(AH19)*1), VALUE(AH19), AH19), TecsysShippingLabelRequiredValues5430039, 2, FALSE))</f>
        <v>No</v>
      </c>
      <c r="AM19" s="18" t="s">
        <v>52</v>
      </c>
      <c r="AN19" s="12" t="str">
        <f>IF(AM19="","",VLOOKUP(IF(ISNUMBER(TRIM(AM19)*1), VALUE(AM19), AM19), TecsysSmallPackageValues5430039, 2, FALSE))</f>
        <v>No</v>
      </c>
      <c r="AO19" s="12" t="str">
        <f>IF(AM19="","",VLOOKUP(IF(ISNUMBER(TRIM(AM19)*1), VALUE(AM19), AM19), TecsysSmallPackageValues5430039, 2, FALSE))</f>
        <v>No</v>
      </c>
      <c r="AP19" s="12" t="str">
        <f>IF(AM19="","",VLOOKUP(IF(ISNUMBER(TRIM(AM19)*1), VALUE(AM19), AM19), TecsysSmallPackageValues5430039, 2, FALSE))</f>
        <v>No</v>
      </c>
      <c r="AQ19" s="13" t="str">
        <f>IF(AM19="","",VLOOKUP(IF(ISNUMBER(TRIM(AM19)*1), VALUE(AM19), AM19), TecsysSmallPackageValues5430039, 2, FALSE))</f>
        <v>No</v>
      </c>
      <c r="AR19" s="18" t="s">
        <v>52</v>
      </c>
      <c r="AS19" s="12" t="str">
        <f>IF(AR19="","",VLOOKUP(IF(ISNUMBER(TRIM(AR19)*1), VALUE(AR19), AR19), TecsysMasterPackListRequiredValues5430039, 2, FALSE))</f>
        <v>No</v>
      </c>
      <c r="AT19" s="12" t="str">
        <f>IF(AR19="","",VLOOKUP(IF(ISNUMBER(TRIM(AR19)*1), VALUE(AR19), AR19), TecsysMasterPackListRequiredValues5430039, 2, FALSE))</f>
        <v>No</v>
      </c>
      <c r="AU19" s="12" t="str">
        <f>IF(AR19="","",VLOOKUP(IF(ISNUMBER(TRIM(AR19)*1), VALUE(AR19), AR19), TecsysMasterPackListRequiredValues5430039, 2, FALSE))</f>
        <v>No</v>
      </c>
      <c r="AV19" s="13" t="str">
        <f>IF(AR19="","",VLOOKUP(IF(ISNUMBER(TRIM(AR19)*1), VALUE(AR19), AR19), TecsysMasterPackListRequiredValues5430039, 2, FALSE))</f>
        <v>No</v>
      </c>
      <c r="AW19" s="18" t="s">
        <v>54</v>
      </c>
      <c r="AX19" s="12" t="str">
        <f>IF(AW19="","",VLOOKUP(IF(ISNUMBER(TRIM(AW19)*1), VALUE(AW19), AW19), TecsysBillOfLadingRequiredValues5430039, 2, FALSE))</f>
        <v>Yes</v>
      </c>
      <c r="AY19" s="12" t="str">
        <f>IF(AW19="","",VLOOKUP(IF(ISNUMBER(TRIM(AW19)*1), VALUE(AW19), AW19), TecsysBillOfLadingRequiredValues5430039, 2, FALSE))</f>
        <v>Yes</v>
      </c>
      <c r="AZ19" s="12" t="str">
        <f>IF(AW19="","",VLOOKUP(IF(ISNUMBER(TRIM(AW19)*1), VALUE(AW19), AW19), TecsysBillOfLadingRequiredValues5430039, 2, FALSE))</f>
        <v>Yes</v>
      </c>
      <c r="BA19" s="13" t="str">
        <f>IF(AW19="","",VLOOKUP(IF(ISNUMBER(TRIM(AW19)*1), VALUE(AW19), AW19), TecsysBillOfLadingRequiredValues5430039, 2, FALSE))</f>
        <v>Yes</v>
      </c>
      <c r="BB19" s="18" t="s">
        <v>54</v>
      </c>
      <c r="BC19" s="12" t="str">
        <f>IF(BB19="","",VLOOKUP(IF(ISNUMBER(TRIM(BB19)*1), VALUE(BB19), BB19), TecsysManifestRequiredValues5430039, 2, FALSE))</f>
        <v>Yes</v>
      </c>
      <c r="BD19" s="12" t="str">
        <f>IF(BB19="","",VLOOKUP(IF(ISNUMBER(TRIM(BB19)*1), VALUE(BB19), BB19), TecsysManifestRequiredValues5430039, 2, FALSE))</f>
        <v>Yes</v>
      </c>
      <c r="BE19" s="12" t="str">
        <f>IF(BB19="","",VLOOKUP(IF(ISNUMBER(TRIM(BB19)*1), VALUE(BB19), BB19), TecsysManifestRequiredValues5430039, 2, FALSE))</f>
        <v>Yes</v>
      </c>
      <c r="BF19" s="13" t="str">
        <f>IF(BB19="","",VLOOKUP(IF(ISNUMBER(TRIM(BB19)*1), VALUE(BB19), BB19), TecsysManifestRequiredValues5430039, 2, FALSE))</f>
        <v>Yes</v>
      </c>
      <c r="BG19" s="18" t="s">
        <v>52</v>
      </c>
      <c r="BH19" s="12" t="str">
        <f>IF(BG19="","",VLOOKUP(IF(ISNUMBER(TRIM(BG19)*1), VALUE(BG19), BG19), TecsysProBillRequiredValues5430039, 2, FALSE))</f>
        <v>No</v>
      </c>
      <c r="BI19" s="12" t="str">
        <f>IF(BG19="","",VLOOKUP(IF(ISNUMBER(TRIM(BG19)*1), VALUE(BG19), BG19), TecsysProBillRequiredValues5430039, 2, FALSE))</f>
        <v>No</v>
      </c>
      <c r="BJ19" s="12" t="str">
        <f>IF(BG19="","",VLOOKUP(IF(ISNUMBER(TRIM(BG19)*1), VALUE(BG19), BG19), TecsysProBillRequiredValues5430039, 2, FALSE))</f>
        <v>No</v>
      </c>
      <c r="BK19" s="13" t="str">
        <f>IF(BG19="","",VLOOKUP(IF(ISNUMBER(TRIM(BG19)*1), VALUE(BG19), BG19), TecsysProBillRequiredValues5430039, 2, FALSE))</f>
        <v>No</v>
      </c>
      <c r="BL19" s="18" t="s">
        <v>54</v>
      </c>
      <c r="BM19" s="12" t="str">
        <f>IF(BL19="","",VLOOKUP(IF(ISNUMBER(TRIM(BL19)*1), VALUE(BL19), BL19), TecsysVerifyTrailerValues5430039, 2, FALSE))</f>
        <v>Yes</v>
      </c>
      <c r="BN19" s="12" t="str">
        <f>IF(BL19="","",VLOOKUP(IF(ISNUMBER(TRIM(BL19)*1), VALUE(BL19), BL19), TecsysVerifyTrailerValues5430039, 2, FALSE))</f>
        <v>Yes</v>
      </c>
      <c r="BO19" s="12" t="str">
        <f>IF(BL19="","",VLOOKUP(IF(ISNUMBER(TRIM(BL19)*1), VALUE(BL19), BL19), TecsysVerifyTrailerValues5430039, 2, FALSE))</f>
        <v>Yes</v>
      </c>
      <c r="BP19" s="13" t="str">
        <f>IF(BL19="","",VLOOKUP(IF(ISNUMBER(TRIM(BL19)*1), VALUE(BL19), BL19), TecsysVerifyTrailerValues5430039, 2, FALSE))</f>
        <v>Yes</v>
      </c>
      <c r="BQ19" s="20">
        <v>0</v>
      </c>
      <c r="BR19" s="12" t="str">
        <f>IF(BQ19="","",VLOOKUP(IF(ISNUMBER(TRIM(BQ19)*1), VALUE(BQ19), BQ19), TecsysAutomaticShipCompleteValues5430039, 2, FALSE))</f>
        <v>No</v>
      </c>
      <c r="BS19" s="12" t="str">
        <f>IF(BQ19="","",VLOOKUP(IF(ISNUMBER(TRIM(BQ19)*1), VALUE(BQ19), BQ19), TecsysAutomaticShipCompleteValues5430039, 2, FALSE))</f>
        <v>No</v>
      </c>
      <c r="BT19" s="12" t="str">
        <f>IF(BQ19="","",VLOOKUP(IF(ISNUMBER(TRIM(BQ19)*1), VALUE(BQ19), BQ19), TecsysAutomaticShipCompleteValues5430039, 2, FALSE))</f>
        <v>No</v>
      </c>
      <c r="BU19" s="14" t="str">
        <f>IF(BQ19="","",VLOOKUP(IF(ISNUMBER(TRIM(BQ19)*1), VALUE(BQ19), BQ19), TecsysAutomaticShipCompleteValues5430039, 2, FALSE))</f>
        <v>No</v>
      </c>
      <c r="BV19" s="18" t="s">
        <v>53</v>
      </c>
      <c r="BW19" s="18" t="s">
        <v>53</v>
      </c>
      <c r="BX19" s="24">
        <v>500</v>
      </c>
      <c r="BY19" s="18" t="s">
        <v>52</v>
      </c>
      <c r="BZ19" s="12" t="str">
        <f>IF(BY19="","",VLOOKUP(IF(ISNUMBER(TRIM(BY19)*1), VALUE(BY19), BY19), TecsysAllowFreightChargesValues5430039, 2, FALSE))</f>
        <v>No</v>
      </c>
      <c r="CA19" s="12" t="str">
        <f>IF(BY19="","",VLOOKUP(IF(ISNUMBER(TRIM(BY19)*1), VALUE(BY19), BY19), TecsysAllowFreightChargesValues5430039, 2, FALSE))</f>
        <v>No</v>
      </c>
      <c r="CB19" s="12" t="str">
        <f>IF(BY19="","",VLOOKUP(IF(ISNUMBER(TRIM(BY19)*1), VALUE(BY19), BY19), TecsysAllowFreightChargesValues5430039, 2, FALSE))</f>
        <v>No</v>
      </c>
      <c r="CC19" s="13" t="str">
        <f>IF(BY19="","",VLOOKUP(IF(ISNUMBER(TRIM(BY19)*1), VALUE(BY19), BY19), TecsysAllowFreightChargesValues5430039, 2, FALSE))</f>
        <v>No</v>
      </c>
      <c r="CD19" s="25">
        <v>24</v>
      </c>
    </row>
    <row r="20" spans="1:82" ht="15.75" thickBot="1">
      <c r="A20" s="28" t="s">
        <v>172</v>
      </c>
      <c r="B20" s="17" t="s">
        <v>49</v>
      </c>
      <c r="C20" s="17" t="s">
        <v>87</v>
      </c>
      <c r="D20" s="13" t="s">
        <v>88</v>
      </c>
      <c r="E20" s="31" t="s">
        <v>337</v>
      </c>
      <c r="F20" s="18" t="s">
        <v>87</v>
      </c>
      <c r="G20" s="18" t="s">
        <v>51</v>
      </c>
      <c r="H20" s="12" t="str">
        <f>IF(G20="","",VLOOKUP(IF(ISNUMBER(TRIM(G20)*1), VALUE(G20), G20), TecsysCarrierServiceTypeValues5430039, 2, FALSE))</f>
        <v>Truck Service</v>
      </c>
      <c r="I20" s="12" t="str">
        <f>IF(G20="","",VLOOKUP(IF(ISNUMBER(TRIM(G20)*1), VALUE(G20), G20), TecsysCarrierServiceTypeValues5430039, 2, FALSE))</f>
        <v>Truck Service</v>
      </c>
      <c r="J20" s="12" t="str">
        <f>IF(G20="","",VLOOKUP(IF(ISNUMBER(TRIM(G20)*1), VALUE(G20), G20), TecsysCarrierServiceTypeValues5430039, 2, FALSE))</f>
        <v>Truck Service</v>
      </c>
      <c r="K20" s="13" t="str">
        <f>IF(G20="","",VLOOKUP(IF(ISNUMBER(TRIM(G20)*1), VALUE(G20), G20), TecsysCarrierServiceTypeValues5430039, 2, FALSE))</f>
        <v>Truck Service</v>
      </c>
      <c r="L20" s="18" t="s">
        <v>52</v>
      </c>
      <c r="M20" s="12" t="str">
        <f>IF(L20="","",VLOOKUP(IF(ISNUMBER(TRIM(L20)*1), VALUE(L20), L20), TecsysTmsEnabledValues5430039, 2, FALSE))</f>
        <v>No</v>
      </c>
      <c r="N20" s="12" t="str">
        <f>IF(L20="","",VLOOKUP(IF(ISNUMBER(TRIM(L20)*1), VALUE(L20), L20), TecsysTmsEnabledValues5430039, 2, FALSE))</f>
        <v>No</v>
      </c>
      <c r="O20" s="12" t="str">
        <f>IF(L20="","",VLOOKUP(IF(ISNUMBER(TRIM(L20)*1), VALUE(L20), L20), TecsysTmsEnabledValues5430039, 2, FALSE))</f>
        <v>No</v>
      </c>
      <c r="P20" s="13" t="str">
        <f>IF(L20="","",VLOOKUP(IF(ISNUMBER(TRIM(L20)*1), VALUE(L20), L20), TecsysTmsEnabledValues5430039, 2, FALSE))</f>
        <v>No</v>
      </c>
      <c r="Q20" s="18" t="s">
        <v>53</v>
      </c>
      <c r="R20" s="20">
        <v>0</v>
      </c>
      <c r="S20" s="12" t="str">
        <f>IF(R20="","",VLOOKUP(IF(ISNUMBER(TRIM(R20)*1), VALUE(R20), R20), TecsysMdmEnabledValues5430039, 2, FALSE))</f>
        <v>No</v>
      </c>
      <c r="T20" s="12" t="str">
        <f>IF(R20="","",VLOOKUP(IF(ISNUMBER(TRIM(R20)*1), VALUE(R20), R20), TecsysMdmEnabledValues5430039, 2, FALSE))</f>
        <v>No</v>
      </c>
      <c r="U20" s="12" t="str">
        <f>IF(R20="","",VLOOKUP(IF(ISNUMBER(TRIM(R20)*1), VALUE(R20), R20), TecsysMdmEnabledValues5430039, 2, FALSE))</f>
        <v>No</v>
      </c>
      <c r="V20" s="14" t="str">
        <f>IF(R20="","",VLOOKUP(IF(ISNUMBER(TRIM(R20)*1), VALUE(R20), R20), TecsysMdmEnabledValues5430039, 2, FALSE))</f>
        <v>No</v>
      </c>
      <c r="W20" s="18" t="s">
        <v>53</v>
      </c>
      <c r="X20" s="22">
        <v>0</v>
      </c>
      <c r="Y20" s="15" t="str">
        <f>IF(X20="","",VLOOKUP(IF(ISNUMBER(TRIM(X20)*1), VALUE(X20), X20), TecsysShippingLabelOptionValues5430039, 2, FALSE))</f>
        <v>None</v>
      </c>
      <c r="Z20" s="15" t="str">
        <f>IF(X20="","",VLOOKUP(IF(ISNUMBER(TRIM(X20)*1), VALUE(X20), X20), TecsysShippingLabelOptionValues5430039, 2, FALSE))</f>
        <v>None</v>
      </c>
      <c r="AA20" s="15" t="str">
        <f>IF(X20="","",VLOOKUP(IF(ISNUMBER(TRIM(X20)*1), VALUE(X20), X20), TecsysShippingLabelOptionValues5430039, 2, FALSE))</f>
        <v>None</v>
      </c>
      <c r="AB20" s="15" t="str">
        <f>IF(X20="","",VLOOKUP(IF(ISNUMBER(TRIM(X20)*1), VALUE(X20), X20), TecsysShippingLabelOptionValues5430039, 2, FALSE))</f>
        <v>None</v>
      </c>
      <c r="AC20" s="22">
        <v>0</v>
      </c>
      <c r="AD20" s="15" t="str">
        <f>IF(AC20="","",VLOOKUP(IF(ISNUMBER(TRIM(AC20)*1), VALUE(AC20), AC20), TecsysCarrierLabelOptionValues5430039, 2, FALSE))</f>
        <v>None</v>
      </c>
      <c r="AE20" s="15" t="str">
        <f>IF(AC20="","",VLOOKUP(IF(ISNUMBER(TRIM(AC20)*1), VALUE(AC20), AC20), TecsysCarrierLabelOptionValues5430039, 2, FALSE))</f>
        <v>None</v>
      </c>
      <c r="AF20" s="15" t="str">
        <f>IF(AC20="","",VLOOKUP(IF(ISNUMBER(TRIM(AC20)*1), VALUE(AC20), AC20), TecsysCarrierLabelOptionValues5430039, 2, FALSE))</f>
        <v>None</v>
      </c>
      <c r="AG20" s="15" t="str">
        <f>IF(AC20="","",VLOOKUP(IF(ISNUMBER(TRIM(AC20)*1), VALUE(AC20), AC20), TecsysCarrierLabelOptionValues5430039, 2, FALSE))</f>
        <v>None</v>
      </c>
      <c r="AH20" s="20">
        <v>0</v>
      </c>
      <c r="AI20" s="12" t="str">
        <f>IF(AH20="","",VLOOKUP(IF(ISNUMBER(TRIM(AH20)*1), VALUE(AH20), AH20), TecsysShippingLabelRequiredValues5430039, 2, FALSE))</f>
        <v>No</v>
      </c>
      <c r="AJ20" s="12" t="str">
        <f>IF(AH20="","",VLOOKUP(IF(ISNUMBER(TRIM(AH20)*1), VALUE(AH20), AH20), TecsysShippingLabelRequiredValues5430039, 2, FALSE))</f>
        <v>No</v>
      </c>
      <c r="AK20" s="12" t="str">
        <f>IF(AH20="","",VLOOKUP(IF(ISNUMBER(TRIM(AH20)*1), VALUE(AH20), AH20), TecsysShippingLabelRequiredValues5430039, 2, FALSE))</f>
        <v>No</v>
      </c>
      <c r="AL20" s="14" t="str">
        <f>IF(AH20="","",VLOOKUP(IF(ISNUMBER(TRIM(AH20)*1), VALUE(AH20), AH20), TecsysShippingLabelRequiredValues5430039, 2, FALSE))</f>
        <v>No</v>
      </c>
      <c r="AM20" s="18" t="s">
        <v>52</v>
      </c>
      <c r="AN20" s="12" t="str">
        <f>IF(AM20="","",VLOOKUP(IF(ISNUMBER(TRIM(AM20)*1), VALUE(AM20), AM20), TecsysSmallPackageValues5430039, 2, FALSE))</f>
        <v>No</v>
      </c>
      <c r="AO20" s="12" t="str">
        <f>IF(AM20="","",VLOOKUP(IF(ISNUMBER(TRIM(AM20)*1), VALUE(AM20), AM20), TecsysSmallPackageValues5430039, 2, FALSE))</f>
        <v>No</v>
      </c>
      <c r="AP20" s="12" t="str">
        <f>IF(AM20="","",VLOOKUP(IF(ISNUMBER(TRIM(AM20)*1), VALUE(AM20), AM20), TecsysSmallPackageValues5430039, 2, FALSE))</f>
        <v>No</v>
      </c>
      <c r="AQ20" s="13" t="str">
        <f>IF(AM20="","",VLOOKUP(IF(ISNUMBER(TRIM(AM20)*1), VALUE(AM20), AM20), TecsysSmallPackageValues5430039, 2, FALSE))</f>
        <v>No</v>
      </c>
      <c r="AR20" s="18" t="s">
        <v>52</v>
      </c>
      <c r="AS20" s="12" t="str">
        <f>IF(AR20="","",VLOOKUP(IF(ISNUMBER(TRIM(AR20)*1), VALUE(AR20), AR20), TecsysMasterPackListRequiredValues5430039, 2, FALSE))</f>
        <v>No</v>
      </c>
      <c r="AT20" s="12" t="str">
        <f>IF(AR20="","",VLOOKUP(IF(ISNUMBER(TRIM(AR20)*1), VALUE(AR20), AR20), TecsysMasterPackListRequiredValues5430039, 2, FALSE))</f>
        <v>No</v>
      </c>
      <c r="AU20" s="12" t="str">
        <f>IF(AR20="","",VLOOKUP(IF(ISNUMBER(TRIM(AR20)*1), VALUE(AR20), AR20), TecsysMasterPackListRequiredValues5430039, 2, FALSE))</f>
        <v>No</v>
      </c>
      <c r="AV20" s="13" t="str">
        <f>IF(AR20="","",VLOOKUP(IF(ISNUMBER(TRIM(AR20)*1), VALUE(AR20), AR20), TecsysMasterPackListRequiredValues5430039, 2, FALSE))</f>
        <v>No</v>
      </c>
      <c r="AW20" s="18" t="s">
        <v>54</v>
      </c>
      <c r="AX20" s="12" t="str">
        <f>IF(AW20="","",VLOOKUP(IF(ISNUMBER(TRIM(AW20)*1), VALUE(AW20), AW20), TecsysBillOfLadingRequiredValues5430039, 2, FALSE))</f>
        <v>Yes</v>
      </c>
      <c r="AY20" s="12" t="str">
        <f>IF(AW20="","",VLOOKUP(IF(ISNUMBER(TRIM(AW20)*1), VALUE(AW20), AW20), TecsysBillOfLadingRequiredValues5430039, 2, FALSE))</f>
        <v>Yes</v>
      </c>
      <c r="AZ20" s="12" t="str">
        <f>IF(AW20="","",VLOOKUP(IF(ISNUMBER(TRIM(AW20)*1), VALUE(AW20), AW20), TecsysBillOfLadingRequiredValues5430039, 2, FALSE))</f>
        <v>Yes</v>
      </c>
      <c r="BA20" s="13" t="str">
        <f>IF(AW20="","",VLOOKUP(IF(ISNUMBER(TRIM(AW20)*1), VALUE(AW20), AW20), TecsysBillOfLadingRequiredValues5430039, 2, FALSE))</f>
        <v>Yes</v>
      </c>
      <c r="BB20" s="18" t="s">
        <v>54</v>
      </c>
      <c r="BC20" s="12" t="str">
        <f>IF(BB20="","",VLOOKUP(IF(ISNUMBER(TRIM(BB20)*1), VALUE(BB20), BB20), TecsysManifestRequiredValues5430039, 2, FALSE))</f>
        <v>Yes</v>
      </c>
      <c r="BD20" s="12" t="str">
        <f>IF(BB20="","",VLOOKUP(IF(ISNUMBER(TRIM(BB20)*1), VALUE(BB20), BB20), TecsysManifestRequiredValues5430039, 2, FALSE))</f>
        <v>Yes</v>
      </c>
      <c r="BE20" s="12" t="str">
        <f>IF(BB20="","",VLOOKUP(IF(ISNUMBER(TRIM(BB20)*1), VALUE(BB20), BB20), TecsysManifestRequiredValues5430039, 2, FALSE))</f>
        <v>Yes</v>
      </c>
      <c r="BF20" s="13" t="str">
        <f>IF(BB20="","",VLOOKUP(IF(ISNUMBER(TRIM(BB20)*1), VALUE(BB20), BB20), TecsysManifestRequiredValues5430039, 2, FALSE))</f>
        <v>Yes</v>
      </c>
      <c r="BG20" s="18" t="s">
        <v>52</v>
      </c>
      <c r="BH20" s="12" t="str">
        <f>IF(BG20="","",VLOOKUP(IF(ISNUMBER(TRIM(BG20)*1), VALUE(BG20), BG20), TecsysProBillRequiredValues5430039, 2, FALSE))</f>
        <v>No</v>
      </c>
      <c r="BI20" s="12" t="str">
        <f>IF(BG20="","",VLOOKUP(IF(ISNUMBER(TRIM(BG20)*1), VALUE(BG20), BG20), TecsysProBillRequiredValues5430039, 2, FALSE))</f>
        <v>No</v>
      </c>
      <c r="BJ20" s="12" t="str">
        <f>IF(BG20="","",VLOOKUP(IF(ISNUMBER(TRIM(BG20)*1), VALUE(BG20), BG20), TecsysProBillRequiredValues5430039, 2, FALSE))</f>
        <v>No</v>
      </c>
      <c r="BK20" s="13" t="str">
        <f>IF(BG20="","",VLOOKUP(IF(ISNUMBER(TRIM(BG20)*1), VALUE(BG20), BG20), TecsysProBillRequiredValues5430039, 2, FALSE))</f>
        <v>No</v>
      </c>
      <c r="BL20" s="18" t="s">
        <v>54</v>
      </c>
      <c r="BM20" s="12" t="str">
        <f>IF(BL20="","",VLOOKUP(IF(ISNUMBER(TRIM(BL20)*1), VALUE(BL20), BL20), TecsysVerifyTrailerValues5430039, 2, FALSE))</f>
        <v>Yes</v>
      </c>
      <c r="BN20" s="12" t="str">
        <f>IF(BL20="","",VLOOKUP(IF(ISNUMBER(TRIM(BL20)*1), VALUE(BL20), BL20), TecsysVerifyTrailerValues5430039, 2, FALSE))</f>
        <v>Yes</v>
      </c>
      <c r="BO20" s="12" t="str">
        <f>IF(BL20="","",VLOOKUP(IF(ISNUMBER(TRIM(BL20)*1), VALUE(BL20), BL20), TecsysVerifyTrailerValues5430039, 2, FALSE))</f>
        <v>Yes</v>
      </c>
      <c r="BP20" s="13" t="str">
        <f>IF(BL20="","",VLOOKUP(IF(ISNUMBER(TRIM(BL20)*1), VALUE(BL20), BL20), TecsysVerifyTrailerValues5430039, 2, FALSE))</f>
        <v>Yes</v>
      </c>
      <c r="BQ20" s="20">
        <v>0</v>
      </c>
      <c r="BR20" s="12" t="str">
        <f>IF(BQ20="","",VLOOKUP(IF(ISNUMBER(TRIM(BQ20)*1), VALUE(BQ20), BQ20), TecsysAutomaticShipCompleteValues5430039, 2, FALSE))</f>
        <v>No</v>
      </c>
      <c r="BS20" s="12" t="str">
        <f>IF(BQ20="","",VLOOKUP(IF(ISNUMBER(TRIM(BQ20)*1), VALUE(BQ20), BQ20), TecsysAutomaticShipCompleteValues5430039, 2, FALSE))</f>
        <v>No</v>
      </c>
      <c r="BT20" s="12" t="str">
        <f>IF(BQ20="","",VLOOKUP(IF(ISNUMBER(TRIM(BQ20)*1), VALUE(BQ20), BQ20), TecsysAutomaticShipCompleteValues5430039, 2, FALSE))</f>
        <v>No</v>
      </c>
      <c r="BU20" s="14" t="str">
        <f>IF(BQ20="","",VLOOKUP(IF(ISNUMBER(TRIM(BQ20)*1), VALUE(BQ20), BQ20), TecsysAutomaticShipCompleteValues5430039, 2, FALSE))</f>
        <v>No</v>
      </c>
      <c r="BV20" s="18" t="s">
        <v>53</v>
      </c>
      <c r="BW20" s="18" t="s">
        <v>53</v>
      </c>
      <c r="BX20" s="24">
        <v>500</v>
      </c>
      <c r="BY20" s="18" t="s">
        <v>52</v>
      </c>
      <c r="BZ20" s="12" t="str">
        <f>IF(BY20="","",VLOOKUP(IF(ISNUMBER(TRIM(BY20)*1), VALUE(BY20), BY20), TecsysAllowFreightChargesValues5430039, 2, FALSE))</f>
        <v>No</v>
      </c>
      <c r="CA20" s="12" t="str">
        <f>IF(BY20="","",VLOOKUP(IF(ISNUMBER(TRIM(BY20)*1), VALUE(BY20), BY20), TecsysAllowFreightChargesValues5430039, 2, FALSE))</f>
        <v>No</v>
      </c>
      <c r="CB20" s="12" t="str">
        <f>IF(BY20="","",VLOOKUP(IF(ISNUMBER(TRIM(BY20)*1), VALUE(BY20), BY20), TecsysAllowFreightChargesValues5430039, 2, FALSE))</f>
        <v>No</v>
      </c>
      <c r="CC20" s="13" t="str">
        <f>IF(BY20="","",VLOOKUP(IF(ISNUMBER(TRIM(BY20)*1), VALUE(BY20), BY20), TecsysAllowFreightChargesValues5430039, 2, FALSE))</f>
        <v>No</v>
      </c>
      <c r="CD20" s="25">
        <v>23</v>
      </c>
    </row>
    <row r="21" spans="1:82" ht="15.75" thickBot="1">
      <c r="A21" s="28" t="s">
        <v>172</v>
      </c>
      <c r="B21" s="17" t="s">
        <v>49</v>
      </c>
      <c r="C21" s="17" t="s">
        <v>89</v>
      </c>
      <c r="D21" s="13" t="s">
        <v>90</v>
      </c>
      <c r="E21" s="31" t="s">
        <v>335</v>
      </c>
      <c r="F21" s="18" t="s">
        <v>89</v>
      </c>
      <c r="G21" s="18" t="s">
        <v>51</v>
      </c>
      <c r="H21" s="12" t="str">
        <f>IF(G21="","",VLOOKUP(IF(ISNUMBER(TRIM(G21)*1), VALUE(G21), G21), TecsysCarrierServiceTypeValues5430039, 2, FALSE))</f>
        <v>Truck Service</v>
      </c>
      <c r="I21" s="12" t="str">
        <f>IF(G21="","",VLOOKUP(IF(ISNUMBER(TRIM(G21)*1), VALUE(G21), G21), TecsysCarrierServiceTypeValues5430039, 2, FALSE))</f>
        <v>Truck Service</v>
      </c>
      <c r="J21" s="12" t="str">
        <f>IF(G21="","",VLOOKUP(IF(ISNUMBER(TRIM(G21)*1), VALUE(G21), G21), TecsysCarrierServiceTypeValues5430039, 2, FALSE))</f>
        <v>Truck Service</v>
      </c>
      <c r="K21" s="13" t="str">
        <f>IF(G21="","",VLOOKUP(IF(ISNUMBER(TRIM(G21)*1), VALUE(G21), G21), TecsysCarrierServiceTypeValues5430039, 2, FALSE))</f>
        <v>Truck Service</v>
      </c>
      <c r="L21" s="18" t="s">
        <v>52</v>
      </c>
      <c r="M21" s="12" t="str">
        <f>IF(L21="","",VLOOKUP(IF(ISNUMBER(TRIM(L21)*1), VALUE(L21), L21), TecsysTmsEnabledValues5430039, 2, FALSE))</f>
        <v>No</v>
      </c>
      <c r="N21" s="12" t="str">
        <f>IF(L21="","",VLOOKUP(IF(ISNUMBER(TRIM(L21)*1), VALUE(L21), L21), TecsysTmsEnabledValues5430039, 2, FALSE))</f>
        <v>No</v>
      </c>
      <c r="O21" s="12" t="str">
        <f>IF(L21="","",VLOOKUP(IF(ISNUMBER(TRIM(L21)*1), VALUE(L21), L21), TecsysTmsEnabledValues5430039, 2, FALSE))</f>
        <v>No</v>
      </c>
      <c r="P21" s="13" t="str">
        <f>IF(L21="","",VLOOKUP(IF(ISNUMBER(TRIM(L21)*1), VALUE(L21), L21), TecsysTmsEnabledValues5430039, 2, FALSE))</f>
        <v>No</v>
      </c>
      <c r="Q21" s="18" t="s">
        <v>53</v>
      </c>
      <c r="R21" s="20">
        <v>0</v>
      </c>
      <c r="S21" s="12" t="str">
        <f>IF(R21="","",VLOOKUP(IF(ISNUMBER(TRIM(R21)*1), VALUE(R21), R21), TecsysMdmEnabledValues5430039, 2, FALSE))</f>
        <v>No</v>
      </c>
      <c r="T21" s="12" t="str">
        <f>IF(R21="","",VLOOKUP(IF(ISNUMBER(TRIM(R21)*1), VALUE(R21), R21), TecsysMdmEnabledValues5430039, 2, FALSE))</f>
        <v>No</v>
      </c>
      <c r="U21" s="12" t="str">
        <f>IF(R21="","",VLOOKUP(IF(ISNUMBER(TRIM(R21)*1), VALUE(R21), R21), TecsysMdmEnabledValues5430039, 2, FALSE))</f>
        <v>No</v>
      </c>
      <c r="V21" s="14" t="str">
        <f>IF(R21="","",VLOOKUP(IF(ISNUMBER(TRIM(R21)*1), VALUE(R21), R21), TecsysMdmEnabledValues5430039, 2, FALSE))</f>
        <v>No</v>
      </c>
      <c r="W21" s="18" t="s">
        <v>53</v>
      </c>
      <c r="X21" s="22">
        <v>0</v>
      </c>
      <c r="Y21" s="15" t="str">
        <f>IF(X21="","",VLOOKUP(IF(ISNUMBER(TRIM(X21)*1), VALUE(X21), X21), TecsysShippingLabelOptionValues5430039, 2, FALSE))</f>
        <v>None</v>
      </c>
      <c r="Z21" s="15" t="str">
        <f>IF(X21="","",VLOOKUP(IF(ISNUMBER(TRIM(X21)*1), VALUE(X21), X21), TecsysShippingLabelOptionValues5430039, 2, FALSE))</f>
        <v>None</v>
      </c>
      <c r="AA21" s="15" t="str">
        <f>IF(X21="","",VLOOKUP(IF(ISNUMBER(TRIM(X21)*1), VALUE(X21), X21), TecsysShippingLabelOptionValues5430039, 2, FALSE))</f>
        <v>None</v>
      </c>
      <c r="AB21" s="15" t="str">
        <f>IF(X21="","",VLOOKUP(IF(ISNUMBER(TRIM(X21)*1), VALUE(X21), X21), TecsysShippingLabelOptionValues5430039, 2, FALSE))</f>
        <v>None</v>
      </c>
      <c r="AC21" s="22">
        <v>0</v>
      </c>
      <c r="AD21" s="15" t="str">
        <f>IF(AC21="","",VLOOKUP(IF(ISNUMBER(TRIM(AC21)*1), VALUE(AC21), AC21), TecsysCarrierLabelOptionValues5430039, 2, FALSE))</f>
        <v>None</v>
      </c>
      <c r="AE21" s="15" t="str">
        <f>IF(AC21="","",VLOOKUP(IF(ISNUMBER(TRIM(AC21)*1), VALUE(AC21), AC21), TecsysCarrierLabelOptionValues5430039, 2, FALSE))</f>
        <v>None</v>
      </c>
      <c r="AF21" s="15" t="str">
        <f>IF(AC21="","",VLOOKUP(IF(ISNUMBER(TRIM(AC21)*1), VALUE(AC21), AC21), TecsysCarrierLabelOptionValues5430039, 2, FALSE))</f>
        <v>None</v>
      </c>
      <c r="AG21" s="15" t="str">
        <f>IF(AC21="","",VLOOKUP(IF(ISNUMBER(TRIM(AC21)*1), VALUE(AC21), AC21), TecsysCarrierLabelOptionValues5430039, 2, FALSE))</f>
        <v>None</v>
      </c>
      <c r="AH21" s="20">
        <v>0</v>
      </c>
      <c r="AI21" s="12" t="str">
        <f>IF(AH21="","",VLOOKUP(IF(ISNUMBER(TRIM(AH21)*1), VALUE(AH21), AH21), TecsysShippingLabelRequiredValues5430039, 2, FALSE))</f>
        <v>No</v>
      </c>
      <c r="AJ21" s="12" t="str">
        <f>IF(AH21="","",VLOOKUP(IF(ISNUMBER(TRIM(AH21)*1), VALUE(AH21), AH21), TecsysShippingLabelRequiredValues5430039, 2, FALSE))</f>
        <v>No</v>
      </c>
      <c r="AK21" s="12" t="str">
        <f>IF(AH21="","",VLOOKUP(IF(ISNUMBER(TRIM(AH21)*1), VALUE(AH21), AH21), TecsysShippingLabelRequiredValues5430039, 2, FALSE))</f>
        <v>No</v>
      </c>
      <c r="AL21" s="14" t="str">
        <f>IF(AH21="","",VLOOKUP(IF(ISNUMBER(TRIM(AH21)*1), VALUE(AH21), AH21), TecsysShippingLabelRequiredValues5430039, 2, FALSE))</f>
        <v>No</v>
      </c>
      <c r="AM21" s="18" t="s">
        <v>52</v>
      </c>
      <c r="AN21" s="12" t="str">
        <f>IF(AM21="","",VLOOKUP(IF(ISNUMBER(TRIM(AM21)*1), VALUE(AM21), AM21), TecsysSmallPackageValues5430039, 2, FALSE))</f>
        <v>No</v>
      </c>
      <c r="AO21" s="12" t="str">
        <f>IF(AM21="","",VLOOKUP(IF(ISNUMBER(TRIM(AM21)*1), VALUE(AM21), AM21), TecsysSmallPackageValues5430039, 2, FALSE))</f>
        <v>No</v>
      </c>
      <c r="AP21" s="12" t="str">
        <f>IF(AM21="","",VLOOKUP(IF(ISNUMBER(TRIM(AM21)*1), VALUE(AM21), AM21), TecsysSmallPackageValues5430039, 2, FALSE))</f>
        <v>No</v>
      </c>
      <c r="AQ21" s="13" t="str">
        <f>IF(AM21="","",VLOOKUP(IF(ISNUMBER(TRIM(AM21)*1), VALUE(AM21), AM21), TecsysSmallPackageValues5430039, 2, FALSE))</f>
        <v>No</v>
      </c>
      <c r="AR21" s="18" t="s">
        <v>52</v>
      </c>
      <c r="AS21" s="12" t="str">
        <f>IF(AR21="","",VLOOKUP(IF(ISNUMBER(TRIM(AR21)*1), VALUE(AR21), AR21), TecsysMasterPackListRequiredValues5430039, 2, FALSE))</f>
        <v>No</v>
      </c>
      <c r="AT21" s="12" t="str">
        <f>IF(AR21="","",VLOOKUP(IF(ISNUMBER(TRIM(AR21)*1), VALUE(AR21), AR21), TecsysMasterPackListRequiredValues5430039, 2, FALSE))</f>
        <v>No</v>
      </c>
      <c r="AU21" s="12" t="str">
        <f>IF(AR21="","",VLOOKUP(IF(ISNUMBER(TRIM(AR21)*1), VALUE(AR21), AR21), TecsysMasterPackListRequiredValues5430039, 2, FALSE))</f>
        <v>No</v>
      </c>
      <c r="AV21" s="13" t="str">
        <f>IF(AR21="","",VLOOKUP(IF(ISNUMBER(TRIM(AR21)*1), VALUE(AR21), AR21), TecsysMasterPackListRequiredValues5430039, 2, FALSE))</f>
        <v>No</v>
      </c>
      <c r="AW21" s="18" t="s">
        <v>54</v>
      </c>
      <c r="AX21" s="12" t="str">
        <f>IF(AW21="","",VLOOKUP(IF(ISNUMBER(TRIM(AW21)*1), VALUE(AW21), AW21), TecsysBillOfLadingRequiredValues5430039, 2, FALSE))</f>
        <v>Yes</v>
      </c>
      <c r="AY21" s="12" t="str">
        <f>IF(AW21="","",VLOOKUP(IF(ISNUMBER(TRIM(AW21)*1), VALUE(AW21), AW21), TecsysBillOfLadingRequiredValues5430039, 2, FALSE))</f>
        <v>Yes</v>
      </c>
      <c r="AZ21" s="12" t="str">
        <f>IF(AW21="","",VLOOKUP(IF(ISNUMBER(TRIM(AW21)*1), VALUE(AW21), AW21), TecsysBillOfLadingRequiredValues5430039, 2, FALSE))</f>
        <v>Yes</v>
      </c>
      <c r="BA21" s="13" t="str">
        <f>IF(AW21="","",VLOOKUP(IF(ISNUMBER(TRIM(AW21)*1), VALUE(AW21), AW21), TecsysBillOfLadingRequiredValues5430039, 2, FALSE))</f>
        <v>Yes</v>
      </c>
      <c r="BB21" s="18" t="s">
        <v>54</v>
      </c>
      <c r="BC21" s="12" t="str">
        <f>IF(BB21="","",VLOOKUP(IF(ISNUMBER(TRIM(BB21)*1), VALUE(BB21), BB21), TecsysManifestRequiredValues5430039, 2, FALSE))</f>
        <v>Yes</v>
      </c>
      <c r="BD21" s="12" t="str">
        <f>IF(BB21="","",VLOOKUP(IF(ISNUMBER(TRIM(BB21)*1), VALUE(BB21), BB21), TecsysManifestRequiredValues5430039, 2, FALSE))</f>
        <v>Yes</v>
      </c>
      <c r="BE21" s="12" t="str">
        <f>IF(BB21="","",VLOOKUP(IF(ISNUMBER(TRIM(BB21)*1), VALUE(BB21), BB21), TecsysManifestRequiredValues5430039, 2, FALSE))</f>
        <v>Yes</v>
      </c>
      <c r="BF21" s="13" t="str">
        <f>IF(BB21="","",VLOOKUP(IF(ISNUMBER(TRIM(BB21)*1), VALUE(BB21), BB21), TecsysManifestRequiredValues5430039, 2, FALSE))</f>
        <v>Yes</v>
      </c>
      <c r="BG21" s="18" t="s">
        <v>52</v>
      </c>
      <c r="BH21" s="12" t="str">
        <f>IF(BG21="","",VLOOKUP(IF(ISNUMBER(TRIM(BG21)*1), VALUE(BG21), BG21), TecsysProBillRequiredValues5430039, 2, FALSE))</f>
        <v>No</v>
      </c>
      <c r="BI21" s="12" t="str">
        <f>IF(BG21="","",VLOOKUP(IF(ISNUMBER(TRIM(BG21)*1), VALUE(BG21), BG21), TecsysProBillRequiredValues5430039, 2, FALSE))</f>
        <v>No</v>
      </c>
      <c r="BJ21" s="12" t="str">
        <f>IF(BG21="","",VLOOKUP(IF(ISNUMBER(TRIM(BG21)*1), VALUE(BG21), BG21), TecsysProBillRequiredValues5430039, 2, FALSE))</f>
        <v>No</v>
      </c>
      <c r="BK21" s="13" t="str">
        <f>IF(BG21="","",VLOOKUP(IF(ISNUMBER(TRIM(BG21)*1), VALUE(BG21), BG21), TecsysProBillRequiredValues5430039, 2, FALSE))</f>
        <v>No</v>
      </c>
      <c r="BL21" s="18" t="s">
        <v>54</v>
      </c>
      <c r="BM21" s="12" t="str">
        <f>IF(BL21="","",VLOOKUP(IF(ISNUMBER(TRIM(BL21)*1), VALUE(BL21), BL21), TecsysVerifyTrailerValues5430039, 2, FALSE))</f>
        <v>Yes</v>
      </c>
      <c r="BN21" s="12" t="str">
        <f>IF(BL21="","",VLOOKUP(IF(ISNUMBER(TRIM(BL21)*1), VALUE(BL21), BL21), TecsysVerifyTrailerValues5430039, 2, FALSE))</f>
        <v>Yes</v>
      </c>
      <c r="BO21" s="12" t="str">
        <f>IF(BL21="","",VLOOKUP(IF(ISNUMBER(TRIM(BL21)*1), VALUE(BL21), BL21), TecsysVerifyTrailerValues5430039, 2, FALSE))</f>
        <v>Yes</v>
      </c>
      <c r="BP21" s="13" t="str">
        <f>IF(BL21="","",VLOOKUP(IF(ISNUMBER(TRIM(BL21)*1), VALUE(BL21), BL21), TecsysVerifyTrailerValues5430039, 2, FALSE))</f>
        <v>Yes</v>
      </c>
      <c r="BQ21" s="20">
        <v>0</v>
      </c>
      <c r="BR21" s="12" t="str">
        <f>IF(BQ21="","",VLOOKUP(IF(ISNUMBER(TRIM(BQ21)*1), VALUE(BQ21), BQ21), TecsysAutomaticShipCompleteValues5430039, 2, FALSE))</f>
        <v>No</v>
      </c>
      <c r="BS21" s="12" t="str">
        <f>IF(BQ21="","",VLOOKUP(IF(ISNUMBER(TRIM(BQ21)*1), VALUE(BQ21), BQ21), TecsysAutomaticShipCompleteValues5430039, 2, FALSE))</f>
        <v>No</v>
      </c>
      <c r="BT21" s="12" t="str">
        <f>IF(BQ21="","",VLOOKUP(IF(ISNUMBER(TRIM(BQ21)*1), VALUE(BQ21), BQ21), TecsysAutomaticShipCompleteValues5430039, 2, FALSE))</f>
        <v>No</v>
      </c>
      <c r="BU21" s="14" t="str">
        <f>IF(BQ21="","",VLOOKUP(IF(ISNUMBER(TRIM(BQ21)*1), VALUE(BQ21), BQ21), TecsysAutomaticShipCompleteValues5430039, 2, FALSE))</f>
        <v>No</v>
      </c>
      <c r="BV21" s="18" t="s">
        <v>53</v>
      </c>
      <c r="BW21" s="18" t="s">
        <v>53</v>
      </c>
      <c r="BX21" s="24">
        <v>500</v>
      </c>
      <c r="BY21" s="18" t="s">
        <v>52</v>
      </c>
      <c r="BZ21" s="12" t="str">
        <f>IF(BY21="","",VLOOKUP(IF(ISNUMBER(TRIM(BY21)*1), VALUE(BY21), BY21), TecsysAllowFreightChargesValues5430039, 2, FALSE))</f>
        <v>No</v>
      </c>
      <c r="CA21" s="12" t="str">
        <f>IF(BY21="","",VLOOKUP(IF(ISNUMBER(TRIM(BY21)*1), VALUE(BY21), BY21), TecsysAllowFreightChargesValues5430039, 2, FALSE))</f>
        <v>No</v>
      </c>
      <c r="CB21" s="12" t="str">
        <f>IF(BY21="","",VLOOKUP(IF(ISNUMBER(TRIM(BY21)*1), VALUE(BY21), BY21), TecsysAllowFreightChargesValues5430039, 2, FALSE))</f>
        <v>No</v>
      </c>
      <c r="CC21" s="13" t="str">
        <f>IF(BY21="","",VLOOKUP(IF(ISNUMBER(TRIM(BY21)*1), VALUE(BY21), BY21), TecsysAllowFreightChargesValues5430039, 2, FALSE))</f>
        <v>No</v>
      </c>
      <c r="CD21" s="25">
        <v>21</v>
      </c>
    </row>
    <row r="22" spans="1:82" ht="15.75" thickBot="1">
      <c r="A22" s="28" t="s">
        <v>172</v>
      </c>
      <c r="B22" s="17" t="s">
        <v>49</v>
      </c>
      <c r="C22" s="17" t="s">
        <v>91</v>
      </c>
      <c r="D22" s="13" t="s">
        <v>92</v>
      </c>
      <c r="E22" s="31" t="s">
        <v>339</v>
      </c>
      <c r="F22" s="18" t="s">
        <v>91</v>
      </c>
      <c r="G22" s="18" t="s">
        <v>51</v>
      </c>
      <c r="H22" s="12" t="str">
        <f>IF(G22="","",VLOOKUP(IF(ISNUMBER(TRIM(G22)*1), VALUE(G22), G22), TecsysCarrierServiceTypeValues5430039, 2, FALSE))</f>
        <v>Truck Service</v>
      </c>
      <c r="I22" s="12" t="str">
        <f>IF(G22="","",VLOOKUP(IF(ISNUMBER(TRIM(G22)*1), VALUE(G22), G22), TecsysCarrierServiceTypeValues5430039, 2, FALSE))</f>
        <v>Truck Service</v>
      </c>
      <c r="J22" s="12" t="str">
        <f>IF(G22="","",VLOOKUP(IF(ISNUMBER(TRIM(G22)*1), VALUE(G22), G22), TecsysCarrierServiceTypeValues5430039, 2, FALSE))</f>
        <v>Truck Service</v>
      </c>
      <c r="K22" s="13" t="str">
        <f>IF(G22="","",VLOOKUP(IF(ISNUMBER(TRIM(G22)*1), VALUE(G22), G22), TecsysCarrierServiceTypeValues5430039, 2, FALSE))</f>
        <v>Truck Service</v>
      </c>
      <c r="L22" s="18" t="s">
        <v>52</v>
      </c>
      <c r="M22" s="12" t="str">
        <f>IF(L22="","",VLOOKUP(IF(ISNUMBER(TRIM(L22)*1), VALUE(L22), L22), TecsysTmsEnabledValues5430039, 2, FALSE))</f>
        <v>No</v>
      </c>
      <c r="N22" s="12" t="str">
        <f>IF(L22="","",VLOOKUP(IF(ISNUMBER(TRIM(L22)*1), VALUE(L22), L22), TecsysTmsEnabledValues5430039, 2, FALSE))</f>
        <v>No</v>
      </c>
      <c r="O22" s="12" t="str">
        <f>IF(L22="","",VLOOKUP(IF(ISNUMBER(TRIM(L22)*1), VALUE(L22), L22), TecsysTmsEnabledValues5430039, 2, FALSE))</f>
        <v>No</v>
      </c>
      <c r="P22" s="13" t="str">
        <f>IF(L22="","",VLOOKUP(IF(ISNUMBER(TRIM(L22)*1), VALUE(L22), L22), TecsysTmsEnabledValues5430039, 2, FALSE))</f>
        <v>No</v>
      </c>
      <c r="Q22" s="18" t="s">
        <v>53</v>
      </c>
      <c r="R22" s="20">
        <v>0</v>
      </c>
      <c r="S22" s="12" t="str">
        <f>IF(R22="","",VLOOKUP(IF(ISNUMBER(TRIM(R22)*1), VALUE(R22), R22), TecsysMdmEnabledValues5430039, 2, FALSE))</f>
        <v>No</v>
      </c>
      <c r="T22" s="12" t="str">
        <f>IF(R22="","",VLOOKUP(IF(ISNUMBER(TRIM(R22)*1), VALUE(R22), R22), TecsysMdmEnabledValues5430039, 2, FALSE))</f>
        <v>No</v>
      </c>
      <c r="U22" s="12" t="str">
        <f>IF(R22="","",VLOOKUP(IF(ISNUMBER(TRIM(R22)*1), VALUE(R22), R22), TecsysMdmEnabledValues5430039, 2, FALSE))</f>
        <v>No</v>
      </c>
      <c r="V22" s="14" t="str">
        <f>IF(R22="","",VLOOKUP(IF(ISNUMBER(TRIM(R22)*1), VALUE(R22), R22), TecsysMdmEnabledValues5430039, 2, FALSE))</f>
        <v>No</v>
      </c>
      <c r="W22" s="18" t="s">
        <v>53</v>
      </c>
      <c r="X22" s="22">
        <v>0</v>
      </c>
      <c r="Y22" s="15" t="str">
        <f>IF(X22="","",VLOOKUP(IF(ISNUMBER(TRIM(X22)*1), VALUE(X22), X22), TecsysShippingLabelOptionValues5430039, 2, FALSE))</f>
        <v>None</v>
      </c>
      <c r="Z22" s="15" t="str">
        <f>IF(X22="","",VLOOKUP(IF(ISNUMBER(TRIM(X22)*1), VALUE(X22), X22), TecsysShippingLabelOptionValues5430039, 2, FALSE))</f>
        <v>None</v>
      </c>
      <c r="AA22" s="15" t="str">
        <f>IF(X22="","",VLOOKUP(IF(ISNUMBER(TRIM(X22)*1), VALUE(X22), X22), TecsysShippingLabelOptionValues5430039, 2, FALSE))</f>
        <v>None</v>
      </c>
      <c r="AB22" s="15" t="str">
        <f>IF(X22="","",VLOOKUP(IF(ISNUMBER(TRIM(X22)*1), VALUE(X22), X22), TecsysShippingLabelOptionValues5430039, 2, FALSE))</f>
        <v>None</v>
      </c>
      <c r="AC22" s="22">
        <v>0</v>
      </c>
      <c r="AD22" s="15" t="str">
        <f>IF(AC22="","",VLOOKUP(IF(ISNUMBER(TRIM(AC22)*1), VALUE(AC22), AC22), TecsysCarrierLabelOptionValues5430039, 2, FALSE))</f>
        <v>None</v>
      </c>
      <c r="AE22" s="15" t="str">
        <f>IF(AC22="","",VLOOKUP(IF(ISNUMBER(TRIM(AC22)*1), VALUE(AC22), AC22), TecsysCarrierLabelOptionValues5430039, 2, FALSE))</f>
        <v>None</v>
      </c>
      <c r="AF22" s="15" t="str">
        <f>IF(AC22="","",VLOOKUP(IF(ISNUMBER(TRIM(AC22)*1), VALUE(AC22), AC22), TecsysCarrierLabelOptionValues5430039, 2, FALSE))</f>
        <v>None</v>
      </c>
      <c r="AG22" s="15" t="str">
        <f>IF(AC22="","",VLOOKUP(IF(ISNUMBER(TRIM(AC22)*1), VALUE(AC22), AC22), TecsysCarrierLabelOptionValues5430039, 2, FALSE))</f>
        <v>None</v>
      </c>
      <c r="AH22" s="20">
        <v>0</v>
      </c>
      <c r="AI22" s="12" t="str">
        <f>IF(AH22="","",VLOOKUP(IF(ISNUMBER(TRIM(AH22)*1), VALUE(AH22), AH22), TecsysShippingLabelRequiredValues5430039, 2, FALSE))</f>
        <v>No</v>
      </c>
      <c r="AJ22" s="12" t="str">
        <f>IF(AH22="","",VLOOKUP(IF(ISNUMBER(TRIM(AH22)*1), VALUE(AH22), AH22), TecsysShippingLabelRequiredValues5430039, 2, FALSE))</f>
        <v>No</v>
      </c>
      <c r="AK22" s="12" t="str">
        <f>IF(AH22="","",VLOOKUP(IF(ISNUMBER(TRIM(AH22)*1), VALUE(AH22), AH22), TecsysShippingLabelRequiredValues5430039, 2, FALSE))</f>
        <v>No</v>
      </c>
      <c r="AL22" s="14" t="str">
        <f>IF(AH22="","",VLOOKUP(IF(ISNUMBER(TRIM(AH22)*1), VALUE(AH22), AH22), TecsysShippingLabelRequiredValues5430039, 2, FALSE))</f>
        <v>No</v>
      </c>
      <c r="AM22" s="18" t="s">
        <v>52</v>
      </c>
      <c r="AN22" s="12" t="str">
        <f>IF(AM22="","",VLOOKUP(IF(ISNUMBER(TRIM(AM22)*1), VALUE(AM22), AM22), TecsysSmallPackageValues5430039, 2, FALSE))</f>
        <v>No</v>
      </c>
      <c r="AO22" s="12" t="str">
        <f>IF(AM22="","",VLOOKUP(IF(ISNUMBER(TRIM(AM22)*1), VALUE(AM22), AM22), TecsysSmallPackageValues5430039, 2, FALSE))</f>
        <v>No</v>
      </c>
      <c r="AP22" s="12" t="str">
        <f>IF(AM22="","",VLOOKUP(IF(ISNUMBER(TRIM(AM22)*1), VALUE(AM22), AM22), TecsysSmallPackageValues5430039, 2, FALSE))</f>
        <v>No</v>
      </c>
      <c r="AQ22" s="13" t="str">
        <f>IF(AM22="","",VLOOKUP(IF(ISNUMBER(TRIM(AM22)*1), VALUE(AM22), AM22), TecsysSmallPackageValues5430039, 2, FALSE))</f>
        <v>No</v>
      </c>
      <c r="AR22" s="18" t="s">
        <v>52</v>
      </c>
      <c r="AS22" s="12" t="str">
        <f>IF(AR22="","",VLOOKUP(IF(ISNUMBER(TRIM(AR22)*1), VALUE(AR22), AR22), TecsysMasterPackListRequiredValues5430039, 2, FALSE))</f>
        <v>No</v>
      </c>
      <c r="AT22" s="12" t="str">
        <f>IF(AR22="","",VLOOKUP(IF(ISNUMBER(TRIM(AR22)*1), VALUE(AR22), AR22), TecsysMasterPackListRequiredValues5430039, 2, FALSE))</f>
        <v>No</v>
      </c>
      <c r="AU22" s="12" t="str">
        <f>IF(AR22="","",VLOOKUP(IF(ISNUMBER(TRIM(AR22)*1), VALUE(AR22), AR22), TecsysMasterPackListRequiredValues5430039, 2, FALSE))</f>
        <v>No</v>
      </c>
      <c r="AV22" s="13" t="str">
        <f>IF(AR22="","",VLOOKUP(IF(ISNUMBER(TRIM(AR22)*1), VALUE(AR22), AR22), TecsysMasterPackListRequiredValues5430039, 2, FALSE))</f>
        <v>No</v>
      </c>
      <c r="AW22" s="18" t="s">
        <v>54</v>
      </c>
      <c r="AX22" s="12" t="str">
        <f>IF(AW22="","",VLOOKUP(IF(ISNUMBER(TRIM(AW22)*1), VALUE(AW22), AW22), TecsysBillOfLadingRequiredValues5430039, 2, FALSE))</f>
        <v>Yes</v>
      </c>
      <c r="AY22" s="12" t="str">
        <f>IF(AW22="","",VLOOKUP(IF(ISNUMBER(TRIM(AW22)*1), VALUE(AW22), AW22), TecsysBillOfLadingRequiredValues5430039, 2, FALSE))</f>
        <v>Yes</v>
      </c>
      <c r="AZ22" s="12" t="str">
        <f>IF(AW22="","",VLOOKUP(IF(ISNUMBER(TRIM(AW22)*1), VALUE(AW22), AW22), TecsysBillOfLadingRequiredValues5430039, 2, FALSE))</f>
        <v>Yes</v>
      </c>
      <c r="BA22" s="13" t="str">
        <f>IF(AW22="","",VLOOKUP(IF(ISNUMBER(TRIM(AW22)*1), VALUE(AW22), AW22), TecsysBillOfLadingRequiredValues5430039, 2, FALSE))</f>
        <v>Yes</v>
      </c>
      <c r="BB22" s="18" t="s">
        <v>54</v>
      </c>
      <c r="BC22" s="12" t="str">
        <f>IF(BB22="","",VLOOKUP(IF(ISNUMBER(TRIM(BB22)*1), VALUE(BB22), BB22), TecsysManifestRequiredValues5430039, 2, FALSE))</f>
        <v>Yes</v>
      </c>
      <c r="BD22" s="12" t="str">
        <f>IF(BB22="","",VLOOKUP(IF(ISNUMBER(TRIM(BB22)*1), VALUE(BB22), BB22), TecsysManifestRequiredValues5430039, 2, FALSE))</f>
        <v>Yes</v>
      </c>
      <c r="BE22" s="12" t="str">
        <f>IF(BB22="","",VLOOKUP(IF(ISNUMBER(TRIM(BB22)*1), VALUE(BB22), BB22), TecsysManifestRequiredValues5430039, 2, FALSE))</f>
        <v>Yes</v>
      </c>
      <c r="BF22" s="13" t="str">
        <f>IF(BB22="","",VLOOKUP(IF(ISNUMBER(TRIM(BB22)*1), VALUE(BB22), BB22), TecsysManifestRequiredValues5430039, 2, FALSE))</f>
        <v>Yes</v>
      </c>
      <c r="BG22" s="18" t="s">
        <v>52</v>
      </c>
      <c r="BH22" s="12" t="str">
        <f>IF(BG22="","",VLOOKUP(IF(ISNUMBER(TRIM(BG22)*1), VALUE(BG22), BG22), TecsysProBillRequiredValues5430039, 2, FALSE))</f>
        <v>No</v>
      </c>
      <c r="BI22" s="12" t="str">
        <f>IF(BG22="","",VLOOKUP(IF(ISNUMBER(TRIM(BG22)*1), VALUE(BG22), BG22), TecsysProBillRequiredValues5430039, 2, FALSE))</f>
        <v>No</v>
      </c>
      <c r="BJ22" s="12" t="str">
        <f>IF(BG22="","",VLOOKUP(IF(ISNUMBER(TRIM(BG22)*1), VALUE(BG22), BG22), TecsysProBillRequiredValues5430039, 2, FALSE))</f>
        <v>No</v>
      </c>
      <c r="BK22" s="13" t="str">
        <f>IF(BG22="","",VLOOKUP(IF(ISNUMBER(TRIM(BG22)*1), VALUE(BG22), BG22), TecsysProBillRequiredValues5430039, 2, FALSE))</f>
        <v>No</v>
      </c>
      <c r="BL22" s="18" t="s">
        <v>54</v>
      </c>
      <c r="BM22" s="12" t="str">
        <f>IF(BL22="","",VLOOKUP(IF(ISNUMBER(TRIM(BL22)*1), VALUE(BL22), BL22), TecsysVerifyTrailerValues5430039, 2, FALSE))</f>
        <v>Yes</v>
      </c>
      <c r="BN22" s="12" t="str">
        <f>IF(BL22="","",VLOOKUP(IF(ISNUMBER(TRIM(BL22)*1), VALUE(BL22), BL22), TecsysVerifyTrailerValues5430039, 2, FALSE))</f>
        <v>Yes</v>
      </c>
      <c r="BO22" s="12" t="str">
        <f>IF(BL22="","",VLOOKUP(IF(ISNUMBER(TRIM(BL22)*1), VALUE(BL22), BL22), TecsysVerifyTrailerValues5430039, 2, FALSE))</f>
        <v>Yes</v>
      </c>
      <c r="BP22" s="13" t="str">
        <f>IF(BL22="","",VLOOKUP(IF(ISNUMBER(TRIM(BL22)*1), VALUE(BL22), BL22), TecsysVerifyTrailerValues5430039, 2, FALSE))</f>
        <v>Yes</v>
      </c>
      <c r="BQ22" s="20">
        <v>0</v>
      </c>
      <c r="BR22" s="12" t="str">
        <f>IF(BQ22="","",VLOOKUP(IF(ISNUMBER(TRIM(BQ22)*1), VALUE(BQ22), BQ22), TecsysAutomaticShipCompleteValues5430039, 2, FALSE))</f>
        <v>No</v>
      </c>
      <c r="BS22" s="12" t="str">
        <f>IF(BQ22="","",VLOOKUP(IF(ISNUMBER(TRIM(BQ22)*1), VALUE(BQ22), BQ22), TecsysAutomaticShipCompleteValues5430039, 2, FALSE))</f>
        <v>No</v>
      </c>
      <c r="BT22" s="12" t="str">
        <f>IF(BQ22="","",VLOOKUP(IF(ISNUMBER(TRIM(BQ22)*1), VALUE(BQ22), BQ22), TecsysAutomaticShipCompleteValues5430039, 2, FALSE))</f>
        <v>No</v>
      </c>
      <c r="BU22" s="14" t="str">
        <f>IF(BQ22="","",VLOOKUP(IF(ISNUMBER(TRIM(BQ22)*1), VALUE(BQ22), BQ22), TecsysAutomaticShipCompleteValues5430039, 2, FALSE))</f>
        <v>No</v>
      </c>
      <c r="BV22" s="18" t="s">
        <v>53</v>
      </c>
      <c r="BW22" s="18" t="s">
        <v>53</v>
      </c>
      <c r="BX22" s="24">
        <v>500</v>
      </c>
      <c r="BY22" s="18" t="s">
        <v>52</v>
      </c>
      <c r="BZ22" s="12" t="str">
        <f>IF(BY22="","",VLOOKUP(IF(ISNUMBER(TRIM(BY22)*1), VALUE(BY22), BY22), TecsysAllowFreightChargesValues5430039, 2, FALSE))</f>
        <v>No</v>
      </c>
      <c r="CA22" s="12" t="str">
        <f>IF(BY22="","",VLOOKUP(IF(ISNUMBER(TRIM(BY22)*1), VALUE(BY22), BY22), TecsysAllowFreightChargesValues5430039, 2, FALSE))</f>
        <v>No</v>
      </c>
      <c r="CB22" s="12" t="str">
        <f>IF(BY22="","",VLOOKUP(IF(ISNUMBER(TRIM(BY22)*1), VALUE(BY22), BY22), TecsysAllowFreightChargesValues5430039, 2, FALSE))</f>
        <v>No</v>
      </c>
      <c r="CC22" s="13" t="str">
        <f>IF(BY22="","",VLOOKUP(IF(ISNUMBER(TRIM(BY22)*1), VALUE(BY22), BY22), TecsysAllowFreightChargesValues5430039, 2, FALSE))</f>
        <v>No</v>
      </c>
      <c r="CD22" s="25">
        <v>29</v>
      </c>
    </row>
    <row r="23" spans="1:82" ht="15.75" thickBot="1">
      <c r="A23" s="28" t="s">
        <v>172</v>
      </c>
      <c r="B23" s="17" t="s">
        <v>49</v>
      </c>
      <c r="C23" s="17" t="s">
        <v>93</v>
      </c>
      <c r="D23" s="13" t="s">
        <v>94</v>
      </c>
      <c r="E23" s="31" t="s">
        <v>335</v>
      </c>
      <c r="F23" s="18" t="s">
        <v>93</v>
      </c>
      <c r="G23" s="18" t="s">
        <v>51</v>
      </c>
      <c r="H23" s="12" t="str">
        <f>IF(G23="","",VLOOKUP(IF(ISNUMBER(TRIM(G23)*1), VALUE(G23), G23), TecsysCarrierServiceTypeValues5430039, 2, FALSE))</f>
        <v>Truck Service</v>
      </c>
      <c r="I23" s="12" t="str">
        <f>IF(G23="","",VLOOKUP(IF(ISNUMBER(TRIM(G23)*1), VALUE(G23), G23), TecsysCarrierServiceTypeValues5430039, 2, FALSE))</f>
        <v>Truck Service</v>
      </c>
      <c r="J23" s="12" t="str">
        <f>IF(G23="","",VLOOKUP(IF(ISNUMBER(TRIM(G23)*1), VALUE(G23), G23), TecsysCarrierServiceTypeValues5430039, 2, FALSE))</f>
        <v>Truck Service</v>
      </c>
      <c r="K23" s="13" t="str">
        <f>IF(G23="","",VLOOKUP(IF(ISNUMBER(TRIM(G23)*1), VALUE(G23), G23), TecsysCarrierServiceTypeValues5430039, 2, FALSE))</f>
        <v>Truck Service</v>
      </c>
      <c r="L23" s="18" t="s">
        <v>52</v>
      </c>
      <c r="M23" s="12" t="str">
        <f>IF(L23="","",VLOOKUP(IF(ISNUMBER(TRIM(L23)*1), VALUE(L23), L23), TecsysTmsEnabledValues5430039, 2, FALSE))</f>
        <v>No</v>
      </c>
      <c r="N23" s="12" t="str">
        <f>IF(L23="","",VLOOKUP(IF(ISNUMBER(TRIM(L23)*1), VALUE(L23), L23), TecsysTmsEnabledValues5430039, 2, FALSE))</f>
        <v>No</v>
      </c>
      <c r="O23" s="12" t="str">
        <f>IF(L23="","",VLOOKUP(IF(ISNUMBER(TRIM(L23)*1), VALUE(L23), L23), TecsysTmsEnabledValues5430039, 2, FALSE))</f>
        <v>No</v>
      </c>
      <c r="P23" s="13" t="str">
        <f>IF(L23="","",VLOOKUP(IF(ISNUMBER(TRIM(L23)*1), VALUE(L23), L23), TecsysTmsEnabledValues5430039, 2, FALSE))</f>
        <v>No</v>
      </c>
      <c r="Q23" s="18" t="s">
        <v>53</v>
      </c>
      <c r="R23" s="20">
        <v>0</v>
      </c>
      <c r="S23" s="12" t="str">
        <f>IF(R23="","",VLOOKUP(IF(ISNUMBER(TRIM(R23)*1), VALUE(R23), R23), TecsysMdmEnabledValues5430039, 2, FALSE))</f>
        <v>No</v>
      </c>
      <c r="T23" s="12" t="str">
        <f>IF(R23="","",VLOOKUP(IF(ISNUMBER(TRIM(R23)*1), VALUE(R23), R23), TecsysMdmEnabledValues5430039, 2, FALSE))</f>
        <v>No</v>
      </c>
      <c r="U23" s="12" t="str">
        <f>IF(R23="","",VLOOKUP(IF(ISNUMBER(TRIM(R23)*1), VALUE(R23), R23), TecsysMdmEnabledValues5430039, 2, FALSE))</f>
        <v>No</v>
      </c>
      <c r="V23" s="14" t="str">
        <f>IF(R23="","",VLOOKUP(IF(ISNUMBER(TRIM(R23)*1), VALUE(R23), R23), TecsysMdmEnabledValues5430039, 2, FALSE))</f>
        <v>No</v>
      </c>
      <c r="W23" s="18" t="s">
        <v>53</v>
      </c>
      <c r="X23" s="22">
        <v>0</v>
      </c>
      <c r="Y23" s="15" t="str">
        <f>IF(X23="","",VLOOKUP(IF(ISNUMBER(TRIM(X23)*1), VALUE(X23), X23), TecsysShippingLabelOptionValues5430039, 2, FALSE))</f>
        <v>None</v>
      </c>
      <c r="Z23" s="15" t="str">
        <f>IF(X23="","",VLOOKUP(IF(ISNUMBER(TRIM(X23)*1), VALUE(X23), X23), TecsysShippingLabelOptionValues5430039, 2, FALSE))</f>
        <v>None</v>
      </c>
      <c r="AA23" s="15" t="str">
        <f>IF(X23="","",VLOOKUP(IF(ISNUMBER(TRIM(X23)*1), VALUE(X23), X23), TecsysShippingLabelOptionValues5430039, 2, FALSE))</f>
        <v>None</v>
      </c>
      <c r="AB23" s="15" t="str">
        <f>IF(X23="","",VLOOKUP(IF(ISNUMBER(TRIM(X23)*1), VALUE(X23), X23), TecsysShippingLabelOptionValues5430039, 2, FALSE))</f>
        <v>None</v>
      </c>
      <c r="AC23" s="22">
        <v>0</v>
      </c>
      <c r="AD23" s="15" t="str">
        <f>IF(AC23="","",VLOOKUP(IF(ISNUMBER(TRIM(AC23)*1), VALUE(AC23), AC23), TecsysCarrierLabelOptionValues5430039, 2, FALSE))</f>
        <v>None</v>
      </c>
      <c r="AE23" s="15" t="str">
        <f>IF(AC23="","",VLOOKUP(IF(ISNUMBER(TRIM(AC23)*1), VALUE(AC23), AC23), TecsysCarrierLabelOptionValues5430039, 2, FALSE))</f>
        <v>None</v>
      </c>
      <c r="AF23" s="15" t="str">
        <f>IF(AC23="","",VLOOKUP(IF(ISNUMBER(TRIM(AC23)*1), VALUE(AC23), AC23), TecsysCarrierLabelOptionValues5430039, 2, FALSE))</f>
        <v>None</v>
      </c>
      <c r="AG23" s="15" t="str">
        <f>IF(AC23="","",VLOOKUP(IF(ISNUMBER(TRIM(AC23)*1), VALUE(AC23), AC23), TecsysCarrierLabelOptionValues5430039, 2, FALSE))</f>
        <v>None</v>
      </c>
      <c r="AH23" s="20">
        <v>0</v>
      </c>
      <c r="AI23" s="12" t="str">
        <f>IF(AH23="","",VLOOKUP(IF(ISNUMBER(TRIM(AH23)*1), VALUE(AH23), AH23), TecsysShippingLabelRequiredValues5430039, 2, FALSE))</f>
        <v>No</v>
      </c>
      <c r="AJ23" s="12" t="str">
        <f>IF(AH23="","",VLOOKUP(IF(ISNUMBER(TRIM(AH23)*1), VALUE(AH23), AH23), TecsysShippingLabelRequiredValues5430039, 2, FALSE))</f>
        <v>No</v>
      </c>
      <c r="AK23" s="12" t="str">
        <f>IF(AH23="","",VLOOKUP(IF(ISNUMBER(TRIM(AH23)*1), VALUE(AH23), AH23), TecsysShippingLabelRequiredValues5430039, 2, FALSE))</f>
        <v>No</v>
      </c>
      <c r="AL23" s="14" t="str">
        <f>IF(AH23="","",VLOOKUP(IF(ISNUMBER(TRIM(AH23)*1), VALUE(AH23), AH23), TecsysShippingLabelRequiredValues5430039, 2, FALSE))</f>
        <v>No</v>
      </c>
      <c r="AM23" s="18" t="s">
        <v>52</v>
      </c>
      <c r="AN23" s="12" t="str">
        <f>IF(AM23="","",VLOOKUP(IF(ISNUMBER(TRIM(AM23)*1), VALUE(AM23), AM23), TecsysSmallPackageValues5430039, 2, FALSE))</f>
        <v>No</v>
      </c>
      <c r="AO23" s="12" t="str">
        <f>IF(AM23="","",VLOOKUP(IF(ISNUMBER(TRIM(AM23)*1), VALUE(AM23), AM23), TecsysSmallPackageValues5430039, 2, FALSE))</f>
        <v>No</v>
      </c>
      <c r="AP23" s="12" t="str">
        <f>IF(AM23="","",VLOOKUP(IF(ISNUMBER(TRIM(AM23)*1), VALUE(AM23), AM23), TecsysSmallPackageValues5430039, 2, FALSE))</f>
        <v>No</v>
      </c>
      <c r="AQ23" s="13" t="str">
        <f>IF(AM23="","",VLOOKUP(IF(ISNUMBER(TRIM(AM23)*1), VALUE(AM23), AM23), TecsysSmallPackageValues5430039, 2, FALSE))</f>
        <v>No</v>
      </c>
      <c r="AR23" s="18" t="s">
        <v>52</v>
      </c>
      <c r="AS23" s="12" t="str">
        <f>IF(AR23="","",VLOOKUP(IF(ISNUMBER(TRIM(AR23)*1), VALUE(AR23), AR23), TecsysMasterPackListRequiredValues5430039, 2, FALSE))</f>
        <v>No</v>
      </c>
      <c r="AT23" s="12" t="str">
        <f>IF(AR23="","",VLOOKUP(IF(ISNUMBER(TRIM(AR23)*1), VALUE(AR23), AR23), TecsysMasterPackListRequiredValues5430039, 2, FALSE))</f>
        <v>No</v>
      </c>
      <c r="AU23" s="12" t="str">
        <f>IF(AR23="","",VLOOKUP(IF(ISNUMBER(TRIM(AR23)*1), VALUE(AR23), AR23), TecsysMasterPackListRequiredValues5430039, 2, FALSE))</f>
        <v>No</v>
      </c>
      <c r="AV23" s="13" t="str">
        <f>IF(AR23="","",VLOOKUP(IF(ISNUMBER(TRIM(AR23)*1), VALUE(AR23), AR23), TecsysMasterPackListRequiredValues5430039, 2, FALSE))</f>
        <v>No</v>
      </c>
      <c r="AW23" s="18" t="s">
        <v>54</v>
      </c>
      <c r="AX23" s="12" t="str">
        <f>IF(AW23="","",VLOOKUP(IF(ISNUMBER(TRIM(AW23)*1), VALUE(AW23), AW23), TecsysBillOfLadingRequiredValues5430039, 2, FALSE))</f>
        <v>Yes</v>
      </c>
      <c r="AY23" s="12" t="str">
        <f>IF(AW23="","",VLOOKUP(IF(ISNUMBER(TRIM(AW23)*1), VALUE(AW23), AW23), TecsysBillOfLadingRequiredValues5430039, 2, FALSE))</f>
        <v>Yes</v>
      </c>
      <c r="AZ23" s="12" t="str">
        <f>IF(AW23="","",VLOOKUP(IF(ISNUMBER(TRIM(AW23)*1), VALUE(AW23), AW23), TecsysBillOfLadingRequiredValues5430039, 2, FALSE))</f>
        <v>Yes</v>
      </c>
      <c r="BA23" s="13" t="str">
        <f>IF(AW23="","",VLOOKUP(IF(ISNUMBER(TRIM(AW23)*1), VALUE(AW23), AW23), TecsysBillOfLadingRequiredValues5430039, 2, FALSE))</f>
        <v>Yes</v>
      </c>
      <c r="BB23" s="18" t="s">
        <v>54</v>
      </c>
      <c r="BC23" s="12" t="str">
        <f>IF(BB23="","",VLOOKUP(IF(ISNUMBER(TRIM(BB23)*1), VALUE(BB23), BB23), TecsysManifestRequiredValues5430039, 2, FALSE))</f>
        <v>Yes</v>
      </c>
      <c r="BD23" s="12" t="str">
        <f>IF(BB23="","",VLOOKUP(IF(ISNUMBER(TRIM(BB23)*1), VALUE(BB23), BB23), TecsysManifestRequiredValues5430039, 2, FALSE))</f>
        <v>Yes</v>
      </c>
      <c r="BE23" s="12" t="str">
        <f>IF(BB23="","",VLOOKUP(IF(ISNUMBER(TRIM(BB23)*1), VALUE(BB23), BB23), TecsysManifestRequiredValues5430039, 2, FALSE))</f>
        <v>Yes</v>
      </c>
      <c r="BF23" s="13" t="str">
        <f>IF(BB23="","",VLOOKUP(IF(ISNUMBER(TRIM(BB23)*1), VALUE(BB23), BB23), TecsysManifestRequiredValues5430039, 2, FALSE))</f>
        <v>Yes</v>
      </c>
      <c r="BG23" s="18" t="s">
        <v>52</v>
      </c>
      <c r="BH23" s="12" t="str">
        <f>IF(BG23="","",VLOOKUP(IF(ISNUMBER(TRIM(BG23)*1), VALUE(BG23), BG23), TecsysProBillRequiredValues5430039, 2, FALSE))</f>
        <v>No</v>
      </c>
      <c r="BI23" s="12" t="str">
        <f>IF(BG23="","",VLOOKUP(IF(ISNUMBER(TRIM(BG23)*1), VALUE(BG23), BG23), TecsysProBillRequiredValues5430039, 2, FALSE))</f>
        <v>No</v>
      </c>
      <c r="BJ23" s="12" t="str">
        <f>IF(BG23="","",VLOOKUP(IF(ISNUMBER(TRIM(BG23)*1), VALUE(BG23), BG23), TecsysProBillRequiredValues5430039, 2, FALSE))</f>
        <v>No</v>
      </c>
      <c r="BK23" s="13" t="str">
        <f>IF(BG23="","",VLOOKUP(IF(ISNUMBER(TRIM(BG23)*1), VALUE(BG23), BG23), TecsysProBillRequiredValues5430039, 2, FALSE))</f>
        <v>No</v>
      </c>
      <c r="BL23" s="18" t="s">
        <v>54</v>
      </c>
      <c r="BM23" s="12" t="str">
        <f>IF(BL23="","",VLOOKUP(IF(ISNUMBER(TRIM(BL23)*1), VALUE(BL23), BL23), TecsysVerifyTrailerValues5430039, 2, FALSE))</f>
        <v>Yes</v>
      </c>
      <c r="BN23" s="12" t="str">
        <f>IF(BL23="","",VLOOKUP(IF(ISNUMBER(TRIM(BL23)*1), VALUE(BL23), BL23), TecsysVerifyTrailerValues5430039, 2, FALSE))</f>
        <v>Yes</v>
      </c>
      <c r="BO23" s="12" t="str">
        <f>IF(BL23="","",VLOOKUP(IF(ISNUMBER(TRIM(BL23)*1), VALUE(BL23), BL23), TecsysVerifyTrailerValues5430039, 2, FALSE))</f>
        <v>Yes</v>
      </c>
      <c r="BP23" s="13" t="str">
        <f>IF(BL23="","",VLOOKUP(IF(ISNUMBER(TRIM(BL23)*1), VALUE(BL23), BL23), TecsysVerifyTrailerValues5430039, 2, FALSE))</f>
        <v>Yes</v>
      </c>
      <c r="BQ23" s="20">
        <v>0</v>
      </c>
      <c r="BR23" s="12" t="str">
        <f>IF(BQ23="","",VLOOKUP(IF(ISNUMBER(TRIM(BQ23)*1), VALUE(BQ23), BQ23), TecsysAutomaticShipCompleteValues5430039, 2, FALSE))</f>
        <v>No</v>
      </c>
      <c r="BS23" s="12" t="str">
        <f>IF(BQ23="","",VLOOKUP(IF(ISNUMBER(TRIM(BQ23)*1), VALUE(BQ23), BQ23), TecsysAutomaticShipCompleteValues5430039, 2, FALSE))</f>
        <v>No</v>
      </c>
      <c r="BT23" s="12" t="str">
        <f>IF(BQ23="","",VLOOKUP(IF(ISNUMBER(TRIM(BQ23)*1), VALUE(BQ23), BQ23), TecsysAutomaticShipCompleteValues5430039, 2, FALSE))</f>
        <v>No</v>
      </c>
      <c r="BU23" s="14" t="str">
        <f>IF(BQ23="","",VLOOKUP(IF(ISNUMBER(TRIM(BQ23)*1), VALUE(BQ23), BQ23), TecsysAutomaticShipCompleteValues5430039, 2, FALSE))</f>
        <v>No</v>
      </c>
      <c r="BV23" s="18" t="s">
        <v>53</v>
      </c>
      <c r="BW23" s="18" t="s">
        <v>53</v>
      </c>
      <c r="BX23" s="24">
        <v>500</v>
      </c>
      <c r="BY23" s="18" t="s">
        <v>52</v>
      </c>
      <c r="BZ23" s="12" t="str">
        <f>IF(BY23="","",VLOOKUP(IF(ISNUMBER(TRIM(BY23)*1), VALUE(BY23), BY23), TecsysAllowFreightChargesValues5430039, 2, FALSE))</f>
        <v>No</v>
      </c>
      <c r="CA23" s="12" t="str">
        <f>IF(BY23="","",VLOOKUP(IF(ISNUMBER(TRIM(BY23)*1), VALUE(BY23), BY23), TecsysAllowFreightChargesValues5430039, 2, FALSE))</f>
        <v>No</v>
      </c>
      <c r="CB23" s="12" t="str">
        <f>IF(BY23="","",VLOOKUP(IF(ISNUMBER(TRIM(BY23)*1), VALUE(BY23), BY23), TecsysAllowFreightChargesValues5430039, 2, FALSE))</f>
        <v>No</v>
      </c>
      <c r="CC23" s="13" t="str">
        <f>IF(BY23="","",VLOOKUP(IF(ISNUMBER(TRIM(BY23)*1), VALUE(BY23), BY23), TecsysAllowFreightChargesValues5430039, 2, FALSE))</f>
        <v>No</v>
      </c>
      <c r="CD23" s="25">
        <v>26</v>
      </c>
    </row>
    <row r="24" spans="1:82" ht="15.75" thickBot="1">
      <c r="A24" s="28" t="s">
        <v>172</v>
      </c>
      <c r="B24" s="17" t="s">
        <v>49</v>
      </c>
      <c r="C24" s="17" t="s">
        <v>95</v>
      </c>
      <c r="D24" s="13" t="s">
        <v>96</v>
      </c>
      <c r="E24" s="31" t="s">
        <v>337</v>
      </c>
      <c r="F24" s="18" t="s">
        <v>95</v>
      </c>
      <c r="G24" s="18" t="s">
        <v>51</v>
      </c>
      <c r="H24" s="12" t="str">
        <f>IF(G24="","",VLOOKUP(IF(ISNUMBER(TRIM(G24)*1), VALUE(G24), G24), TecsysCarrierServiceTypeValues5430039, 2, FALSE))</f>
        <v>Truck Service</v>
      </c>
      <c r="I24" s="12" t="str">
        <f>IF(G24="","",VLOOKUP(IF(ISNUMBER(TRIM(G24)*1), VALUE(G24), G24), TecsysCarrierServiceTypeValues5430039, 2, FALSE))</f>
        <v>Truck Service</v>
      </c>
      <c r="J24" s="12" t="str">
        <f>IF(G24="","",VLOOKUP(IF(ISNUMBER(TRIM(G24)*1), VALUE(G24), G24), TecsysCarrierServiceTypeValues5430039, 2, FALSE))</f>
        <v>Truck Service</v>
      </c>
      <c r="K24" s="13" t="str">
        <f>IF(G24="","",VLOOKUP(IF(ISNUMBER(TRIM(G24)*1), VALUE(G24), G24), TecsysCarrierServiceTypeValues5430039, 2, FALSE))</f>
        <v>Truck Service</v>
      </c>
      <c r="L24" s="18" t="s">
        <v>52</v>
      </c>
      <c r="M24" s="12" t="str">
        <f>IF(L24="","",VLOOKUP(IF(ISNUMBER(TRIM(L24)*1), VALUE(L24), L24), TecsysTmsEnabledValues5430039, 2, FALSE))</f>
        <v>No</v>
      </c>
      <c r="N24" s="12" t="str">
        <f>IF(L24="","",VLOOKUP(IF(ISNUMBER(TRIM(L24)*1), VALUE(L24), L24), TecsysTmsEnabledValues5430039, 2, FALSE))</f>
        <v>No</v>
      </c>
      <c r="O24" s="12" t="str">
        <f>IF(L24="","",VLOOKUP(IF(ISNUMBER(TRIM(L24)*1), VALUE(L24), L24), TecsysTmsEnabledValues5430039, 2, FALSE))</f>
        <v>No</v>
      </c>
      <c r="P24" s="13" t="str">
        <f>IF(L24="","",VLOOKUP(IF(ISNUMBER(TRIM(L24)*1), VALUE(L24), L24), TecsysTmsEnabledValues5430039, 2, FALSE))</f>
        <v>No</v>
      </c>
      <c r="Q24" s="18" t="s">
        <v>53</v>
      </c>
      <c r="R24" s="20">
        <v>0</v>
      </c>
      <c r="S24" s="12" t="str">
        <f>IF(R24="","",VLOOKUP(IF(ISNUMBER(TRIM(R24)*1), VALUE(R24), R24), TecsysMdmEnabledValues5430039, 2, FALSE))</f>
        <v>No</v>
      </c>
      <c r="T24" s="12" t="str">
        <f>IF(R24="","",VLOOKUP(IF(ISNUMBER(TRIM(R24)*1), VALUE(R24), R24), TecsysMdmEnabledValues5430039, 2, FALSE))</f>
        <v>No</v>
      </c>
      <c r="U24" s="12" t="str">
        <f>IF(R24="","",VLOOKUP(IF(ISNUMBER(TRIM(R24)*1), VALUE(R24), R24), TecsysMdmEnabledValues5430039, 2, FALSE))</f>
        <v>No</v>
      </c>
      <c r="V24" s="14" t="str">
        <f>IF(R24="","",VLOOKUP(IF(ISNUMBER(TRIM(R24)*1), VALUE(R24), R24), TecsysMdmEnabledValues5430039, 2, FALSE))</f>
        <v>No</v>
      </c>
      <c r="W24" s="18" t="s">
        <v>53</v>
      </c>
      <c r="X24" s="22">
        <v>0</v>
      </c>
      <c r="Y24" s="15" t="str">
        <f>IF(X24="","",VLOOKUP(IF(ISNUMBER(TRIM(X24)*1), VALUE(X24), X24), TecsysShippingLabelOptionValues5430039, 2, FALSE))</f>
        <v>None</v>
      </c>
      <c r="Z24" s="15" t="str">
        <f>IF(X24="","",VLOOKUP(IF(ISNUMBER(TRIM(X24)*1), VALUE(X24), X24), TecsysShippingLabelOptionValues5430039, 2, FALSE))</f>
        <v>None</v>
      </c>
      <c r="AA24" s="15" t="str">
        <f>IF(X24="","",VLOOKUP(IF(ISNUMBER(TRIM(X24)*1), VALUE(X24), X24), TecsysShippingLabelOptionValues5430039, 2, FALSE))</f>
        <v>None</v>
      </c>
      <c r="AB24" s="15" t="str">
        <f>IF(X24="","",VLOOKUP(IF(ISNUMBER(TRIM(X24)*1), VALUE(X24), X24), TecsysShippingLabelOptionValues5430039, 2, FALSE))</f>
        <v>None</v>
      </c>
      <c r="AC24" s="22">
        <v>0</v>
      </c>
      <c r="AD24" s="15" t="str">
        <f>IF(AC24="","",VLOOKUP(IF(ISNUMBER(TRIM(AC24)*1), VALUE(AC24), AC24), TecsysCarrierLabelOptionValues5430039, 2, FALSE))</f>
        <v>None</v>
      </c>
      <c r="AE24" s="15" t="str">
        <f>IF(AC24="","",VLOOKUP(IF(ISNUMBER(TRIM(AC24)*1), VALUE(AC24), AC24), TecsysCarrierLabelOptionValues5430039, 2, FALSE))</f>
        <v>None</v>
      </c>
      <c r="AF24" s="15" t="str">
        <f>IF(AC24="","",VLOOKUP(IF(ISNUMBER(TRIM(AC24)*1), VALUE(AC24), AC24), TecsysCarrierLabelOptionValues5430039, 2, FALSE))</f>
        <v>None</v>
      </c>
      <c r="AG24" s="15" t="str">
        <f>IF(AC24="","",VLOOKUP(IF(ISNUMBER(TRIM(AC24)*1), VALUE(AC24), AC24), TecsysCarrierLabelOptionValues5430039, 2, FALSE))</f>
        <v>None</v>
      </c>
      <c r="AH24" s="20">
        <v>0</v>
      </c>
      <c r="AI24" s="12" t="str">
        <f>IF(AH24="","",VLOOKUP(IF(ISNUMBER(TRIM(AH24)*1), VALUE(AH24), AH24), TecsysShippingLabelRequiredValues5430039, 2, FALSE))</f>
        <v>No</v>
      </c>
      <c r="AJ24" s="12" t="str">
        <f>IF(AH24="","",VLOOKUP(IF(ISNUMBER(TRIM(AH24)*1), VALUE(AH24), AH24), TecsysShippingLabelRequiredValues5430039, 2, FALSE))</f>
        <v>No</v>
      </c>
      <c r="AK24" s="12" t="str">
        <f>IF(AH24="","",VLOOKUP(IF(ISNUMBER(TRIM(AH24)*1), VALUE(AH24), AH24), TecsysShippingLabelRequiredValues5430039, 2, FALSE))</f>
        <v>No</v>
      </c>
      <c r="AL24" s="14" t="str">
        <f>IF(AH24="","",VLOOKUP(IF(ISNUMBER(TRIM(AH24)*1), VALUE(AH24), AH24), TecsysShippingLabelRequiredValues5430039, 2, FALSE))</f>
        <v>No</v>
      </c>
      <c r="AM24" s="18" t="s">
        <v>52</v>
      </c>
      <c r="AN24" s="12" t="str">
        <f>IF(AM24="","",VLOOKUP(IF(ISNUMBER(TRIM(AM24)*1), VALUE(AM24), AM24), TecsysSmallPackageValues5430039, 2, FALSE))</f>
        <v>No</v>
      </c>
      <c r="AO24" s="12" t="str">
        <f>IF(AM24="","",VLOOKUP(IF(ISNUMBER(TRIM(AM24)*1), VALUE(AM24), AM24), TecsysSmallPackageValues5430039, 2, FALSE))</f>
        <v>No</v>
      </c>
      <c r="AP24" s="12" t="str">
        <f>IF(AM24="","",VLOOKUP(IF(ISNUMBER(TRIM(AM24)*1), VALUE(AM24), AM24), TecsysSmallPackageValues5430039, 2, FALSE))</f>
        <v>No</v>
      </c>
      <c r="AQ24" s="13" t="str">
        <f>IF(AM24="","",VLOOKUP(IF(ISNUMBER(TRIM(AM24)*1), VALUE(AM24), AM24), TecsysSmallPackageValues5430039, 2, FALSE))</f>
        <v>No</v>
      </c>
      <c r="AR24" s="18" t="s">
        <v>52</v>
      </c>
      <c r="AS24" s="12" t="str">
        <f>IF(AR24="","",VLOOKUP(IF(ISNUMBER(TRIM(AR24)*1), VALUE(AR24), AR24), TecsysMasterPackListRequiredValues5430039, 2, FALSE))</f>
        <v>No</v>
      </c>
      <c r="AT24" s="12" t="str">
        <f>IF(AR24="","",VLOOKUP(IF(ISNUMBER(TRIM(AR24)*1), VALUE(AR24), AR24), TecsysMasterPackListRequiredValues5430039, 2, FALSE))</f>
        <v>No</v>
      </c>
      <c r="AU24" s="12" t="str">
        <f>IF(AR24="","",VLOOKUP(IF(ISNUMBER(TRIM(AR24)*1), VALUE(AR24), AR24), TecsysMasterPackListRequiredValues5430039, 2, FALSE))</f>
        <v>No</v>
      </c>
      <c r="AV24" s="13" t="str">
        <f>IF(AR24="","",VLOOKUP(IF(ISNUMBER(TRIM(AR24)*1), VALUE(AR24), AR24), TecsysMasterPackListRequiredValues5430039, 2, FALSE))</f>
        <v>No</v>
      </c>
      <c r="AW24" s="18" t="s">
        <v>54</v>
      </c>
      <c r="AX24" s="12" t="str">
        <f>IF(AW24="","",VLOOKUP(IF(ISNUMBER(TRIM(AW24)*1), VALUE(AW24), AW24), TecsysBillOfLadingRequiredValues5430039, 2, FALSE))</f>
        <v>Yes</v>
      </c>
      <c r="AY24" s="12" t="str">
        <f>IF(AW24="","",VLOOKUP(IF(ISNUMBER(TRIM(AW24)*1), VALUE(AW24), AW24), TecsysBillOfLadingRequiredValues5430039, 2, FALSE))</f>
        <v>Yes</v>
      </c>
      <c r="AZ24" s="12" t="str">
        <f>IF(AW24="","",VLOOKUP(IF(ISNUMBER(TRIM(AW24)*1), VALUE(AW24), AW24), TecsysBillOfLadingRequiredValues5430039, 2, FALSE))</f>
        <v>Yes</v>
      </c>
      <c r="BA24" s="13" t="str">
        <f>IF(AW24="","",VLOOKUP(IF(ISNUMBER(TRIM(AW24)*1), VALUE(AW24), AW24), TecsysBillOfLadingRequiredValues5430039, 2, FALSE))</f>
        <v>Yes</v>
      </c>
      <c r="BB24" s="18" t="s">
        <v>54</v>
      </c>
      <c r="BC24" s="12" t="str">
        <f>IF(BB24="","",VLOOKUP(IF(ISNUMBER(TRIM(BB24)*1), VALUE(BB24), BB24), TecsysManifestRequiredValues5430039, 2, FALSE))</f>
        <v>Yes</v>
      </c>
      <c r="BD24" s="12" t="str">
        <f>IF(BB24="","",VLOOKUP(IF(ISNUMBER(TRIM(BB24)*1), VALUE(BB24), BB24), TecsysManifestRequiredValues5430039, 2, FALSE))</f>
        <v>Yes</v>
      </c>
      <c r="BE24" s="12" t="str">
        <f>IF(BB24="","",VLOOKUP(IF(ISNUMBER(TRIM(BB24)*1), VALUE(BB24), BB24), TecsysManifestRequiredValues5430039, 2, FALSE))</f>
        <v>Yes</v>
      </c>
      <c r="BF24" s="13" t="str">
        <f>IF(BB24="","",VLOOKUP(IF(ISNUMBER(TRIM(BB24)*1), VALUE(BB24), BB24), TecsysManifestRequiredValues5430039, 2, FALSE))</f>
        <v>Yes</v>
      </c>
      <c r="BG24" s="18" t="s">
        <v>52</v>
      </c>
      <c r="BH24" s="12" t="str">
        <f>IF(BG24="","",VLOOKUP(IF(ISNUMBER(TRIM(BG24)*1), VALUE(BG24), BG24), TecsysProBillRequiredValues5430039, 2, FALSE))</f>
        <v>No</v>
      </c>
      <c r="BI24" s="12" t="str">
        <f>IF(BG24="","",VLOOKUP(IF(ISNUMBER(TRIM(BG24)*1), VALUE(BG24), BG24), TecsysProBillRequiredValues5430039, 2, FALSE))</f>
        <v>No</v>
      </c>
      <c r="BJ24" s="12" t="str">
        <f>IF(BG24="","",VLOOKUP(IF(ISNUMBER(TRIM(BG24)*1), VALUE(BG24), BG24), TecsysProBillRequiredValues5430039, 2, FALSE))</f>
        <v>No</v>
      </c>
      <c r="BK24" s="13" t="str">
        <f>IF(BG24="","",VLOOKUP(IF(ISNUMBER(TRIM(BG24)*1), VALUE(BG24), BG24), TecsysProBillRequiredValues5430039, 2, FALSE))</f>
        <v>No</v>
      </c>
      <c r="BL24" s="18" t="s">
        <v>54</v>
      </c>
      <c r="BM24" s="12" t="str">
        <f>IF(BL24="","",VLOOKUP(IF(ISNUMBER(TRIM(BL24)*1), VALUE(BL24), BL24), TecsysVerifyTrailerValues5430039, 2, FALSE))</f>
        <v>Yes</v>
      </c>
      <c r="BN24" s="12" t="str">
        <f>IF(BL24="","",VLOOKUP(IF(ISNUMBER(TRIM(BL24)*1), VALUE(BL24), BL24), TecsysVerifyTrailerValues5430039, 2, FALSE))</f>
        <v>Yes</v>
      </c>
      <c r="BO24" s="12" t="str">
        <f>IF(BL24="","",VLOOKUP(IF(ISNUMBER(TRIM(BL24)*1), VALUE(BL24), BL24), TecsysVerifyTrailerValues5430039, 2, FALSE))</f>
        <v>Yes</v>
      </c>
      <c r="BP24" s="13" t="str">
        <f>IF(BL24="","",VLOOKUP(IF(ISNUMBER(TRIM(BL24)*1), VALUE(BL24), BL24), TecsysVerifyTrailerValues5430039, 2, FALSE))</f>
        <v>Yes</v>
      </c>
      <c r="BQ24" s="20">
        <v>0</v>
      </c>
      <c r="BR24" s="12" t="str">
        <f>IF(BQ24="","",VLOOKUP(IF(ISNUMBER(TRIM(BQ24)*1), VALUE(BQ24), BQ24), TecsysAutomaticShipCompleteValues5430039, 2, FALSE))</f>
        <v>No</v>
      </c>
      <c r="BS24" s="12" t="str">
        <f>IF(BQ24="","",VLOOKUP(IF(ISNUMBER(TRIM(BQ24)*1), VALUE(BQ24), BQ24), TecsysAutomaticShipCompleteValues5430039, 2, FALSE))</f>
        <v>No</v>
      </c>
      <c r="BT24" s="12" t="str">
        <f>IF(BQ24="","",VLOOKUP(IF(ISNUMBER(TRIM(BQ24)*1), VALUE(BQ24), BQ24), TecsysAutomaticShipCompleteValues5430039, 2, FALSE))</f>
        <v>No</v>
      </c>
      <c r="BU24" s="14" t="str">
        <f>IF(BQ24="","",VLOOKUP(IF(ISNUMBER(TRIM(BQ24)*1), VALUE(BQ24), BQ24), TecsysAutomaticShipCompleteValues5430039, 2, FALSE))</f>
        <v>No</v>
      </c>
      <c r="BV24" s="18" t="s">
        <v>53</v>
      </c>
      <c r="BW24" s="18" t="s">
        <v>53</v>
      </c>
      <c r="BX24" s="24">
        <v>500</v>
      </c>
      <c r="BY24" s="18" t="s">
        <v>52</v>
      </c>
      <c r="BZ24" s="12" t="str">
        <f>IF(BY24="","",VLOOKUP(IF(ISNUMBER(TRIM(BY24)*1), VALUE(BY24), BY24), TecsysAllowFreightChargesValues5430039, 2, FALSE))</f>
        <v>No</v>
      </c>
      <c r="CA24" s="12" t="str">
        <f>IF(BY24="","",VLOOKUP(IF(ISNUMBER(TRIM(BY24)*1), VALUE(BY24), BY24), TecsysAllowFreightChargesValues5430039, 2, FALSE))</f>
        <v>No</v>
      </c>
      <c r="CB24" s="12" t="str">
        <f>IF(BY24="","",VLOOKUP(IF(ISNUMBER(TRIM(BY24)*1), VALUE(BY24), BY24), TecsysAllowFreightChargesValues5430039, 2, FALSE))</f>
        <v>No</v>
      </c>
      <c r="CC24" s="13" t="str">
        <f>IF(BY24="","",VLOOKUP(IF(ISNUMBER(TRIM(BY24)*1), VALUE(BY24), BY24), TecsysAllowFreightChargesValues5430039, 2, FALSE))</f>
        <v>No</v>
      </c>
      <c r="CD24" s="25">
        <v>28</v>
      </c>
    </row>
    <row r="25" spans="1:82" ht="15.75" thickBot="1">
      <c r="A25" s="28" t="s">
        <v>172</v>
      </c>
      <c r="B25" s="17" t="s">
        <v>49</v>
      </c>
      <c r="C25" s="17" t="s">
        <v>97</v>
      </c>
      <c r="D25" s="13" t="s">
        <v>98</v>
      </c>
      <c r="E25" s="31" t="s">
        <v>337</v>
      </c>
      <c r="F25" s="18" t="s">
        <v>97</v>
      </c>
      <c r="G25" s="18" t="s">
        <v>51</v>
      </c>
      <c r="H25" s="12" t="str">
        <f>IF(G25="","",VLOOKUP(IF(ISNUMBER(TRIM(G25)*1), VALUE(G25), G25), TecsysCarrierServiceTypeValues5430039, 2, FALSE))</f>
        <v>Truck Service</v>
      </c>
      <c r="I25" s="12" t="str">
        <f>IF(G25="","",VLOOKUP(IF(ISNUMBER(TRIM(G25)*1), VALUE(G25), G25), TecsysCarrierServiceTypeValues5430039, 2, FALSE))</f>
        <v>Truck Service</v>
      </c>
      <c r="J25" s="12" t="str">
        <f>IF(G25="","",VLOOKUP(IF(ISNUMBER(TRIM(G25)*1), VALUE(G25), G25), TecsysCarrierServiceTypeValues5430039, 2, FALSE))</f>
        <v>Truck Service</v>
      </c>
      <c r="K25" s="13" t="str">
        <f>IF(G25="","",VLOOKUP(IF(ISNUMBER(TRIM(G25)*1), VALUE(G25), G25), TecsysCarrierServiceTypeValues5430039, 2, FALSE))</f>
        <v>Truck Service</v>
      </c>
      <c r="L25" s="18" t="s">
        <v>52</v>
      </c>
      <c r="M25" s="12" t="str">
        <f>IF(L25="","",VLOOKUP(IF(ISNUMBER(TRIM(L25)*1), VALUE(L25), L25), TecsysTmsEnabledValues5430039, 2, FALSE))</f>
        <v>No</v>
      </c>
      <c r="N25" s="12" t="str">
        <f>IF(L25="","",VLOOKUP(IF(ISNUMBER(TRIM(L25)*1), VALUE(L25), L25), TecsysTmsEnabledValues5430039, 2, FALSE))</f>
        <v>No</v>
      </c>
      <c r="O25" s="12" t="str">
        <f>IF(L25="","",VLOOKUP(IF(ISNUMBER(TRIM(L25)*1), VALUE(L25), L25), TecsysTmsEnabledValues5430039, 2, FALSE))</f>
        <v>No</v>
      </c>
      <c r="P25" s="13" t="str">
        <f>IF(L25="","",VLOOKUP(IF(ISNUMBER(TRIM(L25)*1), VALUE(L25), L25), TecsysTmsEnabledValues5430039, 2, FALSE))</f>
        <v>No</v>
      </c>
      <c r="Q25" s="18" t="s">
        <v>53</v>
      </c>
      <c r="R25" s="20">
        <v>0</v>
      </c>
      <c r="S25" s="12" t="str">
        <f>IF(R25="","",VLOOKUP(IF(ISNUMBER(TRIM(R25)*1), VALUE(R25), R25), TecsysMdmEnabledValues5430039, 2, FALSE))</f>
        <v>No</v>
      </c>
      <c r="T25" s="12" t="str">
        <f>IF(R25="","",VLOOKUP(IF(ISNUMBER(TRIM(R25)*1), VALUE(R25), R25), TecsysMdmEnabledValues5430039, 2, FALSE))</f>
        <v>No</v>
      </c>
      <c r="U25" s="12" t="str">
        <f>IF(R25="","",VLOOKUP(IF(ISNUMBER(TRIM(R25)*1), VALUE(R25), R25), TecsysMdmEnabledValues5430039, 2, FALSE))</f>
        <v>No</v>
      </c>
      <c r="V25" s="14" t="str">
        <f>IF(R25="","",VLOOKUP(IF(ISNUMBER(TRIM(R25)*1), VALUE(R25), R25), TecsysMdmEnabledValues5430039, 2, FALSE))</f>
        <v>No</v>
      </c>
      <c r="W25" s="18" t="s">
        <v>53</v>
      </c>
      <c r="X25" s="22">
        <v>0</v>
      </c>
      <c r="Y25" s="15" t="str">
        <f>IF(X25="","",VLOOKUP(IF(ISNUMBER(TRIM(X25)*1), VALUE(X25), X25), TecsysShippingLabelOptionValues5430039, 2, FALSE))</f>
        <v>None</v>
      </c>
      <c r="Z25" s="15" t="str">
        <f>IF(X25="","",VLOOKUP(IF(ISNUMBER(TRIM(X25)*1), VALUE(X25), X25), TecsysShippingLabelOptionValues5430039, 2, FALSE))</f>
        <v>None</v>
      </c>
      <c r="AA25" s="15" t="str">
        <f>IF(X25="","",VLOOKUP(IF(ISNUMBER(TRIM(X25)*1), VALUE(X25), X25), TecsysShippingLabelOptionValues5430039, 2, FALSE))</f>
        <v>None</v>
      </c>
      <c r="AB25" s="15" t="str">
        <f>IF(X25="","",VLOOKUP(IF(ISNUMBER(TRIM(X25)*1), VALUE(X25), X25), TecsysShippingLabelOptionValues5430039, 2, FALSE))</f>
        <v>None</v>
      </c>
      <c r="AC25" s="22">
        <v>0</v>
      </c>
      <c r="AD25" s="15" t="str">
        <f>IF(AC25="","",VLOOKUP(IF(ISNUMBER(TRIM(AC25)*1), VALUE(AC25), AC25), TecsysCarrierLabelOptionValues5430039, 2, FALSE))</f>
        <v>None</v>
      </c>
      <c r="AE25" s="15" t="str">
        <f>IF(AC25="","",VLOOKUP(IF(ISNUMBER(TRIM(AC25)*1), VALUE(AC25), AC25), TecsysCarrierLabelOptionValues5430039, 2, FALSE))</f>
        <v>None</v>
      </c>
      <c r="AF25" s="15" t="str">
        <f>IF(AC25="","",VLOOKUP(IF(ISNUMBER(TRIM(AC25)*1), VALUE(AC25), AC25), TecsysCarrierLabelOptionValues5430039, 2, FALSE))</f>
        <v>None</v>
      </c>
      <c r="AG25" s="15" t="str">
        <f>IF(AC25="","",VLOOKUP(IF(ISNUMBER(TRIM(AC25)*1), VALUE(AC25), AC25), TecsysCarrierLabelOptionValues5430039, 2, FALSE))</f>
        <v>None</v>
      </c>
      <c r="AH25" s="20">
        <v>0</v>
      </c>
      <c r="AI25" s="12" t="str">
        <f>IF(AH25="","",VLOOKUP(IF(ISNUMBER(TRIM(AH25)*1), VALUE(AH25), AH25), TecsysShippingLabelRequiredValues5430039, 2, FALSE))</f>
        <v>No</v>
      </c>
      <c r="AJ25" s="12" t="str">
        <f>IF(AH25="","",VLOOKUP(IF(ISNUMBER(TRIM(AH25)*1), VALUE(AH25), AH25), TecsysShippingLabelRequiredValues5430039, 2, FALSE))</f>
        <v>No</v>
      </c>
      <c r="AK25" s="12" t="str">
        <f>IF(AH25="","",VLOOKUP(IF(ISNUMBER(TRIM(AH25)*1), VALUE(AH25), AH25), TecsysShippingLabelRequiredValues5430039, 2, FALSE))</f>
        <v>No</v>
      </c>
      <c r="AL25" s="14" t="str">
        <f>IF(AH25="","",VLOOKUP(IF(ISNUMBER(TRIM(AH25)*1), VALUE(AH25), AH25), TecsysShippingLabelRequiredValues5430039, 2, FALSE))</f>
        <v>No</v>
      </c>
      <c r="AM25" s="18" t="s">
        <v>52</v>
      </c>
      <c r="AN25" s="12" t="str">
        <f>IF(AM25="","",VLOOKUP(IF(ISNUMBER(TRIM(AM25)*1), VALUE(AM25), AM25), TecsysSmallPackageValues5430039, 2, FALSE))</f>
        <v>No</v>
      </c>
      <c r="AO25" s="12" t="str">
        <f>IF(AM25="","",VLOOKUP(IF(ISNUMBER(TRIM(AM25)*1), VALUE(AM25), AM25), TecsysSmallPackageValues5430039, 2, FALSE))</f>
        <v>No</v>
      </c>
      <c r="AP25" s="12" t="str">
        <f>IF(AM25="","",VLOOKUP(IF(ISNUMBER(TRIM(AM25)*1), VALUE(AM25), AM25), TecsysSmallPackageValues5430039, 2, FALSE))</f>
        <v>No</v>
      </c>
      <c r="AQ25" s="13" t="str">
        <f>IF(AM25="","",VLOOKUP(IF(ISNUMBER(TRIM(AM25)*1), VALUE(AM25), AM25), TecsysSmallPackageValues5430039, 2, FALSE))</f>
        <v>No</v>
      </c>
      <c r="AR25" s="18" t="s">
        <v>52</v>
      </c>
      <c r="AS25" s="12" t="str">
        <f>IF(AR25="","",VLOOKUP(IF(ISNUMBER(TRIM(AR25)*1), VALUE(AR25), AR25), TecsysMasterPackListRequiredValues5430039, 2, FALSE))</f>
        <v>No</v>
      </c>
      <c r="AT25" s="12" t="str">
        <f>IF(AR25="","",VLOOKUP(IF(ISNUMBER(TRIM(AR25)*1), VALUE(AR25), AR25), TecsysMasterPackListRequiredValues5430039, 2, FALSE))</f>
        <v>No</v>
      </c>
      <c r="AU25" s="12" t="str">
        <f>IF(AR25="","",VLOOKUP(IF(ISNUMBER(TRIM(AR25)*1), VALUE(AR25), AR25), TecsysMasterPackListRequiredValues5430039, 2, FALSE))</f>
        <v>No</v>
      </c>
      <c r="AV25" s="13" t="str">
        <f>IF(AR25="","",VLOOKUP(IF(ISNUMBER(TRIM(AR25)*1), VALUE(AR25), AR25), TecsysMasterPackListRequiredValues5430039, 2, FALSE))</f>
        <v>No</v>
      </c>
      <c r="AW25" s="18" t="s">
        <v>54</v>
      </c>
      <c r="AX25" s="12" t="str">
        <f>IF(AW25="","",VLOOKUP(IF(ISNUMBER(TRIM(AW25)*1), VALUE(AW25), AW25), TecsysBillOfLadingRequiredValues5430039, 2, FALSE))</f>
        <v>Yes</v>
      </c>
      <c r="AY25" s="12" t="str">
        <f>IF(AW25="","",VLOOKUP(IF(ISNUMBER(TRIM(AW25)*1), VALUE(AW25), AW25), TecsysBillOfLadingRequiredValues5430039, 2, FALSE))</f>
        <v>Yes</v>
      </c>
      <c r="AZ25" s="12" t="str">
        <f>IF(AW25="","",VLOOKUP(IF(ISNUMBER(TRIM(AW25)*1), VALUE(AW25), AW25), TecsysBillOfLadingRequiredValues5430039, 2, FALSE))</f>
        <v>Yes</v>
      </c>
      <c r="BA25" s="13" t="str">
        <f>IF(AW25="","",VLOOKUP(IF(ISNUMBER(TRIM(AW25)*1), VALUE(AW25), AW25), TecsysBillOfLadingRequiredValues5430039, 2, FALSE))</f>
        <v>Yes</v>
      </c>
      <c r="BB25" s="18" t="s">
        <v>54</v>
      </c>
      <c r="BC25" s="12" t="str">
        <f>IF(BB25="","",VLOOKUP(IF(ISNUMBER(TRIM(BB25)*1), VALUE(BB25), BB25), TecsysManifestRequiredValues5430039, 2, FALSE))</f>
        <v>Yes</v>
      </c>
      <c r="BD25" s="12" t="str">
        <f>IF(BB25="","",VLOOKUP(IF(ISNUMBER(TRIM(BB25)*1), VALUE(BB25), BB25), TecsysManifestRequiredValues5430039, 2, FALSE))</f>
        <v>Yes</v>
      </c>
      <c r="BE25" s="12" t="str">
        <f>IF(BB25="","",VLOOKUP(IF(ISNUMBER(TRIM(BB25)*1), VALUE(BB25), BB25), TecsysManifestRequiredValues5430039, 2, FALSE))</f>
        <v>Yes</v>
      </c>
      <c r="BF25" s="13" t="str">
        <f>IF(BB25="","",VLOOKUP(IF(ISNUMBER(TRIM(BB25)*1), VALUE(BB25), BB25), TecsysManifestRequiredValues5430039, 2, FALSE))</f>
        <v>Yes</v>
      </c>
      <c r="BG25" s="18" t="s">
        <v>52</v>
      </c>
      <c r="BH25" s="12" t="str">
        <f>IF(BG25="","",VLOOKUP(IF(ISNUMBER(TRIM(BG25)*1), VALUE(BG25), BG25), TecsysProBillRequiredValues5430039, 2, FALSE))</f>
        <v>No</v>
      </c>
      <c r="BI25" s="12" t="str">
        <f>IF(BG25="","",VLOOKUP(IF(ISNUMBER(TRIM(BG25)*1), VALUE(BG25), BG25), TecsysProBillRequiredValues5430039, 2, FALSE))</f>
        <v>No</v>
      </c>
      <c r="BJ25" s="12" t="str">
        <f>IF(BG25="","",VLOOKUP(IF(ISNUMBER(TRIM(BG25)*1), VALUE(BG25), BG25), TecsysProBillRequiredValues5430039, 2, FALSE))</f>
        <v>No</v>
      </c>
      <c r="BK25" s="13" t="str">
        <f>IF(BG25="","",VLOOKUP(IF(ISNUMBER(TRIM(BG25)*1), VALUE(BG25), BG25), TecsysProBillRequiredValues5430039, 2, FALSE))</f>
        <v>No</v>
      </c>
      <c r="BL25" s="18" t="s">
        <v>54</v>
      </c>
      <c r="BM25" s="12" t="str">
        <f>IF(BL25="","",VLOOKUP(IF(ISNUMBER(TRIM(BL25)*1), VALUE(BL25), BL25), TecsysVerifyTrailerValues5430039, 2, FALSE))</f>
        <v>Yes</v>
      </c>
      <c r="BN25" s="12" t="str">
        <f>IF(BL25="","",VLOOKUP(IF(ISNUMBER(TRIM(BL25)*1), VALUE(BL25), BL25), TecsysVerifyTrailerValues5430039, 2, FALSE))</f>
        <v>Yes</v>
      </c>
      <c r="BO25" s="12" t="str">
        <f>IF(BL25="","",VLOOKUP(IF(ISNUMBER(TRIM(BL25)*1), VALUE(BL25), BL25), TecsysVerifyTrailerValues5430039, 2, FALSE))</f>
        <v>Yes</v>
      </c>
      <c r="BP25" s="13" t="str">
        <f>IF(BL25="","",VLOOKUP(IF(ISNUMBER(TRIM(BL25)*1), VALUE(BL25), BL25), TecsysVerifyTrailerValues5430039, 2, FALSE))</f>
        <v>Yes</v>
      </c>
      <c r="BQ25" s="20">
        <v>0</v>
      </c>
      <c r="BR25" s="12" t="str">
        <f>IF(BQ25="","",VLOOKUP(IF(ISNUMBER(TRIM(BQ25)*1), VALUE(BQ25), BQ25), TecsysAutomaticShipCompleteValues5430039, 2, FALSE))</f>
        <v>No</v>
      </c>
      <c r="BS25" s="12" t="str">
        <f>IF(BQ25="","",VLOOKUP(IF(ISNUMBER(TRIM(BQ25)*1), VALUE(BQ25), BQ25), TecsysAutomaticShipCompleteValues5430039, 2, FALSE))</f>
        <v>No</v>
      </c>
      <c r="BT25" s="12" t="str">
        <f>IF(BQ25="","",VLOOKUP(IF(ISNUMBER(TRIM(BQ25)*1), VALUE(BQ25), BQ25), TecsysAutomaticShipCompleteValues5430039, 2, FALSE))</f>
        <v>No</v>
      </c>
      <c r="BU25" s="14" t="str">
        <f>IF(BQ25="","",VLOOKUP(IF(ISNUMBER(TRIM(BQ25)*1), VALUE(BQ25), BQ25), TecsysAutomaticShipCompleteValues5430039, 2, FALSE))</f>
        <v>No</v>
      </c>
      <c r="BV25" s="18" t="s">
        <v>53</v>
      </c>
      <c r="BW25" s="18" t="s">
        <v>53</v>
      </c>
      <c r="BX25" s="24">
        <v>500</v>
      </c>
      <c r="BY25" s="18" t="s">
        <v>52</v>
      </c>
      <c r="BZ25" s="12" t="str">
        <f>IF(BY25="","",VLOOKUP(IF(ISNUMBER(TRIM(BY25)*1), VALUE(BY25), BY25), TecsysAllowFreightChargesValues5430039, 2, FALSE))</f>
        <v>No</v>
      </c>
      <c r="CA25" s="12" t="str">
        <f>IF(BY25="","",VLOOKUP(IF(ISNUMBER(TRIM(BY25)*1), VALUE(BY25), BY25), TecsysAllowFreightChargesValues5430039, 2, FALSE))</f>
        <v>No</v>
      </c>
      <c r="CB25" s="12" t="str">
        <f>IF(BY25="","",VLOOKUP(IF(ISNUMBER(TRIM(BY25)*1), VALUE(BY25), BY25), TecsysAllowFreightChargesValues5430039, 2, FALSE))</f>
        <v>No</v>
      </c>
      <c r="CC25" s="13" t="str">
        <f>IF(BY25="","",VLOOKUP(IF(ISNUMBER(TRIM(BY25)*1), VALUE(BY25), BY25), TecsysAllowFreightChargesValues5430039, 2, FALSE))</f>
        <v>No</v>
      </c>
      <c r="CD25" s="25">
        <v>34</v>
      </c>
    </row>
    <row r="26" spans="1:82" ht="15.75" thickBot="1">
      <c r="A26" s="28" t="s">
        <v>172</v>
      </c>
      <c r="B26" s="17" t="s">
        <v>49</v>
      </c>
      <c r="C26" s="17" t="s">
        <v>99</v>
      </c>
      <c r="D26" s="13" t="s">
        <v>100</v>
      </c>
      <c r="E26" s="31" t="s">
        <v>335</v>
      </c>
      <c r="F26" s="18" t="s">
        <v>99</v>
      </c>
      <c r="G26" s="18" t="s">
        <v>51</v>
      </c>
      <c r="H26" s="12" t="str">
        <f>IF(G26="","",VLOOKUP(IF(ISNUMBER(TRIM(G26)*1), VALUE(G26), G26), TecsysCarrierServiceTypeValues5430039, 2, FALSE))</f>
        <v>Truck Service</v>
      </c>
      <c r="I26" s="12" t="str">
        <f>IF(G26="","",VLOOKUP(IF(ISNUMBER(TRIM(G26)*1), VALUE(G26), G26), TecsysCarrierServiceTypeValues5430039, 2, FALSE))</f>
        <v>Truck Service</v>
      </c>
      <c r="J26" s="12" t="str">
        <f>IF(G26="","",VLOOKUP(IF(ISNUMBER(TRIM(G26)*1), VALUE(G26), G26), TecsysCarrierServiceTypeValues5430039, 2, FALSE))</f>
        <v>Truck Service</v>
      </c>
      <c r="K26" s="13" t="str">
        <f>IF(G26="","",VLOOKUP(IF(ISNUMBER(TRIM(G26)*1), VALUE(G26), G26), TecsysCarrierServiceTypeValues5430039, 2, FALSE))</f>
        <v>Truck Service</v>
      </c>
      <c r="L26" s="18" t="s">
        <v>52</v>
      </c>
      <c r="M26" s="12" t="str">
        <f>IF(L26="","",VLOOKUP(IF(ISNUMBER(TRIM(L26)*1), VALUE(L26), L26), TecsysTmsEnabledValues5430039, 2, FALSE))</f>
        <v>No</v>
      </c>
      <c r="N26" s="12" t="str">
        <f>IF(L26="","",VLOOKUP(IF(ISNUMBER(TRIM(L26)*1), VALUE(L26), L26), TecsysTmsEnabledValues5430039, 2, FALSE))</f>
        <v>No</v>
      </c>
      <c r="O26" s="12" t="str">
        <f>IF(L26="","",VLOOKUP(IF(ISNUMBER(TRIM(L26)*1), VALUE(L26), L26), TecsysTmsEnabledValues5430039, 2, FALSE))</f>
        <v>No</v>
      </c>
      <c r="P26" s="13" t="str">
        <f>IF(L26="","",VLOOKUP(IF(ISNUMBER(TRIM(L26)*1), VALUE(L26), L26), TecsysTmsEnabledValues5430039, 2, FALSE))</f>
        <v>No</v>
      </c>
      <c r="Q26" s="18" t="s">
        <v>53</v>
      </c>
      <c r="R26" s="20">
        <v>0</v>
      </c>
      <c r="S26" s="12" t="str">
        <f>IF(R26="","",VLOOKUP(IF(ISNUMBER(TRIM(R26)*1), VALUE(R26), R26), TecsysMdmEnabledValues5430039, 2, FALSE))</f>
        <v>No</v>
      </c>
      <c r="T26" s="12" t="str">
        <f>IF(R26="","",VLOOKUP(IF(ISNUMBER(TRIM(R26)*1), VALUE(R26), R26), TecsysMdmEnabledValues5430039, 2, FALSE))</f>
        <v>No</v>
      </c>
      <c r="U26" s="12" t="str">
        <f>IF(R26="","",VLOOKUP(IF(ISNUMBER(TRIM(R26)*1), VALUE(R26), R26), TecsysMdmEnabledValues5430039, 2, FALSE))</f>
        <v>No</v>
      </c>
      <c r="V26" s="14" t="str">
        <f>IF(R26="","",VLOOKUP(IF(ISNUMBER(TRIM(R26)*1), VALUE(R26), R26), TecsysMdmEnabledValues5430039, 2, FALSE))</f>
        <v>No</v>
      </c>
      <c r="W26" s="18" t="s">
        <v>53</v>
      </c>
      <c r="X26" s="22">
        <v>0</v>
      </c>
      <c r="Y26" s="15" t="str">
        <f>IF(X26="","",VLOOKUP(IF(ISNUMBER(TRIM(X26)*1), VALUE(X26), X26), TecsysShippingLabelOptionValues5430039, 2, FALSE))</f>
        <v>None</v>
      </c>
      <c r="Z26" s="15" t="str">
        <f>IF(X26="","",VLOOKUP(IF(ISNUMBER(TRIM(X26)*1), VALUE(X26), X26), TecsysShippingLabelOptionValues5430039, 2, FALSE))</f>
        <v>None</v>
      </c>
      <c r="AA26" s="15" t="str">
        <f>IF(X26="","",VLOOKUP(IF(ISNUMBER(TRIM(X26)*1), VALUE(X26), X26), TecsysShippingLabelOptionValues5430039, 2, FALSE))</f>
        <v>None</v>
      </c>
      <c r="AB26" s="15" t="str">
        <f>IF(X26="","",VLOOKUP(IF(ISNUMBER(TRIM(X26)*1), VALUE(X26), X26), TecsysShippingLabelOptionValues5430039, 2, FALSE))</f>
        <v>None</v>
      </c>
      <c r="AC26" s="22">
        <v>0</v>
      </c>
      <c r="AD26" s="15" t="str">
        <f>IF(AC26="","",VLOOKUP(IF(ISNUMBER(TRIM(AC26)*1), VALUE(AC26), AC26), TecsysCarrierLabelOptionValues5430039, 2, FALSE))</f>
        <v>None</v>
      </c>
      <c r="AE26" s="15" t="str">
        <f>IF(AC26="","",VLOOKUP(IF(ISNUMBER(TRIM(AC26)*1), VALUE(AC26), AC26), TecsysCarrierLabelOptionValues5430039, 2, FALSE))</f>
        <v>None</v>
      </c>
      <c r="AF26" s="15" t="str">
        <f>IF(AC26="","",VLOOKUP(IF(ISNUMBER(TRIM(AC26)*1), VALUE(AC26), AC26), TecsysCarrierLabelOptionValues5430039, 2, FALSE))</f>
        <v>None</v>
      </c>
      <c r="AG26" s="15" t="str">
        <f>IF(AC26="","",VLOOKUP(IF(ISNUMBER(TRIM(AC26)*1), VALUE(AC26), AC26), TecsysCarrierLabelOptionValues5430039, 2, FALSE))</f>
        <v>None</v>
      </c>
      <c r="AH26" s="20">
        <v>0</v>
      </c>
      <c r="AI26" s="12" t="str">
        <f>IF(AH26="","",VLOOKUP(IF(ISNUMBER(TRIM(AH26)*1), VALUE(AH26), AH26), TecsysShippingLabelRequiredValues5430039, 2, FALSE))</f>
        <v>No</v>
      </c>
      <c r="AJ26" s="12" t="str">
        <f>IF(AH26="","",VLOOKUP(IF(ISNUMBER(TRIM(AH26)*1), VALUE(AH26), AH26), TecsysShippingLabelRequiredValues5430039, 2, FALSE))</f>
        <v>No</v>
      </c>
      <c r="AK26" s="12" t="str">
        <f>IF(AH26="","",VLOOKUP(IF(ISNUMBER(TRIM(AH26)*1), VALUE(AH26), AH26), TecsysShippingLabelRequiredValues5430039, 2, FALSE))</f>
        <v>No</v>
      </c>
      <c r="AL26" s="14" t="str">
        <f>IF(AH26="","",VLOOKUP(IF(ISNUMBER(TRIM(AH26)*1), VALUE(AH26), AH26), TecsysShippingLabelRequiredValues5430039, 2, FALSE))</f>
        <v>No</v>
      </c>
      <c r="AM26" s="18" t="s">
        <v>52</v>
      </c>
      <c r="AN26" s="12" t="str">
        <f>IF(AM26="","",VLOOKUP(IF(ISNUMBER(TRIM(AM26)*1), VALUE(AM26), AM26), TecsysSmallPackageValues5430039, 2, FALSE))</f>
        <v>No</v>
      </c>
      <c r="AO26" s="12" t="str">
        <f>IF(AM26="","",VLOOKUP(IF(ISNUMBER(TRIM(AM26)*1), VALUE(AM26), AM26), TecsysSmallPackageValues5430039, 2, FALSE))</f>
        <v>No</v>
      </c>
      <c r="AP26" s="12" t="str">
        <f>IF(AM26="","",VLOOKUP(IF(ISNUMBER(TRIM(AM26)*1), VALUE(AM26), AM26), TecsysSmallPackageValues5430039, 2, FALSE))</f>
        <v>No</v>
      </c>
      <c r="AQ26" s="13" t="str">
        <f>IF(AM26="","",VLOOKUP(IF(ISNUMBER(TRIM(AM26)*1), VALUE(AM26), AM26), TecsysSmallPackageValues5430039, 2, FALSE))</f>
        <v>No</v>
      </c>
      <c r="AR26" s="18" t="s">
        <v>52</v>
      </c>
      <c r="AS26" s="12" t="str">
        <f>IF(AR26="","",VLOOKUP(IF(ISNUMBER(TRIM(AR26)*1), VALUE(AR26), AR26), TecsysMasterPackListRequiredValues5430039, 2, FALSE))</f>
        <v>No</v>
      </c>
      <c r="AT26" s="12" t="str">
        <f>IF(AR26="","",VLOOKUP(IF(ISNUMBER(TRIM(AR26)*1), VALUE(AR26), AR26), TecsysMasterPackListRequiredValues5430039, 2, FALSE))</f>
        <v>No</v>
      </c>
      <c r="AU26" s="12" t="str">
        <f>IF(AR26="","",VLOOKUP(IF(ISNUMBER(TRIM(AR26)*1), VALUE(AR26), AR26), TecsysMasterPackListRequiredValues5430039, 2, FALSE))</f>
        <v>No</v>
      </c>
      <c r="AV26" s="13" t="str">
        <f>IF(AR26="","",VLOOKUP(IF(ISNUMBER(TRIM(AR26)*1), VALUE(AR26), AR26), TecsysMasterPackListRequiredValues5430039, 2, FALSE))</f>
        <v>No</v>
      </c>
      <c r="AW26" s="18" t="s">
        <v>54</v>
      </c>
      <c r="AX26" s="12" t="str">
        <f>IF(AW26="","",VLOOKUP(IF(ISNUMBER(TRIM(AW26)*1), VALUE(AW26), AW26), TecsysBillOfLadingRequiredValues5430039, 2, FALSE))</f>
        <v>Yes</v>
      </c>
      <c r="AY26" s="12" t="str">
        <f>IF(AW26="","",VLOOKUP(IF(ISNUMBER(TRIM(AW26)*1), VALUE(AW26), AW26), TecsysBillOfLadingRequiredValues5430039, 2, FALSE))</f>
        <v>Yes</v>
      </c>
      <c r="AZ26" s="12" t="str">
        <f>IF(AW26="","",VLOOKUP(IF(ISNUMBER(TRIM(AW26)*1), VALUE(AW26), AW26), TecsysBillOfLadingRequiredValues5430039, 2, FALSE))</f>
        <v>Yes</v>
      </c>
      <c r="BA26" s="13" t="str">
        <f>IF(AW26="","",VLOOKUP(IF(ISNUMBER(TRIM(AW26)*1), VALUE(AW26), AW26), TecsysBillOfLadingRequiredValues5430039, 2, FALSE))</f>
        <v>Yes</v>
      </c>
      <c r="BB26" s="18" t="s">
        <v>54</v>
      </c>
      <c r="BC26" s="12" t="str">
        <f>IF(BB26="","",VLOOKUP(IF(ISNUMBER(TRIM(BB26)*1), VALUE(BB26), BB26), TecsysManifestRequiredValues5430039, 2, FALSE))</f>
        <v>Yes</v>
      </c>
      <c r="BD26" s="12" t="str">
        <f>IF(BB26="","",VLOOKUP(IF(ISNUMBER(TRIM(BB26)*1), VALUE(BB26), BB26), TecsysManifestRequiredValues5430039, 2, FALSE))</f>
        <v>Yes</v>
      </c>
      <c r="BE26" s="12" t="str">
        <f>IF(BB26="","",VLOOKUP(IF(ISNUMBER(TRIM(BB26)*1), VALUE(BB26), BB26), TecsysManifestRequiredValues5430039, 2, FALSE))</f>
        <v>Yes</v>
      </c>
      <c r="BF26" s="13" t="str">
        <f>IF(BB26="","",VLOOKUP(IF(ISNUMBER(TRIM(BB26)*1), VALUE(BB26), BB26), TecsysManifestRequiredValues5430039, 2, FALSE))</f>
        <v>Yes</v>
      </c>
      <c r="BG26" s="18" t="s">
        <v>52</v>
      </c>
      <c r="BH26" s="12" t="str">
        <f>IF(BG26="","",VLOOKUP(IF(ISNUMBER(TRIM(BG26)*1), VALUE(BG26), BG26), TecsysProBillRequiredValues5430039, 2, FALSE))</f>
        <v>No</v>
      </c>
      <c r="BI26" s="12" t="str">
        <f>IF(BG26="","",VLOOKUP(IF(ISNUMBER(TRIM(BG26)*1), VALUE(BG26), BG26), TecsysProBillRequiredValues5430039, 2, FALSE))</f>
        <v>No</v>
      </c>
      <c r="BJ26" s="12" t="str">
        <f>IF(BG26="","",VLOOKUP(IF(ISNUMBER(TRIM(BG26)*1), VALUE(BG26), BG26), TecsysProBillRequiredValues5430039, 2, FALSE))</f>
        <v>No</v>
      </c>
      <c r="BK26" s="13" t="str">
        <f>IF(BG26="","",VLOOKUP(IF(ISNUMBER(TRIM(BG26)*1), VALUE(BG26), BG26), TecsysProBillRequiredValues5430039, 2, FALSE))</f>
        <v>No</v>
      </c>
      <c r="BL26" s="18" t="s">
        <v>54</v>
      </c>
      <c r="BM26" s="12" t="str">
        <f>IF(BL26="","",VLOOKUP(IF(ISNUMBER(TRIM(BL26)*1), VALUE(BL26), BL26), TecsysVerifyTrailerValues5430039, 2, FALSE))</f>
        <v>Yes</v>
      </c>
      <c r="BN26" s="12" t="str">
        <f>IF(BL26="","",VLOOKUP(IF(ISNUMBER(TRIM(BL26)*1), VALUE(BL26), BL26), TecsysVerifyTrailerValues5430039, 2, FALSE))</f>
        <v>Yes</v>
      </c>
      <c r="BO26" s="12" t="str">
        <f>IF(BL26="","",VLOOKUP(IF(ISNUMBER(TRIM(BL26)*1), VALUE(BL26), BL26), TecsysVerifyTrailerValues5430039, 2, FALSE))</f>
        <v>Yes</v>
      </c>
      <c r="BP26" s="13" t="str">
        <f>IF(BL26="","",VLOOKUP(IF(ISNUMBER(TRIM(BL26)*1), VALUE(BL26), BL26), TecsysVerifyTrailerValues5430039, 2, FALSE))</f>
        <v>Yes</v>
      </c>
      <c r="BQ26" s="20">
        <v>0</v>
      </c>
      <c r="BR26" s="12" t="str">
        <f>IF(BQ26="","",VLOOKUP(IF(ISNUMBER(TRIM(BQ26)*1), VALUE(BQ26), BQ26), TecsysAutomaticShipCompleteValues5430039, 2, FALSE))</f>
        <v>No</v>
      </c>
      <c r="BS26" s="12" t="str">
        <f>IF(BQ26="","",VLOOKUP(IF(ISNUMBER(TRIM(BQ26)*1), VALUE(BQ26), BQ26), TecsysAutomaticShipCompleteValues5430039, 2, FALSE))</f>
        <v>No</v>
      </c>
      <c r="BT26" s="12" t="str">
        <f>IF(BQ26="","",VLOOKUP(IF(ISNUMBER(TRIM(BQ26)*1), VALUE(BQ26), BQ26), TecsysAutomaticShipCompleteValues5430039, 2, FALSE))</f>
        <v>No</v>
      </c>
      <c r="BU26" s="14" t="str">
        <f>IF(BQ26="","",VLOOKUP(IF(ISNUMBER(TRIM(BQ26)*1), VALUE(BQ26), BQ26), TecsysAutomaticShipCompleteValues5430039, 2, FALSE))</f>
        <v>No</v>
      </c>
      <c r="BV26" s="18" t="s">
        <v>53</v>
      </c>
      <c r="BW26" s="18" t="s">
        <v>53</v>
      </c>
      <c r="BX26" s="24">
        <v>500</v>
      </c>
      <c r="BY26" s="18" t="s">
        <v>52</v>
      </c>
      <c r="BZ26" s="12" t="str">
        <f>IF(BY26="","",VLOOKUP(IF(ISNUMBER(TRIM(BY26)*1), VALUE(BY26), BY26), TecsysAllowFreightChargesValues5430039, 2, FALSE))</f>
        <v>No</v>
      </c>
      <c r="CA26" s="12" t="str">
        <f>IF(BY26="","",VLOOKUP(IF(ISNUMBER(TRIM(BY26)*1), VALUE(BY26), BY26), TecsysAllowFreightChargesValues5430039, 2, FALSE))</f>
        <v>No</v>
      </c>
      <c r="CB26" s="12" t="str">
        <f>IF(BY26="","",VLOOKUP(IF(ISNUMBER(TRIM(BY26)*1), VALUE(BY26), BY26), TecsysAllowFreightChargesValues5430039, 2, FALSE))</f>
        <v>No</v>
      </c>
      <c r="CC26" s="13" t="str">
        <f>IF(BY26="","",VLOOKUP(IF(ISNUMBER(TRIM(BY26)*1), VALUE(BY26), BY26), TecsysAllowFreightChargesValues5430039, 2, FALSE))</f>
        <v>No</v>
      </c>
      <c r="CD26" s="25">
        <v>35</v>
      </c>
    </row>
    <row r="27" spans="1:82" ht="15.75" thickBot="1">
      <c r="A27" s="28" t="s">
        <v>172</v>
      </c>
      <c r="B27" s="17" t="s">
        <v>49</v>
      </c>
      <c r="C27" s="17" t="s">
        <v>101</v>
      </c>
      <c r="D27" s="13" t="s">
        <v>102</v>
      </c>
      <c r="E27" s="31" t="s">
        <v>337</v>
      </c>
      <c r="F27" s="18" t="s">
        <v>101</v>
      </c>
      <c r="G27" s="18" t="s">
        <v>51</v>
      </c>
      <c r="H27" s="12" t="str">
        <f>IF(G27="","",VLOOKUP(IF(ISNUMBER(TRIM(G27)*1), VALUE(G27), G27), TecsysCarrierServiceTypeValues5430039, 2, FALSE))</f>
        <v>Truck Service</v>
      </c>
      <c r="I27" s="12" t="str">
        <f>IF(G27="","",VLOOKUP(IF(ISNUMBER(TRIM(G27)*1), VALUE(G27), G27), TecsysCarrierServiceTypeValues5430039, 2, FALSE))</f>
        <v>Truck Service</v>
      </c>
      <c r="J27" s="12" t="str">
        <f>IF(G27="","",VLOOKUP(IF(ISNUMBER(TRIM(G27)*1), VALUE(G27), G27), TecsysCarrierServiceTypeValues5430039, 2, FALSE))</f>
        <v>Truck Service</v>
      </c>
      <c r="K27" s="13" t="str">
        <f>IF(G27="","",VLOOKUP(IF(ISNUMBER(TRIM(G27)*1), VALUE(G27), G27), TecsysCarrierServiceTypeValues5430039, 2, FALSE))</f>
        <v>Truck Service</v>
      </c>
      <c r="L27" s="18" t="s">
        <v>52</v>
      </c>
      <c r="M27" s="12" t="str">
        <f>IF(L27="","",VLOOKUP(IF(ISNUMBER(TRIM(L27)*1), VALUE(L27), L27), TecsysTmsEnabledValues5430039, 2, FALSE))</f>
        <v>No</v>
      </c>
      <c r="N27" s="12" t="str">
        <f>IF(L27="","",VLOOKUP(IF(ISNUMBER(TRIM(L27)*1), VALUE(L27), L27), TecsysTmsEnabledValues5430039, 2, FALSE))</f>
        <v>No</v>
      </c>
      <c r="O27" s="12" t="str">
        <f>IF(L27="","",VLOOKUP(IF(ISNUMBER(TRIM(L27)*1), VALUE(L27), L27), TecsysTmsEnabledValues5430039, 2, FALSE))</f>
        <v>No</v>
      </c>
      <c r="P27" s="13" t="str">
        <f>IF(L27="","",VLOOKUP(IF(ISNUMBER(TRIM(L27)*1), VALUE(L27), L27), TecsysTmsEnabledValues5430039, 2, FALSE))</f>
        <v>No</v>
      </c>
      <c r="Q27" s="18" t="s">
        <v>53</v>
      </c>
      <c r="R27" s="20">
        <v>0</v>
      </c>
      <c r="S27" s="12" t="str">
        <f>IF(R27="","",VLOOKUP(IF(ISNUMBER(TRIM(R27)*1), VALUE(R27), R27), TecsysMdmEnabledValues5430039, 2, FALSE))</f>
        <v>No</v>
      </c>
      <c r="T27" s="12" t="str">
        <f>IF(R27="","",VLOOKUP(IF(ISNUMBER(TRIM(R27)*1), VALUE(R27), R27), TecsysMdmEnabledValues5430039, 2, FALSE))</f>
        <v>No</v>
      </c>
      <c r="U27" s="12" t="str">
        <f>IF(R27="","",VLOOKUP(IF(ISNUMBER(TRIM(R27)*1), VALUE(R27), R27), TecsysMdmEnabledValues5430039, 2, FALSE))</f>
        <v>No</v>
      </c>
      <c r="V27" s="14" t="str">
        <f>IF(R27="","",VLOOKUP(IF(ISNUMBER(TRIM(R27)*1), VALUE(R27), R27), TecsysMdmEnabledValues5430039, 2, FALSE))</f>
        <v>No</v>
      </c>
      <c r="W27" s="18" t="s">
        <v>53</v>
      </c>
      <c r="X27" s="22">
        <v>0</v>
      </c>
      <c r="Y27" s="15" t="str">
        <f>IF(X27="","",VLOOKUP(IF(ISNUMBER(TRIM(X27)*1), VALUE(X27), X27), TecsysShippingLabelOptionValues5430039, 2, FALSE))</f>
        <v>None</v>
      </c>
      <c r="Z27" s="15" t="str">
        <f>IF(X27="","",VLOOKUP(IF(ISNUMBER(TRIM(X27)*1), VALUE(X27), X27), TecsysShippingLabelOptionValues5430039, 2, FALSE))</f>
        <v>None</v>
      </c>
      <c r="AA27" s="15" t="str">
        <f>IF(X27="","",VLOOKUP(IF(ISNUMBER(TRIM(X27)*1), VALUE(X27), X27), TecsysShippingLabelOptionValues5430039, 2, FALSE))</f>
        <v>None</v>
      </c>
      <c r="AB27" s="15" t="str">
        <f>IF(X27="","",VLOOKUP(IF(ISNUMBER(TRIM(X27)*1), VALUE(X27), X27), TecsysShippingLabelOptionValues5430039, 2, FALSE))</f>
        <v>None</v>
      </c>
      <c r="AC27" s="22">
        <v>0</v>
      </c>
      <c r="AD27" s="15" t="str">
        <f>IF(AC27="","",VLOOKUP(IF(ISNUMBER(TRIM(AC27)*1), VALUE(AC27), AC27), TecsysCarrierLabelOptionValues5430039, 2, FALSE))</f>
        <v>None</v>
      </c>
      <c r="AE27" s="15" t="str">
        <f>IF(AC27="","",VLOOKUP(IF(ISNUMBER(TRIM(AC27)*1), VALUE(AC27), AC27), TecsysCarrierLabelOptionValues5430039, 2, FALSE))</f>
        <v>None</v>
      </c>
      <c r="AF27" s="15" t="str">
        <f>IF(AC27="","",VLOOKUP(IF(ISNUMBER(TRIM(AC27)*1), VALUE(AC27), AC27), TecsysCarrierLabelOptionValues5430039, 2, FALSE))</f>
        <v>None</v>
      </c>
      <c r="AG27" s="15" t="str">
        <f>IF(AC27="","",VLOOKUP(IF(ISNUMBER(TRIM(AC27)*1), VALUE(AC27), AC27), TecsysCarrierLabelOptionValues5430039, 2, FALSE))</f>
        <v>None</v>
      </c>
      <c r="AH27" s="20">
        <v>0</v>
      </c>
      <c r="AI27" s="12" t="str">
        <f>IF(AH27="","",VLOOKUP(IF(ISNUMBER(TRIM(AH27)*1), VALUE(AH27), AH27), TecsysShippingLabelRequiredValues5430039, 2, FALSE))</f>
        <v>No</v>
      </c>
      <c r="AJ27" s="12" t="str">
        <f>IF(AH27="","",VLOOKUP(IF(ISNUMBER(TRIM(AH27)*1), VALUE(AH27), AH27), TecsysShippingLabelRequiredValues5430039, 2, FALSE))</f>
        <v>No</v>
      </c>
      <c r="AK27" s="12" t="str">
        <f>IF(AH27="","",VLOOKUP(IF(ISNUMBER(TRIM(AH27)*1), VALUE(AH27), AH27), TecsysShippingLabelRequiredValues5430039, 2, FALSE))</f>
        <v>No</v>
      </c>
      <c r="AL27" s="14" t="str">
        <f>IF(AH27="","",VLOOKUP(IF(ISNUMBER(TRIM(AH27)*1), VALUE(AH27), AH27), TecsysShippingLabelRequiredValues5430039, 2, FALSE))</f>
        <v>No</v>
      </c>
      <c r="AM27" s="18" t="s">
        <v>52</v>
      </c>
      <c r="AN27" s="12" t="str">
        <f>IF(AM27="","",VLOOKUP(IF(ISNUMBER(TRIM(AM27)*1), VALUE(AM27), AM27), TecsysSmallPackageValues5430039, 2, FALSE))</f>
        <v>No</v>
      </c>
      <c r="AO27" s="12" t="str">
        <f>IF(AM27="","",VLOOKUP(IF(ISNUMBER(TRIM(AM27)*1), VALUE(AM27), AM27), TecsysSmallPackageValues5430039, 2, FALSE))</f>
        <v>No</v>
      </c>
      <c r="AP27" s="12" t="str">
        <f>IF(AM27="","",VLOOKUP(IF(ISNUMBER(TRIM(AM27)*1), VALUE(AM27), AM27), TecsysSmallPackageValues5430039, 2, FALSE))</f>
        <v>No</v>
      </c>
      <c r="AQ27" s="13" t="str">
        <f>IF(AM27="","",VLOOKUP(IF(ISNUMBER(TRIM(AM27)*1), VALUE(AM27), AM27), TecsysSmallPackageValues5430039, 2, FALSE))</f>
        <v>No</v>
      </c>
      <c r="AR27" s="18" t="s">
        <v>52</v>
      </c>
      <c r="AS27" s="12" t="str">
        <f>IF(AR27="","",VLOOKUP(IF(ISNUMBER(TRIM(AR27)*1), VALUE(AR27), AR27), TecsysMasterPackListRequiredValues5430039, 2, FALSE))</f>
        <v>No</v>
      </c>
      <c r="AT27" s="12" t="str">
        <f>IF(AR27="","",VLOOKUP(IF(ISNUMBER(TRIM(AR27)*1), VALUE(AR27), AR27), TecsysMasterPackListRequiredValues5430039, 2, FALSE))</f>
        <v>No</v>
      </c>
      <c r="AU27" s="12" t="str">
        <f>IF(AR27="","",VLOOKUP(IF(ISNUMBER(TRIM(AR27)*1), VALUE(AR27), AR27), TecsysMasterPackListRequiredValues5430039, 2, FALSE))</f>
        <v>No</v>
      </c>
      <c r="AV27" s="13" t="str">
        <f>IF(AR27="","",VLOOKUP(IF(ISNUMBER(TRIM(AR27)*1), VALUE(AR27), AR27), TecsysMasterPackListRequiredValues5430039, 2, FALSE))</f>
        <v>No</v>
      </c>
      <c r="AW27" s="18" t="s">
        <v>54</v>
      </c>
      <c r="AX27" s="12" t="str">
        <f>IF(AW27="","",VLOOKUP(IF(ISNUMBER(TRIM(AW27)*1), VALUE(AW27), AW27), TecsysBillOfLadingRequiredValues5430039, 2, FALSE))</f>
        <v>Yes</v>
      </c>
      <c r="AY27" s="12" t="str">
        <f>IF(AW27="","",VLOOKUP(IF(ISNUMBER(TRIM(AW27)*1), VALUE(AW27), AW27), TecsysBillOfLadingRequiredValues5430039, 2, FALSE))</f>
        <v>Yes</v>
      </c>
      <c r="AZ27" s="12" t="str">
        <f>IF(AW27="","",VLOOKUP(IF(ISNUMBER(TRIM(AW27)*1), VALUE(AW27), AW27), TecsysBillOfLadingRequiredValues5430039, 2, FALSE))</f>
        <v>Yes</v>
      </c>
      <c r="BA27" s="13" t="str">
        <f>IF(AW27="","",VLOOKUP(IF(ISNUMBER(TRIM(AW27)*1), VALUE(AW27), AW27), TecsysBillOfLadingRequiredValues5430039, 2, FALSE))</f>
        <v>Yes</v>
      </c>
      <c r="BB27" s="18" t="s">
        <v>54</v>
      </c>
      <c r="BC27" s="12" t="str">
        <f>IF(BB27="","",VLOOKUP(IF(ISNUMBER(TRIM(BB27)*1), VALUE(BB27), BB27), TecsysManifestRequiredValues5430039, 2, FALSE))</f>
        <v>Yes</v>
      </c>
      <c r="BD27" s="12" t="str">
        <f>IF(BB27="","",VLOOKUP(IF(ISNUMBER(TRIM(BB27)*1), VALUE(BB27), BB27), TecsysManifestRequiredValues5430039, 2, FALSE))</f>
        <v>Yes</v>
      </c>
      <c r="BE27" s="12" t="str">
        <f>IF(BB27="","",VLOOKUP(IF(ISNUMBER(TRIM(BB27)*1), VALUE(BB27), BB27), TecsysManifestRequiredValues5430039, 2, FALSE))</f>
        <v>Yes</v>
      </c>
      <c r="BF27" s="13" t="str">
        <f>IF(BB27="","",VLOOKUP(IF(ISNUMBER(TRIM(BB27)*1), VALUE(BB27), BB27), TecsysManifestRequiredValues5430039, 2, FALSE))</f>
        <v>Yes</v>
      </c>
      <c r="BG27" s="18" t="s">
        <v>52</v>
      </c>
      <c r="BH27" s="12" t="str">
        <f>IF(BG27="","",VLOOKUP(IF(ISNUMBER(TRIM(BG27)*1), VALUE(BG27), BG27), TecsysProBillRequiredValues5430039, 2, FALSE))</f>
        <v>No</v>
      </c>
      <c r="BI27" s="12" t="str">
        <f>IF(BG27="","",VLOOKUP(IF(ISNUMBER(TRIM(BG27)*1), VALUE(BG27), BG27), TecsysProBillRequiredValues5430039, 2, FALSE))</f>
        <v>No</v>
      </c>
      <c r="BJ27" s="12" t="str">
        <f>IF(BG27="","",VLOOKUP(IF(ISNUMBER(TRIM(BG27)*1), VALUE(BG27), BG27), TecsysProBillRequiredValues5430039, 2, FALSE))</f>
        <v>No</v>
      </c>
      <c r="BK27" s="13" t="str">
        <f>IF(BG27="","",VLOOKUP(IF(ISNUMBER(TRIM(BG27)*1), VALUE(BG27), BG27), TecsysProBillRequiredValues5430039, 2, FALSE))</f>
        <v>No</v>
      </c>
      <c r="BL27" s="18" t="s">
        <v>54</v>
      </c>
      <c r="BM27" s="12" t="str">
        <f>IF(BL27="","",VLOOKUP(IF(ISNUMBER(TRIM(BL27)*1), VALUE(BL27), BL27), TecsysVerifyTrailerValues5430039, 2, FALSE))</f>
        <v>Yes</v>
      </c>
      <c r="BN27" s="12" t="str">
        <f>IF(BL27="","",VLOOKUP(IF(ISNUMBER(TRIM(BL27)*1), VALUE(BL27), BL27), TecsysVerifyTrailerValues5430039, 2, FALSE))</f>
        <v>Yes</v>
      </c>
      <c r="BO27" s="12" t="str">
        <f>IF(BL27="","",VLOOKUP(IF(ISNUMBER(TRIM(BL27)*1), VALUE(BL27), BL27), TecsysVerifyTrailerValues5430039, 2, FALSE))</f>
        <v>Yes</v>
      </c>
      <c r="BP27" s="13" t="str">
        <f>IF(BL27="","",VLOOKUP(IF(ISNUMBER(TRIM(BL27)*1), VALUE(BL27), BL27), TecsysVerifyTrailerValues5430039, 2, FALSE))</f>
        <v>Yes</v>
      </c>
      <c r="BQ27" s="20">
        <v>0</v>
      </c>
      <c r="BR27" s="12" t="str">
        <f>IF(BQ27="","",VLOOKUP(IF(ISNUMBER(TRIM(BQ27)*1), VALUE(BQ27), BQ27), TecsysAutomaticShipCompleteValues5430039, 2, FALSE))</f>
        <v>No</v>
      </c>
      <c r="BS27" s="12" t="str">
        <f>IF(BQ27="","",VLOOKUP(IF(ISNUMBER(TRIM(BQ27)*1), VALUE(BQ27), BQ27), TecsysAutomaticShipCompleteValues5430039, 2, FALSE))</f>
        <v>No</v>
      </c>
      <c r="BT27" s="12" t="str">
        <f>IF(BQ27="","",VLOOKUP(IF(ISNUMBER(TRIM(BQ27)*1), VALUE(BQ27), BQ27), TecsysAutomaticShipCompleteValues5430039, 2, FALSE))</f>
        <v>No</v>
      </c>
      <c r="BU27" s="14" t="str">
        <f>IF(BQ27="","",VLOOKUP(IF(ISNUMBER(TRIM(BQ27)*1), VALUE(BQ27), BQ27), TecsysAutomaticShipCompleteValues5430039, 2, FALSE))</f>
        <v>No</v>
      </c>
      <c r="BV27" s="18" t="s">
        <v>53</v>
      </c>
      <c r="BW27" s="18" t="s">
        <v>53</v>
      </c>
      <c r="BX27" s="24">
        <v>500</v>
      </c>
      <c r="BY27" s="18" t="s">
        <v>52</v>
      </c>
      <c r="BZ27" s="12" t="str">
        <f>IF(BY27="","",VLOOKUP(IF(ISNUMBER(TRIM(BY27)*1), VALUE(BY27), BY27), TecsysAllowFreightChargesValues5430039, 2, FALSE))</f>
        <v>No</v>
      </c>
      <c r="CA27" s="12" t="str">
        <f>IF(BY27="","",VLOOKUP(IF(ISNUMBER(TRIM(BY27)*1), VALUE(BY27), BY27), TecsysAllowFreightChargesValues5430039, 2, FALSE))</f>
        <v>No</v>
      </c>
      <c r="CB27" s="12" t="str">
        <f>IF(BY27="","",VLOOKUP(IF(ISNUMBER(TRIM(BY27)*1), VALUE(BY27), BY27), TecsysAllowFreightChargesValues5430039, 2, FALSE))</f>
        <v>No</v>
      </c>
      <c r="CC27" s="13" t="str">
        <f>IF(BY27="","",VLOOKUP(IF(ISNUMBER(TRIM(BY27)*1), VALUE(BY27), BY27), TecsysAllowFreightChargesValues5430039, 2, FALSE))</f>
        <v>No</v>
      </c>
      <c r="CD27" s="25">
        <v>30</v>
      </c>
    </row>
    <row r="28" spans="1:82" ht="15.75" thickBot="1">
      <c r="A28" s="28" t="s">
        <v>172</v>
      </c>
      <c r="B28" s="17" t="s">
        <v>49</v>
      </c>
      <c r="C28" s="17" t="s">
        <v>103</v>
      </c>
      <c r="D28" s="13" t="s">
        <v>104</v>
      </c>
      <c r="E28" s="31" t="s">
        <v>335</v>
      </c>
      <c r="F28" s="18" t="s">
        <v>103</v>
      </c>
      <c r="G28" s="18" t="s">
        <v>51</v>
      </c>
      <c r="H28" s="12" t="str">
        <f>IF(G28="","",VLOOKUP(IF(ISNUMBER(TRIM(G28)*1), VALUE(G28), G28), TecsysCarrierServiceTypeValues5430039, 2, FALSE))</f>
        <v>Truck Service</v>
      </c>
      <c r="I28" s="12" t="str">
        <f>IF(G28="","",VLOOKUP(IF(ISNUMBER(TRIM(G28)*1), VALUE(G28), G28), TecsysCarrierServiceTypeValues5430039, 2, FALSE))</f>
        <v>Truck Service</v>
      </c>
      <c r="J28" s="12" t="str">
        <f>IF(G28="","",VLOOKUP(IF(ISNUMBER(TRIM(G28)*1), VALUE(G28), G28), TecsysCarrierServiceTypeValues5430039, 2, FALSE))</f>
        <v>Truck Service</v>
      </c>
      <c r="K28" s="13" t="str">
        <f>IF(G28="","",VLOOKUP(IF(ISNUMBER(TRIM(G28)*1), VALUE(G28), G28), TecsysCarrierServiceTypeValues5430039, 2, FALSE))</f>
        <v>Truck Service</v>
      </c>
      <c r="L28" s="18" t="s">
        <v>52</v>
      </c>
      <c r="M28" s="12" t="str">
        <f>IF(L28="","",VLOOKUP(IF(ISNUMBER(TRIM(L28)*1), VALUE(L28), L28), TecsysTmsEnabledValues5430039, 2, FALSE))</f>
        <v>No</v>
      </c>
      <c r="N28" s="12" t="str">
        <f>IF(L28="","",VLOOKUP(IF(ISNUMBER(TRIM(L28)*1), VALUE(L28), L28), TecsysTmsEnabledValues5430039, 2, FALSE))</f>
        <v>No</v>
      </c>
      <c r="O28" s="12" t="str">
        <f>IF(L28="","",VLOOKUP(IF(ISNUMBER(TRIM(L28)*1), VALUE(L28), L28), TecsysTmsEnabledValues5430039, 2, FALSE))</f>
        <v>No</v>
      </c>
      <c r="P28" s="13" t="str">
        <f>IF(L28="","",VLOOKUP(IF(ISNUMBER(TRIM(L28)*1), VALUE(L28), L28), TecsysTmsEnabledValues5430039, 2, FALSE))</f>
        <v>No</v>
      </c>
      <c r="Q28" s="18" t="s">
        <v>53</v>
      </c>
      <c r="R28" s="20">
        <v>0</v>
      </c>
      <c r="S28" s="12" t="str">
        <f>IF(R28="","",VLOOKUP(IF(ISNUMBER(TRIM(R28)*1), VALUE(R28), R28), TecsysMdmEnabledValues5430039, 2, FALSE))</f>
        <v>No</v>
      </c>
      <c r="T28" s="12" t="str">
        <f>IF(R28="","",VLOOKUP(IF(ISNUMBER(TRIM(R28)*1), VALUE(R28), R28), TecsysMdmEnabledValues5430039, 2, FALSE))</f>
        <v>No</v>
      </c>
      <c r="U28" s="12" t="str">
        <f>IF(R28="","",VLOOKUP(IF(ISNUMBER(TRIM(R28)*1), VALUE(R28), R28), TecsysMdmEnabledValues5430039, 2, FALSE))</f>
        <v>No</v>
      </c>
      <c r="V28" s="14" t="str">
        <f>IF(R28="","",VLOOKUP(IF(ISNUMBER(TRIM(R28)*1), VALUE(R28), R28), TecsysMdmEnabledValues5430039, 2, FALSE))</f>
        <v>No</v>
      </c>
      <c r="W28" s="18" t="s">
        <v>53</v>
      </c>
      <c r="X28" s="22">
        <v>0</v>
      </c>
      <c r="Y28" s="15" t="str">
        <f>IF(X28="","",VLOOKUP(IF(ISNUMBER(TRIM(X28)*1), VALUE(X28), X28), TecsysShippingLabelOptionValues5430039, 2, FALSE))</f>
        <v>None</v>
      </c>
      <c r="Z28" s="15" t="str">
        <f>IF(X28="","",VLOOKUP(IF(ISNUMBER(TRIM(X28)*1), VALUE(X28), X28), TecsysShippingLabelOptionValues5430039, 2, FALSE))</f>
        <v>None</v>
      </c>
      <c r="AA28" s="15" t="str">
        <f>IF(X28="","",VLOOKUP(IF(ISNUMBER(TRIM(X28)*1), VALUE(X28), X28), TecsysShippingLabelOptionValues5430039, 2, FALSE))</f>
        <v>None</v>
      </c>
      <c r="AB28" s="15" t="str">
        <f>IF(X28="","",VLOOKUP(IF(ISNUMBER(TRIM(X28)*1), VALUE(X28), X28), TecsysShippingLabelOptionValues5430039, 2, FALSE))</f>
        <v>None</v>
      </c>
      <c r="AC28" s="22">
        <v>0</v>
      </c>
      <c r="AD28" s="15" t="str">
        <f>IF(AC28="","",VLOOKUP(IF(ISNUMBER(TRIM(AC28)*1), VALUE(AC28), AC28), TecsysCarrierLabelOptionValues5430039, 2, FALSE))</f>
        <v>None</v>
      </c>
      <c r="AE28" s="15" t="str">
        <f>IF(AC28="","",VLOOKUP(IF(ISNUMBER(TRIM(AC28)*1), VALUE(AC28), AC28), TecsysCarrierLabelOptionValues5430039, 2, FALSE))</f>
        <v>None</v>
      </c>
      <c r="AF28" s="15" t="str">
        <f>IF(AC28="","",VLOOKUP(IF(ISNUMBER(TRIM(AC28)*1), VALUE(AC28), AC28), TecsysCarrierLabelOptionValues5430039, 2, FALSE))</f>
        <v>None</v>
      </c>
      <c r="AG28" s="15" t="str">
        <f>IF(AC28="","",VLOOKUP(IF(ISNUMBER(TRIM(AC28)*1), VALUE(AC28), AC28), TecsysCarrierLabelOptionValues5430039, 2, FALSE))</f>
        <v>None</v>
      </c>
      <c r="AH28" s="20">
        <v>0</v>
      </c>
      <c r="AI28" s="12" t="str">
        <f>IF(AH28="","",VLOOKUP(IF(ISNUMBER(TRIM(AH28)*1), VALUE(AH28), AH28), TecsysShippingLabelRequiredValues5430039, 2, FALSE))</f>
        <v>No</v>
      </c>
      <c r="AJ28" s="12" t="str">
        <f>IF(AH28="","",VLOOKUP(IF(ISNUMBER(TRIM(AH28)*1), VALUE(AH28), AH28), TecsysShippingLabelRequiredValues5430039, 2, FALSE))</f>
        <v>No</v>
      </c>
      <c r="AK28" s="12" t="str">
        <f>IF(AH28="","",VLOOKUP(IF(ISNUMBER(TRIM(AH28)*1), VALUE(AH28), AH28), TecsysShippingLabelRequiredValues5430039, 2, FALSE))</f>
        <v>No</v>
      </c>
      <c r="AL28" s="14" t="str">
        <f>IF(AH28="","",VLOOKUP(IF(ISNUMBER(TRIM(AH28)*1), VALUE(AH28), AH28), TecsysShippingLabelRequiredValues5430039, 2, FALSE))</f>
        <v>No</v>
      </c>
      <c r="AM28" s="18" t="s">
        <v>52</v>
      </c>
      <c r="AN28" s="12" t="str">
        <f>IF(AM28="","",VLOOKUP(IF(ISNUMBER(TRIM(AM28)*1), VALUE(AM28), AM28), TecsysSmallPackageValues5430039, 2, FALSE))</f>
        <v>No</v>
      </c>
      <c r="AO28" s="12" t="str">
        <f>IF(AM28="","",VLOOKUP(IF(ISNUMBER(TRIM(AM28)*1), VALUE(AM28), AM28), TecsysSmallPackageValues5430039, 2, FALSE))</f>
        <v>No</v>
      </c>
      <c r="AP28" s="12" t="str">
        <f>IF(AM28="","",VLOOKUP(IF(ISNUMBER(TRIM(AM28)*1), VALUE(AM28), AM28), TecsysSmallPackageValues5430039, 2, FALSE))</f>
        <v>No</v>
      </c>
      <c r="AQ28" s="13" t="str">
        <f>IF(AM28="","",VLOOKUP(IF(ISNUMBER(TRIM(AM28)*1), VALUE(AM28), AM28), TecsysSmallPackageValues5430039, 2, FALSE))</f>
        <v>No</v>
      </c>
      <c r="AR28" s="18" t="s">
        <v>52</v>
      </c>
      <c r="AS28" s="12" t="str">
        <f>IF(AR28="","",VLOOKUP(IF(ISNUMBER(TRIM(AR28)*1), VALUE(AR28), AR28), TecsysMasterPackListRequiredValues5430039, 2, FALSE))</f>
        <v>No</v>
      </c>
      <c r="AT28" s="12" t="str">
        <f>IF(AR28="","",VLOOKUP(IF(ISNUMBER(TRIM(AR28)*1), VALUE(AR28), AR28), TecsysMasterPackListRequiredValues5430039, 2, FALSE))</f>
        <v>No</v>
      </c>
      <c r="AU28" s="12" t="str">
        <f>IF(AR28="","",VLOOKUP(IF(ISNUMBER(TRIM(AR28)*1), VALUE(AR28), AR28), TecsysMasterPackListRequiredValues5430039, 2, FALSE))</f>
        <v>No</v>
      </c>
      <c r="AV28" s="13" t="str">
        <f>IF(AR28="","",VLOOKUP(IF(ISNUMBER(TRIM(AR28)*1), VALUE(AR28), AR28), TecsysMasterPackListRequiredValues5430039, 2, FALSE))</f>
        <v>No</v>
      </c>
      <c r="AW28" s="18" t="s">
        <v>54</v>
      </c>
      <c r="AX28" s="12" t="str">
        <f>IF(AW28="","",VLOOKUP(IF(ISNUMBER(TRIM(AW28)*1), VALUE(AW28), AW28), TecsysBillOfLadingRequiredValues5430039, 2, FALSE))</f>
        <v>Yes</v>
      </c>
      <c r="AY28" s="12" t="str">
        <f>IF(AW28="","",VLOOKUP(IF(ISNUMBER(TRIM(AW28)*1), VALUE(AW28), AW28), TecsysBillOfLadingRequiredValues5430039, 2, FALSE))</f>
        <v>Yes</v>
      </c>
      <c r="AZ28" s="12" t="str">
        <f>IF(AW28="","",VLOOKUP(IF(ISNUMBER(TRIM(AW28)*1), VALUE(AW28), AW28), TecsysBillOfLadingRequiredValues5430039, 2, FALSE))</f>
        <v>Yes</v>
      </c>
      <c r="BA28" s="13" t="str">
        <f>IF(AW28="","",VLOOKUP(IF(ISNUMBER(TRIM(AW28)*1), VALUE(AW28), AW28), TecsysBillOfLadingRequiredValues5430039, 2, FALSE))</f>
        <v>Yes</v>
      </c>
      <c r="BB28" s="18" t="s">
        <v>54</v>
      </c>
      <c r="BC28" s="12" t="str">
        <f>IF(BB28="","",VLOOKUP(IF(ISNUMBER(TRIM(BB28)*1), VALUE(BB28), BB28), TecsysManifestRequiredValues5430039, 2, FALSE))</f>
        <v>Yes</v>
      </c>
      <c r="BD28" s="12" t="str">
        <f>IF(BB28="","",VLOOKUP(IF(ISNUMBER(TRIM(BB28)*1), VALUE(BB28), BB28), TecsysManifestRequiredValues5430039, 2, FALSE))</f>
        <v>Yes</v>
      </c>
      <c r="BE28" s="12" t="str">
        <f>IF(BB28="","",VLOOKUP(IF(ISNUMBER(TRIM(BB28)*1), VALUE(BB28), BB28), TecsysManifestRequiredValues5430039, 2, FALSE))</f>
        <v>Yes</v>
      </c>
      <c r="BF28" s="13" t="str">
        <f>IF(BB28="","",VLOOKUP(IF(ISNUMBER(TRIM(BB28)*1), VALUE(BB28), BB28), TecsysManifestRequiredValues5430039, 2, FALSE))</f>
        <v>Yes</v>
      </c>
      <c r="BG28" s="18" t="s">
        <v>52</v>
      </c>
      <c r="BH28" s="12" t="str">
        <f>IF(BG28="","",VLOOKUP(IF(ISNUMBER(TRIM(BG28)*1), VALUE(BG28), BG28), TecsysProBillRequiredValues5430039, 2, FALSE))</f>
        <v>No</v>
      </c>
      <c r="BI28" s="12" t="str">
        <f>IF(BG28="","",VLOOKUP(IF(ISNUMBER(TRIM(BG28)*1), VALUE(BG28), BG28), TecsysProBillRequiredValues5430039, 2, FALSE))</f>
        <v>No</v>
      </c>
      <c r="BJ28" s="12" t="str">
        <f>IF(BG28="","",VLOOKUP(IF(ISNUMBER(TRIM(BG28)*1), VALUE(BG28), BG28), TecsysProBillRequiredValues5430039, 2, FALSE))</f>
        <v>No</v>
      </c>
      <c r="BK28" s="13" t="str">
        <f>IF(BG28="","",VLOOKUP(IF(ISNUMBER(TRIM(BG28)*1), VALUE(BG28), BG28), TecsysProBillRequiredValues5430039, 2, FALSE))</f>
        <v>No</v>
      </c>
      <c r="BL28" s="18" t="s">
        <v>54</v>
      </c>
      <c r="BM28" s="12" t="str">
        <f>IF(BL28="","",VLOOKUP(IF(ISNUMBER(TRIM(BL28)*1), VALUE(BL28), BL28), TecsysVerifyTrailerValues5430039, 2, FALSE))</f>
        <v>Yes</v>
      </c>
      <c r="BN28" s="12" t="str">
        <f>IF(BL28="","",VLOOKUP(IF(ISNUMBER(TRIM(BL28)*1), VALUE(BL28), BL28), TecsysVerifyTrailerValues5430039, 2, FALSE))</f>
        <v>Yes</v>
      </c>
      <c r="BO28" s="12" t="str">
        <f>IF(BL28="","",VLOOKUP(IF(ISNUMBER(TRIM(BL28)*1), VALUE(BL28), BL28), TecsysVerifyTrailerValues5430039, 2, FALSE))</f>
        <v>Yes</v>
      </c>
      <c r="BP28" s="13" t="str">
        <f>IF(BL28="","",VLOOKUP(IF(ISNUMBER(TRIM(BL28)*1), VALUE(BL28), BL28), TecsysVerifyTrailerValues5430039, 2, FALSE))</f>
        <v>Yes</v>
      </c>
      <c r="BQ28" s="20">
        <v>0</v>
      </c>
      <c r="BR28" s="12" t="str">
        <f>IF(BQ28="","",VLOOKUP(IF(ISNUMBER(TRIM(BQ28)*1), VALUE(BQ28), BQ28), TecsysAutomaticShipCompleteValues5430039, 2, FALSE))</f>
        <v>No</v>
      </c>
      <c r="BS28" s="12" t="str">
        <f>IF(BQ28="","",VLOOKUP(IF(ISNUMBER(TRIM(BQ28)*1), VALUE(BQ28), BQ28), TecsysAutomaticShipCompleteValues5430039, 2, FALSE))</f>
        <v>No</v>
      </c>
      <c r="BT28" s="12" t="str">
        <f>IF(BQ28="","",VLOOKUP(IF(ISNUMBER(TRIM(BQ28)*1), VALUE(BQ28), BQ28), TecsysAutomaticShipCompleteValues5430039, 2, FALSE))</f>
        <v>No</v>
      </c>
      <c r="BU28" s="14" t="str">
        <f>IF(BQ28="","",VLOOKUP(IF(ISNUMBER(TRIM(BQ28)*1), VALUE(BQ28), BQ28), TecsysAutomaticShipCompleteValues5430039, 2, FALSE))</f>
        <v>No</v>
      </c>
      <c r="BV28" s="18" t="s">
        <v>53</v>
      </c>
      <c r="BW28" s="18" t="s">
        <v>53</v>
      </c>
      <c r="BX28" s="24">
        <v>500</v>
      </c>
      <c r="BY28" s="18" t="s">
        <v>52</v>
      </c>
      <c r="BZ28" s="12" t="str">
        <f>IF(BY28="","",VLOOKUP(IF(ISNUMBER(TRIM(BY28)*1), VALUE(BY28), BY28), TecsysAllowFreightChargesValues5430039, 2, FALSE))</f>
        <v>No</v>
      </c>
      <c r="CA28" s="12" t="str">
        <f>IF(BY28="","",VLOOKUP(IF(ISNUMBER(TRIM(BY28)*1), VALUE(BY28), BY28), TecsysAllowFreightChargesValues5430039, 2, FALSE))</f>
        <v>No</v>
      </c>
      <c r="CB28" s="12" t="str">
        <f>IF(BY28="","",VLOOKUP(IF(ISNUMBER(TRIM(BY28)*1), VALUE(BY28), BY28), TecsysAllowFreightChargesValues5430039, 2, FALSE))</f>
        <v>No</v>
      </c>
      <c r="CC28" s="13" t="str">
        <f>IF(BY28="","",VLOOKUP(IF(ISNUMBER(TRIM(BY28)*1), VALUE(BY28), BY28), TecsysAllowFreightChargesValues5430039, 2, FALSE))</f>
        <v>No</v>
      </c>
      <c r="CD28" s="25">
        <v>41</v>
      </c>
    </row>
    <row r="29" spans="1:82" ht="15.75" thickBot="1">
      <c r="A29" s="28" t="s">
        <v>172</v>
      </c>
      <c r="B29" s="17" t="s">
        <v>49</v>
      </c>
      <c r="C29" s="17" t="s">
        <v>105</v>
      </c>
      <c r="D29" s="13" t="s">
        <v>106</v>
      </c>
      <c r="E29" s="31" t="s">
        <v>335</v>
      </c>
      <c r="F29" s="18" t="s">
        <v>105</v>
      </c>
      <c r="G29" s="18" t="s">
        <v>51</v>
      </c>
      <c r="H29" s="12" t="str">
        <f>IF(G29="","",VLOOKUP(IF(ISNUMBER(TRIM(G29)*1), VALUE(G29), G29), TecsysCarrierServiceTypeValues5430039, 2, FALSE))</f>
        <v>Truck Service</v>
      </c>
      <c r="I29" s="12" t="str">
        <f>IF(G29="","",VLOOKUP(IF(ISNUMBER(TRIM(G29)*1), VALUE(G29), G29), TecsysCarrierServiceTypeValues5430039, 2, FALSE))</f>
        <v>Truck Service</v>
      </c>
      <c r="J29" s="12" t="str">
        <f>IF(G29="","",VLOOKUP(IF(ISNUMBER(TRIM(G29)*1), VALUE(G29), G29), TecsysCarrierServiceTypeValues5430039, 2, FALSE))</f>
        <v>Truck Service</v>
      </c>
      <c r="K29" s="13" t="str">
        <f>IF(G29="","",VLOOKUP(IF(ISNUMBER(TRIM(G29)*1), VALUE(G29), G29), TecsysCarrierServiceTypeValues5430039, 2, FALSE))</f>
        <v>Truck Service</v>
      </c>
      <c r="L29" s="18" t="s">
        <v>52</v>
      </c>
      <c r="M29" s="12" t="str">
        <f>IF(L29="","",VLOOKUP(IF(ISNUMBER(TRIM(L29)*1), VALUE(L29), L29), TecsysTmsEnabledValues5430039, 2, FALSE))</f>
        <v>No</v>
      </c>
      <c r="N29" s="12" t="str">
        <f>IF(L29="","",VLOOKUP(IF(ISNUMBER(TRIM(L29)*1), VALUE(L29), L29), TecsysTmsEnabledValues5430039, 2, FALSE))</f>
        <v>No</v>
      </c>
      <c r="O29" s="12" t="str">
        <f>IF(L29="","",VLOOKUP(IF(ISNUMBER(TRIM(L29)*1), VALUE(L29), L29), TecsysTmsEnabledValues5430039, 2, FALSE))</f>
        <v>No</v>
      </c>
      <c r="P29" s="13" t="str">
        <f>IF(L29="","",VLOOKUP(IF(ISNUMBER(TRIM(L29)*1), VALUE(L29), L29), TecsysTmsEnabledValues5430039, 2, FALSE))</f>
        <v>No</v>
      </c>
      <c r="Q29" s="18" t="s">
        <v>53</v>
      </c>
      <c r="R29" s="20">
        <v>0</v>
      </c>
      <c r="S29" s="12" t="str">
        <f>IF(R29="","",VLOOKUP(IF(ISNUMBER(TRIM(R29)*1), VALUE(R29), R29), TecsysMdmEnabledValues5430039, 2, FALSE))</f>
        <v>No</v>
      </c>
      <c r="T29" s="12" t="str">
        <f>IF(R29="","",VLOOKUP(IF(ISNUMBER(TRIM(R29)*1), VALUE(R29), R29), TecsysMdmEnabledValues5430039, 2, FALSE))</f>
        <v>No</v>
      </c>
      <c r="U29" s="12" t="str">
        <f>IF(R29="","",VLOOKUP(IF(ISNUMBER(TRIM(R29)*1), VALUE(R29), R29), TecsysMdmEnabledValues5430039, 2, FALSE))</f>
        <v>No</v>
      </c>
      <c r="V29" s="14" t="str">
        <f>IF(R29="","",VLOOKUP(IF(ISNUMBER(TRIM(R29)*1), VALUE(R29), R29), TecsysMdmEnabledValues5430039, 2, FALSE))</f>
        <v>No</v>
      </c>
      <c r="W29" s="18" t="s">
        <v>53</v>
      </c>
      <c r="X29" s="22">
        <v>0</v>
      </c>
      <c r="Y29" s="15" t="str">
        <f>IF(X29="","",VLOOKUP(IF(ISNUMBER(TRIM(X29)*1), VALUE(X29), X29), TecsysShippingLabelOptionValues5430039, 2, FALSE))</f>
        <v>None</v>
      </c>
      <c r="Z29" s="15" t="str">
        <f>IF(X29="","",VLOOKUP(IF(ISNUMBER(TRIM(X29)*1), VALUE(X29), X29), TecsysShippingLabelOptionValues5430039, 2, FALSE))</f>
        <v>None</v>
      </c>
      <c r="AA29" s="15" t="str">
        <f>IF(X29="","",VLOOKUP(IF(ISNUMBER(TRIM(X29)*1), VALUE(X29), X29), TecsysShippingLabelOptionValues5430039, 2, FALSE))</f>
        <v>None</v>
      </c>
      <c r="AB29" s="15" t="str">
        <f>IF(X29="","",VLOOKUP(IF(ISNUMBER(TRIM(X29)*1), VALUE(X29), X29), TecsysShippingLabelOptionValues5430039, 2, FALSE))</f>
        <v>None</v>
      </c>
      <c r="AC29" s="22">
        <v>0</v>
      </c>
      <c r="AD29" s="15" t="str">
        <f>IF(AC29="","",VLOOKUP(IF(ISNUMBER(TRIM(AC29)*1), VALUE(AC29), AC29), TecsysCarrierLabelOptionValues5430039, 2, FALSE))</f>
        <v>None</v>
      </c>
      <c r="AE29" s="15" t="str">
        <f>IF(AC29="","",VLOOKUP(IF(ISNUMBER(TRIM(AC29)*1), VALUE(AC29), AC29), TecsysCarrierLabelOptionValues5430039, 2, FALSE))</f>
        <v>None</v>
      </c>
      <c r="AF29" s="15" t="str">
        <f>IF(AC29="","",VLOOKUP(IF(ISNUMBER(TRIM(AC29)*1), VALUE(AC29), AC29), TecsysCarrierLabelOptionValues5430039, 2, FALSE))</f>
        <v>None</v>
      </c>
      <c r="AG29" s="15" t="str">
        <f>IF(AC29="","",VLOOKUP(IF(ISNUMBER(TRIM(AC29)*1), VALUE(AC29), AC29), TecsysCarrierLabelOptionValues5430039, 2, FALSE))</f>
        <v>None</v>
      </c>
      <c r="AH29" s="20">
        <v>0</v>
      </c>
      <c r="AI29" s="12" t="str">
        <f>IF(AH29="","",VLOOKUP(IF(ISNUMBER(TRIM(AH29)*1), VALUE(AH29), AH29), TecsysShippingLabelRequiredValues5430039, 2, FALSE))</f>
        <v>No</v>
      </c>
      <c r="AJ29" s="12" t="str">
        <f>IF(AH29="","",VLOOKUP(IF(ISNUMBER(TRIM(AH29)*1), VALUE(AH29), AH29), TecsysShippingLabelRequiredValues5430039, 2, FALSE))</f>
        <v>No</v>
      </c>
      <c r="AK29" s="12" t="str">
        <f>IF(AH29="","",VLOOKUP(IF(ISNUMBER(TRIM(AH29)*1), VALUE(AH29), AH29), TecsysShippingLabelRequiredValues5430039, 2, FALSE))</f>
        <v>No</v>
      </c>
      <c r="AL29" s="14" t="str">
        <f>IF(AH29="","",VLOOKUP(IF(ISNUMBER(TRIM(AH29)*1), VALUE(AH29), AH29), TecsysShippingLabelRequiredValues5430039, 2, FALSE))</f>
        <v>No</v>
      </c>
      <c r="AM29" s="18" t="s">
        <v>52</v>
      </c>
      <c r="AN29" s="12" t="str">
        <f>IF(AM29="","",VLOOKUP(IF(ISNUMBER(TRIM(AM29)*1), VALUE(AM29), AM29), TecsysSmallPackageValues5430039, 2, FALSE))</f>
        <v>No</v>
      </c>
      <c r="AO29" s="12" t="str">
        <f>IF(AM29="","",VLOOKUP(IF(ISNUMBER(TRIM(AM29)*1), VALUE(AM29), AM29), TecsysSmallPackageValues5430039, 2, FALSE))</f>
        <v>No</v>
      </c>
      <c r="AP29" s="12" t="str">
        <f>IF(AM29="","",VLOOKUP(IF(ISNUMBER(TRIM(AM29)*1), VALUE(AM29), AM29), TecsysSmallPackageValues5430039, 2, FALSE))</f>
        <v>No</v>
      </c>
      <c r="AQ29" s="13" t="str">
        <f>IF(AM29="","",VLOOKUP(IF(ISNUMBER(TRIM(AM29)*1), VALUE(AM29), AM29), TecsysSmallPackageValues5430039, 2, FALSE))</f>
        <v>No</v>
      </c>
      <c r="AR29" s="18" t="s">
        <v>52</v>
      </c>
      <c r="AS29" s="12" t="str">
        <f>IF(AR29="","",VLOOKUP(IF(ISNUMBER(TRIM(AR29)*1), VALUE(AR29), AR29), TecsysMasterPackListRequiredValues5430039, 2, FALSE))</f>
        <v>No</v>
      </c>
      <c r="AT29" s="12" t="str">
        <f>IF(AR29="","",VLOOKUP(IF(ISNUMBER(TRIM(AR29)*1), VALUE(AR29), AR29), TecsysMasterPackListRequiredValues5430039, 2, FALSE))</f>
        <v>No</v>
      </c>
      <c r="AU29" s="12" t="str">
        <f>IF(AR29="","",VLOOKUP(IF(ISNUMBER(TRIM(AR29)*1), VALUE(AR29), AR29), TecsysMasterPackListRequiredValues5430039, 2, FALSE))</f>
        <v>No</v>
      </c>
      <c r="AV29" s="13" t="str">
        <f>IF(AR29="","",VLOOKUP(IF(ISNUMBER(TRIM(AR29)*1), VALUE(AR29), AR29), TecsysMasterPackListRequiredValues5430039, 2, FALSE))</f>
        <v>No</v>
      </c>
      <c r="AW29" s="18" t="s">
        <v>54</v>
      </c>
      <c r="AX29" s="12" t="str">
        <f>IF(AW29="","",VLOOKUP(IF(ISNUMBER(TRIM(AW29)*1), VALUE(AW29), AW29), TecsysBillOfLadingRequiredValues5430039, 2, FALSE))</f>
        <v>Yes</v>
      </c>
      <c r="AY29" s="12" t="str">
        <f>IF(AW29="","",VLOOKUP(IF(ISNUMBER(TRIM(AW29)*1), VALUE(AW29), AW29), TecsysBillOfLadingRequiredValues5430039, 2, FALSE))</f>
        <v>Yes</v>
      </c>
      <c r="AZ29" s="12" t="str">
        <f>IF(AW29="","",VLOOKUP(IF(ISNUMBER(TRIM(AW29)*1), VALUE(AW29), AW29), TecsysBillOfLadingRequiredValues5430039, 2, FALSE))</f>
        <v>Yes</v>
      </c>
      <c r="BA29" s="13" t="str">
        <f>IF(AW29="","",VLOOKUP(IF(ISNUMBER(TRIM(AW29)*1), VALUE(AW29), AW29), TecsysBillOfLadingRequiredValues5430039, 2, FALSE))</f>
        <v>Yes</v>
      </c>
      <c r="BB29" s="18" t="s">
        <v>54</v>
      </c>
      <c r="BC29" s="12" t="str">
        <f>IF(BB29="","",VLOOKUP(IF(ISNUMBER(TRIM(BB29)*1), VALUE(BB29), BB29), TecsysManifestRequiredValues5430039, 2, FALSE))</f>
        <v>Yes</v>
      </c>
      <c r="BD29" s="12" t="str">
        <f>IF(BB29="","",VLOOKUP(IF(ISNUMBER(TRIM(BB29)*1), VALUE(BB29), BB29), TecsysManifestRequiredValues5430039, 2, FALSE))</f>
        <v>Yes</v>
      </c>
      <c r="BE29" s="12" t="str">
        <f>IF(BB29="","",VLOOKUP(IF(ISNUMBER(TRIM(BB29)*1), VALUE(BB29), BB29), TecsysManifestRequiredValues5430039, 2, FALSE))</f>
        <v>Yes</v>
      </c>
      <c r="BF29" s="13" t="str">
        <f>IF(BB29="","",VLOOKUP(IF(ISNUMBER(TRIM(BB29)*1), VALUE(BB29), BB29), TecsysManifestRequiredValues5430039, 2, FALSE))</f>
        <v>Yes</v>
      </c>
      <c r="BG29" s="18" t="s">
        <v>52</v>
      </c>
      <c r="BH29" s="12" t="str">
        <f>IF(BG29="","",VLOOKUP(IF(ISNUMBER(TRIM(BG29)*1), VALUE(BG29), BG29), TecsysProBillRequiredValues5430039, 2, FALSE))</f>
        <v>No</v>
      </c>
      <c r="BI29" s="12" t="str">
        <f>IF(BG29="","",VLOOKUP(IF(ISNUMBER(TRIM(BG29)*1), VALUE(BG29), BG29), TecsysProBillRequiredValues5430039, 2, FALSE))</f>
        <v>No</v>
      </c>
      <c r="BJ29" s="12" t="str">
        <f>IF(BG29="","",VLOOKUP(IF(ISNUMBER(TRIM(BG29)*1), VALUE(BG29), BG29), TecsysProBillRequiredValues5430039, 2, FALSE))</f>
        <v>No</v>
      </c>
      <c r="BK29" s="13" t="str">
        <f>IF(BG29="","",VLOOKUP(IF(ISNUMBER(TRIM(BG29)*1), VALUE(BG29), BG29), TecsysProBillRequiredValues5430039, 2, FALSE))</f>
        <v>No</v>
      </c>
      <c r="BL29" s="18" t="s">
        <v>54</v>
      </c>
      <c r="BM29" s="12" t="str">
        <f>IF(BL29="","",VLOOKUP(IF(ISNUMBER(TRIM(BL29)*1), VALUE(BL29), BL29), TecsysVerifyTrailerValues5430039, 2, FALSE))</f>
        <v>Yes</v>
      </c>
      <c r="BN29" s="12" t="str">
        <f>IF(BL29="","",VLOOKUP(IF(ISNUMBER(TRIM(BL29)*1), VALUE(BL29), BL29), TecsysVerifyTrailerValues5430039, 2, FALSE))</f>
        <v>Yes</v>
      </c>
      <c r="BO29" s="12" t="str">
        <f>IF(BL29="","",VLOOKUP(IF(ISNUMBER(TRIM(BL29)*1), VALUE(BL29), BL29), TecsysVerifyTrailerValues5430039, 2, FALSE))</f>
        <v>Yes</v>
      </c>
      <c r="BP29" s="13" t="str">
        <f>IF(BL29="","",VLOOKUP(IF(ISNUMBER(TRIM(BL29)*1), VALUE(BL29), BL29), TecsysVerifyTrailerValues5430039, 2, FALSE))</f>
        <v>Yes</v>
      </c>
      <c r="BQ29" s="20">
        <v>0</v>
      </c>
      <c r="BR29" s="12" t="str">
        <f>IF(BQ29="","",VLOOKUP(IF(ISNUMBER(TRIM(BQ29)*1), VALUE(BQ29), BQ29), TecsysAutomaticShipCompleteValues5430039, 2, FALSE))</f>
        <v>No</v>
      </c>
      <c r="BS29" s="12" t="str">
        <f>IF(BQ29="","",VLOOKUP(IF(ISNUMBER(TRIM(BQ29)*1), VALUE(BQ29), BQ29), TecsysAutomaticShipCompleteValues5430039, 2, FALSE))</f>
        <v>No</v>
      </c>
      <c r="BT29" s="12" t="str">
        <f>IF(BQ29="","",VLOOKUP(IF(ISNUMBER(TRIM(BQ29)*1), VALUE(BQ29), BQ29), TecsysAutomaticShipCompleteValues5430039, 2, FALSE))</f>
        <v>No</v>
      </c>
      <c r="BU29" s="14" t="str">
        <f>IF(BQ29="","",VLOOKUP(IF(ISNUMBER(TRIM(BQ29)*1), VALUE(BQ29), BQ29), TecsysAutomaticShipCompleteValues5430039, 2, FALSE))</f>
        <v>No</v>
      </c>
      <c r="BV29" s="18" t="s">
        <v>53</v>
      </c>
      <c r="BW29" s="18" t="s">
        <v>53</v>
      </c>
      <c r="BX29" s="24">
        <v>500</v>
      </c>
      <c r="BY29" s="18" t="s">
        <v>52</v>
      </c>
      <c r="BZ29" s="12" t="str">
        <f>IF(BY29="","",VLOOKUP(IF(ISNUMBER(TRIM(BY29)*1), VALUE(BY29), BY29), TecsysAllowFreightChargesValues5430039, 2, FALSE))</f>
        <v>No</v>
      </c>
      <c r="CA29" s="12" t="str">
        <f>IF(BY29="","",VLOOKUP(IF(ISNUMBER(TRIM(BY29)*1), VALUE(BY29), BY29), TecsysAllowFreightChargesValues5430039, 2, FALSE))</f>
        <v>No</v>
      </c>
      <c r="CB29" s="12" t="str">
        <f>IF(BY29="","",VLOOKUP(IF(ISNUMBER(TRIM(BY29)*1), VALUE(BY29), BY29), TecsysAllowFreightChargesValues5430039, 2, FALSE))</f>
        <v>No</v>
      </c>
      <c r="CC29" s="13" t="str">
        <f>IF(BY29="","",VLOOKUP(IF(ISNUMBER(TRIM(BY29)*1), VALUE(BY29), BY29), TecsysAllowFreightChargesValues5430039, 2, FALSE))</f>
        <v>No</v>
      </c>
      <c r="CD29" s="25">
        <v>40</v>
      </c>
    </row>
    <row r="30" spans="1:82" ht="15.75" thickBot="1">
      <c r="A30" s="28" t="s">
        <v>172</v>
      </c>
      <c r="B30" s="17" t="s">
        <v>49</v>
      </c>
      <c r="C30" s="17" t="s">
        <v>107</v>
      </c>
      <c r="D30" s="13" t="s">
        <v>108</v>
      </c>
      <c r="E30" s="31" t="s">
        <v>335</v>
      </c>
      <c r="F30" s="18" t="s">
        <v>107</v>
      </c>
      <c r="G30" s="18" t="s">
        <v>51</v>
      </c>
      <c r="H30" s="12" t="str">
        <f>IF(G30="","",VLOOKUP(IF(ISNUMBER(TRIM(G30)*1), VALUE(G30), G30), TecsysCarrierServiceTypeValues5430039, 2, FALSE))</f>
        <v>Truck Service</v>
      </c>
      <c r="I30" s="12" t="str">
        <f>IF(G30="","",VLOOKUP(IF(ISNUMBER(TRIM(G30)*1), VALUE(G30), G30), TecsysCarrierServiceTypeValues5430039, 2, FALSE))</f>
        <v>Truck Service</v>
      </c>
      <c r="J30" s="12" t="str">
        <f>IF(G30="","",VLOOKUP(IF(ISNUMBER(TRIM(G30)*1), VALUE(G30), G30), TecsysCarrierServiceTypeValues5430039, 2, FALSE))</f>
        <v>Truck Service</v>
      </c>
      <c r="K30" s="13" t="str">
        <f>IF(G30="","",VLOOKUP(IF(ISNUMBER(TRIM(G30)*1), VALUE(G30), G30), TecsysCarrierServiceTypeValues5430039, 2, FALSE))</f>
        <v>Truck Service</v>
      </c>
      <c r="L30" s="18" t="s">
        <v>52</v>
      </c>
      <c r="M30" s="12" t="str">
        <f>IF(L30="","",VLOOKUP(IF(ISNUMBER(TRIM(L30)*1), VALUE(L30), L30), TecsysTmsEnabledValues5430039, 2, FALSE))</f>
        <v>No</v>
      </c>
      <c r="N30" s="12" t="str">
        <f>IF(L30="","",VLOOKUP(IF(ISNUMBER(TRIM(L30)*1), VALUE(L30), L30), TecsysTmsEnabledValues5430039, 2, FALSE))</f>
        <v>No</v>
      </c>
      <c r="O30" s="12" t="str">
        <f>IF(L30="","",VLOOKUP(IF(ISNUMBER(TRIM(L30)*1), VALUE(L30), L30), TecsysTmsEnabledValues5430039, 2, FALSE))</f>
        <v>No</v>
      </c>
      <c r="P30" s="13" t="str">
        <f>IF(L30="","",VLOOKUP(IF(ISNUMBER(TRIM(L30)*1), VALUE(L30), L30), TecsysTmsEnabledValues5430039, 2, FALSE))</f>
        <v>No</v>
      </c>
      <c r="Q30" s="18" t="s">
        <v>53</v>
      </c>
      <c r="R30" s="20">
        <v>0</v>
      </c>
      <c r="S30" s="12" t="str">
        <f>IF(R30="","",VLOOKUP(IF(ISNUMBER(TRIM(R30)*1), VALUE(R30), R30), TecsysMdmEnabledValues5430039, 2, FALSE))</f>
        <v>No</v>
      </c>
      <c r="T30" s="12" t="str">
        <f>IF(R30="","",VLOOKUP(IF(ISNUMBER(TRIM(R30)*1), VALUE(R30), R30), TecsysMdmEnabledValues5430039, 2, FALSE))</f>
        <v>No</v>
      </c>
      <c r="U30" s="12" t="str">
        <f>IF(R30="","",VLOOKUP(IF(ISNUMBER(TRIM(R30)*1), VALUE(R30), R30), TecsysMdmEnabledValues5430039, 2, FALSE))</f>
        <v>No</v>
      </c>
      <c r="V30" s="14" t="str">
        <f>IF(R30="","",VLOOKUP(IF(ISNUMBER(TRIM(R30)*1), VALUE(R30), R30), TecsysMdmEnabledValues5430039, 2, FALSE))</f>
        <v>No</v>
      </c>
      <c r="W30" s="18" t="s">
        <v>53</v>
      </c>
      <c r="X30" s="22">
        <v>0</v>
      </c>
      <c r="Y30" s="15" t="str">
        <f>IF(X30="","",VLOOKUP(IF(ISNUMBER(TRIM(X30)*1), VALUE(X30), X30), TecsysShippingLabelOptionValues5430039, 2, FALSE))</f>
        <v>None</v>
      </c>
      <c r="Z30" s="15" t="str">
        <f>IF(X30="","",VLOOKUP(IF(ISNUMBER(TRIM(X30)*1), VALUE(X30), X30), TecsysShippingLabelOptionValues5430039, 2, FALSE))</f>
        <v>None</v>
      </c>
      <c r="AA30" s="15" t="str">
        <f>IF(X30="","",VLOOKUP(IF(ISNUMBER(TRIM(X30)*1), VALUE(X30), X30), TecsysShippingLabelOptionValues5430039, 2, FALSE))</f>
        <v>None</v>
      </c>
      <c r="AB30" s="15" t="str">
        <f>IF(X30="","",VLOOKUP(IF(ISNUMBER(TRIM(X30)*1), VALUE(X30), X30), TecsysShippingLabelOptionValues5430039, 2, FALSE))</f>
        <v>None</v>
      </c>
      <c r="AC30" s="22">
        <v>0</v>
      </c>
      <c r="AD30" s="15" t="str">
        <f>IF(AC30="","",VLOOKUP(IF(ISNUMBER(TRIM(AC30)*1), VALUE(AC30), AC30), TecsysCarrierLabelOptionValues5430039, 2, FALSE))</f>
        <v>None</v>
      </c>
      <c r="AE30" s="15" t="str">
        <f>IF(AC30="","",VLOOKUP(IF(ISNUMBER(TRIM(AC30)*1), VALUE(AC30), AC30), TecsysCarrierLabelOptionValues5430039, 2, FALSE))</f>
        <v>None</v>
      </c>
      <c r="AF30" s="15" t="str">
        <f>IF(AC30="","",VLOOKUP(IF(ISNUMBER(TRIM(AC30)*1), VALUE(AC30), AC30), TecsysCarrierLabelOptionValues5430039, 2, FALSE))</f>
        <v>None</v>
      </c>
      <c r="AG30" s="15" t="str">
        <f>IF(AC30="","",VLOOKUP(IF(ISNUMBER(TRIM(AC30)*1), VALUE(AC30), AC30), TecsysCarrierLabelOptionValues5430039, 2, FALSE))</f>
        <v>None</v>
      </c>
      <c r="AH30" s="20">
        <v>0</v>
      </c>
      <c r="AI30" s="12" t="str">
        <f>IF(AH30="","",VLOOKUP(IF(ISNUMBER(TRIM(AH30)*1), VALUE(AH30), AH30), TecsysShippingLabelRequiredValues5430039, 2, FALSE))</f>
        <v>No</v>
      </c>
      <c r="AJ30" s="12" t="str">
        <f>IF(AH30="","",VLOOKUP(IF(ISNUMBER(TRIM(AH30)*1), VALUE(AH30), AH30), TecsysShippingLabelRequiredValues5430039, 2, FALSE))</f>
        <v>No</v>
      </c>
      <c r="AK30" s="12" t="str">
        <f>IF(AH30="","",VLOOKUP(IF(ISNUMBER(TRIM(AH30)*1), VALUE(AH30), AH30), TecsysShippingLabelRequiredValues5430039, 2, FALSE))</f>
        <v>No</v>
      </c>
      <c r="AL30" s="14" t="str">
        <f>IF(AH30="","",VLOOKUP(IF(ISNUMBER(TRIM(AH30)*1), VALUE(AH30), AH30), TecsysShippingLabelRequiredValues5430039, 2, FALSE))</f>
        <v>No</v>
      </c>
      <c r="AM30" s="18" t="s">
        <v>52</v>
      </c>
      <c r="AN30" s="12" t="str">
        <f>IF(AM30="","",VLOOKUP(IF(ISNUMBER(TRIM(AM30)*1), VALUE(AM30), AM30), TecsysSmallPackageValues5430039, 2, FALSE))</f>
        <v>No</v>
      </c>
      <c r="AO30" s="12" t="str">
        <f>IF(AM30="","",VLOOKUP(IF(ISNUMBER(TRIM(AM30)*1), VALUE(AM30), AM30), TecsysSmallPackageValues5430039, 2, FALSE))</f>
        <v>No</v>
      </c>
      <c r="AP30" s="12" t="str">
        <f>IF(AM30="","",VLOOKUP(IF(ISNUMBER(TRIM(AM30)*1), VALUE(AM30), AM30), TecsysSmallPackageValues5430039, 2, FALSE))</f>
        <v>No</v>
      </c>
      <c r="AQ30" s="13" t="str">
        <f>IF(AM30="","",VLOOKUP(IF(ISNUMBER(TRIM(AM30)*1), VALUE(AM30), AM30), TecsysSmallPackageValues5430039, 2, FALSE))</f>
        <v>No</v>
      </c>
      <c r="AR30" s="18" t="s">
        <v>52</v>
      </c>
      <c r="AS30" s="12" t="str">
        <f>IF(AR30="","",VLOOKUP(IF(ISNUMBER(TRIM(AR30)*1), VALUE(AR30), AR30), TecsysMasterPackListRequiredValues5430039, 2, FALSE))</f>
        <v>No</v>
      </c>
      <c r="AT30" s="12" t="str">
        <f>IF(AR30="","",VLOOKUP(IF(ISNUMBER(TRIM(AR30)*1), VALUE(AR30), AR30), TecsysMasterPackListRequiredValues5430039, 2, FALSE))</f>
        <v>No</v>
      </c>
      <c r="AU30" s="12" t="str">
        <f>IF(AR30="","",VLOOKUP(IF(ISNUMBER(TRIM(AR30)*1), VALUE(AR30), AR30), TecsysMasterPackListRequiredValues5430039, 2, FALSE))</f>
        <v>No</v>
      </c>
      <c r="AV30" s="13" t="str">
        <f>IF(AR30="","",VLOOKUP(IF(ISNUMBER(TRIM(AR30)*1), VALUE(AR30), AR30), TecsysMasterPackListRequiredValues5430039, 2, FALSE))</f>
        <v>No</v>
      </c>
      <c r="AW30" s="18" t="s">
        <v>54</v>
      </c>
      <c r="AX30" s="12" t="str">
        <f>IF(AW30="","",VLOOKUP(IF(ISNUMBER(TRIM(AW30)*1), VALUE(AW30), AW30), TecsysBillOfLadingRequiredValues5430039, 2, FALSE))</f>
        <v>Yes</v>
      </c>
      <c r="AY30" s="12" t="str">
        <f>IF(AW30="","",VLOOKUP(IF(ISNUMBER(TRIM(AW30)*1), VALUE(AW30), AW30), TecsysBillOfLadingRequiredValues5430039, 2, FALSE))</f>
        <v>Yes</v>
      </c>
      <c r="AZ30" s="12" t="str">
        <f>IF(AW30="","",VLOOKUP(IF(ISNUMBER(TRIM(AW30)*1), VALUE(AW30), AW30), TecsysBillOfLadingRequiredValues5430039, 2, FALSE))</f>
        <v>Yes</v>
      </c>
      <c r="BA30" s="13" t="str">
        <f>IF(AW30="","",VLOOKUP(IF(ISNUMBER(TRIM(AW30)*1), VALUE(AW30), AW30), TecsysBillOfLadingRequiredValues5430039, 2, FALSE))</f>
        <v>Yes</v>
      </c>
      <c r="BB30" s="18" t="s">
        <v>54</v>
      </c>
      <c r="BC30" s="12" t="str">
        <f>IF(BB30="","",VLOOKUP(IF(ISNUMBER(TRIM(BB30)*1), VALUE(BB30), BB30), TecsysManifestRequiredValues5430039, 2, FALSE))</f>
        <v>Yes</v>
      </c>
      <c r="BD30" s="12" t="str">
        <f>IF(BB30="","",VLOOKUP(IF(ISNUMBER(TRIM(BB30)*1), VALUE(BB30), BB30), TecsysManifestRequiredValues5430039, 2, FALSE))</f>
        <v>Yes</v>
      </c>
      <c r="BE30" s="12" t="str">
        <f>IF(BB30="","",VLOOKUP(IF(ISNUMBER(TRIM(BB30)*1), VALUE(BB30), BB30), TecsysManifestRequiredValues5430039, 2, FALSE))</f>
        <v>Yes</v>
      </c>
      <c r="BF30" s="13" t="str">
        <f>IF(BB30="","",VLOOKUP(IF(ISNUMBER(TRIM(BB30)*1), VALUE(BB30), BB30), TecsysManifestRequiredValues5430039, 2, FALSE))</f>
        <v>Yes</v>
      </c>
      <c r="BG30" s="18" t="s">
        <v>52</v>
      </c>
      <c r="BH30" s="12" t="str">
        <f>IF(BG30="","",VLOOKUP(IF(ISNUMBER(TRIM(BG30)*1), VALUE(BG30), BG30), TecsysProBillRequiredValues5430039, 2, FALSE))</f>
        <v>No</v>
      </c>
      <c r="BI30" s="12" t="str">
        <f>IF(BG30="","",VLOOKUP(IF(ISNUMBER(TRIM(BG30)*1), VALUE(BG30), BG30), TecsysProBillRequiredValues5430039, 2, FALSE))</f>
        <v>No</v>
      </c>
      <c r="BJ30" s="12" t="str">
        <f>IF(BG30="","",VLOOKUP(IF(ISNUMBER(TRIM(BG30)*1), VALUE(BG30), BG30), TecsysProBillRequiredValues5430039, 2, FALSE))</f>
        <v>No</v>
      </c>
      <c r="BK30" s="13" t="str">
        <f>IF(BG30="","",VLOOKUP(IF(ISNUMBER(TRIM(BG30)*1), VALUE(BG30), BG30), TecsysProBillRequiredValues5430039, 2, FALSE))</f>
        <v>No</v>
      </c>
      <c r="BL30" s="18" t="s">
        <v>54</v>
      </c>
      <c r="BM30" s="12" t="str">
        <f>IF(BL30="","",VLOOKUP(IF(ISNUMBER(TRIM(BL30)*1), VALUE(BL30), BL30), TecsysVerifyTrailerValues5430039, 2, FALSE))</f>
        <v>Yes</v>
      </c>
      <c r="BN30" s="12" t="str">
        <f>IF(BL30="","",VLOOKUP(IF(ISNUMBER(TRIM(BL30)*1), VALUE(BL30), BL30), TecsysVerifyTrailerValues5430039, 2, FALSE))</f>
        <v>Yes</v>
      </c>
      <c r="BO30" s="12" t="str">
        <f>IF(BL30="","",VLOOKUP(IF(ISNUMBER(TRIM(BL30)*1), VALUE(BL30), BL30), TecsysVerifyTrailerValues5430039, 2, FALSE))</f>
        <v>Yes</v>
      </c>
      <c r="BP30" s="13" t="str">
        <f>IF(BL30="","",VLOOKUP(IF(ISNUMBER(TRIM(BL30)*1), VALUE(BL30), BL30), TecsysVerifyTrailerValues5430039, 2, FALSE))</f>
        <v>Yes</v>
      </c>
      <c r="BQ30" s="20">
        <v>0</v>
      </c>
      <c r="BR30" s="12" t="str">
        <f>IF(BQ30="","",VLOOKUP(IF(ISNUMBER(TRIM(BQ30)*1), VALUE(BQ30), BQ30), TecsysAutomaticShipCompleteValues5430039, 2, FALSE))</f>
        <v>No</v>
      </c>
      <c r="BS30" s="12" t="str">
        <f>IF(BQ30="","",VLOOKUP(IF(ISNUMBER(TRIM(BQ30)*1), VALUE(BQ30), BQ30), TecsysAutomaticShipCompleteValues5430039, 2, FALSE))</f>
        <v>No</v>
      </c>
      <c r="BT30" s="12" t="str">
        <f>IF(BQ30="","",VLOOKUP(IF(ISNUMBER(TRIM(BQ30)*1), VALUE(BQ30), BQ30), TecsysAutomaticShipCompleteValues5430039, 2, FALSE))</f>
        <v>No</v>
      </c>
      <c r="BU30" s="14" t="str">
        <f>IF(BQ30="","",VLOOKUP(IF(ISNUMBER(TRIM(BQ30)*1), VALUE(BQ30), BQ30), TecsysAutomaticShipCompleteValues5430039, 2, FALSE))</f>
        <v>No</v>
      </c>
      <c r="BV30" s="18" t="s">
        <v>53</v>
      </c>
      <c r="BW30" s="18" t="s">
        <v>53</v>
      </c>
      <c r="BX30" s="24">
        <v>500</v>
      </c>
      <c r="BY30" s="18" t="s">
        <v>52</v>
      </c>
      <c r="BZ30" s="12" t="str">
        <f>IF(BY30="","",VLOOKUP(IF(ISNUMBER(TRIM(BY30)*1), VALUE(BY30), BY30), TecsysAllowFreightChargesValues5430039, 2, FALSE))</f>
        <v>No</v>
      </c>
      <c r="CA30" s="12" t="str">
        <f>IF(BY30="","",VLOOKUP(IF(ISNUMBER(TRIM(BY30)*1), VALUE(BY30), BY30), TecsysAllowFreightChargesValues5430039, 2, FALSE))</f>
        <v>No</v>
      </c>
      <c r="CB30" s="12" t="str">
        <f>IF(BY30="","",VLOOKUP(IF(ISNUMBER(TRIM(BY30)*1), VALUE(BY30), BY30), TecsysAllowFreightChargesValues5430039, 2, FALSE))</f>
        <v>No</v>
      </c>
      <c r="CC30" s="13" t="str">
        <f>IF(BY30="","",VLOOKUP(IF(ISNUMBER(TRIM(BY30)*1), VALUE(BY30), BY30), TecsysAllowFreightChargesValues5430039, 2, FALSE))</f>
        <v>No</v>
      </c>
      <c r="CD30" s="25">
        <v>43</v>
      </c>
    </row>
    <row r="31" spans="1:82" ht="15.75" thickBot="1">
      <c r="A31" s="28" t="s">
        <v>172</v>
      </c>
      <c r="B31" s="17" t="s">
        <v>49</v>
      </c>
      <c r="C31" s="17" t="s">
        <v>109</v>
      </c>
      <c r="D31" s="13" t="s">
        <v>110</v>
      </c>
      <c r="E31" s="31" t="s">
        <v>335</v>
      </c>
      <c r="F31" s="18" t="s">
        <v>109</v>
      </c>
      <c r="G31" s="18" t="s">
        <v>51</v>
      </c>
      <c r="H31" s="12" t="str">
        <f>IF(G31="","",VLOOKUP(IF(ISNUMBER(TRIM(G31)*1), VALUE(G31), G31), TecsysCarrierServiceTypeValues5430039, 2, FALSE))</f>
        <v>Truck Service</v>
      </c>
      <c r="I31" s="12" t="str">
        <f>IF(G31="","",VLOOKUP(IF(ISNUMBER(TRIM(G31)*1), VALUE(G31), G31), TecsysCarrierServiceTypeValues5430039, 2, FALSE))</f>
        <v>Truck Service</v>
      </c>
      <c r="J31" s="12" t="str">
        <f>IF(G31="","",VLOOKUP(IF(ISNUMBER(TRIM(G31)*1), VALUE(G31), G31), TecsysCarrierServiceTypeValues5430039, 2, FALSE))</f>
        <v>Truck Service</v>
      </c>
      <c r="K31" s="13" t="str">
        <f>IF(G31="","",VLOOKUP(IF(ISNUMBER(TRIM(G31)*1), VALUE(G31), G31), TecsysCarrierServiceTypeValues5430039, 2, FALSE))</f>
        <v>Truck Service</v>
      </c>
      <c r="L31" s="18" t="s">
        <v>52</v>
      </c>
      <c r="M31" s="12" t="str">
        <f>IF(L31="","",VLOOKUP(IF(ISNUMBER(TRIM(L31)*1), VALUE(L31), L31), TecsysTmsEnabledValues5430039, 2, FALSE))</f>
        <v>No</v>
      </c>
      <c r="N31" s="12" t="str">
        <f>IF(L31="","",VLOOKUP(IF(ISNUMBER(TRIM(L31)*1), VALUE(L31), L31), TecsysTmsEnabledValues5430039, 2, FALSE))</f>
        <v>No</v>
      </c>
      <c r="O31" s="12" t="str">
        <f>IF(L31="","",VLOOKUP(IF(ISNUMBER(TRIM(L31)*1), VALUE(L31), L31), TecsysTmsEnabledValues5430039, 2, FALSE))</f>
        <v>No</v>
      </c>
      <c r="P31" s="13" t="str">
        <f>IF(L31="","",VLOOKUP(IF(ISNUMBER(TRIM(L31)*1), VALUE(L31), L31), TecsysTmsEnabledValues5430039, 2, FALSE))</f>
        <v>No</v>
      </c>
      <c r="Q31" s="18" t="s">
        <v>53</v>
      </c>
      <c r="R31" s="20">
        <v>0</v>
      </c>
      <c r="S31" s="12" t="str">
        <f>IF(R31="","",VLOOKUP(IF(ISNUMBER(TRIM(R31)*1), VALUE(R31), R31), TecsysMdmEnabledValues5430039, 2, FALSE))</f>
        <v>No</v>
      </c>
      <c r="T31" s="12" t="str">
        <f>IF(R31="","",VLOOKUP(IF(ISNUMBER(TRIM(R31)*1), VALUE(R31), R31), TecsysMdmEnabledValues5430039, 2, FALSE))</f>
        <v>No</v>
      </c>
      <c r="U31" s="12" t="str">
        <f>IF(R31="","",VLOOKUP(IF(ISNUMBER(TRIM(R31)*1), VALUE(R31), R31), TecsysMdmEnabledValues5430039, 2, FALSE))</f>
        <v>No</v>
      </c>
      <c r="V31" s="14" t="str">
        <f>IF(R31="","",VLOOKUP(IF(ISNUMBER(TRIM(R31)*1), VALUE(R31), R31), TecsysMdmEnabledValues5430039, 2, FALSE))</f>
        <v>No</v>
      </c>
      <c r="W31" s="18" t="s">
        <v>53</v>
      </c>
      <c r="X31" s="22">
        <v>0</v>
      </c>
      <c r="Y31" s="15" t="str">
        <f>IF(X31="","",VLOOKUP(IF(ISNUMBER(TRIM(X31)*1), VALUE(X31), X31), TecsysShippingLabelOptionValues5430039, 2, FALSE))</f>
        <v>None</v>
      </c>
      <c r="Z31" s="15" t="str">
        <f>IF(X31="","",VLOOKUP(IF(ISNUMBER(TRIM(X31)*1), VALUE(X31), X31), TecsysShippingLabelOptionValues5430039, 2, FALSE))</f>
        <v>None</v>
      </c>
      <c r="AA31" s="15" t="str">
        <f>IF(X31="","",VLOOKUP(IF(ISNUMBER(TRIM(X31)*1), VALUE(X31), X31), TecsysShippingLabelOptionValues5430039, 2, FALSE))</f>
        <v>None</v>
      </c>
      <c r="AB31" s="15" t="str">
        <f>IF(X31="","",VLOOKUP(IF(ISNUMBER(TRIM(X31)*1), VALUE(X31), X31), TecsysShippingLabelOptionValues5430039, 2, FALSE))</f>
        <v>None</v>
      </c>
      <c r="AC31" s="22">
        <v>0</v>
      </c>
      <c r="AD31" s="15" t="str">
        <f>IF(AC31="","",VLOOKUP(IF(ISNUMBER(TRIM(AC31)*1), VALUE(AC31), AC31), TecsysCarrierLabelOptionValues5430039, 2, FALSE))</f>
        <v>None</v>
      </c>
      <c r="AE31" s="15" t="str">
        <f>IF(AC31="","",VLOOKUP(IF(ISNUMBER(TRIM(AC31)*1), VALUE(AC31), AC31), TecsysCarrierLabelOptionValues5430039, 2, FALSE))</f>
        <v>None</v>
      </c>
      <c r="AF31" s="15" t="str">
        <f>IF(AC31="","",VLOOKUP(IF(ISNUMBER(TRIM(AC31)*1), VALUE(AC31), AC31), TecsysCarrierLabelOptionValues5430039, 2, FALSE))</f>
        <v>None</v>
      </c>
      <c r="AG31" s="15" t="str">
        <f>IF(AC31="","",VLOOKUP(IF(ISNUMBER(TRIM(AC31)*1), VALUE(AC31), AC31), TecsysCarrierLabelOptionValues5430039, 2, FALSE))</f>
        <v>None</v>
      </c>
      <c r="AH31" s="20">
        <v>0</v>
      </c>
      <c r="AI31" s="12" t="str">
        <f>IF(AH31="","",VLOOKUP(IF(ISNUMBER(TRIM(AH31)*1), VALUE(AH31), AH31), TecsysShippingLabelRequiredValues5430039, 2, FALSE))</f>
        <v>No</v>
      </c>
      <c r="AJ31" s="12" t="str">
        <f>IF(AH31="","",VLOOKUP(IF(ISNUMBER(TRIM(AH31)*1), VALUE(AH31), AH31), TecsysShippingLabelRequiredValues5430039, 2, FALSE))</f>
        <v>No</v>
      </c>
      <c r="AK31" s="12" t="str">
        <f>IF(AH31="","",VLOOKUP(IF(ISNUMBER(TRIM(AH31)*1), VALUE(AH31), AH31), TecsysShippingLabelRequiredValues5430039, 2, FALSE))</f>
        <v>No</v>
      </c>
      <c r="AL31" s="14" t="str">
        <f>IF(AH31="","",VLOOKUP(IF(ISNUMBER(TRIM(AH31)*1), VALUE(AH31), AH31), TecsysShippingLabelRequiredValues5430039, 2, FALSE))</f>
        <v>No</v>
      </c>
      <c r="AM31" s="18" t="s">
        <v>52</v>
      </c>
      <c r="AN31" s="12" t="str">
        <f>IF(AM31="","",VLOOKUP(IF(ISNUMBER(TRIM(AM31)*1), VALUE(AM31), AM31), TecsysSmallPackageValues5430039, 2, FALSE))</f>
        <v>No</v>
      </c>
      <c r="AO31" s="12" t="str">
        <f>IF(AM31="","",VLOOKUP(IF(ISNUMBER(TRIM(AM31)*1), VALUE(AM31), AM31), TecsysSmallPackageValues5430039, 2, FALSE))</f>
        <v>No</v>
      </c>
      <c r="AP31" s="12" t="str">
        <f>IF(AM31="","",VLOOKUP(IF(ISNUMBER(TRIM(AM31)*1), VALUE(AM31), AM31), TecsysSmallPackageValues5430039, 2, FALSE))</f>
        <v>No</v>
      </c>
      <c r="AQ31" s="13" t="str">
        <f>IF(AM31="","",VLOOKUP(IF(ISNUMBER(TRIM(AM31)*1), VALUE(AM31), AM31), TecsysSmallPackageValues5430039, 2, FALSE))</f>
        <v>No</v>
      </c>
      <c r="AR31" s="18" t="s">
        <v>52</v>
      </c>
      <c r="AS31" s="12" t="str">
        <f>IF(AR31="","",VLOOKUP(IF(ISNUMBER(TRIM(AR31)*1), VALUE(AR31), AR31), TecsysMasterPackListRequiredValues5430039, 2, FALSE))</f>
        <v>No</v>
      </c>
      <c r="AT31" s="12" t="str">
        <f>IF(AR31="","",VLOOKUP(IF(ISNUMBER(TRIM(AR31)*1), VALUE(AR31), AR31), TecsysMasterPackListRequiredValues5430039, 2, FALSE))</f>
        <v>No</v>
      </c>
      <c r="AU31" s="12" t="str">
        <f>IF(AR31="","",VLOOKUP(IF(ISNUMBER(TRIM(AR31)*1), VALUE(AR31), AR31), TecsysMasterPackListRequiredValues5430039, 2, FALSE))</f>
        <v>No</v>
      </c>
      <c r="AV31" s="13" t="str">
        <f>IF(AR31="","",VLOOKUP(IF(ISNUMBER(TRIM(AR31)*1), VALUE(AR31), AR31), TecsysMasterPackListRequiredValues5430039, 2, FALSE))</f>
        <v>No</v>
      </c>
      <c r="AW31" s="18" t="s">
        <v>54</v>
      </c>
      <c r="AX31" s="12" t="str">
        <f>IF(AW31="","",VLOOKUP(IF(ISNUMBER(TRIM(AW31)*1), VALUE(AW31), AW31), TecsysBillOfLadingRequiredValues5430039, 2, FALSE))</f>
        <v>Yes</v>
      </c>
      <c r="AY31" s="12" t="str">
        <f>IF(AW31="","",VLOOKUP(IF(ISNUMBER(TRIM(AW31)*1), VALUE(AW31), AW31), TecsysBillOfLadingRequiredValues5430039, 2, FALSE))</f>
        <v>Yes</v>
      </c>
      <c r="AZ31" s="12" t="str">
        <f>IF(AW31="","",VLOOKUP(IF(ISNUMBER(TRIM(AW31)*1), VALUE(AW31), AW31), TecsysBillOfLadingRequiredValues5430039, 2, FALSE))</f>
        <v>Yes</v>
      </c>
      <c r="BA31" s="13" t="str">
        <f>IF(AW31="","",VLOOKUP(IF(ISNUMBER(TRIM(AW31)*1), VALUE(AW31), AW31), TecsysBillOfLadingRequiredValues5430039, 2, FALSE))</f>
        <v>Yes</v>
      </c>
      <c r="BB31" s="18" t="s">
        <v>54</v>
      </c>
      <c r="BC31" s="12" t="str">
        <f>IF(BB31="","",VLOOKUP(IF(ISNUMBER(TRIM(BB31)*1), VALUE(BB31), BB31), TecsysManifestRequiredValues5430039, 2, FALSE))</f>
        <v>Yes</v>
      </c>
      <c r="BD31" s="12" t="str">
        <f>IF(BB31="","",VLOOKUP(IF(ISNUMBER(TRIM(BB31)*1), VALUE(BB31), BB31), TecsysManifestRequiredValues5430039, 2, FALSE))</f>
        <v>Yes</v>
      </c>
      <c r="BE31" s="12" t="str">
        <f>IF(BB31="","",VLOOKUP(IF(ISNUMBER(TRIM(BB31)*1), VALUE(BB31), BB31), TecsysManifestRequiredValues5430039, 2, FALSE))</f>
        <v>Yes</v>
      </c>
      <c r="BF31" s="13" t="str">
        <f>IF(BB31="","",VLOOKUP(IF(ISNUMBER(TRIM(BB31)*1), VALUE(BB31), BB31), TecsysManifestRequiredValues5430039, 2, FALSE))</f>
        <v>Yes</v>
      </c>
      <c r="BG31" s="18" t="s">
        <v>52</v>
      </c>
      <c r="BH31" s="12" t="str">
        <f>IF(BG31="","",VLOOKUP(IF(ISNUMBER(TRIM(BG31)*1), VALUE(BG31), BG31), TecsysProBillRequiredValues5430039, 2, FALSE))</f>
        <v>No</v>
      </c>
      <c r="BI31" s="12" t="str">
        <f>IF(BG31="","",VLOOKUP(IF(ISNUMBER(TRIM(BG31)*1), VALUE(BG31), BG31), TecsysProBillRequiredValues5430039, 2, FALSE))</f>
        <v>No</v>
      </c>
      <c r="BJ31" s="12" t="str">
        <f>IF(BG31="","",VLOOKUP(IF(ISNUMBER(TRIM(BG31)*1), VALUE(BG31), BG31), TecsysProBillRequiredValues5430039, 2, FALSE))</f>
        <v>No</v>
      </c>
      <c r="BK31" s="13" t="str">
        <f>IF(BG31="","",VLOOKUP(IF(ISNUMBER(TRIM(BG31)*1), VALUE(BG31), BG31), TecsysProBillRequiredValues5430039, 2, FALSE))</f>
        <v>No</v>
      </c>
      <c r="BL31" s="18" t="s">
        <v>54</v>
      </c>
      <c r="BM31" s="12" t="str">
        <f>IF(BL31="","",VLOOKUP(IF(ISNUMBER(TRIM(BL31)*1), VALUE(BL31), BL31), TecsysVerifyTrailerValues5430039, 2, FALSE))</f>
        <v>Yes</v>
      </c>
      <c r="BN31" s="12" t="str">
        <f>IF(BL31="","",VLOOKUP(IF(ISNUMBER(TRIM(BL31)*1), VALUE(BL31), BL31), TecsysVerifyTrailerValues5430039, 2, FALSE))</f>
        <v>Yes</v>
      </c>
      <c r="BO31" s="12" t="str">
        <f>IF(BL31="","",VLOOKUP(IF(ISNUMBER(TRIM(BL31)*1), VALUE(BL31), BL31), TecsysVerifyTrailerValues5430039, 2, FALSE))</f>
        <v>Yes</v>
      </c>
      <c r="BP31" s="13" t="str">
        <f>IF(BL31="","",VLOOKUP(IF(ISNUMBER(TRIM(BL31)*1), VALUE(BL31), BL31), TecsysVerifyTrailerValues5430039, 2, FALSE))</f>
        <v>Yes</v>
      </c>
      <c r="BQ31" s="20">
        <v>0</v>
      </c>
      <c r="BR31" s="12" t="str">
        <f>IF(BQ31="","",VLOOKUP(IF(ISNUMBER(TRIM(BQ31)*1), VALUE(BQ31), BQ31), TecsysAutomaticShipCompleteValues5430039, 2, FALSE))</f>
        <v>No</v>
      </c>
      <c r="BS31" s="12" t="str">
        <f>IF(BQ31="","",VLOOKUP(IF(ISNUMBER(TRIM(BQ31)*1), VALUE(BQ31), BQ31), TecsysAutomaticShipCompleteValues5430039, 2, FALSE))</f>
        <v>No</v>
      </c>
      <c r="BT31" s="12" t="str">
        <f>IF(BQ31="","",VLOOKUP(IF(ISNUMBER(TRIM(BQ31)*1), VALUE(BQ31), BQ31), TecsysAutomaticShipCompleteValues5430039, 2, FALSE))</f>
        <v>No</v>
      </c>
      <c r="BU31" s="14" t="str">
        <f>IF(BQ31="","",VLOOKUP(IF(ISNUMBER(TRIM(BQ31)*1), VALUE(BQ31), BQ31), TecsysAutomaticShipCompleteValues5430039, 2, FALSE))</f>
        <v>No</v>
      </c>
      <c r="BV31" s="18" t="s">
        <v>53</v>
      </c>
      <c r="BW31" s="18" t="s">
        <v>53</v>
      </c>
      <c r="BX31" s="24">
        <v>500</v>
      </c>
      <c r="BY31" s="18" t="s">
        <v>52</v>
      </c>
      <c r="BZ31" s="12" t="str">
        <f>IF(BY31="","",VLOOKUP(IF(ISNUMBER(TRIM(BY31)*1), VALUE(BY31), BY31), TecsysAllowFreightChargesValues5430039, 2, FALSE))</f>
        <v>No</v>
      </c>
      <c r="CA31" s="12" t="str">
        <f>IF(BY31="","",VLOOKUP(IF(ISNUMBER(TRIM(BY31)*1), VALUE(BY31), BY31), TecsysAllowFreightChargesValues5430039, 2, FALSE))</f>
        <v>No</v>
      </c>
      <c r="CB31" s="12" t="str">
        <f>IF(BY31="","",VLOOKUP(IF(ISNUMBER(TRIM(BY31)*1), VALUE(BY31), BY31), TecsysAllowFreightChargesValues5430039, 2, FALSE))</f>
        <v>No</v>
      </c>
      <c r="CC31" s="13" t="str">
        <f>IF(BY31="","",VLOOKUP(IF(ISNUMBER(TRIM(BY31)*1), VALUE(BY31), BY31), TecsysAllowFreightChargesValues5430039, 2, FALSE))</f>
        <v>No</v>
      </c>
      <c r="CD31" s="25">
        <v>42</v>
      </c>
    </row>
    <row r="32" spans="1:82" ht="15.75" thickBot="1">
      <c r="A32" s="28" t="s">
        <v>172</v>
      </c>
      <c r="B32" s="17" t="s">
        <v>49</v>
      </c>
      <c r="C32" s="17" t="s">
        <v>111</v>
      </c>
      <c r="D32" s="13" t="s">
        <v>112</v>
      </c>
      <c r="E32" s="31" t="s">
        <v>335</v>
      </c>
      <c r="F32" s="18" t="s">
        <v>111</v>
      </c>
      <c r="G32" s="18" t="s">
        <v>51</v>
      </c>
      <c r="H32" s="12" t="str">
        <f>IF(G32="","",VLOOKUP(IF(ISNUMBER(TRIM(G32)*1), VALUE(G32), G32), TecsysCarrierServiceTypeValues5430039, 2, FALSE))</f>
        <v>Truck Service</v>
      </c>
      <c r="I32" s="12" t="str">
        <f>IF(G32="","",VLOOKUP(IF(ISNUMBER(TRIM(G32)*1), VALUE(G32), G32), TecsysCarrierServiceTypeValues5430039, 2, FALSE))</f>
        <v>Truck Service</v>
      </c>
      <c r="J32" s="12" t="str">
        <f>IF(G32="","",VLOOKUP(IF(ISNUMBER(TRIM(G32)*1), VALUE(G32), G32), TecsysCarrierServiceTypeValues5430039, 2, FALSE))</f>
        <v>Truck Service</v>
      </c>
      <c r="K32" s="13" t="str">
        <f>IF(G32="","",VLOOKUP(IF(ISNUMBER(TRIM(G32)*1), VALUE(G32), G32), TecsysCarrierServiceTypeValues5430039, 2, FALSE))</f>
        <v>Truck Service</v>
      </c>
      <c r="L32" s="18" t="s">
        <v>52</v>
      </c>
      <c r="M32" s="12" t="str">
        <f>IF(L32="","",VLOOKUP(IF(ISNUMBER(TRIM(L32)*1), VALUE(L32), L32), TecsysTmsEnabledValues5430039, 2, FALSE))</f>
        <v>No</v>
      </c>
      <c r="N32" s="12" t="str">
        <f>IF(L32="","",VLOOKUP(IF(ISNUMBER(TRIM(L32)*1), VALUE(L32), L32), TecsysTmsEnabledValues5430039, 2, FALSE))</f>
        <v>No</v>
      </c>
      <c r="O32" s="12" t="str">
        <f>IF(L32="","",VLOOKUP(IF(ISNUMBER(TRIM(L32)*1), VALUE(L32), L32), TecsysTmsEnabledValues5430039, 2, FALSE))</f>
        <v>No</v>
      </c>
      <c r="P32" s="13" t="str">
        <f>IF(L32="","",VLOOKUP(IF(ISNUMBER(TRIM(L32)*1), VALUE(L32), L32), TecsysTmsEnabledValues5430039, 2, FALSE))</f>
        <v>No</v>
      </c>
      <c r="Q32" s="18" t="s">
        <v>53</v>
      </c>
      <c r="R32" s="20">
        <v>0</v>
      </c>
      <c r="S32" s="12" t="str">
        <f>IF(R32="","",VLOOKUP(IF(ISNUMBER(TRIM(R32)*1), VALUE(R32), R32), TecsysMdmEnabledValues5430039, 2, FALSE))</f>
        <v>No</v>
      </c>
      <c r="T32" s="12" t="str">
        <f>IF(R32="","",VLOOKUP(IF(ISNUMBER(TRIM(R32)*1), VALUE(R32), R32), TecsysMdmEnabledValues5430039, 2, FALSE))</f>
        <v>No</v>
      </c>
      <c r="U32" s="12" t="str">
        <f>IF(R32="","",VLOOKUP(IF(ISNUMBER(TRIM(R32)*1), VALUE(R32), R32), TecsysMdmEnabledValues5430039, 2, FALSE))</f>
        <v>No</v>
      </c>
      <c r="V32" s="14" t="str">
        <f>IF(R32="","",VLOOKUP(IF(ISNUMBER(TRIM(R32)*1), VALUE(R32), R32), TecsysMdmEnabledValues5430039, 2, FALSE))</f>
        <v>No</v>
      </c>
      <c r="W32" s="18" t="s">
        <v>53</v>
      </c>
      <c r="X32" s="22">
        <v>0</v>
      </c>
      <c r="Y32" s="15" t="str">
        <f>IF(X32="","",VLOOKUP(IF(ISNUMBER(TRIM(X32)*1), VALUE(X32), X32), TecsysShippingLabelOptionValues5430039, 2, FALSE))</f>
        <v>None</v>
      </c>
      <c r="Z32" s="15" t="str">
        <f>IF(X32="","",VLOOKUP(IF(ISNUMBER(TRIM(X32)*1), VALUE(X32), X32), TecsysShippingLabelOptionValues5430039, 2, FALSE))</f>
        <v>None</v>
      </c>
      <c r="AA32" s="15" t="str">
        <f>IF(X32="","",VLOOKUP(IF(ISNUMBER(TRIM(X32)*1), VALUE(X32), X32), TecsysShippingLabelOptionValues5430039, 2, FALSE))</f>
        <v>None</v>
      </c>
      <c r="AB32" s="15" t="str">
        <f>IF(X32="","",VLOOKUP(IF(ISNUMBER(TRIM(X32)*1), VALUE(X32), X32), TecsysShippingLabelOptionValues5430039, 2, FALSE))</f>
        <v>None</v>
      </c>
      <c r="AC32" s="22">
        <v>0</v>
      </c>
      <c r="AD32" s="15" t="str">
        <f>IF(AC32="","",VLOOKUP(IF(ISNUMBER(TRIM(AC32)*1), VALUE(AC32), AC32), TecsysCarrierLabelOptionValues5430039, 2, FALSE))</f>
        <v>None</v>
      </c>
      <c r="AE32" s="15" t="str">
        <f>IF(AC32="","",VLOOKUP(IF(ISNUMBER(TRIM(AC32)*1), VALUE(AC32), AC32), TecsysCarrierLabelOptionValues5430039, 2, FALSE))</f>
        <v>None</v>
      </c>
      <c r="AF32" s="15" t="str">
        <f>IF(AC32="","",VLOOKUP(IF(ISNUMBER(TRIM(AC32)*1), VALUE(AC32), AC32), TecsysCarrierLabelOptionValues5430039, 2, FALSE))</f>
        <v>None</v>
      </c>
      <c r="AG32" s="15" t="str">
        <f>IF(AC32="","",VLOOKUP(IF(ISNUMBER(TRIM(AC32)*1), VALUE(AC32), AC32), TecsysCarrierLabelOptionValues5430039, 2, FALSE))</f>
        <v>None</v>
      </c>
      <c r="AH32" s="20">
        <v>0</v>
      </c>
      <c r="AI32" s="12" t="str">
        <f>IF(AH32="","",VLOOKUP(IF(ISNUMBER(TRIM(AH32)*1), VALUE(AH32), AH32), TecsysShippingLabelRequiredValues5430039, 2, FALSE))</f>
        <v>No</v>
      </c>
      <c r="AJ32" s="12" t="str">
        <f>IF(AH32="","",VLOOKUP(IF(ISNUMBER(TRIM(AH32)*1), VALUE(AH32), AH32), TecsysShippingLabelRequiredValues5430039, 2, FALSE))</f>
        <v>No</v>
      </c>
      <c r="AK32" s="12" t="str">
        <f>IF(AH32="","",VLOOKUP(IF(ISNUMBER(TRIM(AH32)*1), VALUE(AH32), AH32), TecsysShippingLabelRequiredValues5430039, 2, FALSE))</f>
        <v>No</v>
      </c>
      <c r="AL32" s="14" t="str">
        <f>IF(AH32="","",VLOOKUP(IF(ISNUMBER(TRIM(AH32)*1), VALUE(AH32), AH32), TecsysShippingLabelRequiredValues5430039, 2, FALSE))</f>
        <v>No</v>
      </c>
      <c r="AM32" s="18" t="s">
        <v>52</v>
      </c>
      <c r="AN32" s="12" t="str">
        <f>IF(AM32="","",VLOOKUP(IF(ISNUMBER(TRIM(AM32)*1), VALUE(AM32), AM32), TecsysSmallPackageValues5430039, 2, FALSE))</f>
        <v>No</v>
      </c>
      <c r="AO32" s="12" t="str">
        <f>IF(AM32="","",VLOOKUP(IF(ISNUMBER(TRIM(AM32)*1), VALUE(AM32), AM32), TecsysSmallPackageValues5430039, 2, FALSE))</f>
        <v>No</v>
      </c>
      <c r="AP32" s="12" t="str">
        <f>IF(AM32="","",VLOOKUP(IF(ISNUMBER(TRIM(AM32)*1), VALUE(AM32), AM32), TecsysSmallPackageValues5430039, 2, FALSE))</f>
        <v>No</v>
      </c>
      <c r="AQ32" s="13" t="str">
        <f>IF(AM32="","",VLOOKUP(IF(ISNUMBER(TRIM(AM32)*1), VALUE(AM32), AM32), TecsysSmallPackageValues5430039, 2, FALSE))</f>
        <v>No</v>
      </c>
      <c r="AR32" s="18" t="s">
        <v>52</v>
      </c>
      <c r="AS32" s="12" t="str">
        <f>IF(AR32="","",VLOOKUP(IF(ISNUMBER(TRIM(AR32)*1), VALUE(AR32), AR32), TecsysMasterPackListRequiredValues5430039, 2, FALSE))</f>
        <v>No</v>
      </c>
      <c r="AT32" s="12" t="str">
        <f>IF(AR32="","",VLOOKUP(IF(ISNUMBER(TRIM(AR32)*1), VALUE(AR32), AR32), TecsysMasterPackListRequiredValues5430039, 2, FALSE))</f>
        <v>No</v>
      </c>
      <c r="AU32" s="12" t="str">
        <f>IF(AR32="","",VLOOKUP(IF(ISNUMBER(TRIM(AR32)*1), VALUE(AR32), AR32), TecsysMasterPackListRequiredValues5430039, 2, FALSE))</f>
        <v>No</v>
      </c>
      <c r="AV32" s="13" t="str">
        <f>IF(AR32="","",VLOOKUP(IF(ISNUMBER(TRIM(AR32)*1), VALUE(AR32), AR32), TecsysMasterPackListRequiredValues5430039, 2, FALSE))</f>
        <v>No</v>
      </c>
      <c r="AW32" s="18" t="s">
        <v>54</v>
      </c>
      <c r="AX32" s="12" t="str">
        <f>IF(AW32="","",VLOOKUP(IF(ISNUMBER(TRIM(AW32)*1), VALUE(AW32), AW32), TecsysBillOfLadingRequiredValues5430039, 2, FALSE))</f>
        <v>Yes</v>
      </c>
      <c r="AY32" s="12" t="str">
        <f>IF(AW32="","",VLOOKUP(IF(ISNUMBER(TRIM(AW32)*1), VALUE(AW32), AW32), TecsysBillOfLadingRequiredValues5430039, 2, FALSE))</f>
        <v>Yes</v>
      </c>
      <c r="AZ32" s="12" t="str">
        <f>IF(AW32="","",VLOOKUP(IF(ISNUMBER(TRIM(AW32)*1), VALUE(AW32), AW32), TecsysBillOfLadingRequiredValues5430039, 2, FALSE))</f>
        <v>Yes</v>
      </c>
      <c r="BA32" s="13" t="str">
        <f>IF(AW32="","",VLOOKUP(IF(ISNUMBER(TRIM(AW32)*1), VALUE(AW32), AW32), TecsysBillOfLadingRequiredValues5430039, 2, FALSE))</f>
        <v>Yes</v>
      </c>
      <c r="BB32" s="18" t="s">
        <v>54</v>
      </c>
      <c r="BC32" s="12" t="str">
        <f>IF(BB32="","",VLOOKUP(IF(ISNUMBER(TRIM(BB32)*1), VALUE(BB32), BB32), TecsysManifestRequiredValues5430039, 2, FALSE))</f>
        <v>Yes</v>
      </c>
      <c r="BD32" s="12" t="str">
        <f>IF(BB32="","",VLOOKUP(IF(ISNUMBER(TRIM(BB32)*1), VALUE(BB32), BB32), TecsysManifestRequiredValues5430039, 2, FALSE))</f>
        <v>Yes</v>
      </c>
      <c r="BE32" s="12" t="str">
        <f>IF(BB32="","",VLOOKUP(IF(ISNUMBER(TRIM(BB32)*1), VALUE(BB32), BB32), TecsysManifestRequiredValues5430039, 2, FALSE))</f>
        <v>Yes</v>
      </c>
      <c r="BF32" s="13" t="str">
        <f>IF(BB32="","",VLOOKUP(IF(ISNUMBER(TRIM(BB32)*1), VALUE(BB32), BB32), TecsysManifestRequiredValues5430039, 2, FALSE))</f>
        <v>Yes</v>
      </c>
      <c r="BG32" s="18" t="s">
        <v>52</v>
      </c>
      <c r="BH32" s="12" t="str">
        <f>IF(BG32="","",VLOOKUP(IF(ISNUMBER(TRIM(BG32)*1), VALUE(BG32), BG32), TecsysProBillRequiredValues5430039, 2, FALSE))</f>
        <v>No</v>
      </c>
      <c r="BI32" s="12" t="str">
        <f>IF(BG32="","",VLOOKUP(IF(ISNUMBER(TRIM(BG32)*1), VALUE(BG32), BG32), TecsysProBillRequiredValues5430039, 2, FALSE))</f>
        <v>No</v>
      </c>
      <c r="BJ32" s="12" t="str">
        <f>IF(BG32="","",VLOOKUP(IF(ISNUMBER(TRIM(BG32)*1), VALUE(BG32), BG32), TecsysProBillRequiredValues5430039, 2, FALSE))</f>
        <v>No</v>
      </c>
      <c r="BK32" s="13" t="str">
        <f>IF(BG32="","",VLOOKUP(IF(ISNUMBER(TRIM(BG32)*1), VALUE(BG32), BG32), TecsysProBillRequiredValues5430039, 2, FALSE))</f>
        <v>No</v>
      </c>
      <c r="BL32" s="18" t="s">
        <v>54</v>
      </c>
      <c r="BM32" s="12" t="str">
        <f>IF(BL32="","",VLOOKUP(IF(ISNUMBER(TRIM(BL32)*1), VALUE(BL32), BL32), TecsysVerifyTrailerValues5430039, 2, FALSE))</f>
        <v>Yes</v>
      </c>
      <c r="BN32" s="12" t="str">
        <f>IF(BL32="","",VLOOKUP(IF(ISNUMBER(TRIM(BL32)*1), VALUE(BL32), BL32), TecsysVerifyTrailerValues5430039, 2, FALSE))</f>
        <v>Yes</v>
      </c>
      <c r="BO32" s="12" t="str">
        <f>IF(BL32="","",VLOOKUP(IF(ISNUMBER(TRIM(BL32)*1), VALUE(BL32), BL32), TecsysVerifyTrailerValues5430039, 2, FALSE))</f>
        <v>Yes</v>
      </c>
      <c r="BP32" s="13" t="str">
        <f>IF(BL32="","",VLOOKUP(IF(ISNUMBER(TRIM(BL32)*1), VALUE(BL32), BL32), TecsysVerifyTrailerValues5430039, 2, FALSE))</f>
        <v>Yes</v>
      </c>
      <c r="BQ32" s="20">
        <v>0</v>
      </c>
      <c r="BR32" s="12" t="str">
        <f>IF(BQ32="","",VLOOKUP(IF(ISNUMBER(TRIM(BQ32)*1), VALUE(BQ32), BQ32), TecsysAutomaticShipCompleteValues5430039, 2, FALSE))</f>
        <v>No</v>
      </c>
      <c r="BS32" s="12" t="str">
        <f>IF(BQ32="","",VLOOKUP(IF(ISNUMBER(TRIM(BQ32)*1), VALUE(BQ32), BQ32), TecsysAutomaticShipCompleteValues5430039, 2, FALSE))</f>
        <v>No</v>
      </c>
      <c r="BT32" s="12" t="str">
        <f>IF(BQ32="","",VLOOKUP(IF(ISNUMBER(TRIM(BQ32)*1), VALUE(BQ32), BQ32), TecsysAutomaticShipCompleteValues5430039, 2, FALSE))</f>
        <v>No</v>
      </c>
      <c r="BU32" s="14" t="str">
        <f>IF(BQ32="","",VLOOKUP(IF(ISNUMBER(TRIM(BQ32)*1), VALUE(BQ32), BQ32), TecsysAutomaticShipCompleteValues5430039, 2, FALSE))</f>
        <v>No</v>
      </c>
      <c r="BV32" s="18" t="s">
        <v>53</v>
      </c>
      <c r="BW32" s="18" t="s">
        <v>53</v>
      </c>
      <c r="BX32" s="24">
        <v>500</v>
      </c>
      <c r="BY32" s="18" t="s">
        <v>52</v>
      </c>
      <c r="BZ32" s="12" t="str">
        <f>IF(BY32="","",VLOOKUP(IF(ISNUMBER(TRIM(BY32)*1), VALUE(BY32), BY32), TecsysAllowFreightChargesValues5430039, 2, FALSE))</f>
        <v>No</v>
      </c>
      <c r="CA32" s="12" t="str">
        <f>IF(BY32="","",VLOOKUP(IF(ISNUMBER(TRIM(BY32)*1), VALUE(BY32), BY32), TecsysAllowFreightChargesValues5430039, 2, FALSE))</f>
        <v>No</v>
      </c>
      <c r="CB32" s="12" t="str">
        <f>IF(BY32="","",VLOOKUP(IF(ISNUMBER(TRIM(BY32)*1), VALUE(BY32), BY32), TecsysAllowFreightChargesValues5430039, 2, FALSE))</f>
        <v>No</v>
      </c>
      <c r="CC32" s="13" t="str">
        <f>IF(BY32="","",VLOOKUP(IF(ISNUMBER(TRIM(BY32)*1), VALUE(BY32), BY32), TecsysAllowFreightChargesValues5430039, 2, FALSE))</f>
        <v>No</v>
      </c>
      <c r="CD32" s="25">
        <v>39</v>
      </c>
    </row>
    <row r="33" spans="1:82" ht="15.75" thickBot="1">
      <c r="A33" s="28" t="s">
        <v>172</v>
      </c>
      <c r="B33" s="17" t="s">
        <v>49</v>
      </c>
      <c r="C33" s="17" t="s">
        <v>113</v>
      </c>
      <c r="D33" s="13" t="s">
        <v>114</v>
      </c>
      <c r="E33" s="31" t="s">
        <v>335</v>
      </c>
      <c r="F33" s="18" t="s">
        <v>113</v>
      </c>
      <c r="G33" s="18" t="s">
        <v>51</v>
      </c>
      <c r="H33" s="12" t="str">
        <f>IF(G33="","",VLOOKUP(IF(ISNUMBER(TRIM(G33)*1), VALUE(G33), G33), TecsysCarrierServiceTypeValues5430039, 2, FALSE))</f>
        <v>Truck Service</v>
      </c>
      <c r="I33" s="12" t="str">
        <f>IF(G33="","",VLOOKUP(IF(ISNUMBER(TRIM(G33)*1), VALUE(G33), G33), TecsysCarrierServiceTypeValues5430039, 2, FALSE))</f>
        <v>Truck Service</v>
      </c>
      <c r="J33" s="12" t="str">
        <f>IF(G33="","",VLOOKUP(IF(ISNUMBER(TRIM(G33)*1), VALUE(G33), G33), TecsysCarrierServiceTypeValues5430039, 2, FALSE))</f>
        <v>Truck Service</v>
      </c>
      <c r="K33" s="13" t="str">
        <f>IF(G33="","",VLOOKUP(IF(ISNUMBER(TRIM(G33)*1), VALUE(G33), G33), TecsysCarrierServiceTypeValues5430039, 2, FALSE))</f>
        <v>Truck Service</v>
      </c>
      <c r="L33" s="18" t="s">
        <v>52</v>
      </c>
      <c r="M33" s="12" t="str">
        <f>IF(L33="","",VLOOKUP(IF(ISNUMBER(TRIM(L33)*1), VALUE(L33), L33), TecsysTmsEnabledValues5430039, 2, FALSE))</f>
        <v>No</v>
      </c>
      <c r="N33" s="12" t="str">
        <f>IF(L33="","",VLOOKUP(IF(ISNUMBER(TRIM(L33)*1), VALUE(L33), L33), TecsysTmsEnabledValues5430039, 2, FALSE))</f>
        <v>No</v>
      </c>
      <c r="O33" s="12" t="str">
        <f>IF(L33="","",VLOOKUP(IF(ISNUMBER(TRIM(L33)*1), VALUE(L33), L33), TecsysTmsEnabledValues5430039, 2, FALSE))</f>
        <v>No</v>
      </c>
      <c r="P33" s="13" t="str">
        <f>IF(L33="","",VLOOKUP(IF(ISNUMBER(TRIM(L33)*1), VALUE(L33), L33), TecsysTmsEnabledValues5430039, 2, FALSE))</f>
        <v>No</v>
      </c>
      <c r="Q33" s="18" t="s">
        <v>53</v>
      </c>
      <c r="R33" s="20">
        <v>0</v>
      </c>
      <c r="S33" s="12" t="str">
        <f>IF(R33="","",VLOOKUP(IF(ISNUMBER(TRIM(R33)*1), VALUE(R33), R33), TecsysMdmEnabledValues5430039, 2, FALSE))</f>
        <v>No</v>
      </c>
      <c r="T33" s="12" t="str">
        <f>IF(R33="","",VLOOKUP(IF(ISNUMBER(TRIM(R33)*1), VALUE(R33), R33), TecsysMdmEnabledValues5430039, 2, FALSE))</f>
        <v>No</v>
      </c>
      <c r="U33" s="12" t="str">
        <f>IF(R33="","",VLOOKUP(IF(ISNUMBER(TRIM(R33)*1), VALUE(R33), R33), TecsysMdmEnabledValues5430039, 2, FALSE))</f>
        <v>No</v>
      </c>
      <c r="V33" s="14" t="str">
        <f>IF(R33="","",VLOOKUP(IF(ISNUMBER(TRIM(R33)*1), VALUE(R33), R33), TecsysMdmEnabledValues5430039, 2, FALSE))</f>
        <v>No</v>
      </c>
      <c r="W33" s="18" t="s">
        <v>53</v>
      </c>
      <c r="X33" s="22">
        <v>0</v>
      </c>
      <c r="Y33" s="15" t="str">
        <f>IF(X33="","",VLOOKUP(IF(ISNUMBER(TRIM(X33)*1), VALUE(X33), X33), TecsysShippingLabelOptionValues5430039, 2, FALSE))</f>
        <v>None</v>
      </c>
      <c r="Z33" s="15" t="str">
        <f>IF(X33="","",VLOOKUP(IF(ISNUMBER(TRIM(X33)*1), VALUE(X33), X33), TecsysShippingLabelOptionValues5430039, 2, FALSE))</f>
        <v>None</v>
      </c>
      <c r="AA33" s="15" t="str">
        <f>IF(X33="","",VLOOKUP(IF(ISNUMBER(TRIM(X33)*1), VALUE(X33), X33), TecsysShippingLabelOptionValues5430039, 2, FALSE))</f>
        <v>None</v>
      </c>
      <c r="AB33" s="15" t="str">
        <f>IF(X33="","",VLOOKUP(IF(ISNUMBER(TRIM(X33)*1), VALUE(X33), X33), TecsysShippingLabelOptionValues5430039, 2, FALSE))</f>
        <v>None</v>
      </c>
      <c r="AC33" s="22">
        <v>0</v>
      </c>
      <c r="AD33" s="15" t="str">
        <f>IF(AC33="","",VLOOKUP(IF(ISNUMBER(TRIM(AC33)*1), VALUE(AC33), AC33), TecsysCarrierLabelOptionValues5430039, 2, FALSE))</f>
        <v>None</v>
      </c>
      <c r="AE33" s="15" t="str">
        <f>IF(AC33="","",VLOOKUP(IF(ISNUMBER(TRIM(AC33)*1), VALUE(AC33), AC33), TecsysCarrierLabelOptionValues5430039, 2, FALSE))</f>
        <v>None</v>
      </c>
      <c r="AF33" s="15" t="str">
        <f>IF(AC33="","",VLOOKUP(IF(ISNUMBER(TRIM(AC33)*1), VALUE(AC33), AC33), TecsysCarrierLabelOptionValues5430039, 2, FALSE))</f>
        <v>None</v>
      </c>
      <c r="AG33" s="15" t="str">
        <f>IF(AC33="","",VLOOKUP(IF(ISNUMBER(TRIM(AC33)*1), VALUE(AC33), AC33), TecsysCarrierLabelOptionValues5430039, 2, FALSE))</f>
        <v>None</v>
      </c>
      <c r="AH33" s="20">
        <v>0</v>
      </c>
      <c r="AI33" s="12" t="str">
        <f>IF(AH33="","",VLOOKUP(IF(ISNUMBER(TRIM(AH33)*1), VALUE(AH33), AH33), TecsysShippingLabelRequiredValues5430039, 2, FALSE))</f>
        <v>No</v>
      </c>
      <c r="AJ33" s="12" t="str">
        <f>IF(AH33="","",VLOOKUP(IF(ISNUMBER(TRIM(AH33)*1), VALUE(AH33), AH33), TecsysShippingLabelRequiredValues5430039, 2, FALSE))</f>
        <v>No</v>
      </c>
      <c r="AK33" s="12" t="str">
        <f>IF(AH33="","",VLOOKUP(IF(ISNUMBER(TRIM(AH33)*1), VALUE(AH33), AH33), TecsysShippingLabelRequiredValues5430039, 2, FALSE))</f>
        <v>No</v>
      </c>
      <c r="AL33" s="14" t="str">
        <f>IF(AH33="","",VLOOKUP(IF(ISNUMBER(TRIM(AH33)*1), VALUE(AH33), AH33), TecsysShippingLabelRequiredValues5430039, 2, FALSE))</f>
        <v>No</v>
      </c>
      <c r="AM33" s="18" t="s">
        <v>52</v>
      </c>
      <c r="AN33" s="12" t="str">
        <f>IF(AM33="","",VLOOKUP(IF(ISNUMBER(TRIM(AM33)*1), VALUE(AM33), AM33), TecsysSmallPackageValues5430039, 2, FALSE))</f>
        <v>No</v>
      </c>
      <c r="AO33" s="12" t="str">
        <f>IF(AM33="","",VLOOKUP(IF(ISNUMBER(TRIM(AM33)*1), VALUE(AM33), AM33), TecsysSmallPackageValues5430039, 2, FALSE))</f>
        <v>No</v>
      </c>
      <c r="AP33" s="12" t="str">
        <f>IF(AM33="","",VLOOKUP(IF(ISNUMBER(TRIM(AM33)*1), VALUE(AM33), AM33), TecsysSmallPackageValues5430039, 2, FALSE))</f>
        <v>No</v>
      </c>
      <c r="AQ33" s="13" t="str">
        <f>IF(AM33="","",VLOOKUP(IF(ISNUMBER(TRIM(AM33)*1), VALUE(AM33), AM33), TecsysSmallPackageValues5430039, 2, FALSE))</f>
        <v>No</v>
      </c>
      <c r="AR33" s="18" t="s">
        <v>52</v>
      </c>
      <c r="AS33" s="12" t="str">
        <f>IF(AR33="","",VLOOKUP(IF(ISNUMBER(TRIM(AR33)*1), VALUE(AR33), AR33), TecsysMasterPackListRequiredValues5430039, 2, FALSE))</f>
        <v>No</v>
      </c>
      <c r="AT33" s="12" t="str">
        <f>IF(AR33="","",VLOOKUP(IF(ISNUMBER(TRIM(AR33)*1), VALUE(AR33), AR33), TecsysMasterPackListRequiredValues5430039, 2, FALSE))</f>
        <v>No</v>
      </c>
      <c r="AU33" s="12" t="str">
        <f>IF(AR33="","",VLOOKUP(IF(ISNUMBER(TRIM(AR33)*1), VALUE(AR33), AR33), TecsysMasterPackListRequiredValues5430039, 2, FALSE))</f>
        <v>No</v>
      </c>
      <c r="AV33" s="13" t="str">
        <f>IF(AR33="","",VLOOKUP(IF(ISNUMBER(TRIM(AR33)*1), VALUE(AR33), AR33), TecsysMasterPackListRequiredValues5430039, 2, FALSE))</f>
        <v>No</v>
      </c>
      <c r="AW33" s="18" t="s">
        <v>54</v>
      </c>
      <c r="AX33" s="12" t="str">
        <f>IF(AW33="","",VLOOKUP(IF(ISNUMBER(TRIM(AW33)*1), VALUE(AW33), AW33), TecsysBillOfLadingRequiredValues5430039, 2, FALSE))</f>
        <v>Yes</v>
      </c>
      <c r="AY33" s="12" t="str">
        <f>IF(AW33="","",VLOOKUP(IF(ISNUMBER(TRIM(AW33)*1), VALUE(AW33), AW33), TecsysBillOfLadingRequiredValues5430039, 2, FALSE))</f>
        <v>Yes</v>
      </c>
      <c r="AZ33" s="12" t="str">
        <f>IF(AW33="","",VLOOKUP(IF(ISNUMBER(TRIM(AW33)*1), VALUE(AW33), AW33), TecsysBillOfLadingRequiredValues5430039, 2, FALSE))</f>
        <v>Yes</v>
      </c>
      <c r="BA33" s="13" t="str">
        <f>IF(AW33="","",VLOOKUP(IF(ISNUMBER(TRIM(AW33)*1), VALUE(AW33), AW33), TecsysBillOfLadingRequiredValues5430039, 2, FALSE))</f>
        <v>Yes</v>
      </c>
      <c r="BB33" s="18" t="s">
        <v>54</v>
      </c>
      <c r="BC33" s="12" t="str">
        <f>IF(BB33="","",VLOOKUP(IF(ISNUMBER(TRIM(BB33)*1), VALUE(BB33), BB33), TecsysManifestRequiredValues5430039, 2, FALSE))</f>
        <v>Yes</v>
      </c>
      <c r="BD33" s="12" t="str">
        <f>IF(BB33="","",VLOOKUP(IF(ISNUMBER(TRIM(BB33)*1), VALUE(BB33), BB33), TecsysManifestRequiredValues5430039, 2, FALSE))</f>
        <v>Yes</v>
      </c>
      <c r="BE33" s="12" t="str">
        <f>IF(BB33="","",VLOOKUP(IF(ISNUMBER(TRIM(BB33)*1), VALUE(BB33), BB33), TecsysManifestRequiredValues5430039, 2, FALSE))</f>
        <v>Yes</v>
      </c>
      <c r="BF33" s="13" t="str">
        <f>IF(BB33="","",VLOOKUP(IF(ISNUMBER(TRIM(BB33)*1), VALUE(BB33), BB33), TecsysManifestRequiredValues5430039, 2, FALSE))</f>
        <v>Yes</v>
      </c>
      <c r="BG33" s="18" t="s">
        <v>52</v>
      </c>
      <c r="BH33" s="12" t="str">
        <f>IF(BG33="","",VLOOKUP(IF(ISNUMBER(TRIM(BG33)*1), VALUE(BG33), BG33), TecsysProBillRequiredValues5430039, 2, FALSE))</f>
        <v>No</v>
      </c>
      <c r="BI33" s="12" t="str">
        <f>IF(BG33="","",VLOOKUP(IF(ISNUMBER(TRIM(BG33)*1), VALUE(BG33), BG33), TecsysProBillRequiredValues5430039, 2, FALSE))</f>
        <v>No</v>
      </c>
      <c r="BJ33" s="12" t="str">
        <f>IF(BG33="","",VLOOKUP(IF(ISNUMBER(TRIM(BG33)*1), VALUE(BG33), BG33), TecsysProBillRequiredValues5430039, 2, FALSE))</f>
        <v>No</v>
      </c>
      <c r="BK33" s="13" t="str">
        <f>IF(BG33="","",VLOOKUP(IF(ISNUMBER(TRIM(BG33)*1), VALUE(BG33), BG33), TecsysProBillRequiredValues5430039, 2, FALSE))</f>
        <v>No</v>
      </c>
      <c r="BL33" s="18" t="s">
        <v>54</v>
      </c>
      <c r="BM33" s="12" t="str">
        <f>IF(BL33="","",VLOOKUP(IF(ISNUMBER(TRIM(BL33)*1), VALUE(BL33), BL33), TecsysVerifyTrailerValues5430039, 2, FALSE))</f>
        <v>Yes</v>
      </c>
      <c r="BN33" s="12" t="str">
        <f>IF(BL33="","",VLOOKUP(IF(ISNUMBER(TRIM(BL33)*1), VALUE(BL33), BL33), TecsysVerifyTrailerValues5430039, 2, FALSE))</f>
        <v>Yes</v>
      </c>
      <c r="BO33" s="12" t="str">
        <f>IF(BL33="","",VLOOKUP(IF(ISNUMBER(TRIM(BL33)*1), VALUE(BL33), BL33), TecsysVerifyTrailerValues5430039, 2, FALSE))</f>
        <v>Yes</v>
      </c>
      <c r="BP33" s="13" t="str">
        <f>IF(BL33="","",VLOOKUP(IF(ISNUMBER(TRIM(BL33)*1), VALUE(BL33), BL33), TecsysVerifyTrailerValues5430039, 2, FALSE))</f>
        <v>Yes</v>
      </c>
      <c r="BQ33" s="20">
        <v>0</v>
      </c>
      <c r="BR33" s="12" t="str">
        <f>IF(BQ33="","",VLOOKUP(IF(ISNUMBER(TRIM(BQ33)*1), VALUE(BQ33), BQ33), TecsysAutomaticShipCompleteValues5430039, 2, FALSE))</f>
        <v>No</v>
      </c>
      <c r="BS33" s="12" t="str">
        <f>IF(BQ33="","",VLOOKUP(IF(ISNUMBER(TRIM(BQ33)*1), VALUE(BQ33), BQ33), TecsysAutomaticShipCompleteValues5430039, 2, FALSE))</f>
        <v>No</v>
      </c>
      <c r="BT33" s="12" t="str">
        <f>IF(BQ33="","",VLOOKUP(IF(ISNUMBER(TRIM(BQ33)*1), VALUE(BQ33), BQ33), TecsysAutomaticShipCompleteValues5430039, 2, FALSE))</f>
        <v>No</v>
      </c>
      <c r="BU33" s="14" t="str">
        <f>IF(BQ33="","",VLOOKUP(IF(ISNUMBER(TRIM(BQ33)*1), VALUE(BQ33), BQ33), TecsysAutomaticShipCompleteValues5430039, 2, FALSE))</f>
        <v>No</v>
      </c>
      <c r="BV33" s="18" t="s">
        <v>53</v>
      </c>
      <c r="BW33" s="18" t="s">
        <v>53</v>
      </c>
      <c r="BX33" s="24">
        <v>500</v>
      </c>
      <c r="BY33" s="18" t="s">
        <v>52</v>
      </c>
      <c r="BZ33" s="12" t="str">
        <f>IF(BY33="","",VLOOKUP(IF(ISNUMBER(TRIM(BY33)*1), VALUE(BY33), BY33), TecsysAllowFreightChargesValues5430039, 2, FALSE))</f>
        <v>No</v>
      </c>
      <c r="CA33" s="12" t="str">
        <f>IF(BY33="","",VLOOKUP(IF(ISNUMBER(TRIM(BY33)*1), VALUE(BY33), BY33), TecsysAllowFreightChargesValues5430039, 2, FALSE))</f>
        <v>No</v>
      </c>
      <c r="CB33" s="12" t="str">
        <f>IF(BY33="","",VLOOKUP(IF(ISNUMBER(TRIM(BY33)*1), VALUE(BY33), BY33), TecsysAllowFreightChargesValues5430039, 2, FALSE))</f>
        <v>No</v>
      </c>
      <c r="CC33" s="13" t="str">
        <f>IF(BY33="","",VLOOKUP(IF(ISNUMBER(TRIM(BY33)*1), VALUE(BY33), BY33), TecsysAllowFreightChargesValues5430039, 2, FALSE))</f>
        <v>No</v>
      </c>
      <c r="CD33" s="25">
        <v>45</v>
      </c>
    </row>
    <row r="34" spans="1:82" ht="15.75" thickBot="1">
      <c r="A34" s="28" t="s">
        <v>172</v>
      </c>
      <c r="B34" s="17" t="s">
        <v>49</v>
      </c>
      <c r="C34" s="17" t="s">
        <v>115</v>
      </c>
      <c r="D34" s="13" t="s">
        <v>116</v>
      </c>
      <c r="E34" s="31" t="s">
        <v>335</v>
      </c>
      <c r="F34" s="18" t="s">
        <v>115</v>
      </c>
      <c r="G34" s="18" t="s">
        <v>51</v>
      </c>
      <c r="H34" s="12" t="str">
        <f>IF(G34="","",VLOOKUP(IF(ISNUMBER(TRIM(G34)*1), VALUE(G34), G34), TecsysCarrierServiceTypeValues5430039, 2, FALSE))</f>
        <v>Truck Service</v>
      </c>
      <c r="I34" s="12" t="str">
        <f>IF(G34="","",VLOOKUP(IF(ISNUMBER(TRIM(G34)*1), VALUE(G34), G34), TecsysCarrierServiceTypeValues5430039, 2, FALSE))</f>
        <v>Truck Service</v>
      </c>
      <c r="J34" s="12" t="str">
        <f>IF(G34="","",VLOOKUP(IF(ISNUMBER(TRIM(G34)*1), VALUE(G34), G34), TecsysCarrierServiceTypeValues5430039, 2, FALSE))</f>
        <v>Truck Service</v>
      </c>
      <c r="K34" s="13" t="str">
        <f>IF(G34="","",VLOOKUP(IF(ISNUMBER(TRIM(G34)*1), VALUE(G34), G34), TecsysCarrierServiceTypeValues5430039, 2, FALSE))</f>
        <v>Truck Service</v>
      </c>
      <c r="L34" s="18" t="s">
        <v>52</v>
      </c>
      <c r="M34" s="12" t="str">
        <f>IF(L34="","",VLOOKUP(IF(ISNUMBER(TRIM(L34)*1), VALUE(L34), L34), TecsysTmsEnabledValues5430039, 2, FALSE))</f>
        <v>No</v>
      </c>
      <c r="N34" s="12" t="str">
        <f>IF(L34="","",VLOOKUP(IF(ISNUMBER(TRIM(L34)*1), VALUE(L34), L34), TecsysTmsEnabledValues5430039, 2, FALSE))</f>
        <v>No</v>
      </c>
      <c r="O34" s="12" t="str">
        <f>IF(L34="","",VLOOKUP(IF(ISNUMBER(TRIM(L34)*1), VALUE(L34), L34), TecsysTmsEnabledValues5430039, 2, FALSE))</f>
        <v>No</v>
      </c>
      <c r="P34" s="13" t="str">
        <f>IF(L34="","",VLOOKUP(IF(ISNUMBER(TRIM(L34)*1), VALUE(L34), L34), TecsysTmsEnabledValues5430039, 2, FALSE))</f>
        <v>No</v>
      </c>
      <c r="Q34" s="18" t="s">
        <v>53</v>
      </c>
      <c r="R34" s="20">
        <v>0</v>
      </c>
      <c r="S34" s="12" t="str">
        <f>IF(R34="","",VLOOKUP(IF(ISNUMBER(TRIM(R34)*1), VALUE(R34), R34), TecsysMdmEnabledValues5430039, 2, FALSE))</f>
        <v>No</v>
      </c>
      <c r="T34" s="12" t="str">
        <f>IF(R34="","",VLOOKUP(IF(ISNUMBER(TRIM(R34)*1), VALUE(R34), R34), TecsysMdmEnabledValues5430039, 2, FALSE))</f>
        <v>No</v>
      </c>
      <c r="U34" s="12" t="str">
        <f>IF(R34="","",VLOOKUP(IF(ISNUMBER(TRIM(R34)*1), VALUE(R34), R34), TecsysMdmEnabledValues5430039, 2, FALSE))</f>
        <v>No</v>
      </c>
      <c r="V34" s="14" t="str">
        <f>IF(R34="","",VLOOKUP(IF(ISNUMBER(TRIM(R34)*1), VALUE(R34), R34), TecsysMdmEnabledValues5430039, 2, FALSE))</f>
        <v>No</v>
      </c>
      <c r="W34" s="18" t="s">
        <v>53</v>
      </c>
      <c r="X34" s="22">
        <v>0</v>
      </c>
      <c r="Y34" s="15" t="str">
        <f>IF(X34="","",VLOOKUP(IF(ISNUMBER(TRIM(X34)*1), VALUE(X34), X34), TecsysShippingLabelOptionValues5430039, 2, FALSE))</f>
        <v>None</v>
      </c>
      <c r="Z34" s="15" t="str">
        <f>IF(X34="","",VLOOKUP(IF(ISNUMBER(TRIM(X34)*1), VALUE(X34), X34), TecsysShippingLabelOptionValues5430039, 2, FALSE))</f>
        <v>None</v>
      </c>
      <c r="AA34" s="15" t="str">
        <f>IF(X34="","",VLOOKUP(IF(ISNUMBER(TRIM(X34)*1), VALUE(X34), X34), TecsysShippingLabelOptionValues5430039, 2, FALSE))</f>
        <v>None</v>
      </c>
      <c r="AB34" s="15" t="str">
        <f>IF(X34="","",VLOOKUP(IF(ISNUMBER(TRIM(X34)*1), VALUE(X34), X34), TecsysShippingLabelOptionValues5430039, 2, FALSE))</f>
        <v>None</v>
      </c>
      <c r="AC34" s="22">
        <v>0</v>
      </c>
      <c r="AD34" s="15" t="str">
        <f>IF(AC34="","",VLOOKUP(IF(ISNUMBER(TRIM(AC34)*1), VALUE(AC34), AC34), TecsysCarrierLabelOptionValues5430039, 2, FALSE))</f>
        <v>None</v>
      </c>
      <c r="AE34" s="15" t="str">
        <f>IF(AC34="","",VLOOKUP(IF(ISNUMBER(TRIM(AC34)*1), VALUE(AC34), AC34), TecsysCarrierLabelOptionValues5430039, 2, FALSE))</f>
        <v>None</v>
      </c>
      <c r="AF34" s="15" t="str">
        <f>IF(AC34="","",VLOOKUP(IF(ISNUMBER(TRIM(AC34)*1), VALUE(AC34), AC34), TecsysCarrierLabelOptionValues5430039, 2, FALSE))</f>
        <v>None</v>
      </c>
      <c r="AG34" s="15" t="str">
        <f>IF(AC34="","",VLOOKUP(IF(ISNUMBER(TRIM(AC34)*1), VALUE(AC34), AC34), TecsysCarrierLabelOptionValues5430039, 2, FALSE))</f>
        <v>None</v>
      </c>
      <c r="AH34" s="20">
        <v>0</v>
      </c>
      <c r="AI34" s="12" t="str">
        <f>IF(AH34="","",VLOOKUP(IF(ISNUMBER(TRIM(AH34)*1), VALUE(AH34), AH34), TecsysShippingLabelRequiredValues5430039, 2, FALSE))</f>
        <v>No</v>
      </c>
      <c r="AJ34" s="12" t="str">
        <f>IF(AH34="","",VLOOKUP(IF(ISNUMBER(TRIM(AH34)*1), VALUE(AH34), AH34), TecsysShippingLabelRequiredValues5430039, 2, FALSE))</f>
        <v>No</v>
      </c>
      <c r="AK34" s="12" t="str">
        <f>IF(AH34="","",VLOOKUP(IF(ISNUMBER(TRIM(AH34)*1), VALUE(AH34), AH34), TecsysShippingLabelRequiredValues5430039, 2, FALSE))</f>
        <v>No</v>
      </c>
      <c r="AL34" s="14" t="str">
        <f>IF(AH34="","",VLOOKUP(IF(ISNUMBER(TRIM(AH34)*1), VALUE(AH34), AH34), TecsysShippingLabelRequiredValues5430039, 2, FALSE))</f>
        <v>No</v>
      </c>
      <c r="AM34" s="18" t="s">
        <v>52</v>
      </c>
      <c r="AN34" s="12" t="str">
        <f>IF(AM34="","",VLOOKUP(IF(ISNUMBER(TRIM(AM34)*1), VALUE(AM34), AM34), TecsysSmallPackageValues5430039, 2, FALSE))</f>
        <v>No</v>
      </c>
      <c r="AO34" s="12" t="str">
        <f>IF(AM34="","",VLOOKUP(IF(ISNUMBER(TRIM(AM34)*1), VALUE(AM34), AM34), TecsysSmallPackageValues5430039, 2, FALSE))</f>
        <v>No</v>
      </c>
      <c r="AP34" s="12" t="str">
        <f>IF(AM34="","",VLOOKUP(IF(ISNUMBER(TRIM(AM34)*1), VALUE(AM34), AM34), TecsysSmallPackageValues5430039, 2, FALSE))</f>
        <v>No</v>
      </c>
      <c r="AQ34" s="13" t="str">
        <f>IF(AM34="","",VLOOKUP(IF(ISNUMBER(TRIM(AM34)*1), VALUE(AM34), AM34), TecsysSmallPackageValues5430039, 2, FALSE))</f>
        <v>No</v>
      </c>
      <c r="AR34" s="18" t="s">
        <v>52</v>
      </c>
      <c r="AS34" s="12" t="str">
        <f>IF(AR34="","",VLOOKUP(IF(ISNUMBER(TRIM(AR34)*1), VALUE(AR34), AR34), TecsysMasterPackListRequiredValues5430039, 2, FALSE))</f>
        <v>No</v>
      </c>
      <c r="AT34" s="12" t="str">
        <f>IF(AR34="","",VLOOKUP(IF(ISNUMBER(TRIM(AR34)*1), VALUE(AR34), AR34), TecsysMasterPackListRequiredValues5430039, 2, FALSE))</f>
        <v>No</v>
      </c>
      <c r="AU34" s="12" t="str">
        <f>IF(AR34="","",VLOOKUP(IF(ISNUMBER(TRIM(AR34)*1), VALUE(AR34), AR34), TecsysMasterPackListRequiredValues5430039, 2, FALSE))</f>
        <v>No</v>
      </c>
      <c r="AV34" s="13" t="str">
        <f>IF(AR34="","",VLOOKUP(IF(ISNUMBER(TRIM(AR34)*1), VALUE(AR34), AR34), TecsysMasterPackListRequiredValues5430039, 2, FALSE))</f>
        <v>No</v>
      </c>
      <c r="AW34" s="18" t="s">
        <v>54</v>
      </c>
      <c r="AX34" s="12" t="str">
        <f>IF(AW34="","",VLOOKUP(IF(ISNUMBER(TRIM(AW34)*1), VALUE(AW34), AW34), TecsysBillOfLadingRequiredValues5430039, 2, FALSE))</f>
        <v>Yes</v>
      </c>
      <c r="AY34" s="12" t="str">
        <f>IF(AW34="","",VLOOKUP(IF(ISNUMBER(TRIM(AW34)*1), VALUE(AW34), AW34), TecsysBillOfLadingRequiredValues5430039, 2, FALSE))</f>
        <v>Yes</v>
      </c>
      <c r="AZ34" s="12" t="str">
        <f>IF(AW34="","",VLOOKUP(IF(ISNUMBER(TRIM(AW34)*1), VALUE(AW34), AW34), TecsysBillOfLadingRequiredValues5430039, 2, FALSE))</f>
        <v>Yes</v>
      </c>
      <c r="BA34" s="13" t="str">
        <f>IF(AW34="","",VLOOKUP(IF(ISNUMBER(TRIM(AW34)*1), VALUE(AW34), AW34), TecsysBillOfLadingRequiredValues5430039, 2, FALSE))</f>
        <v>Yes</v>
      </c>
      <c r="BB34" s="18" t="s">
        <v>54</v>
      </c>
      <c r="BC34" s="12" t="str">
        <f>IF(BB34="","",VLOOKUP(IF(ISNUMBER(TRIM(BB34)*1), VALUE(BB34), BB34), TecsysManifestRequiredValues5430039, 2, FALSE))</f>
        <v>Yes</v>
      </c>
      <c r="BD34" s="12" t="str">
        <f>IF(BB34="","",VLOOKUP(IF(ISNUMBER(TRIM(BB34)*1), VALUE(BB34), BB34), TecsysManifestRequiredValues5430039, 2, FALSE))</f>
        <v>Yes</v>
      </c>
      <c r="BE34" s="12" t="str">
        <f>IF(BB34="","",VLOOKUP(IF(ISNUMBER(TRIM(BB34)*1), VALUE(BB34), BB34), TecsysManifestRequiredValues5430039, 2, FALSE))</f>
        <v>Yes</v>
      </c>
      <c r="BF34" s="13" t="str">
        <f>IF(BB34="","",VLOOKUP(IF(ISNUMBER(TRIM(BB34)*1), VALUE(BB34), BB34), TecsysManifestRequiredValues5430039, 2, FALSE))</f>
        <v>Yes</v>
      </c>
      <c r="BG34" s="18" t="s">
        <v>52</v>
      </c>
      <c r="BH34" s="12" t="str">
        <f>IF(BG34="","",VLOOKUP(IF(ISNUMBER(TRIM(BG34)*1), VALUE(BG34), BG34), TecsysProBillRequiredValues5430039, 2, FALSE))</f>
        <v>No</v>
      </c>
      <c r="BI34" s="12" t="str">
        <f>IF(BG34="","",VLOOKUP(IF(ISNUMBER(TRIM(BG34)*1), VALUE(BG34), BG34), TecsysProBillRequiredValues5430039, 2, FALSE))</f>
        <v>No</v>
      </c>
      <c r="BJ34" s="12" t="str">
        <f>IF(BG34="","",VLOOKUP(IF(ISNUMBER(TRIM(BG34)*1), VALUE(BG34), BG34), TecsysProBillRequiredValues5430039, 2, FALSE))</f>
        <v>No</v>
      </c>
      <c r="BK34" s="13" t="str">
        <f>IF(BG34="","",VLOOKUP(IF(ISNUMBER(TRIM(BG34)*1), VALUE(BG34), BG34), TecsysProBillRequiredValues5430039, 2, FALSE))</f>
        <v>No</v>
      </c>
      <c r="BL34" s="18" t="s">
        <v>54</v>
      </c>
      <c r="BM34" s="12" t="str">
        <f>IF(BL34="","",VLOOKUP(IF(ISNUMBER(TRIM(BL34)*1), VALUE(BL34), BL34), TecsysVerifyTrailerValues5430039, 2, FALSE))</f>
        <v>Yes</v>
      </c>
      <c r="BN34" s="12" t="str">
        <f>IF(BL34="","",VLOOKUP(IF(ISNUMBER(TRIM(BL34)*1), VALUE(BL34), BL34), TecsysVerifyTrailerValues5430039, 2, FALSE))</f>
        <v>Yes</v>
      </c>
      <c r="BO34" s="12" t="str">
        <f>IF(BL34="","",VLOOKUP(IF(ISNUMBER(TRIM(BL34)*1), VALUE(BL34), BL34), TecsysVerifyTrailerValues5430039, 2, FALSE))</f>
        <v>Yes</v>
      </c>
      <c r="BP34" s="13" t="str">
        <f>IF(BL34="","",VLOOKUP(IF(ISNUMBER(TRIM(BL34)*1), VALUE(BL34), BL34), TecsysVerifyTrailerValues5430039, 2, FALSE))</f>
        <v>Yes</v>
      </c>
      <c r="BQ34" s="20">
        <v>0</v>
      </c>
      <c r="BR34" s="12" t="str">
        <f>IF(BQ34="","",VLOOKUP(IF(ISNUMBER(TRIM(BQ34)*1), VALUE(BQ34), BQ34), TecsysAutomaticShipCompleteValues5430039, 2, FALSE))</f>
        <v>No</v>
      </c>
      <c r="BS34" s="12" t="str">
        <f>IF(BQ34="","",VLOOKUP(IF(ISNUMBER(TRIM(BQ34)*1), VALUE(BQ34), BQ34), TecsysAutomaticShipCompleteValues5430039, 2, FALSE))</f>
        <v>No</v>
      </c>
      <c r="BT34" s="12" t="str">
        <f>IF(BQ34="","",VLOOKUP(IF(ISNUMBER(TRIM(BQ34)*1), VALUE(BQ34), BQ34), TecsysAutomaticShipCompleteValues5430039, 2, FALSE))</f>
        <v>No</v>
      </c>
      <c r="BU34" s="14" t="str">
        <f>IF(BQ34="","",VLOOKUP(IF(ISNUMBER(TRIM(BQ34)*1), VALUE(BQ34), BQ34), TecsysAutomaticShipCompleteValues5430039, 2, FALSE))</f>
        <v>No</v>
      </c>
      <c r="BV34" s="18" t="s">
        <v>53</v>
      </c>
      <c r="BW34" s="18" t="s">
        <v>53</v>
      </c>
      <c r="BX34" s="24">
        <v>500</v>
      </c>
      <c r="BY34" s="18" t="s">
        <v>52</v>
      </c>
      <c r="BZ34" s="12" t="str">
        <f>IF(BY34="","",VLOOKUP(IF(ISNUMBER(TRIM(BY34)*1), VALUE(BY34), BY34), TecsysAllowFreightChargesValues5430039, 2, FALSE))</f>
        <v>No</v>
      </c>
      <c r="CA34" s="12" t="str">
        <f>IF(BY34="","",VLOOKUP(IF(ISNUMBER(TRIM(BY34)*1), VALUE(BY34), BY34), TecsysAllowFreightChargesValues5430039, 2, FALSE))</f>
        <v>No</v>
      </c>
      <c r="CB34" s="12" t="str">
        <f>IF(BY34="","",VLOOKUP(IF(ISNUMBER(TRIM(BY34)*1), VALUE(BY34), BY34), TecsysAllowFreightChargesValues5430039, 2, FALSE))</f>
        <v>No</v>
      </c>
      <c r="CC34" s="13" t="str">
        <f>IF(BY34="","",VLOOKUP(IF(ISNUMBER(TRIM(BY34)*1), VALUE(BY34), BY34), TecsysAllowFreightChargesValues5430039, 2, FALSE))</f>
        <v>No</v>
      </c>
      <c r="CD34" s="25">
        <v>56</v>
      </c>
    </row>
    <row r="35" spans="1:82" ht="15.75" thickBot="1">
      <c r="A35" s="28" t="s">
        <v>172</v>
      </c>
      <c r="B35" s="17" t="s">
        <v>49</v>
      </c>
      <c r="C35" s="17" t="s">
        <v>117</v>
      </c>
      <c r="D35" s="13" t="s">
        <v>118</v>
      </c>
      <c r="E35" s="31" t="s">
        <v>340</v>
      </c>
      <c r="F35" s="18" t="s">
        <v>117</v>
      </c>
      <c r="G35" s="18" t="s">
        <v>51</v>
      </c>
      <c r="H35" s="12" t="str">
        <f>IF(G35="","",VLOOKUP(IF(ISNUMBER(TRIM(G35)*1), VALUE(G35), G35), TecsysCarrierServiceTypeValues5430039, 2, FALSE))</f>
        <v>Truck Service</v>
      </c>
      <c r="I35" s="12" t="str">
        <f>IF(G35="","",VLOOKUP(IF(ISNUMBER(TRIM(G35)*1), VALUE(G35), G35), TecsysCarrierServiceTypeValues5430039, 2, FALSE))</f>
        <v>Truck Service</v>
      </c>
      <c r="J35" s="12" t="str">
        <f>IF(G35="","",VLOOKUP(IF(ISNUMBER(TRIM(G35)*1), VALUE(G35), G35), TecsysCarrierServiceTypeValues5430039, 2, FALSE))</f>
        <v>Truck Service</v>
      </c>
      <c r="K35" s="13" t="str">
        <f>IF(G35="","",VLOOKUP(IF(ISNUMBER(TRIM(G35)*1), VALUE(G35), G35), TecsysCarrierServiceTypeValues5430039, 2, FALSE))</f>
        <v>Truck Service</v>
      </c>
      <c r="L35" s="18" t="s">
        <v>52</v>
      </c>
      <c r="M35" s="12" t="str">
        <f>IF(L35="","",VLOOKUP(IF(ISNUMBER(TRIM(L35)*1), VALUE(L35), L35), TecsysTmsEnabledValues5430039, 2, FALSE))</f>
        <v>No</v>
      </c>
      <c r="N35" s="12" t="str">
        <f>IF(L35="","",VLOOKUP(IF(ISNUMBER(TRIM(L35)*1), VALUE(L35), L35), TecsysTmsEnabledValues5430039, 2, FALSE))</f>
        <v>No</v>
      </c>
      <c r="O35" s="12" t="str">
        <f>IF(L35="","",VLOOKUP(IF(ISNUMBER(TRIM(L35)*1), VALUE(L35), L35), TecsysTmsEnabledValues5430039, 2, FALSE))</f>
        <v>No</v>
      </c>
      <c r="P35" s="13" t="str">
        <f>IF(L35="","",VLOOKUP(IF(ISNUMBER(TRIM(L35)*1), VALUE(L35), L35), TecsysTmsEnabledValues5430039, 2, FALSE))</f>
        <v>No</v>
      </c>
      <c r="Q35" s="18" t="s">
        <v>53</v>
      </c>
      <c r="R35" s="20">
        <v>0</v>
      </c>
      <c r="S35" s="12" t="str">
        <f>IF(R35="","",VLOOKUP(IF(ISNUMBER(TRIM(R35)*1), VALUE(R35), R35), TecsysMdmEnabledValues5430039, 2, FALSE))</f>
        <v>No</v>
      </c>
      <c r="T35" s="12" t="str">
        <f>IF(R35="","",VLOOKUP(IF(ISNUMBER(TRIM(R35)*1), VALUE(R35), R35), TecsysMdmEnabledValues5430039, 2, FALSE))</f>
        <v>No</v>
      </c>
      <c r="U35" s="12" t="str">
        <f>IF(R35="","",VLOOKUP(IF(ISNUMBER(TRIM(R35)*1), VALUE(R35), R35), TecsysMdmEnabledValues5430039, 2, FALSE))</f>
        <v>No</v>
      </c>
      <c r="V35" s="14" t="str">
        <f>IF(R35="","",VLOOKUP(IF(ISNUMBER(TRIM(R35)*1), VALUE(R35), R35), TecsysMdmEnabledValues5430039, 2, FALSE))</f>
        <v>No</v>
      </c>
      <c r="W35" s="18" t="s">
        <v>53</v>
      </c>
      <c r="X35" s="22">
        <v>0</v>
      </c>
      <c r="Y35" s="15" t="str">
        <f>IF(X35="","",VLOOKUP(IF(ISNUMBER(TRIM(X35)*1), VALUE(X35), X35), TecsysShippingLabelOptionValues5430039, 2, FALSE))</f>
        <v>None</v>
      </c>
      <c r="Z35" s="15" t="str">
        <f>IF(X35="","",VLOOKUP(IF(ISNUMBER(TRIM(X35)*1), VALUE(X35), X35), TecsysShippingLabelOptionValues5430039, 2, FALSE))</f>
        <v>None</v>
      </c>
      <c r="AA35" s="15" t="str">
        <f>IF(X35="","",VLOOKUP(IF(ISNUMBER(TRIM(X35)*1), VALUE(X35), X35), TecsysShippingLabelOptionValues5430039, 2, FALSE))</f>
        <v>None</v>
      </c>
      <c r="AB35" s="15" t="str">
        <f>IF(X35="","",VLOOKUP(IF(ISNUMBER(TRIM(X35)*1), VALUE(X35), X35), TecsysShippingLabelOptionValues5430039, 2, FALSE))</f>
        <v>None</v>
      </c>
      <c r="AC35" s="22">
        <v>0</v>
      </c>
      <c r="AD35" s="15" t="str">
        <f>IF(AC35="","",VLOOKUP(IF(ISNUMBER(TRIM(AC35)*1), VALUE(AC35), AC35), TecsysCarrierLabelOptionValues5430039, 2, FALSE))</f>
        <v>None</v>
      </c>
      <c r="AE35" s="15" t="str">
        <f>IF(AC35="","",VLOOKUP(IF(ISNUMBER(TRIM(AC35)*1), VALUE(AC35), AC35), TecsysCarrierLabelOptionValues5430039, 2, FALSE))</f>
        <v>None</v>
      </c>
      <c r="AF35" s="15" t="str">
        <f>IF(AC35="","",VLOOKUP(IF(ISNUMBER(TRIM(AC35)*1), VALUE(AC35), AC35), TecsysCarrierLabelOptionValues5430039, 2, FALSE))</f>
        <v>None</v>
      </c>
      <c r="AG35" s="15" t="str">
        <f>IF(AC35="","",VLOOKUP(IF(ISNUMBER(TRIM(AC35)*1), VALUE(AC35), AC35), TecsysCarrierLabelOptionValues5430039, 2, FALSE))</f>
        <v>None</v>
      </c>
      <c r="AH35" s="20">
        <v>0</v>
      </c>
      <c r="AI35" s="12" t="str">
        <f>IF(AH35="","",VLOOKUP(IF(ISNUMBER(TRIM(AH35)*1), VALUE(AH35), AH35), TecsysShippingLabelRequiredValues5430039, 2, FALSE))</f>
        <v>No</v>
      </c>
      <c r="AJ35" s="12" t="str">
        <f>IF(AH35="","",VLOOKUP(IF(ISNUMBER(TRIM(AH35)*1), VALUE(AH35), AH35), TecsysShippingLabelRequiredValues5430039, 2, FALSE))</f>
        <v>No</v>
      </c>
      <c r="AK35" s="12" t="str">
        <f>IF(AH35="","",VLOOKUP(IF(ISNUMBER(TRIM(AH35)*1), VALUE(AH35), AH35), TecsysShippingLabelRequiredValues5430039, 2, FALSE))</f>
        <v>No</v>
      </c>
      <c r="AL35" s="14" t="str">
        <f>IF(AH35="","",VLOOKUP(IF(ISNUMBER(TRIM(AH35)*1), VALUE(AH35), AH35), TecsysShippingLabelRequiredValues5430039, 2, FALSE))</f>
        <v>No</v>
      </c>
      <c r="AM35" s="18" t="s">
        <v>52</v>
      </c>
      <c r="AN35" s="12" t="str">
        <f>IF(AM35="","",VLOOKUP(IF(ISNUMBER(TRIM(AM35)*1), VALUE(AM35), AM35), TecsysSmallPackageValues5430039, 2, FALSE))</f>
        <v>No</v>
      </c>
      <c r="AO35" s="12" t="str">
        <f>IF(AM35="","",VLOOKUP(IF(ISNUMBER(TRIM(AM35)*1), VALUE(AM35), AM35), TecsysSmallPackageValues5430039, 2, FALSE))</f>
        <v>No</v>
      </c>
      <c r="AP35" s="12" t="str">
        <f>IF(AM35="","",VLOOKUP(IF(ISNUMBER(TRIM(AM35)*1), VALUE(AM35), AM35), TecsysSmallPackageValues5430039, 2, FALSE))</f>
        <v>No</v>
      </c>
      <c r="AQ35" s="13" t="str">
        <f>IF(AM35="","",VLOOKUP(IF(ISNUMBER(TRIM(AM35)*1), VALUE(AM35), AM35), TecsysSmallPackageValues5430039, 2, FALSE))</f>
        <v>No</v>
      </c>
      <c r="AR35" s="18" t="s">
        <v>52</v>
      </c>
      <c r="AS35" s="12" t="str">
        <f>IF(AR35="","",VLOOKUP(IF(ISNUMBER(TRIM(AR35)*1), VALUE(AR35), AR35), TecsysMasterPackListRequiredValues5430039, 2, FALSE))</f>
        <v>No</v>
      </c>
      <c r="AT35" s="12" t="str">
        <f>IF(AR35="","",VLOOKUP(IF(ISNUMBER(TRIM(AR35)*1), VALUE(AR35), AR35), TecsysMasterPackListRequiredValues5430039, 2, FALSE))</f>
        <v>No</v>
      </c>
      <c r="AU35" s="12" t="str">
        <f>IF(AR35="","",VLOOKUP(IF(ISNUMBER(TRIM(AR35)*1), VALUE(AR35), AR35), TecsysMasterPackListRequiredValues5430039, 2, FALSE))</f>
        <v>No</v>
      </c>
      <c r="AV35" s="13" t="str">
        <f>IF(AR35="","",VLOOKUP(IF(ISNUMBER(TRIM(AR35)*1), VALUE(AR35), AR35), TecsysMasterPackListRequiredValues5430039, 2, FALSE))</f>
        <v>No</v>
      </c>
      <c r="AW35" s="18" t="s">
        <v>54</v>
      </c>
      <c r="AX35" s="12" t="str">
        <f>IF(AW35="","",VLOOKUP(IF(ISNUMBER(TRIM(AW35)*1), VALUE(AW35), AW35), TecsysBillOfLadingRequiredValues5430039, 2, FALSE))</f>
        <v>Yes</v>
      </c>
      <c r="AY35" s="12" t="str">
        <f>IF(AW35="","",VLOOKUP(IF(ISNUMBER(TRIM(AW35)*1), VALUE(AW35), AW35), TecsysBillOfLadingRequiredValues5430039, 2, FALSE))</f>
        <v>Yes</v>
      </c>
      <c r="AZ35" s="12" t="str">
        <f>IF(AW35="","",VLOOKUP(IF(ISNUMBER(TRIM(AW35)*1), VALUE(AW35), AW35), TecsysBillOfLadingRequiredValues5430039, 2, FALSE))</f>
        <v>Yes</v>
      </c>
      <c r="BA35" s="13" t="str">
        <f>IF(AW35="","",VLOOKUP(IF(ISNUMBER(TRIM(AW35)*1), VALUE(AW35), AW35), TecsysBillOfLadingRequiredValues5430039, 2, FALSE))</f>
        <v>Yes</v>
      </c>
      <c r="BB35" s="18" t="s">
        <v>54</v>
      </c>
      <c r="BC35" s="12" t="str">
        <f>IF(BB35="","",VLOOKUP(IF(ISNUMBER(TRIM(BB35)*1), VALUE(BB35), BB35), TecsysManifestRequiredValues5430039, 2, FALSE))</f>
        <v>Yes</v>
      </c>
      <c r="BD35" s="12" t="str">
        <f>IF(BB35="","",VLOOKUP(IF(ISNUMBER(TRIM(BB35)*1), VALUE(BB35), BB35), TecsysManifestRequiredValues5430039, 2, FALSE))</f>
        <v>Yes</v>
      </c>
      <c r="BE35" s="12" t="str">
        <f>IF(BB35="","",VLOOKUP(IF(ISNUMBER(TRIM(BB35)*1), VALUE(BB35), BB35), TecsysManifestRequiredValues5430039, 2, FALSE))</f>
        <v>Yes</v>
      </c>
      <c r="BF35" s="13" t="str">
        <f>IF(BB35="","",VLOOKUP(IF(ISNUMBER(TRIM(BB35)*1), VALUE(BB35), BB35), TecsysManifestRequiredValues5430039, 2, FALSE))</f>
        <v>Yes</v>
      </c>
      <c r="BG35" s="18" t="s">
        <v>52</v>
      </c>
      <c r="BH35" s="12" t="str">
        <f>IF(BG35="","",VLOOKUP(IF(ISNUMBER(TRIM(BG35)*1), VALUE(BG35), BG35), TecsysProBillRequiredValues5430039, 2, FALSE))</f>
        <v>No</v>
      </c>
      <c r="BI35" s="12" t="str">
        <f>IF(BG35="","",VLOOKUP(IF(ISNUMBER(TRIM(BG35)*1), VALUE(BG35), BG35), TecsysProBillRequiredValues5430039, 2, FALSE))</f>
        <v>No</v>
      </c>
      <c r="BJ35" s="12" t="str">
        <f>IF(BG35="","",VLOOKUP(IF(ISNUMBER(TRIM(BG35)*1), VALUE(BG35), BG35), TecsysProBillRequiredValues5430039, 2, FALSE))</f>
        <v>No</v>
      </c>
      <c r="BK35" s="13" t="str">
        <f>IF(BG35="","",VLOOKUP(IF(ISNUMBER(TRIM(BG35)*1), VALUE(BG35), BG35), TecsysProBillRequiredValues5430039, 2, FALSE))</f>
        <v>No</v>
      </c>
      <c r="BL35" s="18" t="s">
        <v>54</v>
      </c>
      <c r="BM35" s="12" t="str">
        <f>IF(BL35="","",VLOOKUP(IF(ISNUMBER(TRIM(BL35)*1), VALUE(BL35), BL35), TecsysVerifyTrailerValues5430039, 2, FALSE))</f>
        <v>Yes</v>
      </c>
      <c r="BN35" s="12" t="str">
        <f>IF(BL35="","",VLOOKUP(IF(ISNUMBER(TRIM(BL35)*1), VALUE(BL35), BL35), TecsysVerifyTrailerValues5430039, 2, FALSE))</f>
        <v>Yes</v>
      </c>
      <c r="BO35" s="12" t="str">
        <f>IF(BL35="","",VLOOKUP(IF(ISNUMBER(TRIM(BL35)*1), VALUE(BL35), BL35), TecsysVerifyTrailerValues5430039, 2, FALSE))</f>
        <v>Yes</v>
      </c>
      <c r="BP35" s="13" t="str">
        <f>IF(BL35="","",VLOOKUP(IF(ISNUMBER(TRIM(BL35)*1), VALUE(BL35), BL35), TecsysVerifyTrailerValues5430039, 2, FALSE))</f>
        <v>Yes</v>
      </c>
      <c r="BQ35" s="20">
        <v>0</v>
      </c>
      <c r="BR35" s="12" t="str">
        <f>IF(BQ35="","",VLOOKUP(IF(ISNUMBER(TRIM(BQ35)*1), VALUE(BQ35), BQ35), TecsysAutomaticShipCompleteValues5430039, 2, FALSE))</f>
        <v>No</v>
      </c>
      <c r="BS35" s="12" t="str">
        <f>IF(BQ35="","",VLOOKUP(IF(ISNUMBER(TRIM(BQ35)*1), VALUE(BQ35), BQ35), TecsysAutomaticShipCompleteValues5430039, 2, FALSE))</f>
        <v>No</v>
      </c>
      <c r="BT35" s="12" t="str">
        <f>IF(BQ35="","",VLOOKUP(IF(ISNUMBER(TRIM(BQ35)*1), VALUE(BQ35), BQ35), TecsysAutomaticShipCompleteValues5430039, 2, FALSE))</f>
        <v>No</v>
      </c>
      <c r="BU35" s="14" t="str">
        <f>IF(BQ35="","",VLOOKUP(IF(ISNUMBER(TRIM(BQ35)*1), VALUE(BQ35), BQ35), TecsysAutomaticShipCompleteValues5430039, 2, FALSE))</f>
        <v>No</v>
      </c>
      <c r="BV35" s="18" t="s">
        <v>53</v>
      </c>
      <c r="BW35" s="18" t="s">
        <v>53</v>
      </c>
      <c r="BX35" s="24">
        <v>500</v>
      </c>
      <c r="BY35" s="18" t="s">
        <v>52</v>
      </c>
      <c r="BZ35" s="12" t="str">
        <f>IF(BY35="","",VLOOKUP(IF(ISNUMBER(TRIM(BY35)*1), VALUE(BY35), BY35), TecsysAllowFreightChargesValues5430039, 2, FALSE))</f>
        <v>No</v>
      </c>
      <c r="CA35" s="12" t="str">
        <f>IF(BY35="","",VLOOKUP(IF(ISNUMBER(TRIM(BY35)*1), VALUE(BY35), BY35), TecsysAllowFreightChargesValues5430039, 2, FALSE))</f>
        <v>No</v>
      </c>
      <c r="CB35" s="12" t="str">
        <f>IF(BY35="","",VLOOKUP(IF(ISNUMBER(TRIM(BY35)*1), VALUE(BY35), BY35), TecsysAllowFreightChargesValues5430039, 2, FALSE))</f>
        <v>No</v>
      </c>
      <c r="CC35" s="13" t="str">
        <f>IF(BY35="","",VLOOKUP(IF(ISNUMBER(TRIM(BY35)*1), VALUE(BY35), BY35), TecsysAllowFreightChargesValues5430039, 2, FALSE))</f>
        <v>No</v>
      </c>
      <c r="CD35" s="25">
        <v>59</v>
      </c>
    </row>
  </sheetData>
  <dataValidations count="5">
    <dataValidation type="list" allowBlank="1" showErrorMessage="1" errorTitle="Error" error="The value is not valid. Please verify the header comment for the list of allowed values." sqref="G3:G35">
      <formula1>"A,T,L,P,O"</formula1>
    </dataValidation>
    <dataValidation type="list" allowBlank="1" showErrorMessage="1" errorTitle="Error" error="The value is not valid. Please verify the header comment for the list of allowed values." sqref="BY3:BY35 AR3:AR35 AM3:AM35 L3:L35 BL3:BL35 BG3:BG35 AW3:AW35 BB3:BB35">
      <formula1>"Y,N"</formula1>
    </dataValidation>
    <dataValidation type="list" allowBlank="1" showErrorMessage="1" errorTitle="Error" error="The value is not valid. Please verify the header comment for the list of allowed values." sqref="BQ3:BQ35 R3:R35 AH3:AH35">
      <formula1>"1,0"</formula1>
    </dataValidation>
    <dataValidation type="list" allowBlank="1" showErrorMessage="1" errorTitle="Error" error="The value is not valid. Please verify the header comment for the list of allowed values." sqref="AC3:AC35 X3:X35">
      <formula1>"0,1,2"</formula1>
    </dataValidation>
    <dataValidation type="whole" allowBlank="1" showErrorMessage="1" errorTitle="Error" error="The integer is not valid." sqref="CD3:CD35 BX3:BX35">
      <formula1>-2147483648</formula1>
      <formula2>2147483647</formula2>
    </dataValidation>
  </dataValidations>
  <pageMargins left="0.7" right="0.7" top="0.75" bottom="0.75" header="0.3" footer="0.3"/>
  <pageSetup orientation="landscape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workbookViewId="0"/>
  </sheetViews>
  <sheetFormatPr defaultRowHeight="15"/>
  <cols>
    <col min="1" max="1" width="43" bestFit="1" customWidth="1"/>
    <col min="2" max="2" width="112" bestFit="1" customWidth="1"/>
  </cols>
  <sheetData>
    <row r="1" spans="1:2">
      <c r="A1" t="s">
        <v>119</v>
      </c>
      <c r="B1">
        <v>5430039</v>
      </c>
    </row>
    <row r="2" spans="1:2">
      <c r="A2" t="s">
        <v>120</v>
      </c>
      <c r="B2" s="26">
        <v>43558.463229166664</v>
      </c>
    </row>
    <row r="3" spans="1:2">
      <c r="A3" t="s">
        <v>121</v>
      </c>
      <c r="B3">
        <v>41</v>
      </c>
    </row>
    <row r="4" spans="1:2">
      <c r="A4" t="s">
        <v>123</v>
      </c>
      <c r="B4" t="s">
        <v>53</v>
      </c>
    </row>
    <row r="5" spans="1:2">
      <c r="A5" t="s">
        <v>124</v>
      </c>
      <c r="B5" t="s">
        <v>122</v>
      </c>
    </row>
    <row r="6" spans="1:2">
      <c r="A6" t="s">
        <v>125</v>
      </c>
      <c r="B6" t="s">
        <v>126</v>
      </c>
    </row>
    <row r="7" spans="1:2">
      <c r="A7" t="s">
        <v>127</v>
      </c>
      <c r="B7" t="s">
        <v>128</v>
      </c>
    </row>
    <row r="8" spans="1:2">
      <c r="A8" t="s">
        <v>129</v>
      </c>
      <c r="B8" t="s">
        <v>130</v>
      </c>
    </row>
    <row r="9" spans="1:2">
      <c r="A9" t="s">
        <v>131</v>
      </c>
      <c r="B9" t="s">
        <v>132</v>
      </c>
    </row>
    <row r="10" spans="1:2">
      <c r="A10" t="s">
        <v>133</v>
      </c>
      <c r="B10" t="s">
        <v>383</v>
      </c>
    </row>
    <row r="11" spans="1:2">
      <c r="A11" t="s">
        <v>134</v>
      </c>
      <c r="B11" t="s">
        <v>135</v>
      </c>
    </row>
    <row r="12" spans="1:2">
      <c r="A12" t="s">
        <v>136</v>
      </c>
      <c r="B12" t="s">
        <v>137</v>
      </c>
    </row>
    <row r="13" spans="1:2">
      <c r="A13" t="s">
        <v>138</v>
      </c>
      <c r="B13" t="s">
        <v>139</v>
      </c>
    </row>
    <row r="14" spans="1:2">
      <c r="A14" t="s">
        <v>140</v>
      </c>
      <c r="B14" t="s">
        <v>141</v>
      </c>
    </row>
    <row r="15" spans="1:2">
      <c r="A15" t="s">
        <v>142</v>
      </c>
      <c r="B15" t="s">
        <v>143</v>
      </c>
    </row>
    <row r="16" spans="1:2">
      <c r="A16" t="s">
        <v>144</v>
      </c>
      <c r="B16" t="s">
        <v>145</v>
      </c>
    </row>
    <row r="17" spans="1:2">
      <c r="A17" t="s">
        <v>146</v>
      </c>
      <c r="B17" t="s">
        <v>147</v>
      </c>
    </row>
    <row r="18" spans="1:2">
      <c r="A18" t="s">
        <v>148</v>
      </c>
      <c r="B18" t="s">
        <v>149</v>
      </c>
    </row>
    <row r="19" spans="1:2">
      <c r="A19" t="s">
        <v>150</v>
      </c>
      <c r="B19" t="s">
        <v>151</v>
      </c>
    </row>
    <row r="20" spans="1:2">
      <c r="A20" t="s">
        <v>152</v>
      </c>
      <c r="B20" t="s">
        <v>153</v>
      </c>
    </row>
    <row r="21" spans="1:2">
      <c r="A21" t="s">
        <v>154</v>
      </c>
      <c r="B21" t="s">
        <v>155</v>
      </c>
    </row>
    <row r="22" spans="1:2">
      <c r="A22" t="s">
        <v>156</v>
      </c>
      <c r="B22" t="s">
        <v>157</v>
      </c>
    </row>
    <row r="23" spans="1:2">
      <c r="A23" t="s">
        <v>158</v>
      </c>
      <c r="B23" t="s">
        <v>0</v>
      </c>
    </row>
    <row r="24" spans="1:2">
      <c r="A24" t="s">
        <v>159</v>
      </c>
      <c r="B24" t="s">
        <v>160</v>
      </c>
    </row>
    <row r="25" spans="1:2">
      <c r="A25" t="s">
        <v>161</v>
      </c>
      <c r="B25" t="s">
        <v>162</v>
      </c>
    </row>
    <row r="26" spans="1:2">
      <c r="A26" t="s">
        <v>163</v>
      </c>
      <c r="B26" t="s">
        <v>164</v>
      </c>
    </row>
    <row r="27" spans="1:2">
      <c r="A27" t="s">
        <v>165</v>
      </c>
      <c r="B27" t="s">
        <v>166</v>
      </c>
    </row>
    <row r="28" spans="1:2">
      <c r="A28" t="s">
        <v>167</v>
      </c>
      <c r="B28" t="s">
        <v>168</v>
      </c>
    </row>
    <row r="29" spans="1:2">
      <c r="A29" t="s">
        <v>169</v>
      </c>
      <c r="B29" t="s">
        <v>170</v>
      </c>
    </row>
    <row r="30" spans="1:2">
      <c r="A30" t="s">
        <v>171</v>
      </c>
      <c r="B30" t="s">
        <v>172</v>
      </c>
    </row>
    <row r="31" spans="1:2">
      <c r="A31" t="s">
        <v>173</v>
      </c>
      <c r="B31" t="s">
        <v>174</v>
      </c>
    </row>
    <row r="32" spans="1:2">
      <c r="A32" t="s">
        <v>175</v>
      </c>
      <c r="B32" t="s">
        <v>176</v>
      </c>
    </row>
    <row r="33" spans="1:2">
      <c r="A33" t="s">
        <v>177</v>
      </c>
      <c r="B33" t="s">
        <v>178</v>
      </c>
    </row>
    <row r="34" spans="1:2">
      <c r="A34" t="s">
        <v>179</v>
      </c>
      <c r="B34" t="s">
        <v>180</v>
      </c>
    </row>
    <row r="35" spans="1:2">
      <c r="A35" t="s">
        <v>181</v>
      </c>
      <c r="B35" t="s">
        <v>182</v>
      </c>
    </row>
    <row r="36" spans="1:2">
      <c r="A36" t="s">
        <v>183</v>
      </c>
      <c r="B36" t="s">
        <v>184</v>
      </c>
    </row>
    <row r="37" spans="1:2">
      <c r="A37" t="s">
        <v>185</v>
      </c>
      <c r="B37" t="s">
        <v>186</v>
      </c>
    </row>
    <row r="38" spans="1:2">
      <c r="A38" t="s">
        <v>187</v>
      </c>
      <c r="B38" t="s">
        <v>188</v>
      </c>
    </row>
    <row r="39" spans="1:2">
      <c r="A39" t="s">
        <v>189</v>
      </c>
      <c r="B39" t="s">
        <v>190</v>
      </c>
    </row>
    <row r="40" spans="1:2">
      <c r="A40" t="s">
        <v>191</v>
      </c>
      <c r="B40" t="s">
        <v>192</v>
      </c>
    </row>
    <row r="41" spans="1:2">
      <c r="A41" t="s">
        <v>193</v>
      </c>
      <c r="B41" t="s">
        <v>194</v>
      </c>
    </row>
    <row r="42" spans="1:2">
      <c r="A42" t="s">
        <v>195</v>
      </c>
      <c r="B42" t="s">
        <v>196</v>
      </c>
    </row>
    <row r="43" spans="1:2">
      <c r="A43" t="s">
        <v>197</v>
      </c>
      <c r="B43" t="s">
        <v>198</v>
      </c>
    </row>
    <row r="44" spans="1:2">
      <c r="A44" t="s">
        <v>199</v>
      </c>
      <c r="B44" t="s">
        <v>200</v>
      </c>
    </row>
    <row r="45" spans="1:2">
      <c r="A45" t="s">
        <v>201</v>
      </c>
      <c r="B45" t="s">
        <v>202</v>
      </c>
    </row>
    <row r="46" spans="1:2">
      <c r="A46" t="s">
        <v>203</v>
      </c>
      <c r="B46" t="s">
        <v>204</v>
      </c>
    </row>
    <row r="47" spans="1:2">
      <c r="A47" t="s">
        <v>205</v>
      </c>
      <c r="B47" t="s">
        <v>206</v>
      </c>
    </row>
    <row r="48" spans="1:2">
      <c r="A48" t="s">
        <v>207</v>
      </c>
      <c r="B48" t="s">
        <v>208</v>
      </c>
    </row>
    <row r="49" spans="1:2">
      <c r="A49" t="s">
        <v>209</v>
      </c>
      <c r="B49" t="s">
        <v>210</v>
      </c>
    </row>
    <row r="50" spans="1:2">
      <c r="A50" t="s">
        <v>211</v>
      </c>
      <c r="B50" t="s">
        <v>212</v>
      </c>
    </row>
    <row r="51" spans="1:2">
      <c r="A51" t="s">
        <v>213</v>
      </c>
      <c r="B51" t="s">
        <v>214</v>
      </c>
    </row>
    <row r="52" spans="1:2">
      <c r="A52" t="s">
        <v>215</v>
      </c>
      <c r="B52" t="s">
        <v>216</v>
      </c>
    </row>
    <row r="53" spans="1:2">
      <c r="A53" t="s">
        <v>217</v>
      </c>
      <c r="B53" t="s">
        <v>218</v>
      </c>
    </row>
    <row r="54" spans="1:2">
      <c r="A54" t="s">
        <v>219</v>
      </c>
      <c r="B54" t="s">
        <v>220</v>
      </c>
    </row>
    <row r="55" spans="1:2">
      <c r="A55" t="s">
        <v>221</v>
      </c>
      <c r="B55" t="s">
        <v>222</v>
      </c>
    </row>
    <row r="56" spans="1:2">
      <c r="A56" t="s">
        <v>223</v>
      </c>
      <c r="B56" t="s">
        <v>224</v>
      </c>
    </row>
    <row r="57" spans="1:2">
      <c r="A57" t="s">
        <v>225</v>
      </c>
      <c r="B57" t="s">
        <v>226</v>
      </c>
    </row>
    <row r="58" spans="1:2">
      <c r="A58" t="s">
        <v>227</v>
      </c>
      <c r="B58" t="s">
        <v>228</v>
      </c>
    </row>
    <row r="59" spans="1:2">
      <c r="A59" t="s">
        <v>229</v>
      </c>
      <c r="B59" t="s">
        <v>230</v>
      </c>
    </row>
    <row r="60" spans="1:2">
      <c r="A60" t="s">
        <v>231</v>
      </c>
      <c r="B60" t="s">
        <v>232</v>
      </c>
    </row>
    <row r="61" spans="1:2">
      <c r="A61" t="s">
        <v>233</v>
      </c>
      <c r="B61" t="s">
        <v>234</v>
      </c>
    </row>
    <row r="62" spans="1:2">
      <c r="A62" t="s">
        <v>235</v>
      </c>
      <c r="B62" t="s">
        <v>236</v>
      </c>
    </row>
    <row r="63" spans="1:2">
      <c r="A63" t="s">
        <v>237</v>
      </c>
      <c r="B63" t="s">
        <v>238</v>
      </c>
    </row>
    <row r="64" spans="1:2">
      <c r="A64" t="s">
        <v>239</v>
      </c>
      <c r="B64" t="s">
        <v>240</v>
      </c>
    </row>
    <row r="65" spans="1:2">
      <c r="A65" t="s">
        <v>241</v>
      </c>
      <c r="B65" t="s">
        <v>242</v>
      </c>
    </row>
    <row r="66" spans="1:2">
      <c r="A66" t="s">
        <v>243</v>
      </c>
      <c r="B66" t="s">
        <v>244</v>
      </c>
    </row>
    <row r="67" spans="1:2">
      <c r="A67" t="s">
        <v>245</v>
      </c>
      <c r="B67" t="s">
        <v>246</v>
      </c>
    </row>
    <row r="68" spans="1:2">
      <c r="A68" t="s">
        <v>247</v>
      </c>
      <c r="B68" t="s">
        <v>248</v>
      </c>
    </row>
    <row r="69" spans="1:2">
      <c r="A69" t="s">
        <v>249</v>
      </c>
      <c r="B69" t="s">
        <v>250</v>
      </c>
    </row>
    <row r="70" spans="1:2">
      <c r="A70" t="s">
        <v>251</v>
      </c>
      <c r="B70" t="s">
        <v>252</v>
      </c>
    </row>
    <row r="71" spans="1:2">
      <c r="A71" t="s">
        <v>253</v>
      </c>
      <c r="B71" t="s">
        <v>254</v>
      </c>
    </row>
    <row r="72" spans="1:2">
      <c r="A72" t="s">
        <v>255</v>
      </c>
      <c r="B72" t="s">
        <v>256</v>
      </c>
    </row>
    <row r="73" spans="1:2">
      <c r="A73" t="s">
        <v>257</v>
      </c>
      <c r="B73" t="s">
        <v>53</v>
      </c>
    </row>
    <row r="74" spans="1:2">
      <c r="A74" t="s">
        <v>258</v>
      </c>
      <c r="B74" t="s">
        <v>53</v>
      </c>
    </row>
    <row r="75" spans="1:2">
      <c r="A75" t="s">
        <v>259</v>
      </c>
      <c r="B75" t="s">
        <v>53</v>
      </c>
    </row>
    <row r="76" spans="1:2">
      <c r="A76" t="s">
        <v>260</v>
      </c>
      <c r="B76" t="s">
        <v>53</v>
      </c>
    </row>
    <row r="77" spans="1:2">
      <c r="A77" t="s">
        <v>261</v>
      </c>
      <c r="B77" t="s">
        <v>53</v>
      </c>
    </row>
    <row r="78" spans="1:2">
      <c r="A78" t="s">
        <v>262</v>
      </c>
      <c r="B78" t="s">
        <v>53</v>
      </c>
    </row>
    <row r="79" spans="1:2">
      <c r="A79" t="s">
        <v>263</v>
      </c>
      <c r="B79" t="s">
        <v>53</v>
      </c>
    </row>
    <row r="80" spans="1:2">
      <c r="A80" t="s">
        <v>264</v>
      </c>
      <c r="B80" t="s">
        <v>53</v>
      </c>
    </row>
    <row r="81" spans="1:2">
      <c r="A81" t="s">
        <v>265</v>
      </c>
      <c r="B81" t="s">
        <v>53</v>
      </c>
    </row>
    <row r="82" spans="1:2">
      <c r="A82" t="s">
        <v>266</v>
      </c>
      <c r="B82" t="s">
        <v>53</v>
      </c>
    </row>
    <row r="83" spans="1:2">
      <c r="A83" t="s">
        <v>267</v>
      </c>
      <c r="B83" t="s">
        <v>53</v>
      </c>
    </row>
    <row r="84" spans="1:2">
      <c r="A84" t="s">
        <v>268</v>
      </c>
      <c r="B84" t="s">
        <v>53</v>
      </c>
    </row>
    <row r="85" spans="1:2">
      <c r="A85" t="s">
        <v>269</v>
      </c>
      <c r="B85" t="s">
        <v>53</v>
      </c>
    </row>
    <row r="86" spans="1:2">
      <c r="A86" t="s">
        <v>270</v>
      </c>
      <c r="B86" t="s">
        <v>53</v>
      </c>
    </row>
    <row r="87" spans="1:2">
      <c r="A87" t="s">
        <v>271</v>
      </c>
      <c r="B87" t="s">
        <v>53</v>
      </c>
    </row>
    <row r="88" spans="1:2">
      <c r="A88" t="s">
        <v>272</v>
      </c>
      <c r="B88" t="s">
        <v>53</v>
      </c>
    </row>
    <row r="89" spans="1:2">
      <c r="A89" t="s">
        <v>273</v>
      </c>
      <c r="B89" t="s">
        <v>53</v>
      </c>
    </row>
    <row r="90" spans="1:2">
      <c r="A90" t="s">
        <v>274</v>
      </c>
      <c r="B90" t="s">
        <v>275</v>
      </c>
    </row>
    <row r="91" spans="1:2" ht="409.5">
      <c r="A91" t="s">
        <v>276</v>
      </c>
      <c r="B91" s="27" t="s">
        <v>384</v>
      </c>
    </row>
    <row r="92" spans="1:2">
      <c r="A92" t="s">
        <v>277</v>
      </c>
      <c r="B92" s="8" t="s">
        <v>385</v>
      </c>
    </row>
    <row r="94" spans="1:2">
      <c r="A94" t="s">
        <v>279</v>
      </c>
      <c r="B94" t="s">
        <v>280</v>
      </c>
    </row>
    <row r="95" spans="1:2">
      <c r="A95" t="s">
        <v>281</v>
      </c>
      <c r="B95" t="s">
        <v>282</v>
      </c>
    </row>
    <row r="96" spans="1:2">
      <c r="A96" t="s">
        <v>284</v>
      </c>
      <c r="B96" t="s">
        <v>285</v>
      </c>
    </row>
    <row r="97" spans="1:2">
      <c r="A97" t="s">
        <v>288</v>
      </c>
      <c r="B97" t="s">
        <v>289</v>
      </c>
    </row>
    <row r="98" spans="1:2">
      <c r="A98" t="s">
        <v>286</v>
      </c>
      <c r="B98" t="s">
        <v>287</v>
      </c>
    </row>
    <row r="99" spans="1:2">
      <c r="A99" t="s">
        <v>51</v>
      </c>
      <c r="B99" t="s">
        <v>283</v>
      </c>
    </row>
    <row r="100" spans="1:2">
      <c r="A100" t="s">
        <v>291</v>
      </c>
      <c r="B100" t="s">
        <v>292</v>
      </c>
    </row>
    <row r="101" spans="1:2">
      <c r="A101" t="s">
        <v>52</v>
      </c>
      <c r="B101" t="s">
        <v>294</v>
      </c>
    </row>
    <row r="102" spans="1:2">
      <c r="A102" t="s">
        <v>54</v>
      </c>
      <c r="B102" t="s">
        <v>293</v>
      </c>
    </row>
    <row r="103" spans="1:2">
      <c r="A103" t="s">
        <v>296</v>
      </c>
      <c r="B103" t="s">
        <v>297</v>
      </c>
    </row>
    <row r="104" spans="1:2">
      <c r="A104">
        <v>0</v>
      </c>
      <c r="B104" t="s">
        <v>294</v>
      </c>
    </row>
    <row r="105" spans="1:2">
      <c r="A105">
        <v>1</v>
      </c>
      <c r="B105" t="s">
        <v>293</v>
      </c>
    </row>
    <row r="106" spans="1:2">
      <c r="A106" t="s">
        <v>299</v>
      </c>
      <c r="B106" t="s">
        <v>300</v>
      </c>
    </row>
    <row r="107" spans="1:2">
      <c r="A107">
        <v>0</v>
      </c>
      <c r="B107" t="s">
        <v>301</v>
      </c>
    </row>
    <row r="108" spans="1:2">
      <c r="A108">
        <v>1</v>
      </c>
      <c r="B108" t="s">
        <v>302</v>
      </c>
    </row>
    <row r="109" spans="1:2">
      <c r="A109">
        <v>2</v>
      </c>
      <c r="B109" t="s">
        <v>303</v>
      </c>
    </row>
    <row r="110" spans="1:2">
      <c r="A110" t="s">
        <v>305</v>
      </c>
      <c r="B110" t="s">
        <v>306</v>
      </c>
    </row>
    <row r="111" spans="1:2">
      <c r="A111">
        <v>0</v>
      </c>
      <c r="B111" t="s">
        <v>301</v>
      </c>
    </row>
    <row r="112" spans="1:2">
      <c r="A112">
        <v>1</v>
      </c>
      <c r="B112" t="s">
        <v>302</v>
      </c>
    </row>
    <row r="113" spans="1:2">
      <c r="A113">
        <v>2</v>
      </c>
      <c r="B113" t="s">
        <v>303</v>
      </c>
    </row>
    <row r="114" spans="1:2">
      <c r="A114" t="s">
        <v>308</v>
      </c>
      <c r="B114" t="s">
        <v>309</v>
      </c>
    </row>
    <row r="115" spans="1:2">
      <c r="A115">
        <v>0</v>
      </c>
      <c r="B115" t="s">
        <v>294</v>
      </c>
    </row>
    <row r="116" spans="1:2">
      <c r="A116">
        <v>1</v>
      </c>
      <c r="B116" t="s">
        <v>293</v>
      </c>
    </row>
    <row r="117" spans="1:2">
      <c r="A117" t="s">
        <v>311</v>
      </c>
      <c r="B117" t="s">
        <v>312</v>
      </c>
    </row>
    <row r="118" spans="1:2">
      <c r="A118" t="s">
        <v>52</v>
      </c>
      <c r="B118" t="s">
        <v>294</v>
      </c>
    </row>
    <row r="119" spans="1:2">
      <c r="A119" t="s">
        <v>54</v>
      </c>
      <c r="B119" t="s">
        <v>293</v>
      </c>
    </row>
    <row r="120" spans="1:2">
      <c r="A120" t="s">
        <v>314</v>
      </c>
      <c r="B120" t="s">
        <v>315</v>
      </c>
    </row>
    <row r="121" spans="1:2">
      <c r="A121" t="s">
        <v>52</v>
      </c>
      <c r="B121" t="s">
        <v>294</v>
      </c>
    </row>
    <row r="122" spans="1:2">
      <c r="A122" t="s">
        <v>54</v>
      </c>
      <c r="B122" t="s">
        <v>293</v>
      </c>
    </row>
    <row r="123" spans="1:2">
      <c r="A123" t="s">
        <v>317</v>
      </c>
      <c r="B123" t="s">
        <v>318</v>
      </c>
    </row>
    <row r="124" spans="1:2">
      <c r="A124" t="s">
        <v>52</v>
      </c>
      <c r="B124" t="s">
        <v>294</v>
      </c>
    </row>
    <row r="125" spans="1:2">
      <c r="A125" t="s">
        <v>54</v>
      </c>
      <c r="B125" t="s">
        <v>293</v>
      </c>
    </row>
    <row r="126" spans="1:2">
      <c r="A126" t="s">
        <v>320</v>
      </c>
      <c r="B126" t="s">
        <v>321</v>
      </c>
    </row>
    <row r="127" spans="1:2">
      <c r="A127" t="s">
        <v>52</v>
      </c>
      <c r="B127" t="s">
        <v>294</v>
      </c>
    </row>
    <row r="128" spans="1:2">
      <c r="A128" t="s">
        <v>54</v>
      </c>
      <c r="B128" t="s">
        <v>293</v>
      </c>
    </row>
    <row r="129" spans="1:2">
      <c r="A129" t="s">
        <v>323</v>
      </c>
      <c r="B129" t="s">
        <v>324</v>
      </c>
    </row>
    <row r="130" spans="1:2">
      <c r="A130" t="s">
        <v>52</v>
      </c>
      <c r="B130" t="s">
        <v>294</v>
      </c>
    </row>
    <row r="131" spans="1:2">
      <c r="A131" t="s">
        <v>54</v>
      </c>
      <c r="B131" t="s">
        <v>293</v>
      </c>
    </row>
    <row r="132" spans="1:2">
      <c r="A132" t="s">
        <v>326</v>
      </c>
      <c r="B132" t="s">
        <v>327</v>
      </c>
    </row>
    <row r="133" spans="1:2">
      <c r="A133" t="s">
        <v>52</v>
      </c>
      <c r="B133" t="s">
        <v>294</v>
      </c>
    </row>
    <row r="134" spans="1:2">
      <c r="A134" t="s">
        <v>54</v>
      </c>
      <c r="B134" t="s">
        <v>293</v>
      </c>
    </row>
    <row r="135" spans="1:2">
      <c r="A135" t="s">
        <v>329</v>
      </c>
      <c r="B135" t="s">
        <v>330</v>
      </c>
    </row>
    <row r="136" spans="1:2">
      <c r="A136">
        <v>0</v>
      </c>
      <c r="B136" t="s">
        <v>294</v>
      </c>
    </row>
    <row r="137" spans="1:2">
      <c r="A137">
        <v>1</v>
      </c>
      <c r="B137" t="s">
        <v>293</v>
      </c>
    </row>
    <row r="138" spans="1:2">
      <c r="A138" t="s">
        <v>332</v>
      </c>
      <c r="B138" t="s">
        <v>333</v>
      </c>
    </row>
    <row r="139" spans="1:2">
      <c r="A139" t="s">
        <v>52</v>
      </c>
      <c r="B139" t="s">
        <v>294</v>
      </c>
    </row>
    <row r="140" spans="1:2">
      <c r="A140" t="s">
        <v>54</v>
      </c>
      <c r="B140" t="s">
        <v>293</v>
      </c>
    </row>
    <row r="141" spans="1:2">
      <c r="A141" t="s">
        <v>279</v>
      </c>
      <c r="B141" t="s">
        <v>280</v>
      </c>
    </row>
    <row r="142" spans="1:2">
      <c r="A142" t="s">
        <v>281</v>
      </c>
      <c r="B142" t="s">
        <v>282</v>
      </c>
    </row>
    <row r="143" spans="1:2">
      <c r="A143" t="s">
        <v>284</v>
      </c>
      <c r="B143" t="s">
        <v>285</v>
      </c>
    </row>
    <row r="144" spans="1:2">
      <c r="A144" t="s">
        <v>288</v>
      </c>
      <c r="B144" t="s">
        <v>289</v>
      </c>
    </row>
    <row r="145" spans="1:2">
      <c r="A145" t="s">
        <v>286</v>
      </c>
      <c r="B145" t="s">
        <v>287</v>
      </c>
    </row>
    <row r="146" spans="1:2">
      <c r="A146" t="s">
        <v>51</v>
      </c>
      <c r="B146" t="s">
        <v>283</v>
      </c>
    </row>
    <row r="147" spans="1:2">
      <c r="A147" t="s">
        <v>291</v>
      </c>
      <c r="B147" t="s">
        <v>292</v>
      </c>
    </row>
    <row r="148" spans="1:2">
      <c r="A148" t="s">
        <v>52</v>
      </c>
      <c r="B148" t="s">
        <v>294</v>
      </c>
    </row>
    <row r="149" spans="1:2">
      <c r="A149" t="s">
        <v>54</v>
      </c>
      <c r="B149" t="s">
        <v>293</v>
      </c>
    </row>
    <row r="150" spans="1:2">
      <c r="A150" t="s">
        <v>296</v>
      </c>
      <c r="B150" t="s">
        <v>297</v>
      </c>
    </row>
    <row r="151" spans="1:2">
      <c r="A151">
        <v>0</v>
      </c>
      <c r="B151" t="s">
        <v>294</v>
      </c>
    </row>
    <row r="152" spans="1:2">
      <c r="A152">
        <v>1</v>
      </c>
      <c r="B152" t="s">
        <v>293</v>
      </c>
    </row>
    <row r="153" spans="1:2">
      <c r="A153" t="s">
        <v>299</v>
      </c>
      <c r="B153" t="s">
        <v>300</v>
      </c>
    </row>
    <row r="154" spans="1:2">
      <c r="A154">
        <v>0</v>
      </c>
      <c r="B154" t="s">
        <v>301</v>
      </c>
    </row>
    <row r="155" spans="1:2">
      <c r="A155">
        <v>1</v>
      </c>
      <c r="B155" t="s">
        <v>302</v>
      </c>
    </row>
    <row r="156" spans="1:2">
      <c r="A156">
        <v>2</v>
      </c>
      <c r="B156" t="s">
        <v>303</v>
      </c>
    </row>
    <row r="157" spans="1:2">
      <c r="A157" t="s">
        <v>305</v>
      </c>
      <c r="B157" t="s">
        <v>306</v>
      </c>
    </row>
    <row r="158" spans="1:2">
      <c r="A158">
        <v>0</v>
      </c>
      <c r="B158" t="s">
        <v>301</v>
      </c>
    </row>
    <row r="159" spans="1:2">
      <c r="A159">
        <v>1</v>
      </c>
      <c r="B159" t="s">
        <v>302</v>
      </c>
    </row>
    <row r="160" spans="1:2">
      <c r="A160">
        <v>2</v>
      </c>
      <c r="B160" t="s">
        <v>303</v>
      </c>
    </row>
    <row r="161" spans="1:2">
      <c r="A161" t="s">
        <v>308</v>
      </c>
      <c r="B161" t="s">
        <v>309</v>
      </c>
    </row>
    <row r="162" spans="1:2">
      <c r="A162">
        <v>0</v>
      </c>
      <c r="B162" t="s">
        <v>294</v>
      </c>
    </row>
    <row r="163" spans="1:2">
      <c r="A163">
        <v>1</v>
      </c>
      <c r="B163" t="s">
        <v>293</v>
      </c>
    </row>
    <row r="164" spans="1:2">
      <c r="A164" t="s">
        <v>311</v>
      </c>
      <c r="B164" t="s">
        <v>312</v>
      </c>
    </row>
    <row r="165" spans="1:2">
      <c r="A165" t="s">
        <v>52</v>
      </c>
      <c r="B165" t="s">
        <v>294</v>
      </c>
    </row>
    <row r="166" spans="1:2">
      <c r="A166" t="s">
        <v>54</v>
      </c>
      <c r="B166" t="s">
        <v>293</v>
      </c>
    </row>
    <row r="167" spans="1:2">
      <c r="A167" t="s">
        <v>314</v>
      </c>
      <c r="B167" t="s">
        <v>315</v>
      </c>
    </row>
    <row r="168" spans="1:2">
      <c r="A168" t="s">
        <v>52</v>
      </c>
      <c r="B168" t="s">
        <v>294</v>
      </c>
    </row>
    <row r="169" spans="1:2">
      <c r="A169" t="s">
        <v>54</v>
      </c>
      <c r="B169" t="s">
        <v>293</v>
      </c>
    </row>
    <row r="170" spans="1:2">
      <c r="A170" t="s">
        <v>317</v>
      </c>
      <c r="B170" t="s">
        <v>318</v>
      </c>
    </row>
    <row r="171" spans="1:2">
      <c r="A171" t="s">
        <v>52</v>
      </c>
      <c r="B171" t="s">
        <v>294</v>
      </c>
    </row>
    <row r="172" spans="1:2">
      <c r="A172" t="s">
        <v>54</v>
      </c>
      <c r="B172" t="s">
        <v>293</v>
      </c>
    </row>
    <row r="173" spans="1:2">
      <c r="A173" t="s">
        <v>320</v>
      </c>
      <c r="B173" t="s">
        <v>321</v>
      </c>
    </row>
    <row r="174" spans="1:2">
      <c r="A174" t="s">
        <v>52</v>
      </c>
      <c r="B174" t="s">
        <v>294</v>
      </c>
    </row>
    <row r="175" spans="1:2">
      <c r="A175" t="s">
        <v>54</v>
      </c>
      <c r="B175" t="s">
        <v>293</v>
      </c>
    </row>
    <row r="176" spans="1:2">
      <c r="A176" t="s">
        <v>323</v>
      </c>
      <c r="B176" t="s">
        <v>324</v>
      </c>
    </row>
    <row r="177" spans="1:2">
      <c r="A177" t="s">
        <v>52</v>
      </c>
      <c r="B177" t="s">
        <v>294</v>
      </c>
    </row>
    <row r="178" spans="1:2">
      <c r="A178" t="s">
        <v>54</v>
      </c>
      <c r="B178" t="s">
        <v>293</v>
      </c>
    </row>
    <row r="179" spans="1:2">
      <c r="A179" t="s">
        <v>326</v>
      </c>
      <c r="B179" t="s">
        <v>327</v>
      </c>
    </row>
    <row r="180" spans="1:2">
      <c r="A180" t="s">
        <v>52</v>
      </c>
      <c r="B180" t="s">
        <v>294</v>
      </c>
    </row>
    <row r="181" spans="1:2">
      <c r="A181" t="s">
        <v>54</v>
      </c>
      <c r="B181" t="s">
        <v>293</v>
      </c>
    </row>
    <row r="182" spans="1:2">
      <c r="A182" t="s">
        <v>329</v>
      </c>
      <c r="B182" t="s">
        <v>330</v>
      </c>
    </row>
    <row r="183" spans="1:2">
      <c r="A183">
        <v>0</v>
      </c>
      <c r="B183" t="s">
        <v>294</v>
      </c>
    </row>
    <row r="184" spans="1:2">
      <c r="A184">
        <v>1</v>
      </c>
      <c r="B184" t="s">
        <v>293</v>
      </c>
    </row>
    <row r="185" spans="1:2">
      <c r="A185" t="s">
        <v>332</v>
      </c>
      <c r="B185" t="s">
        <v>333</v>
      </c>
    </row>
    <row r="186" spans="1:2">
      <c r="A186" t="s">
        <v>52</v>
      </c>
      <c r="B186" t="s">
        <v>294</v>
      </c>
    </row>
    <row r="187" spans="1:2">
      <c r="A187" t="s">
        <v>54</v>
      </c>
      <c r="B187" t="s">
        <v>293</v>
      </c>
    </row>
    <row r="188" spans="1:2">
      <c r="A188" t="s">
        <v>279</v>
      </c>
      <c r="B188" t="s">
        <v>280</v>
      </c>
    </row>
    <row r="189" spans="1:2">
      <c r="A189" t="s">
        <v>281</v>
      </c>
      <c r="B189" t="s">
        <v>282</v>
      </c>
    </row>
    <row r="190" spans="1:2">
      <c r="A190" t="s">
        <v>284</v>
      </c>
      <c r="B190" t="s">
        <v>285</v>
      </c>
    </row>
    <row r="191" spans="1:2">
      <c r="A191" t="s">
        <v>288</v>
      </c>
      <c r="B191" t="s">
        <v>289</v>
      </c>
    </row>
    <row r="192" spans="1:2">
      <c r="A192" t="s">
        <v>286</v>
      </c>
      <c r="B192" t="s">
        <v>287</v>
      </c>
    </row>
    <row r="193" spans="1:2">
      <c r="A193" t="s">
        <v>51</v>
      </c>
      <c r="B193" t="s">
        <v>283</v>
      </c>
    </row>
    <row r="194" spans="1:2">
      <c r="A194" t="s">
        <v>291</v>
      </c>
      <c r="B194" t="s">
        <v>292</v>
      </c>
    </row>
    <row r="195" spans="1:2">
      <c r="A195" t="s">
        <v>52</v>
      </c>
      <c r="B195" t="s">
        <v>294</v>
      </c>
    </row>
    <row r="196" spans="1:2">
      <c r="A196" t="s">
        <v>54</v>
      </c>
      <c r="B196" t="s">
        <v>293</v>
      </c>
    </row>
    <row r="197" spans="1:2">
      <c r="A197" t="s">
        <v>296</v>
      </c>
      <c r="B197" t="s">
        <v>297</v>
      </c>
    </row>
    <row r="198" spans="1:2">
      <c r="A198">
        <v>0</v>
      </c>
      <c r="B198" t="s">
        <v>294</v>
      </c>
    </row>
    <row r="199" spans="1:2">
      <c r="A199">
        <v>1</v>
      </c>
      <c r="B199" t="s">
        <v>293</v>
      </c>
    </row>
    <row r="200" spans="1:2">
      <c r="A200" t="s">
        <v>299</v>
      </c>
      <c r="B200" t="s">
        <v>300</v>
      </c>
    </row>
    <row r="201" spans="1:2">
      <c r="A201">
        <v>0</v>
      </c>
      <c r="B201" t="s">
        <v>301</v>
      </c>
    </row>
    <row r="202" spans="1:2">
      <c r="A202">
        <v>1</v>
      </c>
      <c r="B202" t="s">
        <v>302</v>
      </c>
    </row>
    <row r="203" spans="1:2">
      <c r="A203">
        <v>2</v>
      </c>
      <c r="B203" t="s">
        <v>303</v>
      </c>
    </row>
    <row r="204" spans="1:2">
      <c r="A204" t="s">
        <v>305</v>
      </c>
      <c r="B204" t="s">
        <v>306</v>
      </c>
    </row>
    <row r="205" spans="1:2">
      <c r="A205">
        <v>0</v>
      </c>
      <c r="B205" t="s">
        <v>301</v>
      </c>
    </row>
    <row r="206" spans="1:2">
      <c r="A206">
        <v>1</v>
      </c>
      <c r="B206" t="s">
        <v>302</v>
      </c>
    </row>
    <row r="207" spans="1:2">
      <c r="A207">
        <v>2</v>
      </c>
      <c r="B207" t="s">
        <v>303</v>
      </c>
    </row>
    <row r="208" spans="1:2">
      <c r="A208" t="s">
        <v>308</v>
      </c>
      <c r="B208" t="s">
        <v>309</v>
      </c>
    </row>
    <row r="209" spans="1:2">
      <c r="A209">
        <v>0</v>
      </c>
      <c r="B209" t="s">
        <v>294</v>
      </c>
    </row>
    <row r="210" spans="1:2">
      <c r="A210">
        <v>1</v>
      </c>
      <c r="B210" t="s">
        <v>293</v>
      </c>
    </row>
    <row r="211" spans="1:2">
      <c r="A211" t="s">
        <v>311</v>
      </c>
      <c r="B211" t="s">
        <v>312</v>
      </c>
    </row>
    <row r="212" spans="1:2">
      <c r="A212" t="s">
        <v>52</v>
      </c>
      <c r="B212" t="s">
        <v>294</v>
      </c>
    </row>
    <row r="213" spans="1:2">
      <c r="A213" t="s">
        <v>54</v>
      </c>
      <c r="B213" t="s">
        <v>293</v>
      </c>
    </row>
    <row r="214" spans="1:2">
      <c r="A214" t="s">
        <v>314</v>
      </c>
      <c r="B214" t="s">
        <v>315</v>
      </c>
    </row>
    <row r="215" spans="1:2">
      <c r="A215" t="s">
        <v>52</v>
      </c>
      <c r="B215" t="s">
        <v>294</v>
      </c>
    </row>
    <row r="216" spans="1:2">
      <c r="A216" t="s">
        <v>54</v>
      </c>
      <c r="B216" t="s">
        <v>293</v>
      </c>
    </row>
    <row r="217" spans="1:2">
      <c r="A217" t="s">
        <v>317</v>
      </c>
      <c r="B217" t="s">
        <v>318</v>
      </c>
    </row>
    <row r="218" spans="1:2">
      <c r="A218" t="s">
        <v>52</v>
      </c>
      <c r="B218" t="s">
        <v>294</v>
      </c>
    </row>
    <row r="219" spans="1:2">
      <c r="A219" t="s">
        <v>54</v>
      </c>
      <c r="B219" t="s">
        <v>293</v>
      </c>
    </row>
    <row r="220" spans="1:2">
      <c r="A220" t="s">
        <v>320</v>
      </c>
      <c r="B220" t="s">
        <v>321</v>
      </c>
    </row>
    <row r="221" spans="1:2">
      <c r="A221" t="s">
        <v>52</v>
      </c>
      <c r="B221" t="s">
        <v>294</v>
      </c>
    </row>
    <row r="222" spans="1:2">
      <c r="A222" t="s">
        <v>54</v>
      </c>
      <c r="B222" t="s">
        <v>293</v>
      </c>
    </row>
    <row r="223" spans="1:2">
      <c r="A223" t="s">
        <v>323</v>
      </c>
      <c r="B223" t="s">
        <v>324</v>
      </c>
    </row>
    <row r="224" spans="1:2">
      <c r="A224" t="s">
        <v>52</v>
      </c>
      <c r="B224" t="s">
        <v>294</v>
      </c>
    </row>
    <row r="225" spans="1:2">
      <c r="A225" t="s">
        <v>54</v>
      </c>
      <c r="B225" t="s">
        <v>293</v>
      </c>
    </row>
    <row r="226" spans="1:2">
      <c r="A226" t="s">
        <v>326</v>
      </c>
      <c r="B226" t="s">
        <v>327</v>
      </c>
    </row>
    <row r="227" spans="1:2">
      <c r="A227" t="s">
        <v>52</v>
      </c>
      <c r="B227" t="s">
        <v>294</v>
      </c>
    </row>
    <row r="228" spans="1:2">
      <c r="A228" t="s">
        <v>54</v>
      </c>
      <c r="B228" t="s">
        <v>293</v>
      </c>
    </row>
    <row r="229" spans="1:2">
      <c r="A229" t="s">
        <v>329</v>
      </c>
      <c r="B229" t="s">
        <v>330</v>
      </c>
    </row>
    <row r="230" spans="1:2">
      <c r="A230">
        <v>0</v>
      </c>
      <c r="B230" t="s">
        <v>294</v>
      </c>
    </row>
    <row r="231" spans="1:2">
      <c r="A231">
        <v>1</v>
      </c>
      <c r="B231" t="s">
        <v>293</v>
      </c>
    </row>
    <row r="232" spans="1:2">
      <c r="A232" t="s">
        <v>332</v>
      </c>
      <c r="B232" t="s">
        <v>333</v>
      </c>
    </row>
    <row r="233" spans="1:2">
      <c r="A233" t="s">
        <v>52</v>
      </c>
      <c r="B233" t="s">
        <v>294</v>
      </c>
    </row>
    <row r="234" spans="1:2">
      <c r="A234" t="s">
        <v>54</v>
      </c>
      <c r="B234" t="s">
        <v>293</v>
      </c>
    </row>
    <row r="235" spans="1:2">
      <c r="A235" t="s">
        <v>279</v>
      </c>
      <c r="B235" t="s">
        <v>280</v>
      </c>
    </row>
    <row r="236" spans="1:2">
      <c r="A236" t="s">
        <v>281</v>
      </c>
      <c r="B236" t="s">
        <v>282</v>
      </c>
    </row>
    <row r="237" spans="1:2">
      <c r="A237" t="s">
        <v>284</v>
      </c>
      <c r="B237" t="s">
        <v>285</v>
      </c>
    </row>
    <row r="238" spans="1:2">
      <c r="A238" t="s">
        <v>288</v>
      </c>
      <c r="B238" t="s">
        <v>289</v>
      </c>
    </row>
    <row r="239" spans="1:2">
      <c r="A239" t="s">
        <v>286</v>
      </c>
      <c r="B239" t="s">
        <v>287</v>
      </c>
    </row>
    <row r="240" spans="1:2">
      <c r="A240" t="s">
        <v>51</v>
      </c>
      <c r="B240" t="s">
        <v>283</v>
      </c>
    </row>
    <row r="241" spans="1:2">
      <c r="A241" t="s">
        <v>291</v>
      </c>
      <c r="B241" t="s">
        <v>292</v>
      </c>
    </row>
    <row r="242" spans="1:2">
      <c r="A242" t="s">
        <v>52</v>
      </c>
      <c r="B242" t="s">
        <v>294</v>
      </c>
    </row>
    <row r="243" spans="1:2">
      <c r="A243" t="s">
        <v>54</v>
      </c>
      <c r="B243" t="s">
        <v>293</v>
      </c>
    </row>
    <row r="244" spans="1:2">
      <c r="A244" t="s">
        <v>296</v>
      </c>
      <c r="B244" t="s">
        <v>297</v>
      </c>
    </row>
    <row r="245" spans="1:2">
      <c r="A245">
        <v>0</v>
      </c>
      <c r="B245" t="s">
        <v>294</v>
      </c>
    </row>
    <row r="246" spans="1:2">
      <c r="A246">
        <v>1</v>
      </c>
      <c r="B246" t="s">
        <v>293</v>
      </c>
    </row>
    <row r="247" spans="1:2">
      <c r="A247" t="s">
        <v>299</v>
      </c>
      <c r="B247" t="s">
        <v>300</v>
      </c>
    </row>
    <row r="248" spans="1:2">
      <c r="A248">
        <v>0</v>
      </c>
      <c r="B248" t="s">
        <v>301</v>
      </c>
    </row>
    <row r="249" spans="1:2">
      <c r="A249">
        <v>1</v>
      </c>
      <c r="B249" t="s">
        <v>302</v>
      </c>
    </row>
    <row r="250" spans="1:2">
      <c r="A250">
        <v>2</v>
      </c>
      <c r="B250" t="s">
        <v>303</v>
      </c>
    </row>
    <row r="251" spans="1:2">
      <c r="A251" t="s">
        <v>305</v>
      </c>
      <c r="B251" t="s">
        <v>306</v>
      </c>
    </row>
    <row r="252" spans="1:2">
      <c r="A252">
        <v>0</v>
      </c>
      <c r="B252" t="s">
        <v>301</v>
      </c>
    </row>
    <row r="253" spans="1:2">
      <c r="A253">
        <v>1</v>
      </c>
      <c r="B253" t="s">
        <v>302</v>
      </c>
    </row>
    <row r="254" spans="1:2">
      <c r="A254">
        <v>2</v>
      </c>
      <c r="B254" t="s">
        <v>303</v>
      </c>
    </row>
    <row r="255" spans="1:2">
      <c r="A255" t="s">
        <v>308</v>
      </c>
      <c r="B255" t="s">
        <v>309</v>
      </c>
    </row>
    <row r="256" spans="1:2">
      <c r="A256">
        <v>0</v>
      </c>
      <c r="B256" t="s">
        <v>294</v>
      </c>
    </row>
    <row r="257" spans="1:2">
      <c r="A257">
        <v>1</v>
      </c>
      <c r="B257" t="s">
        <v>293</v>
      </c>
    </row>
    <row r="258" spans="1:2">
      <c r="A258" t="s">
        <v>311</v>
      </c>
      <c r="B258" t="s">
        <v>312</v>
      </c>
    </row>
    <row r="259" spans="1:2">
      <c r="A259" t="s">
        <v>52</v>
      </c>
      <c r="B259" t="s">
        <v>294</v>
      </c>
    </row>
    <row r="260" spans="1:2">
      <c r="A260" t="s">
        <v>54</v>
      </c>
      <c r="B260" t="s">
        <v>293</v>
      </c>
    </row>
    <row r="261" spans="1:2">
      <c r="A261" t="s">
        <v>314</v>
      </c>
      <c r="B261" t="s">
        <v>315</v>
      </c>
    </row>
    <row r="262" spans="1:2">
      <c r="A262" t="s">
        <v>52</v>
      </c>
      <c r="B262" t="s">
        <v>294</v>
      </c>
    </row>
    <row r="263" spans="1:2">
      <c r="A263" t="s">
        <v>54</v>
      </c>
      <c r="B263" t="s">
        <v>293</v>
      </c>
    </row>
    <row r="264" spans="1:2">
      <c r="A264" t="s">
        <v>317</v>
      </c>
      <c r="B264" t="s">
        <v>318</v>
      </c>
    </row>
    <row r="265" spans="1:2">
      <c r="A265" t="s">
        <v>52</v>
      </c>
      <c r="B265" t="s">
        <v>294</v>
      </c>
    </row>
    <row r="266" spans="1:2">
      <c r="A266" t="s">
        <v>54</v>
      </c>
      <c r="B266" t="s">
        <v>293</v>
      </c>
    </row>
    <row r="267" spans="1:2">
      <c r="A267" t="s">
        <v>320</v>
      </c>
      <c r="B267" t="s">
        <v>321</v>
      </c>
    </row>
    <row r="268" spans="1:2">
      <c r="A268" t="s">
        <v>52</v>
      </c>
      <c r="B268" t="s">
        <v>294</v>
      </c>
    </row>
    <row r="269" spans="1:2">
      <c r="A269" t="s">
        <v>54</v>
      </c>
      <c r="B269" t="s">
        <v>293</v>
      </c>
    </row>
    <row r="270" spans="1:2">
      <c r="A270" t="s">
        <v>323</v>
      </c>
      <c r="B270" t="s">
        <v>324</v>
      </c>
    </row>
    <row r="271" spans="1:2">
      <c r="A271" t="s">
        <v>52</v>
      </c>
      <c r="B271" t="s">
        <v>294</v>
      </c>
    </row>
    <row r="272" spans="1:2">
      <c r="A272" t="s">
        <v>54</v>
      </c>
      <c r="B272" t="s">
        <v>293</v>
      </c>
    </row>
    <row r="273" spans="1:2">
      <c r="A273" t="s">
        <v>326</v>
      </c>
      <c r="B273" t="s">
        <v>327</v>
      </c>
    </row>
    <row r="274" spans="1:2">
      <c r="A274" t="s">
        <v>52</v>
      </c>
      <c r="B274" t="s">
        <v>294</v>
      </c>
    </row>
    <row r="275" spans="1:2">
      <c r="A275" t="s">
        <v>54</v>
      </c>
      <c r="B275" t="s">
        <v>293</v>
      </c>
    </row>
    <row r="276" spans="1:2">
      <c r="A276" t="s">
        <v>329</v>
      </c>
      <c r="B276" t="s">
        <v>330</v>
      </c>
    </row>
    <row r="277" spans="1:2">
      <c r="A277">
        <v>0</v>
      </c>
      <c r="B277" t="s">
        <v>294</v>
      </c>
    </row>
    <row r="278" spans="1:2">
      <c r="A278">
        <v>1</v>
      </c>
      <c r="B278" t="s">
        <v>293</v>
      </c>
    </row>
    <row r="279" spans="1:2">
      <c r="A279" t="s">
        <v>332</v>
      </c>
      <c r="B279" t="s">
        <v>333</v>
      </c>
    </row>
    <row r="280" spans="1:2">
      <c r="A280" t="s">
        <v>52</v>
      </c>
      <c r="B280" t="s">
        <v>294</v>
      </c>
    </row>
    <row r="281" spans="1:2">
      <c r="A281" t="s">
        <v>54</v>
      </c>
      <c r="B281" t="s">
        <v>293</v>
      </c>
    </row>
  </sheetData>
  <sortState ref="A280:B281">
    <sortCondition ref="A2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Data</vt:lpstr>
      <vt:lpstr>Configuration</vt:lpstr>
      <vt:lpstr>TecsysAllowFreightChargesValues5430039</vt:lpstr>
      <vt:lpstr>TecsysAutomaticShipCompleteValues5430039</vt:lpstr>
      <vt:lpstr>TecsysBillOfLadingRequiredValues5430039</vt:lpstr>
      <vt:lpstr>TecsysCarrierLabelOptionValues5430039</vt:lpstr>
      <vt:lpstr>TecsysCarrierServiceTypeValues5430039</vt:lpstr>
      <vt:lpstr>TecsysDataRange</vt:lpstr>
      <vt:lpstr>TecsysManifestRequiredValues5430039</vt:lpstr>
      <vt:lpstr>TecsysMasterPackListRequiredValues5430039</vt:lpstr>
      <vt:lpstr>TecsysMdmEnabledValues5430039</vt:lpstr>
      <vt:lpstr>TecsysProBillRequiredValues5430039</vt:lpstr>
      <vt:lpstr>TecsysShippingLabelOptionValues5430039</vt:lpstr>
      <vt:lpstr>TecsysShippingLabelRequiredValues5430039</vt:lpstr>
      <vt:lpstr>TecsysSmallPackageValues5430039</vt:lpstr>
      <vt:lpstr>TecsysTmsEnabledValues5430039</vt:lpstr>
      <vt:lpstr>TecsysVerifyTrailerValues5430039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Marlun Valdez</cp:lastModifiedBy>
  <dcterms:created xsi:type="dcterms:W3CDTF">2019-03-14T22:04:51Z</dcterms:created>
  <dcterms:modified xsi:type="dcterms:W3CDTF">2019-04-03T19:17:52Z</dcterms:modified>
</cp:coreProperties>
</file>