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guzh\Desktop\"/>
    </mc:Choice>
  </mc:AlternateContent>
  <xr:revisionPtr revIDLastSave="0" documentId="13_ncr:1_{834FCFD0-A056-4066-8A3E-CE637127F1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F25" i="1"/>
  <c r="H25" i="1" s="1"/>
  <c r="F24" i="1"/>
  <c r="H24" i="1" s="1"/>
  <c r="F23" i="1"/>
  <c r="C29" i="1" s="1"/>
  <c r="F22" i="1"/>
  <c r="H22" i="1" s="1"/>
  <c r="F21" i="1"/>
  <c r="H21" i="1" s="1"/>
  <c r="F20" i="1"/>
  <c r="H20" i="1" s="1"/>
  <c r="H19" i="1"/>
  <c r="G19" i="1"/>
  <c r="G4" i="1"/>
  <c r="H4" i="1"/>
  <c r="J4" i="1" s="1"/>
  <c r="N4" i="1" s="1"/>
  <c r="N3" i="1"/>
  <c r="G8" i="1"/>
  <c r="I8" i="1" s="1"/>
  <c r="G7" i="1"/>
  <c r="H7" i="1" s="1"/>
  <c r="G6" i="1"/>
  <c r="I6" i="1" s="1"/>
  <c r="G5" i="1"/>
  <c r="H5" i="1" s="1"/>
  <c r="I4" i="1"/>
  <c r="N5" i="1" l="1"/>
  <c r="I5" i="1"/>
  <c r="N6" i="1"/>
  <c r="H6" i="1"/>
  <c r="G25" i="1"/>
  <c r="G23" i="1"/>
  <c r="H23" i="1"/>
  <c r="G21" i="1"/>
  <c r="G20" i="1"/>
  <c r="I20" i="1" s="1"/>
  <c r="G22" i="1"/>
  <c r="G24" i="1"/>
  <c r="G9" i="1"/>
  <c r="H9" i="1" s="1"/>
  <c r="I3" i="1"/>
  <c r="H3" i="1"/>
  <c r="I7" i="1"/>
  <c r="H8" i="1"/>
  <c r="J5" i="1"/>
  <c r="J6" i="1" s="1"/>
  <c r="J7" i="1" s="1"/>
  <c r="C30" i="1" l="1"/>
  <c r="D28" i="1"/>
  <c r="C28" i="1"/>
  <c r="I21" i="1"/>
  <c r="I22" i="1" s="1"/>
  <c r="I23" i="1" s="1"/>
  <c r="I24" i="1" s="1"/>
  <c r="I25" i="1" s="1"/>
  <c r="C31" i="1" s="1"/>
  <c r="I9" i="1"/>
  <c r="J8" i="1"/>
  <c r="J9" i="1" s="1"/>
  <c r="N7" i="1" s="1"/>
  <c r="N8" i="1" s="1"/>
  <c r="C32" i="1" l="1"/>
</calcChain>
</file>

<file path=xl/sharedStrings.xml><?xml version="1.0" encoding="utf-8"?>
<sst xmlns="http://schemas.openxmlformats.org/spreadsheetml/2006/main" count="42" uniqueCount="22">
  <si>
    <t>ID</t>
  </si>
  <si>
    <t>x</t>
  </si>
  <si>
    <t>y</t>
  </si>
  <si>
    <t>Ready</t>
  </si>
  <si>
    <t>Due</t>
  </si>
  <si>
    <t>D-R</t>
  </si>
  <si>
    <t>R'</t>
  </si>
  <si>
    <t>D'</t>
  </si>
  <si>
    <t>T</t>
  </si>
  <si>
    <t>D-D'</t>
  </si>
  <si>
    <t>R-D</t>
  </si>
  <si>
    <t>R'-R</t>
  </si>
  <si>
    <t>0-R'</t>
  </si>
  <si>
    <t>fixed</t>
  </si>
  <si>
    <t>variable</t>
  </si>
  <si>
    <t>penalty R</t>
  </si>
  <si>
    <t>penalty D</t>
  </si>
  <si>
    <t>D-D' Depo</t>
  </si>
  <si>
    <t>penalty depo</t>
  </si>
  <si>
    <t>case</t>
  </si>
  <si>
    <t>Time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</si>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</sst>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workbookViewId="0">
      <selection activeCell="G15" sqref="G15"/>
    </sheetView>
  </sheetViews>
  <sheetFormatPr defaultRowHeight="14.4" x14ac:dyDescent="0.3"/>
  <cols>
    <col min="2" max="2" width="11.5546875" bestFit="1" customWidth="1"/>
    <col min="11" max="11" width="9.33203125" bestFit="1" customWidth="1"/>
  </cols>
  <sheetData>
    <row r="1" spans="2:14" ht="15" thickBot="1" x14ac:dyDescent="0.35"/>
    <row r="2" spans="2:14" ht="15" thickBot="1" x14ac:dyDescent="0.35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20</v>
      </c>
      <c r="K2" s="12" t="s">
        <v>19</v>
      </c>
    </row>
    <row r="3" spans="2:14" x14ac:dyDescent="0.3">
      <c r="B3" s="4">
        <v>0</v>
      </c>
      <c r="C3" s="8">
        <v>50</v>
      </c>
      <c r="D3" s="8">
        <v>60</v>
      </c>
      <c r="E3" s="8">
        <v>0</v>
      </c>
      <c r="F3" s="8">
        <v>257</v>
      </c>
      <c r="G3" s="8">
        <v>256.2738137423857</v>
      </c>
      <c r="H3" s="8">
        <f t="shared" ref="H3:H9" si="0">E3-(G3*0.2)</f>
        <v>-51.254762748477141</v>
      </c>
      <c r="I3" s="8">
        <f t="shared" ref="I3:I9" si="1">F3+(G3*0.2)</f>
        <v>308.25476274847716</v>
      </c>
      <c r="J3" s="8">
        <v>0</v>
      </c>
      <c r="K3" s="5"/>
      <c r="M3" s="2" t="s">
        <v>13</v>
      </c>
      <c r="N3" s="3">
        <f>2*5*SQRT((D8-D3)^2+(C8-C3)^2)</f>
        <v>1414.2135623730951</v>
      </c>
    </row>
    <row r="4" spans="2:14" x14ac:dyDescent="0.3">
      <c r="B4" s="4">
        <v>1</v>
      </c>
      <c r="C4" s="8">
        <v>60</v>
      </c>
      <c r="D4" s="8">
        <v>70</v>
      </c>
      <c r="E4" s="8">
        <v>10</v>
      </c>
      <c r="F4" s="8">
        <v>14</v>
      </c>
      <c r="G4" s="8">
        <f t="shared" ref="G4" si="2">F4-E4</f>
        <v>4</v>
      </c>
      <c r="H4" s="8">
        <f t="shared" si="0"/>
        <v>9.1999999999999993</v>
      </c>
      <c r="I4" s="8">
        <f t="shared" si="1"/>
        <v>14.8</v>
      </c>
      <c r="J4" s="8">
        <f>MAX(SQRT((D4-D3)^2+(C4-C3)^2) + J3,H4)</f>
        <v>14.142135623730951</v>
      </c>
      <c r="K4" s="5" t="s">
        <v>9</v>
      </c>
      <c r="M4" s="4" t="s">
        <v>14</v>
      </c>
      <c r="N4" s="5">
        <f>J4*20</f>
        <v>282.84271247461902</v>
      </c>
    </row>
    <row r="5" spans="2:14" x14ac:dyDescent="0.3">
      <c r="B5" s="4">
        <v>2</v>
      </c>
      <c r="C5" s="8">
        <v>70</v>
      </c>
      <c r="D5" s="8">
        <v>80</v>
      </c>
      <c r="E5" s="8">
        <v>20</v>
      </c>
      <c r="F5" s="8">
        <v>30</v>
      </c>
      <c r="G5" s="8">
        <f>F5-E5</f>
        <v>10</v>
      </c>
      <c r="H5" s="8">
        <f t="shared" si="0"/>
        <v>18</v>
      </c>
      <c r="I5" s="8">
        <f t="shared" si="1"/>
        <v>32</v>
      </c>
      <c r="J5" s="8">
        <f t="shared" ref="J5:J6" si="3">MAX(SQRT((D5-D4)^2+(C5-C4)^2) + J4,H5)</f>
        <v>28.284271247461902</v>
      </c>
      <c r="K5" s="5" t="s">
        <v>10</v>
      </c>
      <c r="M5" s="4" t="s">
        <v>15</v>
      </c>
      <c r="N5" s="5">
        <f>G7*0.2*0.2</f>
        <v>4</v>
      </c>
    </row>
    <row r="6" spans="2:14" x14ac:dyDescent="0.3">
      <c r="B6" s="4">
        <v>3</v>
      </c>
      <c r="C6" s="8">
        <v>80</v>
      </c>
      <c r="D6" s="8">
        <v>90</v>
      </c>
      <c r="E6" s="8">
        <v>50</v>
      </c>
      <c r="F6" s="8">
        <v>100</v>
      </c>
      <c r="G6" s="8">
        <f>F6-E6</f>
        <v>50</v>
      </c>
      <c r="H6" s="8">
        <f t="shared" si="0"/>
        <v>40</v>
      </c>
      <c r="I6" s="8">
        <f t="shared" si="1"/>
        <v>110</v>
      </c>
      <c r="J6" s="8">
        <f t="shared" si="3"/>
        <v>42.426406871192853</v>
      </c>
      <c r="K6" s="5" t="s">
        <v>11</v>
      </c>
      <c r="M6" s="4" t="s">
        <v>16</v>
      </c>
      <c r="N6" s="5">
        <f>J4-F4</f>
        <v>0.14213562373095101</v>
      </c>
    </row>
    <row r="7" spans="2:14" ht="15" thickBot="1" x14ac:dyDescent="0.35">
      <c r="B7" s="4">
        <v>4</v>
      </c>
      <c r="C7" s="8">
        <v>90</v>
      </c>
      <c r="D7" s="8">
        <v>100</v>
      </c>
      <c r="E7" s="8">
        <v>100</v>
      </c>
      <c r="F7" s="8">
        <v>200</v>
      </c>
      <c r="G7" s="8">
        <f>F7-E7</f>
        <v>100</v>
      </c>
      <c r="H7" s="8">
        <f t="shared" si="0"/>
        <v>80</v>
      </c>
      <c r="I7" s="8">
        <f t="shared" si="1"/>
        <v>220</v>
      </c>
      <c r="J7" s="8">
        <f>MAX(SQRT((D7-D6)^2+(C7-C6)^2) + J6,H7)</f>
        <v>80</v>
      </c>
      <c r="K7" s="5" t="s">
        <v>12</v>
      </c>
      <c r="M7" s="6" t="s">
        <v>18</v>
      </c>
      <c r="N7" s="7">
        <f>J9-F9</f>
        <v>49.274169979695216</v>
      </c>
    </row>
    <row r="8" spans="2:14" x14ac:dyDescent="0.3">
      <c r="B8" s="4">
        <v>5</v>
      </c>
      <c r="C8" s="8">
        <v>150</v>
      </c>
      <c r="D8" s="8">
        <v>160</v>
      </c>
      <c r="E8" s="8">
        <v>160</v>
      </c>
      <c r="F8" s="8">
        <v>170</v>
      </c>
      <c r="G8" s="8">
        <f>F8-E8</f>
        <v>10</v>
      </c>
      <c r="H8" s="8">
        <f t="shared" si="0"/>
        <v>158</v>
      </c>
      <c r="I8" s="8">
        <f t="shared" si="1"/>
        <v>172</v>
      </c>
      <c r="J8" s="8">
        <f>MAX(SQRT((D8-D7)^2+(C8-C7)^2) + J7,H8)</f>
        <v>164.85281374238571</v>
      </c>
      <c r="K8" s="5" t="s">
        <v>10</v>
      </c>
      <c r="N8" s="1">
        <f>SUM(N3:N7)</f>
        <v>1750.4725804511404</v>
      </c>
    </row>
    <row r="9" spans="2:14" ht="15" thickBot="1" x14ac:dyDescent="0.35">
      <c r="B9" s="6">
        <v>0</v>
      </c>
      <c r="C9" s="9">
        <v>50</v>
      </c>
      <c r="D9" s="9">
        <v>60</v>
      </c>
      <c r="E9" s="9">
        <v>0</v>
      </c>
      <c r="F9" s="9">
        <v>257</v>
      </c>
      <c r="G9" s="9">
        <f>F9-E9</f>
        <v>257</v>
      </c>
      <c r="H9" s="9">
        <f t="shared" si="0"/>
        <v>-51.400000000000006</v>
      </c>
      <c r="I9" s="9">
        <f t="shared" si="1"/>
        <v>308.39999999999998</v>
      </c>
      <c r="J9" s="9">
        <f>MAX(SQRT((D9-D8)^2+(C9-C8)^2) + J8,H9)</f>
        <v>306.27416997969522</v>
      </c>
      <c r="K9" s="7" t="s">
        <v>17</v>
      </c>
    </row>
    <row r="17" spans="1:16" ht="15" thickBot="1" x14ac:dyDescent="0.35"/>
    <row r="18" spans="1:16" x14ac:dyDescent="0.3">
      <c r="A18" t="s">
        <v>0</v>
      </c>
      <c r="B18" t="s">
        <v>1</v>
      </c>
      <c r="C18" t="s">
        <v>2</v>
      </c>
      <c r="D18" s="2" t="s">
        <v>3</v>
      </c>
      <c r="E18" s="3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16" x14ac:dyDescent="0.3">
      <c r="A19">
        <v>0</v>
      </c>
      <c r="B19">
        <v>500</v>
      </c>
      <c r="C19">
        <v>600</v>
      </c>
      <c r="D19" s="4">
        <v>0</v>
      </c>
      <c r="E19" s="5">
        <v>2570</v>
      </c>
      <c r="F19">
        <v>256.2738137423857</v>
      </c>
      <c r="G19">
        <f t="shared" ref="G19:G25" si="4">D19-(F19*0.2)</f>
        <v>-51.254762748477141</v>
      </c>
      <c r="H19">
        <f t="shared" ref="H19:H25" si="5">E19+(F19*0.2)</f>
        <v>2621.2547627484773</v>
      </c>
      <c r="I19">
        <v>0</v>
      </c>
      <c r="P19" t="s">
        <v>21</v>
      </c>
    </row>
    <row r="20" spans="1:16" x14ac:dyDescent="0.3">
      <c r="A20">
        <v>1</v>
      </c>
      <c r="B20">
        <v>600</v>
      </c>
      <c r="C20">
        <v>700</v>
      </c>
      <c r="D20" s="4">
        <v>100</v>
      </c>
      <c r="E20" s="5">
        <v>140</v>
      </c>
      <c r="F20">
        <f t="shared" ref="F20" si="6">E20-D20</f>
        <v>40</v>
      </c>
      <c r="G20">
        <f t="shared" si="4"/>
        <v>92</v>
      </c>
      <c r="H20">
        <f t="shared" si="5"/>
        <v>148</v>
      </c>
      <c r="I20">
        <f>MAX(SQRT((C20-C19)^2+(B20-B19)^2) + I19,G20)</f>
        <v>141.42135623730951</v>
      </c>
      <c r="K20" t="s">
        <v>9</v>
      </c>
    </row>
    <row r="21" spans="1:16" x14ac:dyDescent="0.3">
      <c r="A21">
        <v>2</v>
      </c>
      <c r="B21">
        <v>700</v>
      </c>
      <c r="C21">
        <v>800</v>
      </c>
      <c r="D21" s="4">
        <v>200</v>
      </c>
      <c r="E21" s="5">
        <v>300</v>
      </c>
      <c r="F21">
        <f>E21-D21</f>
        <v>100</v>
      </c>
      <c r="G21">
        <f t="shared" si="4"/>
        <v>180</v>
      </c>
      <c r="H21">
        <f t="shared" si="5"/>
        <v>320</v>
      </c>
      <c r="I21">
        <f t="shared" ref="I21:I22" si="7">MAX(SQRT((C21-C20)^2+(B21-B20)^2) + I20,G21)</f>
        <v>282.84271247461902</v>
      </c>
      <c r="K21" t="s">
        <v>10</v>
      </c>
    </row>
    <row r="22" spans="1:16" x14ac:dyDescent="0.3">
      <c r="A22">
        <v>3</v>
      </c>
      <c r="B22">
        <v>800</v>
      </c>
      <c r="C22">
        <v>900</v>
      </c>
      <c r="D22" s="4">
        <v>500</v>
      </c>
      <c r="E22" s="5">
        <v>1000</v>
      </c>
      <c r="F22">
        <f>E22-D22</f>
        <v>500</v>
      </c>
      <c r="G22">
        <f t="shared" si="4"/>
        <v>400</v>
      </c>
      <c r="H22">
        <f t="shared" si="5"/>
        <v>1100</v>
      </c>
      <c r="I22">
        <f t="shared" si="7"/>
        <v>424.26406871192853</v>
      </c>
      <c r="K22" t="s">
        <v>11</v>
      </c>
    </row>
    <row r="23" spans="1:16" x14ac:dyDescent="0.3">
      <c r="A23">
        <v>4</v>
      </c>
      <c r="B23">
        <v>900</v>
      </c>
      <c r="C23">
        <v>1000</v>
      </c>
      <c r="D23" s="4">
        <v>1000</v>
      </c>
      <c r="E23" s="5">
        <v>2000</v>
      </c>
      <c r="F23">
        <f>E23-D23</f>
        <v>1000</v>
      </c>
      <c r="G23">
        <f t="shared" si="4"/>
        <v>800</v>
      </c>
      <c r="H23">
        <f t="shared" si="5"/>
        <v>2200</v>
      </c>
      <c r="I23">
        <f>MAX(SQRT((C23-C22)^2+(B23-B22)^2) + I22,G23)</f>
        <v>800</v>
      </c>
      <c r="K23" t="s">
        <v>12</v>
      </c>
    </row>
    <row r="24" spans="1:16" x14ac:dyDescent="0.3">
      <c r="A24">
        <v>5</v>
      </c>
      <c r="B24">
        <v>1500</v>
      </c>
      <c r="C24">
        <v>1600</v>
      </c>
      <c r="D24" s="4">
        <v>1600</v>
      </c>
      <c r="E24" s="5">
        <v>1700</v>
      </c>
      <c r="F24">
        <f>E24-D24</f>
        <v>100</v>
      </c>
      <c r="G24">
        <f t="shared" si="4"/>
        <v>1580</v>
      </c>
      <c r="H24">
        <f t="shared" si="5"/>
        <v>1720</v>
      </c>
      <c r="I24">
        <f>MAX(SQRT((C24-C23)^2+(B24-B23)^2) + I23,G24)</f>
        <v>1648.5281374238571</v>
      </c>
      <c r="K24" t="s">
        <v>10</v>
      </c>
    </row>
    <row r="25" spans="1:16" ht="15" thickBot="1" x14ac:dyDescent="0.35">
      <c r="A25">
        <v>0</v>
      </c>
      <c r="B25">
        <v>500</v>
      </c>
      <c r="C25">
        <v>600</v>
      </c>
      <c r="D25" s="6">
        <v>0</v>
      </c>
      <c r="E25" s="7">
        <v>2570</v>
      </c>
      <c r="F25">
        <f>E25-D25</f>
        <v>2570</v>
      </c>
      <c r="G25">
        <f t="shared" si="4"/>
        <v>-514</v>
      </c>
      <c r="H25">
        <f t="shared" si="5"/>
        <v>3084</v>
      </c>
      <c r="I25">
        <f>MAX(SQRT((C25-C24)^2+(B25-B24)^2) + I24,G25)</f>
        <v>3062.7416997969522</v>
      </c>
      <c r="K25" t="s">
        <v>17</v>
      </c>
    </row>
    <row r="27" spans="1:16" x14ac:dyDescent="0.3">
      <c r="B27" t="s">
        <v>13</v>
      </c>
      <c r="C27">
        <f>2*5*SQRT((C24-C19)^2+(B24-B19)^2)</f>
        <v>14142.135623730952</v>
      </c>
    </row>
    <row r="28" spans="1:16" x14ac:dyDescent="0.3">
      <c r="B28" t="s">
        <v>14</v>
      </c>
      <c r="C28">
        <f>I20*20</f>
        <v>2828.4271247461902</v>
      </c>
      <c r="D28">
        <f>I20*20</f>
        <v>2828.4271247461902</v>
      </c>
    </row>
    <row r="29" spans="1:16" x14ac:dyDescent="0.3">
      <c r="B29" t="s">
        <v>15</v>
      </c>
      <c r="C29">
        <f>F23*0.2*0.2</f>
        <v>40</v>
      </c>
    </row>
    <row r="30" spans="1:16" x14ac:dyDescent="0.3">
      <c r="B30" t="s">
        <v>16</v>
      </c>
      <c r="C30">
        <f>I20-E20</f>
        <v>1.4213562373095101</v>
      </c>
      <c r="F30">
        <v>141.42099999999999</v>
      </c>
    </row>
    <row r="31" spans="1:16" x14ac:dyDescent="0.3">
      <c r="B31" t="s">
        <v>18</v>
      </c>
      <c r="C31">
        <f>I25-E25</f>
        <v>492.74169979695216</v>
      </c>
    </row>
    <row r="32" spans="1:16" x14ac:dyDescent="0.3">
      <c r="C32">
        <f>SUM(C27:C31)</f>
        <v>17504.725804511403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3A73-C001-4294-9CDF-993790FE2F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Kahraman</dc:creator>
  <cp:lastModifiedBy>Oğuzhan Kahraman</cp:lastModifiedBy>
  <dcterms:created xsi:type="dcterms:W3CDTF">2015-06-05T18:17:20Z</dcterms:created>
  <dcterms:modified xsi:type="dcterms:W3CDTF">2024-05-23T12:42:19Z</dcterms:modified>
</cp:coreProperties>
</file>