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bastianschmidt/Documents/Uni/Halle/2. Sem/LSS 3 Plotha/LSS3 Gruppenarbeit/"/>
    </mc:Choice>
  </mc:AlternateContent>
  <xr:revisionPtr revIDLastSave="0" documentId="13_ncr:1_{908462AC-7DB8-2C45-B19C-AB2F7423CF69}" xr6:coauthVersionLast="47" xr6:coauthVersionMax="47" xr10:uidLastSave="{00000000-0000-0000-0000-000000000000}"/>
  <bookViews>
    <workbookView xWindow="300" yWindow="800" windowWidth="50900" windowHeight="28000" xr2:uid="{A32503F0-4789-4844-A5E6-BB89C17A953B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0" i="1" l="1"/>
  <c r="S137" i="1"/>
  <c r="S144" i="1"/>
  <c r="S151" i="1"/>
  <c r="S158" i="1"/>
  <c r="S165" i="1"/>
  <c r="S172" i="1"/>
  <c r="S179" i="1"/>
  <c r="S186" i="1"/>
  <c r="S123" i="1"/>
  <c r="R186" i="1"/>
  <c r="R179" i="1"/>
  <c r="R172" i="1"/>
  <c r="R165" i="1"/>
  <c r="R158" i="1"/>
  <c r="R151" i="1"/>
  <c r="R144" i="1"/>
  <c r="R137" i="1"/>
  <c r="R130" i="1"/>
  <c r="R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2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AE41" i="1"/>
  <c r="AD41" i="1"/>
  <c r="AD40" i="1"/>
  <c r="AD39" i="1"/>
  <c r="AD38" i="1"/>
  <c r="AD37" i="1"/>
  <c r="AD36" i="1"/>
  <c r="AC41" i="1"/>
  <c r="AC40" i="1"/>
  <c r="AC39" i="1"/>
  <c r="AC38" i="1"/>
  <c r="AC37" i="1"/>
  <c r="AC36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U22" i="1" l="1"/>
  <c r="U23" i="1"/>
  <c r="U26" i="1"/>
  <c r="AF21" i="1" s="1"/>
  <c r="U25" i="1"/>
  <c r="AB24" i="1" s="1"/>
  <c r="U29" i="1"/>
  <c r="AG20" i="1" s="1"/>
  <c r="U30" i="1"/>
  <c r="AG21" i="1" s="1"/>
  <c r="U33" i="1"/>
  <c r="AG24" i="1" s="1"/>
  <c r="U32" i="1"/>
  <c r="AG22" i="1" s="1"/>
  <c r="AC22" i="1"/>
  <c r="X23" i="1"/>
  <c r="Y23" i="1" s="1"/>
  <c r="AB22" i="1"/>
  <c r="X22" i="1"/>
  <c r="Y22" i="1" s="1"/>
  <c r="U19" i="1"/>
  <c r="AB21" i="1" s="1"/>
  <c r="U28" i="1"/>
  <c r="U20" i="1"/>
  <c r="X20" i="1" s="1"/>
  <c r="Y20" i="1" s="1"/>
  <c r="U27" i="1"/>
  <c r="AE24" i="1" s="1"/>
  <c r="U24" i="1"/>
  <c r="AE22" i="1" s="1"/>
  <c r="U31" i="1"/>
  <c r="AG23" i="1" s="1"/>
  <c r="U21" i="1"/>
  <c r="AE21" i="1" s="1"/>
  <c r="AD21" i="1"/>
  <c r="AD20" i="1"/>
  <c r="X25" i="1"/>
  <c r="Y25" i="1" s="1"/>
  <c r="X26" i="1"/>
  <c r="Y26" i="1" s="1"/>
  <c r="AC24" i="1"/>
  <c r="AF20" i="1" l="1"/>
  <c r="X33" i="1"/>
  <c r="Y33" i="1" s="1"/>
  <c r="AC25" i="1"/>
  <c r="AB25" i="1"/>
  <c r="X29" i="1"/>
  <c r="Y29" i="1" s="1"/>
  <c r="AF25" i="1"/>
  <c r="X30" i="1"/>
  <c r="Y30" i="1" s="1"/>
  <c r="X32" i="1"/>
  <c r="Y32" i="1" s="1"/>
  <c r="AD25" i="1"/>
  <c r="AF22" i="1"/>
  <c r="X28" i="1"/>
  <c r="Y28" i="1" s="1"/>
  <c r="AD24" i="1"/>
  <c r="X19" i="1"/>
  <c r="Y19" i="1" s="1"/>
  <c r="AC20" i="1"/>
  <c r="AE20" i="1"/>
  <c r="AB23" i="1"/>
  <c r="AF23" i="1"/>
  <c r="X27" i="1"/>
  <c r="Y27" i="1" s="1"/>
  <c r="AC23" i="1"/>
  <c r="X24" i="1"/>
  <c r="Y24" i="1" s="1"/>
  <c r="AD23" i="1"/>
  <c r="X31" i="1"/>
  <c r="Y31" i="1" s="1"/>
  <c r="AE25" i="1"/>
  <c r="X21" i="1"/>
  <c r="Y21" i="1" s="1"/>
  <c r="U16" i="1"/>
  <c r="AB38" i="1"/>
  <c r="AA38" i="1"/>
  <c r="Z38" i="1"/>
  <c r="Y38" i="1"/>
  <c r="X38" i="1"/>
  <c r="W38" i="1"/>
  <c r="V38" i="1"/>
  <c r="V41" i="1"/>
  <c r="V40" i="1"/>
  <c r="X39" i="1"/>
  <c r="W39" i="1"/>
  <c r="V39" i="1"/>
  <c r="AB37" i="1"/>
  <c r="AA37" i="1"/>
  <c r="Z37" i="1"/>
  <c r="Y37" i="1"/>
  <c r="X37" i="1"/>
  <c r="W37" i="1"/>
  <c r="V37" i="1"/>
  <c r="U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2" i="1"/>
  <c r="U15" i="1"/>
  <c r="U14" i="1"/>
  <c r="U12" i="1"/>
  <c r="AG3" i="1" s="1"/>
  <c r="U13" i="1"/>
  <c r="AG4" i="1" s="1"/>
  <c r="U11" i="1"/>
  <c r="U10" i="1"/>
  <c r="AE7" i="1" s="1"/>
  <c r="U9" i="1"/>
  <c r="AF4" i="1" s="1"/>
  <c r="U8" i="1"/>
  <c r="AF3" i="1" s="1"/>
  <c r="U7" i="1"/>
  <c r="AE5" i="1" s="1"/>
  <c r="U6" i="1"/>
  <c r="AD4" i="1" s="1"/>
  <c r="U5" i="1"/>
  <c r="AB5" i="1" s="1"/>
  <c r="AB41" i="1"/>
  <c r="AB40" i="1"/>
  <c r="AB39" i="1"/>
  <c r="AA41" i="1"/>
  <c r="AA40" i="1"/>
  <c r="AA39" i="1"/>
  <c r="Z41" i="1"/>
  <c r="Z40" i="1"/>
  <c r="Z39" i="1"/>
  <c r="Y41" i="1"/>
  <c r="Y40" i="1"/>
  <c r="Y39" i="1"/>
  <c r="X41" i="1"/>
  <c r="X40" i="1"/>
  <c r="W41" i="1"/>
  <c r="W40" i="1"/>
  <c r="AB36" i="1"/>
  <c r="AA36" i="1"/>
  <c r="Z36" i="1"/>
  <c r="Y36" i="1"/>
  <c r="X36" i="1"/>
  <c r="W36" i="1"/>
  <c r="V36" i="1"/>
  <c r="U4" i="1"/>
  <c r="AE4" i="1" s="1"/>
  <c r="U3" i="1"/>
  <c r="AE3" i="1" s="1"/>
  <c r="X2" i="1"/>
  <c r="Y2" i="1" s="1"/>
  <c r="X15" i="1" l="1"/>
  <c r="Y15" i="1" s="1"/>
  <c r="AF5" i="1"/>
  <c r="AD7" i="1"/>
  <c r="X11" i="1"/>
  <c r="Y11" i="1" s="1"/>
  <c r="AG5" i="1"/>
  <c r="AD8" i="1"/>
  <c r="X16" i="1"/>
  <c r="Y16" i="1" s="1"/>
  <c r="X14" i="1"/>
  <c r="Y14" i="1" s="1"/>
  <c r="X7" i="1"/>
  <c r="Y7" i="1" s="1"/>
  <c r="X6" i="1"/>
  <c r="Y6" i="1" s="1"/>
  <c r="AC5" i="1"/>
  <c r="X5" i="1"/>
  <c r="Y5" i="1" s="1"/>
  <c r="AD6" i="1"/>
  <c r="AD3" i="1"/>
  <c r="X12" i="1"/>
  <c r="Y12" i="1" s="1"/>
  <c r="AC6" i="1"/>
  <c r="X10" i="1"/>
  <c r="Y10" i="1" s="1"/>
  <c r="AF6" i="1"/>
  <c r="X9" i="1"/>
  <c r="Y9" i="1" s="1"/>
  <c r="X8" i="1"/>
  <c r="Y8" i="1" s="1"/>
  <c r="AB7" i="1"/>
  <c r="X4" i="1"/>
  <c r="Y4" i="1" s="1"/>
  <c r="AC7" i="1"/>
  <c r="X3" i="1"/>
  <c r="Y3" i="1" s="1"/>
  <c r="AB8" i="1"/>
  <c r="AC8" i="1"/>
  <c r="AE8" i="1"/>
  <c r="X13" i="1"/>
  <c r="Y13" i="1" s="1"/>
  <c r="AB6" i="1"/>
  <c r="AC3" i="1"/>
  <c r="AG6" i="1"/>
  <c r="AG7" i="1"/>
  <c r="AF8" i="1"/>
  <c r="AB4" i="1"/>
</calcChain>
</file>

<file path=xl/sharedStrings.xml><?xml version="1.0" encoding="utf-8"?>
<sst xmlns="http://schemas.openxmlformats.org/spreadsheetml/2006/main" count="188" uniqueCount="69">
  <si>
    <t>Wassergehalt [g]</t>
  </si>
  <si>
    <t>Porometer [mmol m-2 s-1] / Wassergehalt [g]</t>
  </si>
  <si>
    <t>t-Wert</t>
  </si>
  <si>
    <t>p-Wert</t>
  </si>
  <si>
    <t>Freiheitsgrade</t>
  </si>
  <si>
    <t>Anzahl Fälle n</t>
  </si>
  <si>
    <t>Korrelationsmatrix (Pearson)</t>
  </si>
  <si>
    <t>Mittelwert</t>
  </si>
  <si>
    <t>Min</t>
  </si>
  <si>
    <t>1. Quartil</t>
  </si>
  <si>
    <t>Median</t>
  </si>
  <si>
    <t>3. Quartil</t>
  </si>
  <si>
    <t>Max</t>
  </si>
  <si>
    <t>Sdev</t>
  </si>
  <si>
    <t>Korrelationskoeff. r (Pearson)</t>
  </si>
  <si>
    <t>Ganzer Zeitraum</t>
  </si>
  <si>
    <t>Größter gemeinsamer Zeitraum</t>
  </si>
  <si>
    <t xml:space="preserve">Porometer [mmol m-2 s-1] </t>
  </si>
  <si>
    <t>Rang</t>
  </si>
  <si>
    <t>Korrelationsmatrix (Spearman)</t>
  </si>
  <si>
    <t>Korrelationskoeff. ρ (Spearman)</t>
  </si>
  <si>
    <t>Schiefe</t>
  </si>
  <si>
    <t>Kurtosis</t>
  </si>
  <si>
    <t>Shapiro-Wilk p-Wert</t>
  </si>
  <si>
    <t>Normalverteilung (α=0.05)</t>
  </si>
  <si>
    <t>nein</t>
  </si>
  <si>
    <t>NDMI (S2 B08/B11)</t>
  </si>
  <si>
    <t>NDMI (S2 B08/B11) / Porometer [mmol m-2 s-1]</t>
  </si>
  <si>
    <t>NDMI (S2 B08/B11) / Wassergehalt [g]</t>
  </si>
  <si>
    <t>NDMI (S2 B8A/B11)</t>
  </si>
  <si>
    <t>NDMI (S2 B08/B11) / NDMI (S2 B8A/B11)</t>
  </si>
  <si>
    <t>NDMI (S2 B8A/B11) / Porometer [mmol m-2 s-1]</t>
  </si>
  <si>
    <t>NDMI (S2 B8A/B11) / Wassergehalt [g]</t>
  </si>
  <si>
    <t>NDVI (S2 B04/B08)</t>
  </si>
  <si>
    <t>NDMI (S2 B08/B11) / NDVI (S2 B04/B08)</t>
  </si>
  <si>
    <t>NDMI (S2 B8A/B11) / NDVI (S2 B04/B08)</t>
  </si>
  <si>
    <t>NDVI (S2 B04/B08) / Porometer [mmol m-2 s-1]</t>
  </si>
  <si>
    <t>NDVI (S2 B04/B08) / Wassergehalt [g]</t>
  </si>
  <si>
    <t>NDVI (UAV B03/B05)</t>
  </si>
  <si>
    <t>NDMI (S2 B08/B11) / NDVI (UAV B03/B05)</t>
  </si>
  <si>
    <t>NDMI (S2 B8A/B11) / NDVI (UAV B03/B05)</t>
  </si>
  <si>
    <t>NDVI (S2 B04/B08) / NDVI (UAV B03/B05)</t>
  </si>
  <si>
    <t>NDVI (UAV B03/B05) / Porometer [mmol m-2 s-1]</t>
  </si>
  <si>
    <t>NDVI (UAV B03/B05) / Wassergehalt [g]</t>
  </si>
  <si>
    <t>Korrelationskoeff. ρ</t>
  </si>
  <si>
    <t>Korrelation (nach Spearman)</t>
  </si>
  <si>
    <r>
      <t>Porometer [mmol m</t>
    </r>
    <r>
      <rPr>
        <b/>
        <vertAlign val="superscript"/>
        <sz val="10"/>
        <color rgb="FF000000"/>
        <rFont val="Aptos Narrow"/>
      </rPr>
      <t>-2</t>
    </r>
    <r>
      <rPr>
        <b/>
        <sz val="10"/>
        <color rgb="FF000000"/>
        <rFont val="Aptos Narrow"/>
      </rPr>
      <t xml:space="preserve"> s</t>
    </r>
    <r>
      <rPr>
        <b/>
        <vertAlign val="superscript"/>
        <sz val="10"/>
        <color rgb="FF000000"/>
        <rFont val="Aptos Narrow"/>
      </rPr>
      <t>-1</t>
    </r>
    <r>
      <rPr>
        <b/>
        <sz val="10"/>
        <color rgb="FF000000"/>
        <rFont val="Aptos Narrow"/>
      </rPr>
      <t xml:space="preserve">] </t>
    </r>
  </si>
  <si>
    <r>
      <t>Porometer [mmol m</t>
    </r>
    <r>
      <rPr>
        <vertAlign val="superscript"/>
        <sz val="10"/>
        <color theme="1"/>
        <rFont val="Aptos Narrow"/>
      </rPr>
      <t>-2</t>
    </r>
    <r>
      <rPr>
        <sz val="10"/>
        <color theme="1"/>
        <rFont val="Aptos Narrow"/>
      </rPr>
      <t xml:space="preserve"> s</t>
    </r>
    <r>
      <rPr>
        <vertAlign val="superscript"/>
        <sz val="10"/>
        <color theme="1"/>
        <rFont val="Aptos Narrow"/>
      </rPr>
      <t>-1</t>
    </r>
    <r>
      <rPr>
        <sz val="10"/>
        <color theme="1"/>
        <rFont val="Aptos Narrow"/>
      </rPr>
      <t>]</t>
    </r>
  </si>
  <si>
    <t>Freiheitsgr.</t>
  </si>
  <si>
    <r>
      <t>Dev</t>
    </r>
    <r>
      <rPr>
        <b/>
        <vertAlign val="subscript"/>
        <sz val="11"/>
        <color theme="1"/>
        <rFont val="Aptos Narrow (Textkörper)"/>
      </rPr>
      <t>s</t>
    </r>
  </si>
  <si>
    <t>Deskriptive Statistik</t>
  </si>
  <si>
    <r>
      <t>Porometer [mmol m</t>
    </r>
    <r>
      <rPr>
        <b/>
        <vertAlign val="superscript"/>
        <sz val="10"/>
        <color rgb="FF000000"/>
        <rFont val="Aptos Narrow"/>
      </rPr>
      <t>-2</t>
    </r>
    <r>
      <rPr>
        <b/>
        <sz val="10"/>
        <color rgb="FF000000"/>
        <rFont val="Aptos Narrow"/>
      </rPr>
      <t xml:space="preserve"> s</t>
    </r>
    <r>
      <rPr>
        <b/>
        <vertAlign val="superscript"/>
        <sz val="10"/>
        <color rgb="FF000000"/>
        <rFont val="Aptos Narrow"/>
      </rPr>
      <t>-1</t>
    </r>
    <r>
      <rPr>
        <b/>
        <sz val="10"/>
        <color rgb="FF000000"/>
        <rFont val="Aptos Narrow"/>
      </rPr>
      <t>]</t>
    </r>
  </si>
  <si>
    <t>Korrelationsmatrix ρ</t>
  </si>
  <si>
    <t>Normalverteilung (α = 0.05)</t>
  </si>
  <si>
    <t>Achsenbeschriftungen (Datum, Indizes)</t>
  </si>
  <si>
    <t>Farbcode Linien</t>
  </si>
  <si>
    <t>Keine Punkte, nur Linien</t>
  </si>
  <si>
    <t>Abb. Unterschriften mit Quellen</t>
  </si>
  <si>
    <t>PM</t>
  </si>
  <si>
    <r>
      <t>PORO [mmol m</t>
    </r>
    <r>
      <rPr>
        <b/>
        <vertAlign val="superscript"/>
        <sz val="12"/>
        <color theme="1"/>
        <rFont val="Aptos Narrow (Textkörper)"/>
      </rPr>
      <t>-2</t>
    </r>
    <r>
      <rPr>
        <b/>
        <sz val="12"/>
        <color theme="1"/>
        <rFont val="Aptos Narrow"/>
        <family val="2"/>
        <scheme val="minor"/>
      </rPr>
      <t xml:space="preserve"> s</t>
    </r>
    <r>
      <rPr>
        <b/>
        <vertAlign val="superscript"/>
        <sz val="12"/>
        <color theme="1"/>
        <rFont val="Aptos Narrow (Textkörper)"/>
      </rPr>
      <t>-1</t>
    </r>
    <r>
      <rPr>
        <b/>
        <sz val="12"/>
        <color theme="1"/>
        <rFont val="Aptos Narrow"/>
        <family val="2"/>
        <scheme val="minor"/>
      </rPr>
      <t>]</t>
    </r>
  </si>
  <si>
    <t>SEM PORO</t>
  </si>
  <si>
    <t>SEM PM</t>
  </si>
  <si>
    <t>NDMI (S-2)</t>
  </si>
  <si>
    <t>NDVI (S-2)</t>
  </si>
  <si>
    <t>NDVI (UAV)</t>
  </si>
  <si>
    <t>LAI</t>
  </si>
  <si>
    <t>SEM LAI</t>
  </si>
  <si>
    <t>Cph|SPAD/50]</t>
  </si>
  <si>
    <t>SEM Cph/50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</si>
</sst>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.##0.00\ &quot;€&quot;;[Red]\-#.##0.00\ &quot;€&quot;"/>
    <numFmt numFmtId="165" formatCode="0.000000000"/>
    <numFmt numFmtId="166" formatCode="0.0000000000"/>
    <numFmt numFmtId="167" formatCode="0.0000"/>
  </numFmts>
  <fonts count="23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</font>
    <font>
      <b/>
      <sz val="12"/>
      <color theme="1"/>
      <name val="Aptos Narrow"/>
      <scheme val="minor"/>
    </font>
    <font>
      <b/>
      <sz val="12"/>
      <color rgb="FF000000"/>
      <name val="Aptos Narrow"/>
    </font>
    <font>
      <sz val="12"/>
      <color rgb="FF000000"/>
      <name val="Aptos Narrow"/>
      <family val="2"/>
    </font>
    <font>
      <b/>
      <sz val="12"/>
      <color rgb="FF000000"/>
      <name val="Aptos Narrow"/>
      <family val="2"/>
    </font>
    <font>
      <b/>
      <sz val="12"/>
      <color theme="1"/>
      <name val="Aptos Narrow"/>
    </font>
    <font>
      <b/>
      <vertAlign val="superscript"/>
      <sz val="12"/>
      <color theme="1"/>
      <name val="Aptos Narrow (Textkörper)"/>
    </font>
    <font>
      <b/>
      <vertAlign val="superscript"/>
      <sz val="10"/>
      <color rgb="FF000000"/>
      <name val="Aptos Narrow"/>
    </font>
    <font>
      <b/>
      <sz val="10"/>
      <color rgb="FF000000"/>
      <name val="Aptos Narrow"/>
    </font>
    <font>
      <sz val="10"/>
      <color theme="1"/>
      <name val="Aptos Narrow"/>
    </font>
    <font>
      <vertAlign val="superscript"/>
      <sz val="10"/>
      <color theme="1"/>
      <name val="Aptos Narrow"/>
    </font>
    <font>
      <sz val="11"/>
      <color theme="1"/>
      <name val="Aptos Narrow (Textkörper)"/>
    </font>
    <font>
      <sz val="11"/>
      <color rgb="FF000000"/>
      <name val="Aptos Narrow (Textkörper)"/>
    </font>
    <font>
      <b/>
      <sz val="11"/>
      <color theme="1"/>
      <name val="Aptos Narrow"/>
      <scheme val="minor"/>
    </font>
    <font>
      <b/>
      <vertAlign val="subscript"/>
      <sz val="11"/>
      <color theme="1"/>
      <name val="Aptos Narrow (Textkörper)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0">
    <xf numFmtId="0" fontId="0" fillId="0" borderId="0" xfId="0"/>
    <xf numFmtId="0" fontId="5" fillId="0" borderId="0" xfId="0" applyFont="1"/>
    <xf numFmtId="0" fontId="0" fillId="0" borderId="1" xfId="0" applyBorder="1"/>
    <xf numFmtId="0" fontId="5" fillId="0" borderId="1" xfId="0" applyFont="1" applyBorder="1"/>
    <xf numFmtId="14" fontId="0" fillId="0" borderId="1" xfId="0" applyNumberFormat="1" applyBorder="1"/>
    <xf numFmtId="0" fontId="3" fillId="0" borderId="1" xfId="0" applyFont="1" applyBorder="1"/>
    <xf numFmtId="0" fontId="7" fillId="0" borderId="1" xfId="0" applyFont="1" applyBorder="1"/>
    <xf numFmtId="0" fontId="4" fillId="0" borderId="1" xfId="0" applyFont="1" applyBorder="1"/>
    <xf numFmtId="0" fontId="6" fillId="0" borderId="1" xfId="0" applyFont="1" applyBorder="1"/>
    <xf numFmtId="0" fontId="6" fillId="0" borderId="1" xfId="2" applyFont="1" applyBorder="1"/>
    <xf numFmtId="0" fontId="0" fillId="0" borderId="2" xfId="0" applyBorder="1"/>
    <xf numFmtId="164" fontId="0" fillId="0" borderId="0" xfId="0" applyNumberFormat="1"/>
    <xf numFmtId="0" fontId="4" fillId="0" borderId="0" xfId="0" applyFont="1"/>
    <xf numFmtId="0" fontId="8" fillId="0" borderId="1" xfId="0" applyFont="1" applyBorder="1"/>
    <xf numFmtId="0" fontId="4" fillId="0" borderId="2" xfId="0" applyFont="1" applyBorder="1"/>
    <xf numFmtId="0" fontId="9" fillId="0" borderId="1" xfId="0" applyFont="1" applyBorder="1"/>
    <xf numFmtId="0" fontId="7" fillId="0" borderId="0" xfId="0" applyFont="1"/>
    <xf numFmtId="0" fontId="9" fillId="0" borderId="0" xfId="0" applyFont="1"/>
    <xf numFmtId="0" fontId="10" fillId="0" borderId="1" xfId="0" applyFont="1" applyBorder="1"/>
    <xf numFmtId="0" fontId="11" fillId="0" borderId="1" xfId="0" applyFont="1" applyBorder="1"/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166" fontId="0" fillId="0" borderId="1" xfId="0" applyNumberFormat="1" applyBorder="1"/>
    <xf numFmtId="166" fontId="0" fillId="0" borderId="0" xfId="0" applyNumberFormat="1"/>
    <xf numFmtId="0" fontId="12" fillId="0" borderId="0" xfId="0" applyFont="1"/>
    <xf numFmtId="0" fontId="9" fillId="0" borderId="0" xfId="0" applyFont="1" applyAlignment="1">
      <alignment horizontal="left"/>
    </xf>
    <xf numFmtId="167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8" fillId="0" borderId="5" xfId="0" applyFont="1" applyBorder="1"/>
    <xf numFmtId="0" fontId="1" fillId="0" borderId="4" xfId="0" applyFont="1" applyBorder="1"/>
    <xf numFmtId="167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2" fillId="0" borderId="3" xfId="0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5" fillId="0" borderId="3" xfId="0" applyFont="1" applyBorder="1" applyAlignment="1">
      <alignment horizontal="center" vertical="center"/>
    </xf>
    <xf numFmtId="1" fontId="22" fillId="0" borderId="0" xfId="0" applyNumberFormat="1" applyFont="1" applyAlignment="1">
      <alignment horizontal="center"/>
    </xf>
    <xf numFmtId="167" fontId="22" fillId="0" borderId="0" xfId="0" applyNumberFormat="1" applyFont="1" applyAlignment="1">
      <alignment horizontal="center"/>
    </xf>
    <xf numFmtId="0" fontId="9" fillId="0" borderId="5" xfId="0" applyFont="1" applyBorder="1"/>
    <xf numFmtId="0" fontId="15" fillId="0" borderId="4" xfId="0" applyFont="1" applyBorder="1"/>
    <xf numFmtId="165" fontId="0" fillId="0" borderId="0" xfId="0" applyNumberFormat="1"/>
    <xf numFmtId="0" fontId="16" fillId="0" borderId="6" xfId="0" applyFont="1" applyBorder="1" applyAlignment="1">
      <alignment horizontal="left"/>
    </xf>
    <xf numFmtId="2" fontId="0" fillId="0" borderId="1" xfId="0" applyNumberFormat="1" applyBorder="1"/>
    <xf numFmtId="0" fontId="8" fillId="0" borderId="0" xfId="0" applyFont="1"/>
  </cellXfs>
  <cellStyles count="3">
    <cellStyle name="Standard" xfId="0" builtinId="0"/>
    <cellStyle name="Standard 2" xfId="1" xr:uid="{E5AA956D-0690-4D8F-B130-073DCFDB8CD5}"/>
    <cellStyle name="Standard 3" xfId="2" xr:uid="{F3C3EFEF-B711-4614-8894-611DC1583D72}"/>
  </cellStyles>
  <dxfs count="0"/>
  <tableStyles count="0" defaultTableStyle="TableStyleMedium2" defaultPivotStyle="PivotStyleLight16"/>
  <colors>
    <mruColors>
      <color rgb="FF0D116B"/>
      <color rgb="FFFF0201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 sz="1200" b="1" i="0" u="none" strike="noStrike" cap="none" normalizeH="0" baseline="0">
                <a:effectLst/>
              </a:rPr>
              <a:t>f)  NDMI (S2 B8A/B11) </a:t>
            </a:r>
            <a:r>
              <a:rPr lang="de-DE" sz="1200" b="1" i="0" u="none" strike="noStrike" cap="none" normalizeH="0" baseline="0"/>
              <a:t>/ </a:t>
            </a:r>
            <a:r>
              <a:rPr lang="de-DE" sz="1200" b="1" i="0" u="none" strike="noStrike" cap="none" normalizeH="0" baseline="0">
                <a:effectLst/>
              </a:rPr>
              <a:t>NDVI (UAV B03/B05)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NDMI (S2 B08/B11)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29592063703901"/>
                  <c:y val="-3.575393700787401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0.1098x + 0.7767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0.0048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Tabelle1!$D$34:$D$102</c:f>
              <c:numCache>
                <c:formatCode>General</c:formatCode>
                <c:ptCount val="69"/>
                <c:pt idx="0">
                  <c:v>0.3371015340089798</c:v>
                </c:pt>
                <c:pt idx="1">
                  <c:v>0.35267484560608858</c:v>
                </c:pt>
                <c:pt idx="2">
                  <c:v>0.36824815720319748</c:v>
                </c:pt>
                <c:pt idx="3">
                  <c:v>0.38382146880030632</c:v>
                </c:pt>
                <c:pt idx="4">
                  <c:v>0.39939478039741511</c:v>
                </c:pt>
                <c:pt idx="5">
                  <c:v>0.41496809199452389</c:v>
                </c:pt>
                <c:pt idx="6">
                  <c:v>0.43054140359163268</c:v>
                </c:pt>
                <c:pt idx="7">
                  <c:v>0.44611471518874157</c:v>
                </c:pt>
                <c:pt idx="8">
                  <c:v>0.46168802678585041</c:v>
                </c:pt>
                <c:pt idx="9">
                  <c:v>0.47726133838295931</c:v>
                </c:pt>
                <c:pt idx="10">
                  <c:v>0.4928346499800681</c:v>
                </c:pt>
                <c:pt idx="11">
                  <c:v>0.50840796157717683</c:v>
                </c:pt>
                <c:pt idx="12">
                  <c:v>0.52398127317428567</c:v>
                </c:pt>
                <c:pt idx="13">
                  <c:v>0.53955458477139451</c:v>
                </c:pt>
                <c:pt idx="14">
                  <c:v>0.55512789636850335</c:v>
                </c:pt>
                <c:pt idx="15">
                  <c:v>0.57070120796561219</c:v>
                </c:pt>
                <c:pt idx="16">
                  <c:v>0.58627451956272103</c:v>
                </c:pt>
                <c:pt idx="17">
                  <c:v>0.59080121620577186</c:v>
                </c:pt>
                <c:pt idx="18">
                  <c:v>0.5953279128488228</c:v>
                </c:pt>
                <c:pt idx="19">
                  <c:v>0.59985460949187364</c:v>
                </c:pt>
                <c:pt idx="20">
                  <c:v>0.60438130613492447</c:v>
                </c:pt>
                <c:pt idx="21">
                  <c:v>0.6089080027779753</c:v>
                </c:pt>
                <c:pt idx="22">
                  <c:v>0.61343469942102624</c:v>
                </c:pt>
                <c:pt idx="23">
                  <c:v>0.61796139606407707</c:v>
                </c:pt>
                <c:pt idx="24">
                  <c:v>0.61071615417798353</c:v>
                </c:pt>
                <c:pt idx="25">
                  <c:v>0.60347091229189009</c:v>
                </c:pt>
                <c:pt idx="26">
                  <c:v>0.59622567040579655</c:v>
                </c:pt>
                <c:pt idx="27">
                  <c:v>0.59311336278915394</c:v>
                </c:pt>
                <c:pt idx="28">
                  <c:v>0.59000105517251134</c:v>
                </c:pt>
                <c:pt idx="29">
                  <c:v>0.59355859804366307</c:v>
                </c:pt>
                <c:pt idx="30">
                  <c:v>0.59711614091481469</c:v>
                </c:pt>
                <c:pt idx="31">
                  <c:v>0.60067368378596631</c:v>
                </c:pt>
                <c:pt idx="32">
                  <c:v>0.60423122665711804</c:v>
                </c:pt>
                <c:pt idx="33">
                  <c:v>0.60778876952826977</c:v>
                </c:pt>
                <c:pt idx="34">
                  <c:v>0.61134631239942139</c:v>
                </c:pt>
                <c:pt idx="35">
                  <c:v>0.61490385527057301</c:v>
                </c:pt>
                <c:pt idx="36">
                  <c:v>0.61846139814172474</c:v>
                </c:pt>
                <c:pt idx="37">
                  <c:v>0.61837404114859451</c:v>
                </c:pt>
                <c:pt idx="38">
                  <c:v>0.61828668415546417</c:v>
                </c:pt>
                <c:pt idx="39">
                  <c:v>0.63436573885736014</c:v>
                </c:pt>
                <c:pt idx="40">
                  <c:v>0.650444793559256</c:v>
                </c:pt>
                <c:pt idx="41">
                  <c:v>0.66652384826115196</c:v>
                </c:pt>
                <c:pt idx="42">
                  <c:v>0.6639771044504742</c:v>
                </c:pt>
                <c:pt idx="43">
                  <c:v>0.66143036063979654</c:v>
                </c:pt>
                <c:pt idx="44">
                  <c:v>0.65888361682911878</c:v>
                </c:pt>
                <c:pt idx="45">
                  <c:v>0.65633687301844101</c:v>
                </c:pt>
                <c:pt idx="46">
                  <c:v>0.65379012920776336</c:v>
                </c:pt>
                <c:pt idx="47">
                  <c:v>0.65124338539708559</c:v>
                </c:pt>
                <c:pt idx="48">
                  <c:v>0.64869664158640783</c:v>
                </c:pt>
                <c:pt idx="49">
                  <c:v>0.64614989777573018</c:v>
                </c:pt>
                <c:pt idx="50">
                  <c:v>0.64360315396505241</c:v>
                </c:pt>
                <c:pt idx="51">
                  <c:v>0.64105641015437476</c:v>
                </c:pt>
                <c:pt idx="52">
                  <c:v>0.63850966634369699</c:v>
                </c:pt>
                <c:pt idx="53">
                  <c:v>0.63596292253301923</c:v>
                </c:pt>
                <c:pt idx="54">
                  <c:v>0.63341617872234157</c:v>
                </c:pt>
                <c:pt idx="55">
                  <c:v>0.63086943491166381</c:v>
                </c:pt>
                <c:pt idx="56">
                  <c:v>0.62832269110098604</c:v>
                </c:pt>
                <c:pt idx="57">
                  <c:v>0.62577594729030839</c:v>
                </c:pt>
                <c:pt idx="58">
                  <c:v>0.62322920347963062</c:v>
                </c:pt>
                <c:pt idx="59">
                  <c:v>0.60883460406746182</c:v>
                </c:pt>
                <c:pt idx="60">
                  <c:v>0.59444000465529301</c:v>
                </c:pt>
                <c:pt idx="61">
                  <c:v>0.58811402166044557</c:v>
                </c:pt>
                <c:pt idx="62">
                  <c:v>0.58178803866559814</c:v>
                </c:pt>
                <c:pt idx="63">
                  <c:v>0.57546205567075059</c:v>
                </c:pt>
                <c:pt idx="64">
                  <c:v>0.56913607267590316</c:v>
                </c:pt>
                <c:pt idx="65">
                  <c:v>0.56281008968105573</c:v>
                </c:pt>
                <c:pt idx="66">
                  <c:v>0.55648410668620829</c:v>
                </c:pt>
                <c:pt idx="67">
                  <c:v>0.55015812369136086</c:v>
                </c:pt>
                <c:pt idx="68">
                  <c:v>0.54383214069651342</c:v>
                </c:pt>
              </c:numCache>
            </c:numRef>
          </c:xVal>
          <c:yVal>
            <c:numRef>
              <c:f>Tabelle1!$H$34:$H$102</c:f>
              <c:numCache>
                <c:formatCode>General</c:formatCode>
                <c:ptCount val="69"/>
                <c:pt idx="0">
                  <c:v>0.75031140779152306</c:v>
                </c:pt>
                <c:pt idx="1">
                  <c:v>0.76992560110564134</c:v>
                </c:pt>
                <c:pt idx="2">
                  <c:v>0.78953979441975963</c:v>
                </c:pt>
                <c:pt idx="3">
                  <c:v>0.80915398773387792</c:v>
                </c:pt>
                <c:pt idx="4">
                  <c:v>0.82876818104799621</c:v>
                </c:pt>
                <c:pt idx="5">
                  <c:v>0.84838237436211461</c:v>
                </c:pt>
                <c:pt idx="6">
                  <c:v>0.8679965676762329</c:v>
                </c:pt>
                <c:pt idx="7">
                  <c:v>0.88761076099035119</c:v>
                </c:pt>
                <c:pt idx="8">
                  <c:v>0.90722495430446948</c:v>
                </c:pt>
                <c:pt idx="9">
                  <c:v>0.92683914761858777</c:v>
                </c:pt>
                <c:pt idx="10">
                  <c:v>0.94645334093270606</c:v>
                </c:pt>
                <c:pt idx="11">
                  <c:v>0.92995864105754455</c:v>
                </c:pt>
                <c:pt idx="12">
                  <c:v>0.91346394118238305</c:v>
                </c:pt>
                <c:pt idx="13">
                  <c:v>0.91780848186401642</c:v>
                </c:pt>
                <c:pt idx="14">
                  <c:v>0.9221530225456499</c:v>
                </c:pt>
                <c:pt idx="15">
                  <c:v>0.92649756322728327</c:v>
                </c:pt>
                <c:pt idx="16">
                  <c:v>0.93084210390891675</c:v>
                </c:pt>
                <c:pt idx="17">
                  <c:v>0.93518664459055012</c:v>
                </c:pt>
                <c:pt idx="18">
                  <c:v>0.9395311852721836</c:v>
                </c:pt>
                <c:pt idx="19">
                  <c:v>0.94387572595381697</c:v>
                </c:pt>
                <c:pt idx="20">
                  <c:v>0.83012616076305357</c:v>
                </c:pt>
                <c:pt idx="21">
                  <c:v>0.71637659557229016</c:v>
                </c:pt>
                <c:pt idx="22">
                  <c:v>0.60262703038152676</c:v>
                </c:pt>
                <c:pt idx="23">
                  <c:v>0.48887746519076342</c:v>
                </c:pt>
                <c:pt idx="24">
                  <c:v>0.37512790000000001</c:v>
                </c:pt>
                <c:pt idx="25">
                  <c:v>0.43617781997857807</c:v>
                </c:pt>
                <c:pt idx="26">
                  <c:v>0.49722773995715619</c:v>
                </c:pt>
                <c:pt idx="27">
                  <c:v>0.55827765993573442</c:v>
                </c:pt>
                <c:pt idx="28">
                  <c:v>0.61932757991431253</c:v>
                </c:pt>
                <c:pt idx="29">
                  <c:v>0.68037749989289065</c:v>
                </c:pt>
                <c:pt idx="30">
                  <c:v>0.74142741987146876</c:v>
                </c:pt>
                <c:pt idx="31">
                  <c:v>0.80247733985004688</c:v>
                </c:pt>
                <c:pt idx="32">
                  <c:v>0.86352725982862499</c:v>
                </c:pt>
                <c:pt idx="33">
                  <c:v>0.924577179807203</c:v>
                </c:pt>
                <c:pt idx="34">
                  <c:v>0.92304912261777383</c:v>
                </c:pt>
                <c:pt idx="35">
                  <c:v>0.92152106542834455</c:v>
                </c:pt>
                <c:pt idx="36">
                  <c:v>0.91999300823891539</c:v>
                </c:pt>
                <c:pt idx="37">
                  <c:v>0.91846495104948622</c:v>
                </c:pt>
                <c:pt idx="38">
                  <c:v>0.91693689386005695</c:v>
                </c:pt>
                <c:pt idx="39">
                  <c:v>0.91540883667062778</c:v>
                </c:pt>
                <c:pt idx="40">
                  <c:v>0.91388077948119861</c:v>
                </c:pt>
                <c:pt idx="41">
                  <c:v>0.91235272229176934</c:v>
                </c:pt>
                <c:pt idx="42">
                  <c:v>0.91082466510234017</c:v>
                </c:pt>
                <c:pt idx="43">
                  <c:v>0.909296607912911</c:v>
                </c:pt>
                <c:pt idx="44">
                  <c:v>0.90776855072348173</c:v>
                </c:pt>
                <c:pt idx="45">
                  <c:v>0.90624049353405256</c:v>
                </c:pt>
                <c:pt idx="46">
                  <c:v>0.90471243634462339</c:v>
                </c:pt>
                <c:pt idx="47">
                  <c:v>0.90318437915519412</c:v>
                </c:pt>
                <c:pt idx="48">
                  <c:v>0.90165632196576495</c:v>
                </c:pt>
                <c:pt idx="49">
                  <c:v>0.90080776483275637</c:v>
                </c:pt>
                <c:pt idx="50">
                  <c:v>0.89995920769974791</c:v>
                </c:pt>
                <c:pt idx="51">
                  <c:v>0.89911065056673933</c:v>
                </c:pt>
                <c:pt idx="52">
                  <c:v>0.89826209343373087</c:v>
                </c:pt>
                <c:pt idx="53">
                  <c:v>0.89741353630072229</c:v>
                </c:pt>
                <c:pt idx="54">
                  <c:v>0.89656497916771372</c:v>
                </c:pt>
                <c:pt idx="55">
                  <c:v>0.89571642203470525</c:v>
                </c:pt>
                <c:pt idx="56">
                  <c:v>0.89486786490169667</c:v>
                </c:pt>
                <c:pt idx="57">
                  <c:v>0.8940193077686881</c:v>
                </c:pt>
                <c:pt idx="58">
                  <c:v>0.89317075063567963</c:v>
                </c:pt>
                <c:pt idx="59">
                  <c:v>0.89232219350267106</c:v>
                </c:pt>
                <c:pt idx="60">
                  <c:v>0.89147363636966259</c:v>
                </c:pt>
                <c:pt idx="61">
                  <c:v>0.89062507923665402</c:v>
                </c:pt>
                <c:pt idx="62">
                  <c:v>0.87523895365747872</c:v>
                </c:pt>
                <c:pt idx="63">
                  <c:v>0.85985282807830343</c:v>
                </c:pt>
                <c:pt idx="64">
                  <c:v>0.84446670249912814</c:v>
                </c:pt>
                <c:pt idx="65">
                  <c:v>0.82908057691995285</c:v>
                </c:pt>
                <c:pt idx="66">
                  <c:v>0.81369445134077756</c:v>
                </c:pt>
                <c:pt idx="67">
                  <c:v>0.79830832576160227</c:v>
                </c:pt>
                <c:pt idx="68">
                  <c:v>0.78292220018242697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70-BF43-B971-02E724430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3424"/>
        <c:axId val="155565152"/>
      </c:scatterChart>
      <c:valAx>
        <c:axId val="1555634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none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NDMI (S2 B8A/B11) </a:t>
                </a:r>
                <a:endParaRPr lang="de-DE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565152"/>
        <c:crosses val="autoZero"/>
        <c:crossBetween val="midCat"/>
        <c:majorUnit val="0.1"/>
      </c:valAx>
      <c:valAx>
        <c:axId val="1555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none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NDVI (UAV B03/B05)</a:t>
                </a:r>
                <a:endParaRPr lang="de-DE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56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Wassergehalt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Tabelle1!$A$2:$A$115</c:f>
              <c:numCache>
                <c:formatCode>m/d/yy</c:formatCode>
                <c:ptCount val="114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45765</c:v>
                </c:pt>
                <c:pt idx="47">
                  <c:v>45766</c:v>
                </c:pt>
                <c:pt idx="48">
                  <c:v>45767</c:v>
                </c:pt>
                <c:pt idx="49">
                  <c:v>45768</c:v>
                </c:pt>
                <c:pt idx="50">
                  <c:v>45769</c:v>
                </c:pt>
                <c:pt idx="51">
                  <c:v>45770</c:v>
                </c:pt>
                <c:pt idx="52">
                  <c:v>45771</c:v>
                </c:pt>
                <c:pt idx="53">
                  <c:v>45772</c:v>
                </c:pt>
                <c:pt idx="54">
                  <c:v>45773</c:v>
                </c:pt>
                <c:pt idx="55">
                  <c:v>45774</c:v>
                </c:pt>
                <c:pt idx="56">
                  <c:v>45775</c:v>
                </c:pt>
                <c:pt idx="57">
                  <c:v>45776</c:v>
                </c:pt>
                <c:pt idx="58">
                  <c:v>45777</c:v>
                </c:pt>
                <c:pt idx="59">
                  <c:v>45778</c:v>
                </c:pt>
                <c:pt idx="60">
                  <c:v>45779</c:v>
                </c:pt>
                <c:pt idx="61">
                  <c:v>45780</c:v>
                </c:pt>
                <c:pt idx="62">
                  <c:v>45781</c:v>
                </c:pt>
                <c:pt idx="63">
                  <c:v>45782</c:v>
                </c:pt>
                <c:pt idx="64">
                  <c:v>45783</c:v>
                </c:pt>
                <c:pt idx="65">
                  <c:v>45784</c:v>
                </c:pt>
                <c:pt idx="66">
                  <c:v>45785</c:v>
                </c:pt>
                <c:pt idx="67">
                  <c:v>45786</c:v>
                </c:pt>
                <c:pt idx="68">
                  <c:v>45787</c:v>
                </c:pt>
                <c:pt idx="69">
                  <c:v>45788</c:v>
                </c:pt>
                <c:pt idx="70">
                  <c:v>45789</c:v>
                </c:pt>
                <c:pt idx="71">
                  <c:v>45790</c:v>
                </c:pt>
                <c:pt idx="72">
                  <c:v>45791</c:v>
                </c:pt>
                <c:pt idx="73">
                  <c:v>45792</c:v>
                </c:pt>
                <c:pt idx="74">
                  <c:v>45793</c:v>
                </c:pt>
                <c:pt idx="75">
                  <c:v>45794</c:v>
                </c:pt>
                <c:pt idx="76">
                  <c:v>45795</c:v>
                </c:pt>
                <c:pt idx="77">
                  <c:v>45796</c:v>
                </c:pt>
                <c:pt idx="78">
                  <c:v>45797</c:v>
                </c:pt>
                <c:pt idx="79">
                  <c:v>45798</c:v>
                </c:pt>
                <c:pt idx="80">
                  <c:v>45799</c:v>
                </c:pt>
                <c:pt idx="81">
                  <c:v>45800</c:v>
                </c:pt>
                <c:pt idx="82">
                  <c:v>45801</c:v>
                </c:pt>
                <c:pt idx="83">
                  <c:v>45802</c:v>
                </c:pt>
                <c:pt idx="84">
                  <c:v>45803</c:v>
                </c:pt>
                <c:pt idx="85">
                  <c:v>45804</c:v>
                </c:pt>
                <c:pt idx="86">
                  <c:v>45805</c:v>
                </c:pt>
                <c:pt idx="87">
                  <c:v>45806</c:v>
                </c:pt>
                <c:pt idx="88">
                  <c:v>45807</c:v>
                </c:pt>
                <c:pt idx="89">
                  <c:v>45808</c:v>
                </c:pt>
                <c:pt idx="90">
                  <c:v>45809</c:v>
                </c:pt>
                <c:pt idx="91">
                  <c:v>45810</c:v>
                </c:pt>
                <c:pt idx="92">
                  <c:v>45811</c:v>
                </c:pt>
                <c:pt idx="93">
                  <c:v>45812</c:v>
                </c:pt>
                <c:pt idx="94">
                  <c:v>45813</c:v>
                </c:pt>
                <c:pt idx="95">
                  <c:v>45814</c:v>
                </c:pt>
                <c:pt idx="96">
                  <c:v>45815</c:v>
                </c:pt>
                <c:pt idx="97">
                  <c:v>45816</c:v>
                </c:pt>
                <c:pt idx="98">
                  <c:v>45817</c:v>
                </c:pt>
                <c:pt idx="99">
                  <c:v>45818</c:v>
                </c:pt>
                <c:pt idx="100">
                  <c:v>45819</c:v>
                </c:pt>
                <c:pt idx="101">
                  <c:v>45820</c:v>
                </c:pt>
                <c:pt idx="102">
                  <c:v>45821</c:v>
                </c:pt>
                <c:pt idx="103">
                  <c:v>45822</c:v>
                </c:pt>
                <c:pt idx="104">
                  <c:v>45823</c:v>
                </c:pt>
                <c:pt idx="105">
                  <c:v>45824</c:v>
                </c:pt>
                <c:pt idx="106">
                  <c:v>45825</c:v>
                </c:pt>
                <c:pt idx="107">
                  <c:v>45826</c:v>
                </c:pt>
                <c:pt idx="108">
                  <c:v>45827</c:v>
                </c:pt>
                <c:pt idx="109">
                  <c:v>45828</c:v>
                </c:pt>
                <c:pt idx="110">
                  <c:v>45829</c:v>
                </c:pt>
                <c:pt idx="111">
                  <c:v>45830</c:v>
                </c:pt>
                <c:pt idx="112">
                  <c:v>45831</c:v>
                </c:pt>
                <c:pt idx="113">
                  <c:v>45832</c:v>
                </c:pt>
              </c:numCache>
            </c:numRef>
          </c:cat>
          <c:val>
            <c:numRef>
              <c:f>Tabelle1!$M$2:$M$115</c:f>
              <c:numCache>
                <c:formatCode>General</c:formatCode>
                <c:ptCount val="114"/>
                <c:pt idx="36">
                  <c:v>0.49574986048543013</c:v>
                </c:pt>
                <c:pt idx="37">
                  <c:v>0.49697777777361302</c:v>
                </c:pt>
                <c:pt idx="38">
                  <c:v>0.49820569506179579</c:v>
                </c:pt>
                <c:pt idx="39">
                  <c:v>0.49943361234997868</c:v>
                </c:pt>
                <c:pt idx="40">
                  <c:v>0.50066152963816157</c:v>
                </c:pt>
                <c:pt idx="41">
                  <c:v>0.50188944692634441</c:v>
                </c:pt>
                <c:pt idx="42">
                  <c:v>0.50311736421452735</c:v>
                </c:pt>
                <c:pt idx="43">
                  <c:v>0.50434528150271019</c:v>
                </c:pt>
                <c:pt idx="44">
                  <c:v>0.48303114685274401</c:v>
                </c:pt>
                <c:pt idx="45">
                  <c:v>0.46171701220277789</c:v>
                </c:pt>
                <c:pt idx="46">
                  <c:v>0.44040287755281171</c:v>
                </c:pt>
                <c:pt idx="47">
                  <c:v>0.41908874290284548</c:v>
                </c:pt>
                <c:pt idx="48">
                  <c:v>0.39777460825287941</c:v>
                </c:pt>
                <c:pt idx="49">
                  <c:v>0.37646047360291318</c:v>
                </c:pt>
                <c:pt idx="50">
                  <c:v>0.35514633895294712</c:v>
                </c:pt>
                <c:pt idx="51">
                  <c:v>0.36501477404599658</c:v>
                </c:pt>
                <c:pt idx="52">
                  <c:v>0.37488320913904599</c:v>
                </c:pt>
                <c:pt idx="53">
                  <c:v>0.38475164423209562</c:v>
                </c:pt>
                <c:pt idx="54">
                  <c:v>0.39462007932514509</c:v>
                </c:pt>
                <c:pt idx="55">
                  <c:v>0.40448851441819461</c:v>
                </c:pt>
                <c:pt idx="56">
                  <c:v>0.41435694951124408</c:v>
                </c:pt>
                <c:pt idx="57">
                  <c:v>0.4242253846042936</c:v>
                </c:pt>
                <c:pt idx="58">
                  <c:v>0.42436312341033477</c:v>
                </c:pt>
                <c:pt idx="59">
                  <c:v>0.42450086221637612</c:v>
                </c:pt>
                <c:pt idx="60">
                  <c:v>0.42463860102241729</c:v>
                </c:pt>
                <c:pt idx="61">
                  <c:v>0.42477633982845853</c:v>
                </c:pt>
                <c:pt idx="62">
                  <c:v>0.42491407863449981</c:v>
                </c:pt>
                <c:pt idx="63">
                  <c:v>0.42505181744054099</c:v>
                </c:pt>
                <c:pt idx="64">
                  <c:v>0.42518955624658222</c:v>
                </c:pt>
                <c:pt idx="65">
                  <c:v>0.42364103342907811</c:v>
                </c:pt>
                <c:pt idx="66">
                  <c:v>0.42209251061157382</c:v>
                </c:pt>
                <c:pt idx="67">
                  <c:v>0.42054398779406971</c:v>
                </c:pt>
                <c:pt idx="68">
                  <c:v>0.41899546497656548</c:v>
                </c:pt>
                <c:pt idx="69">
                  <c:v>0.41744694215906131</c:v>
                </c:pt>
                <c:pt idx="70">
                  <c:v>0.41589841934155708</c:v>
                </c:pt>
                <c:pt idx="71">
                  <c:v>0.41434989652405291</c:v>
                </c:pt>
                <c:pt idx="72">
                  <c:v>0.41173935379788018</c:v>
                </c:pt>
                <c:pt idx="73">
                  <c:v>0.4091288110717074</c:v>
                </c:pt>
                <c:pt idx="74">
                  <c:v>0.40651826834553467</c:v>
                </c:pt>
                <c:pt idx="75">
                  <c:v>0.40390772561936189</c:v>
                </c:pt>
                <c:pt idx="76">
                  <c:v>0.40129718289318922</c:v>
                </c:pt>
                <c:pt idx="77">
                  <c:v>0.39868664016701638</c:v>
                </c:pt>
                <c:pt idx="78">
                  <c:v>0.39607609744084371</c:v>
                </c:pt>
                <c:pt idx="79">
                  <c:v>0.400660212345891</c:v>
                </c:pt>
                <c:pt idx="80">
                  <c:v>0.40524432725093829</c:v>
                </c:pt>
                <c:pt idx="81">
                  <c:v>0.40982844215598557</c:v>
                </c:pt>
                <c:pt idx="82">
                  <c:v>0.41441255706103292</c:v>
                </c:pt>
                <c:pt idx="83">
                  <c:v>0.41899667196608009</c:v>
                </c:pt>
                <c:pt idx="84">
                  <c:v>0.42358078687112738</c:v>
                </c:pt>
                <c:pt idx="85">
                  <c:v>0.42816490177617472</c:v>
                </c:pt>
                <c:pt idx="86">
                  <c:v>0.41924854600275813</c:v>
                </c:pt>
                <c:pt idx="87">
                  <c:v>0.41033219022934159</c:v>
                </c:pt>
                <c:pt idx="88">
                  <c:v>0.40141583445592499</c:v>
                </c:pt>
                <c:pt idx="89">
                  <c:v>0.39249947868250851</c:v>
                </c:pt>
                <c:pt idx="90">
                  <c:v>0.38358312290909191</c:v>
                </c:pt>
                <c:pt idx="91">
                  <c:v>0.37466676713567532</c:v>
                </c:pt>
                <c:pt idx="92">
                  <c:v>0.36575041136225872</c:v>
                </c:pt>
                <c:pt idx="93">
                  <c:v>0.35538950685212622</c:v>
                </c:pt>
                <c:pt idx="94">
                  <c:v>0.34502860234199367</c:v>
                </c:pt>
                <c:pt idx="95">
                  <c:v>0.33466769783186112</c:v>
                </c:pt>
                <c:pt idx="96">
                  <c:v>0.32430679332172863</c:v>
                </c:pt>
                <c:pt idx="97">
                  <c:v>0.31394588881159602</c:v>
                </c:pt>
                <c:pt idx="98">
                  <c:v>0.30358498430146352</c:v>
                </c:pt>
                <c:pt idx="99">
                  <c:v>0.29322407979133103</c:v>
                </c:pt>
                <c:pt idx="100">
                  <c:v>0.27682773051850113</c:v>
                </c:pt>
                <c:pt idx="101">
                  <c:v>0.26043138124567111</c:v>
                </c:pt>
                <c:pt idx="102">
                  <c:v>0.24403503197284121</c:v>
                </c:pt>
                <c:pt idx="103">
                  <c:v>0.22763868270001131</c:v>
                </c:pt>
                <c:pt idx="104">
                  <c:v>0.21124233342718141</c:v>
                </c:pt>
                <c:pt idx="105">
                  <c:v>0.19484598415435139</c:v>
                </c:pt>
                <c:pt idx="106">
                  <c:v>0.17844963488152149</c:v>
                </c:pt>
                <c:pt idx="107">
                  <c:v>0.16205328560869159</c:v>
                </c:pt>
                <c:pt idx="108">
                  <c:v>0.1456569363358616</c:v>
                </c:pt>
                <c:pt idx="109">
                  <c:v>0.1292605870630317</c:v>
                </c:pt>
                <c:pt idx="110">
                  <c:v>0.1128642377902018</c:v>
                </c:pt>
                <c:pt idx="111">
                  <c:v>9.6467888517371869E-2</c:v>
                </c:pt>
                <c:pt idx="112">
                  <c:v>8.0071539244541939E-2</c:v>
                </c:pt>
                <c:pt idx="113">
                  <c:v>6.3675189971711996E-2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B-5548-9C6C-0F1E67477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90160"/>
        <c:axId val="155891872"/>
      </c:lineChart>
      <c:dateAx>
        <c:axId val="1558901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91872"/>
        <c:crosses val="autoZero"/>
        <c:auto val="1"/>
        <c:lblOffset val="100"/>
        <c:baseTimeUnit val="days"/>
      </c:dateAx>
      <c:valAx>
        <c:axId val="1558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NDVI (UAV)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Tabelle1!$A$38:$A$101</c:f>
              <c:numCache>
                <c:formatCode>m/d/yy</c:formatCode>
                <c:ptCount val="64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  <c:pt idx="20">
                  <c:v>45775</c:v>
                </c:pt>
                <c:pt idx="21">
                  <c:v>45776</c:v>
                </c:pt>
                <c:pt idx="22">
                  <c:v>45777</c:v>
                </c:pt>
                <c:pt idx="23">
                  <c:v>45778</c:v>
                </c:pt>
                <c:pt idx="24">
                  <c:v>45779</c:v>
                </c:pt>
                <c:pt idx="25">
                  <c:v>45780</c:v>
                </c:pt>
                <c:pt idx="26">
                  <c:v>45781</c:v>
                </c:pt>
                <c:pt idx="27">
                  <c:v>45782</c:v>
                </c:pt>
                <c:pt idx="28">
                  <c:v>45783</c:v>
                </c:pt>
                <c:pt idx="29">
                  <c:v>45784</c:v>
                </c:pt>
                <c:pt idx="30">
                  <c:v>45785</c:v>
                </c:pt>
                <c:pt idx="31">
                  <c:v>45786</c:v>
                </c:pt>
                <c:pt idx="32">
                  <c:v>45787</c:v>
                </c:pt>
                <c:pt idx="33">
                  <c:v>45788</c:v>
                </c:pt>
                <c:pt idx="34">
                  <c:v>45789</c:v>
                </c:pt>
                <c:pt idx="35">
                  <c:v>45790</c:v>
                </c:pt>
                <c:pt idx="36">
                  <c:v>45791</c:v>
                </c:pt>
                <c:pt idx="37">
                  <c:v>45792</c:v>
                </c:pt>
                <c:pt idx="38">
                  <c:v>45793</c:v>
                </c:pt>
                <c:pt idx="39">
                  <c:v>45794</c:v>
                </c:pt>
                <c:pt idx="40">
                  <c:v>45795</c:v>
                </c:pt>
                <c:pt idx="41">
                  <c:v>45796</c:v>
                </c:pt>
                <c:pt idx="42">
                  <c:v>45797</c:v>
                </c:pt>
                <c:pt idx="43">
                  <c:v>45798</c:v>
                </c:pt>
                <c:pt idx="44">
                  <c:v>45799</c:v>
                </c:pt>
                <c:pt idx="45">
                  <c:v>45800</c:v>
                </c:pt>
                <c:pt idx="46">
                  <c:v>45801</c:v>
                </c:pt>
                <c:pt idx="47">
                  <c:v>45802</c:v>
                </c:pt>
                <c:pt idx="48">
                  <c:v>45803</c:v>
                </c:pt>
                <c:pt idx="49">
                  <c:v>45804</c:v>
                </c:pt>
                <c:pt idx="50">
                  <c:v>45805</c:v>
                </c:pt>
                <c:pt idx="51">
                  <c:v>45806</c:v>
                </c:pt>
                <c:pt idx="52">
                  <c:v>45807</c:v>
                </c:pt>
                <c:pt idx="53">
                  <c:v>45808</c:v>
                </c:pt>
                <c:pt idx="54">
                  <c:v>45809</c:v>
                </c:pt>
                <c:pt idx="55">
                  <c:v>45810</c:v>
                </c:pt>
                <c:pt idx="56">
                  <c:v>45811</c:v>
                </c:pt>
                <c:pt idx="57">
                  <c:v>45812</c:v>
                </c:pt>
                <c:pt idx="58">
                  <c:v>45813</c:v>
                </c:pt>
                <c:pt idx="59">
                  <c:v>45814</c:v>
                </c:pt>
                <c:pt idx="60">
                  <c:v>45815</c:v>
                </c:pt>
                <c:pt idx="61">
                  <c:v>45816</c:v>
                </c:pt>
                <c:pt idx="62">
                  <c:v>45817</c:v>
                </c:pt>
                <c:pt idx="63">
                  <c:v>45818</c:v>
                </c:pt>
              </c:numCache>
            </c:numRef>
          </c:cat>
          <c:val>
            <c:numRef>
              <c:f>Tabelle1!$H$38:$H$102</c:f>
              <c:numCache>
                <c:formatCode>General</c:formatCode>
                <c:ptCount val="65"/>
                <c:pt idx="0">
                  <c:v>0.82876818104799621</c:v>
                </c:pt>
                <c:pt idx="1">
                  <c:v>0.84838237436211461</c:v>
                </c:pt>
                <c:pt idx="2">
                  <c:v>0.8679965676762329</c:v>
                </c:pt>
                <c:pt idx="3">
                  <c:v>0.88761076099035119</c:v>
                </c:pt>
                <c:pt idx="4">
                  <c:v>0.90722495430446948</c:v>
                </c:pt>
                <c:pt idx="5">
                  <c:v>0.92683914761858777</c:v>
                </c:pt>
                <c:pt idx="6">
                  <c:v>0.94645334093270606</c:v>
                </c:pt>
                <c:pt idx="7">
                  <c:v>0.92995864105754455</c:v>
                </c:pt>
                <c:pt idx="8">
                  <c:v>0.91346394118238305</c:v>
                </c:pt>
                <c:pt idx="9">
                  <c:v>0.91780848186401642</c:v>
                </c:pt>
                <c:pt idx="10">
                  <c:v>0.9221530225456499</c:v>
                </c:pt>
                <c:pt idx="11">
                  <c:v>0.92649756322728327</c:v>
                </c:pt>
                <c:pt idx="12">
                  <c:v>0.93084210390891675</c:v>
                </c:pt>
                <c:pt idx="13">
                  <c:v>0.93518664459055012</c:v>
                </c:pt>
                <c:pt idx="14">
                  <c:v>0.9395311852721836</c:v>
                </c:pt>
                <c:pt idx="15">
                  <c:v>0.94387572595381697</c:v>
                </c:pt>
                <c:pt idx="16">
                  <c:v>0.83012616076305357</c:v>
                </c:pt>
                <c:pt idx="17">
                  <c:v>0.71637659557229016</c:v>
                </c:pt>
                <c:pt idx="18">
                  <c:v>0.60262703038152676</c:v>
                </c:pt>
                <c:pt idx="19">
                  <c:v>0.48887746519076342</c:v>
                </c:pt>
                <c:pt idx="20">
                  <c:v>0.37512790000000001</c:v>
                </c:pt>
                <c:pt idx="21">
                  <c:v>0.43617781997857807</c:v>
                </c:pt>
                <c:pt idx="22">
                  <c:v>0.49722773995715619</c:v>
                </c:pt>
                <c:pt idx="23">
                  <c:v>0.55827765993573442</c:v>
                </c:pt>
                <c:pt idx="24">
                  <c:v>0.61932757991431253</c:v>
                </c:pt>
                <c:pt idx="25">
                  <c:v>0.68037749989289065</c:v>
                </c:pt>
                <c:pt idx="26">
                  <c:v>0.74142741987146876</c:v>
                </c:pt>
                <c:pt idx="27">
                  <c:v>0.80247733985004688</c:v>
                </c:pt>
                <c:pt idx="28">
                  <c:v>0.86352725982862499</c:v>
                </c:pt>
                <c:pt idx="29">
                  <c:v>0.924577179807203</c:v>
                </c:pt>
                <c:pt idx="30">
                  <c:v>0.92304912261777383</c:v>
                </c:pt>
                <c:pt idx="31">
                  <c:v>0.92152106542834455</c:v>
                </c:pt>
                <c:pt idx="32">
                  <c:v>0.91999300823891539</c:v>
                </c:pt>
                <c:pt idx="33">
                  <c:v>0.91846495104948622</c:v>
                </c:pt>
                <c:pt idx="34">
                  <c:v>0.91693689386005695</c:v>
                </c:pt>
                <c:pt idx="35">
                  <c:v>0.91540883667062778</c:v>
                </c:pt>
                <c:pt idx="36">
                  <c:v>0.91388077948119861</c:v>
                </c:pt>
                <c:pt idx="37">
                  <c:v>0.91235272229176934</c:v>
                </c:pt>
                <c:pt idx="38">
                  <c:v>0.91082466510234017</c:v>
                </c:pt>
                <c:pt idx="39">
                  <c:v>0.909296607912911</c:v>
                </c:pt>
                <c:pt idx="40">
                  <c:v>0.90776855072348173</c:v>
                </c:pt>
                <c:pt idx="41">
                  <c:v>0.90624049353405256</c:v>
                </c:pt>
                <c:pt idx="42">
                  <c:v>0.90471243634462339</c:v>
                </c:pt>
                <c:pt idx="43">
                  <c:v>0.90318437915519412</c:v>
                </c:pt>
                <c:pt idx="44">
                  <c:v>0.90165632196576495</c:v>
                </c:pt>
                <c:pt idx="45">
                  <c:v>0.90080776483275637</c:v>
                </c:pt>
                <c:pt idx="46">
                  <c:v>0.89995920769974791</c:v>
                </c:pt>
                <c:pt idx="47">
                  <c:v>0.89911065056673933</c:v>
                </c:pt>
                <c:pt idx="48">
                  <c:v>0.89826209343373087</c:v>
                </c:pt>
                <c:pt idx="49">
                  <c:v>0.89741353630072229</c:v>
                </c:pt>
                <c:pt idx="50">
                  <c:v>0.89656497916771372</c:v>
                </c:pt>
                <c:pt idx="51">
                  <c:v>0.89571642203470525</c:v>
                </c:pt>
                <c:pt idx="52">
                  <c:v>0.89486786490169667</c:v>
                </c:pt>
                <c:pt idx="53">
                  <c:v>0.8940193077686881</c:v>
                </c:pt>
                <c:pt idx="54">
                  <c:v>0.89317075063567963</c:v>
                </c:pt>
                <c:pt idx="55">
                  <c:v>0.89232219350267106</c:v>
                </c:pt>
                <c:pt idx="56">
                  <c:v>0.89147363636966259</c:v>
                </c:pt>
                <c:pt idx="57">
                  <c:v>0.89062507923665402</c:v>
                </c:pt>
                <c:pt idx="58">
                  <c:v>0.87523895365747872</c:v>
                </c:pt>
                <c:pt idx="59">
                  <c:v>0.85985282807830343</c:v>
                </c:pt>
                <c:pt idx="60">
                  <c:v>0.84446670249912814</c:v>
                </c:pt>
                <c:pt idx="61">
                  <c:v>0.82908057691995285</c:v>
                </c:pt>
                <c:pt idx="62">
                  <c:v>0.81369445134077756</c:v>
                </c:pt>
                <c:pt idx="63">
                  <c:v>0.79830832576160227</c:v>
                </c:pt>
                <c:pt idx="64">
                  <c:v>0.78292220018242697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C-4349-BFC4-DFD6C96CB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850063"/>
        <c:axId val="1677225679"/>
      </c:lineChart>
      <c:dateAx>
        <c:axId val="167685006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7225679"/>
        <c:crosses val="autoZero"/>
        <c:auto val="1"/>
        <c:lblOffset val="100"/>
        <c:baseTimeUnit val="days"/>
      </c:dateAx>
      <c:valAx>
        <c:axId val="16772256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685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NDMI (S-2)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Tabelle1!$A$38:$A$101</c:f>
              <c:numCache>
                <c:formatCode>m/d/yy</c:formatCode>
                <c:ptCount val="64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  <c:pt idx="20">
                  <c:v>45775</c:v>
                </c:pt>
                <c:pt idx="21">
                  <c:v>45776</c:v>
                </c:pt>
                <c:pt idx="22">
                  <c:v>45777</c:v>
                </c:pt>
                <c:pt idx="23">
                  <c:v>45778</c:v>
                </c:pt>
                <c:pt idx="24">
                  <c:v>45779</c:v>
                </c:pt>
                <c:pt idx="25">
                  <c:v>45780</c:v>
                </c:pt>
                <c:pt idx="26">
                  <c:v>45781</c:v>
                </c:pt>
                <c:pt idx="27">
                  <c:v>45782</c:v>
                </c:pt>
                <c:pt idx="28">
                  <c:v>45783</c:v>
                </c:pt>
                <c:pt idx="29">
                  <c:v>45784</c:v>
                </c:pt>
                <c:pt idx="30">
                  <c:v>45785</c:v>
                </c:pt>
                <c:pt idx="31">
                  <c:v>45786</c:v>
                </c:pt>
                <c:pt idx="32">
                  <c:v>45787</c:v>
                </c:pt>
                <c:pt idx="33">
                  <c:v>45788</c:v>
                </c:pt>
                <c:pt idx="34">
                  <c:v>45789</c:v>
                </c:pt>
                <c:pt idx="35">
                  <c:v>45790</c:v>
                </c:pt>
                <c:pt idx="36">
                  <c:v>45791</c:v>
                </c:pt>
                <c:pt idx="37">
                  <c:v>45792</c:v>
                </c:pt>
                <c:pt idx="38">
                  <c:v>45793</c:v>
                </c:pt>
                <c:pt idx="39">
                  <c:v>45794</c:v>
                </c:pt>
                <c:pt idx="40">
                  <c:v>45795</c:v>
                </c:pt>
                <c:pt idx="41">
                  <c:v>45796</c:v>
                </c:pt>
                <c:pt idx="42">
                  <c:v>45797</c:v>
                </c:pt>
                <c:pt idx="43">
                  <c:v>45798</c:v>
                </c:pt>
                <c:pt idx="44">
                  <c:v>45799</c:v>
                </c:pt>
                <c:pt idx="45">
                  <c:v>45800</c:v>
                </c:pt>
                <c:pt idx="46">
                  <c:v>45801</c:v>
                </c:pt>
                <c:pt idx="47">
                  <c:v>45802</c:v>
                </c:pt>
                <c:pt idx="48">
                  <c:v>45803</c:v>
                </c:pt>
                <c:pt idx="49">
                  <c:v>45804</c:v>
                </c:pt>
                <c:pt idx="50">
                  <c:v>45805</c:v>
                </c:pt>
                <c:pt idx="51">
                  <c:v>45806</c:v>
                </c:pt>
                <c:pt idx="52">
                  <c:v>45807</c:v>
                </c:pt>
                <c:pt idx="53">
                  <c:v>45808</c:v>
                </c:pt>
                <c:pt idx="54">
                  <c:v>45809</c:v>
                </c:pt>
                <c:pt idx="55">
                  <c:v>45810</c:v>
                </c:pt>
                <c:pt idx="56">
                  <c:v>45811</c:v>
                </c:pt>
                <c:pt idx="57">
                  <c:v>45812</c:v>
                </c:pt>
                <c:pt idx="58">
                  <c:v>45813</c:v>
                </c:pt>
                <c:pt idx="59">
                  <c:v>45814</c:v>
                </c:pt>
                <c:pt idx="60">
                  <c:v>45815</c:v>
                </c:pt>
                <c:pt idx="61">
                  <c:v>45816</c:v>
                </c:pt>
                <c:pt idx="62">
                  <c:v>45817</c:v>
                </c:pt>
                <c:pt idx="63">
                  <c:v>45818</c:v>
                </c:pt>
              </c:numCache>
            </c:numRef>
          </c:cat>
          <c:val>
            <c:numRef>
              <c:f>Tabelle1!$D$38:$D$102</c:f>
              <c:numCache>
                <c:formatCode>General</c:formatCode>
                <c:ptCount val="65"/>
                <c:pt idx="0">
                  <c:v>0.39939478039741511</c:v>
                </c:pt>
                <c:pt idx="1">
                  <c:v>0.41496809199452389</c:v>
                </c:pt>
                <c:pt idx="2">
                  <c:v>0.43054140359163268</c:v>
                </c:pt>
                <c:pt idx="3">
                  <c:v>0.44611471518874157</c:v>
                </c:pt>
                <c:pt idx="4">
                  <c:v>0.46168802678585041</c:v>
                </c:pt>
                <c:pt idx="5">
                  <c:v>0.47726133838295931</c:v>
                </c:pt>
                <c:pt idx="6">
                  <c:v>0.4928346499800681</c:v>
                </c:pt>
                <c:pt idx="7">
                  <c:v>0.50840796157717683</c:v>
                </c:pt>
                <c:pt idx="8">
                  <c:v>0.52398127317428567</c:v>
                </c:pt>
                <c:pt idx="9">
                  <c:v>0.53955458477139451</c:v>
                </c:pt>
                <c:pt idx="10">
                  <c:v>0.55512789636850335</c:v>
                </c:pt>
                <c:pt idx="11">
                  <c:v>0.57070120796561219</c:v>
                </c:pt>
                <c:pt idx="12">
                  <c:v>0.58627451956272103</c:v>
                </c:pt>
                <c:pt idx="13">
                  <c:v>0.59080121620577186</c:v>
                </c:pt>
                <c:pt idx="14">
                  <c:v>0.5953279128488228</c:v>
                </c:pt>
                <c:pt idx="15">
                  <c:v>0.59985460949187364</c:v>
                </c:pt>
                <c:pt idx="16">
                  <c:v>0.60438130613492447</c:v>
                </c:pt>
                <c:pt idx="17">
                  <c:v>0.6089080027779753</c:v>
                </c:pt>
                <c:pt idx="18">
                  <c:v>0.61343469942102624</c:v>
                </c:pt>
                <c:pt idx="19">
                  <c:v>0.61796139606407707</c:v>
                </c:pt>
                <c:pt idx="20">
                  <c:v>0.61071615417798353</c:v>
                </c:pt>
                <c:pt idx="21">
                  <c:v>0.60347091229189009</c:v>
                </c:pt>
                <c:pt idx="22">
                  <c:v>0.59622567040579655</c:v>
                </c:pt>
                <c:pt idx="23">
                  <c:v>0.59311336278915394</c:v>
                </c:pt>
                <c:pt idx="24">
                  <c:v>0.59000105517251134</c:v>
                </c:pt>
                <c:pt idx="25">
                  <c:v>0.59355859804366307</c:v>
                </c:pt>
                <c:pt idx="26">
                  <c:v>0.59711614091481469</c:v>
                </c:pt>
                <c:pt idx="27">
                  <c:v>0.60067368378596631</c:v>
                </c:pt>
                <c:pt idx="28">
                  <c:v>0.60423122665711804</c:v>
                </c:pt>
                <c:pt idx="29">
                  <c:v>0.60778876952826977</c:v>
                </c:pt>
                <c:pt idx="30">
                  <c:v>0.61134631239942139</c:v>
                </c:pt>
                <c:pt idx="31">
                  <c:v>0.61490385527057301</c:v>
                </c:pt>
                <c:pt idx="32">
                  <c:v>0.61846139814172474</c:v>
                </c:pt>
                <c:pt idx="33">
                  <c:v>0.61837404114859451</c:v>
                </c:pt>
                <c:pt idx="34">
                  <c:v>0.61828668415546417</c:v>
                </c:pt>
                <c:pt idx="35">
                  <c:v>0.63436573885736014</c:v>
                </c:pt>
                <c:pt idx="36">
                  <c:v>0.650444793559256</c:v>
                </c:pt>
                <c:pt idx="37">
                  <c:v>0.66652384826115196</c:v>
                </c:pt>
                <c:pt idx="38">
                  <c:v>0.6639771044504742</c:v>
                </c:pt>
                <c:pt idx="39">
                  <c:v>0.66143036063979654</c:v>
                </c:pt>
                <c:pt idx="40">
                  <c:v>0.65888361682911878</c:v>
                </c:pt>
                <c:pt idx="41">
                  <c:v>0.65633687301844101</c:v>
                </c:pt>
                <c:pt idx="42">
                  <c:v>0.65379012920776336</c:v>
                </c:pt>
                <c:pt idx="43">
                  <c:v>0.65124338539708559</c:v>
                </c:pt>
                <c:pt idx="44">
                  <c:v>0.64869664158640783</c:v>
                </c:pt>
                <c:pt idx="45">
                  <c:v>0.64614989777573018</c:v>
                </c:pt>
                <c:pt idx="46">
                  <c:v>0.64360315396505241</c:v>
                </c:pt>
                <c:pt idx="47">
                  <c:v>0.64105641015437476</c:v>
                </c:pt>
                <c:pt idx="48">
                  <c:v>0.63850966634369699</c:v>
                </c:pt>
                <c:pt idx="49">
                  <c:v>0.63596292253301923</c:v>
                </c:pt>
                <c:pt idx="50">
                  <c:v>0.63341617872234157</c:v>
                </c:pt>
                <c:pt idx="51">
                  <c:v>0.63086943491166381</c:v>
                </c:pt>
                <c:pt idx="52">
                  <c:v>0.62832269110098604</c:v>
                </c:pt>
                <c:pt idx="53">
                  <c:v>0.62577594729030839</c:v>
                </c:pt>
                <c:pt idx="54">
                  <c:v>0.62322920347963062</c:v>
                </c:pt>
                <c:pt idx="55">
                  <c:v>0.60883460406746182</c:v>
                </c:pt>
                <c:pt idx="56">
                  <c:v>0.59444000465529301</c:v>
                </c:pt>
                <c:pt idx="57">
                  <c:v>0.58811402166044557</c:v>
                </c:pt>
                <c:pt idx="58">
                  <c:v>0.58178803866559814</c:v>
                </c:pt>
                <c:pt idx="59">
                  <c:v>0.57546205567075059</c:v>
                </c:pt>
                <c:pt idx="60">
                  <c:v>0.56913607267590316</c:v>
                </c:pt>
                <c:pt idx="61">
                  <c:v>0.56281008968105573</c:v>
                </c:pt>
                <c:pt idx="62">
                  <c:v>0.55648410668620829</c:v>
                </c:pt>
                <c:pt idx="63">
                  <c:v>0.55015812369136086</c:v>
                </c:pt>
                <c:pt idx="64">
                  <c:v>0.54383214069651342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3-0E46-807C-D8C05DC1F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850063"/>
        <c:axId val="1677225679"/>
      </c:lineChart>
      <c:dateAx>
        <c:axId val="167685006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7225679"/>
        <c:crosses val="autoZero"/>
        <c:auto val="1"/>
        <c:lblOffset val="100"/>
        <c:baseTimeUnit val="days"/>
      </c:dateAx>
      <c:valAx>
        <c:axId val="16772256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685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Porometer [mmol </a:t>
            </a:r>
            <a:r>
              <a:rPr lang="de-DE" sz="14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m</a:t>
            </a:r>
            <a:r>
              <a:rPr lang="de-DE" sz="1400" b="0" i="0" u="none" strike="noStrike" kern="1200" cap="none" spc="0" normalizeH="0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-2</a:t>
            </a:r>
            <a:r>
              <a:rPr lang="de-DE" sz="14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 s</a:t>
            </a:r>
            <a:r>
              <a:rPr lang="de-DE" sz="1400" b="0" i="0" u="none" strike="noStrike" kern="1200" cap="none" spc="0" normalizeH="0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-1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PORO [mmol m-2 s-1]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Tabelle1!$A$38:$A$101</c:f>
              <c:numCache>
                <c:formatCode>m/d/yy</c:formatCode>
                <c:ptCount val="64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  <c:pt idx="20">
                  <c:v>45775</c:v>
                </c:pt>
                <c:pt idx="21">
                  <c:v>45776</c:v>
                </c:pt>
                <c:pt idx="22">
                  <c:v>45777</c:v>
                </c:pt>
                <c:pt idx="23">
                  <c:v>45778</c:v>
                </c:pt>
                <c:pt idx="24">
                  <c:v>45779</c:v>
                </c:pt>
                <c:pt idx="25">
                  <c:v>45780</c:v>
                </c:pt>
                <c:pt idx="26">
                  <c:v>45781</c:v>
                </c:pt>
                <c:pt idx="27">
                  <c:v>45782</c:v>
                </c:pt>
                <c:pt idx="28">
                  <c:v>45783</c:v>
                </c:pt>
                <c:pt idx="29">
                  <c:v>45784</c:v>
                </c:pt>
                <c:pt idx="30">
                  <c:v>45785</c:v>
                </c:pt>
                <c:pt idx="31">
                  <c:v>45786</c:v>
                </c:pt>
                <c:pt idx="32">
                  <c:v>45787</c:v>
                </c:pt>
                <c:pt idx="33">
                  <c:v>45788</c:v>
                </c:pt>
                <c:pt idx="34">
                  <c:v>45789</c:v>
                </c:pt>
                <c:pt idx="35">
                  <c:v>45790</c:v>
                </c:pt>
                <c:pt idx="36">
                  <c:v>45791</c:v>
                </c:pt>
                <c:pt idx="37">
                  <c:v>45792</c:v>
                </c:pt>
                <c:pt idx="38">
                  <c:v>45793</c:v>
                </c:pt>
                <c:pt idx="39">
                  <c:v>45794</c:v>
                </c:pt>
                <c:pt idx="40">
                  <c:v>45795</c:v>
                </c:pt>
                <c:pt idx="41">
                  <c:v>45796</c:v>
                </c:pt>
                <c:pt idx="42">
                  <c:v>45797</c:v>
                </c:pt>
                <c:pt idx="43">
                  <c:v>45798</c:v>
                </c:pt>
                <c:pt idx="44">
                  <c:v>45799</c:v>
                </c:pt>
                <c:pt idx="45">
                  <c:v>45800</c:v>
                </c:pt>
                <c:pt idx="46">
                  <c:v>45801</c:v>
                </c:pt>
                <c:pt idx="47">
                  <c:v>45802</c:v>
                </c:pt>
                <c:pt idx="48">
                  <c:v>45803</c:v>
                </c:pt>
                <c:pt idx="49">
                  <c:v>45804</c:v>
                </c:pt>
                <c:pt idx="50">
                  <c:v>45805</c:v>
                </c:pt>
                <c:pt idx="51">
                  <c:v>45806</c:v>
                </c:pt>
                <c:pt idx="52">
                  <c:v>45807</c:v>
                </c:pt>
                <c:pt idx="53">
                  <c:v>45808</c:v>
                </c:pt>
                <c:pt idx="54">
                  <c:v>45809</c:v>
                </c:pt>
                <c:pt idx="55">
                  <c:v>45810</c:v>
                </c:pt>
                <c:pt idx="56">
                  <c:v>45811</c:v>
                </c:pt>
                <c:pt idx="57">
                  <c:v>45812</c:v>
                </c:pt>
                <c:pt idx="58">
                  <c:v>45813</c:v>
                </c:pt>
                <c:pt idx="59">
                  <c:v>45814</c:v>
                </c:pt>
                <c:pt idx="60">
                  <c:v>45815</c:v>
                </c:pt>
                <c:pt idx="61">
                  <c:v>45816</c:v>
                </c:pt>
                <c:pt idx="62">
                  <c:v>45817</c:v>
                </c:pt>
                <c:pt idx="63">
                  <c:v>45818</c:v>
                </c:pt>
              </c:numCache>
            </c:numRef>
          </c:cat>
          <c:val>
            <c:numRef>
              <c:f>Tabelle1!$J$38:$J$102</c:f>
              <c:numCache>
                <c:formatCode>General</c:formatCode>
                <c:ptCount val="65"/>
                <c:pt idx="0">
                  <c:v>9.870000000000001</c:v>
                </c:pt>
                <c:pt idx="1">
                  <c:v>8.9328571428571433</c:v>
                </c:pt>
                <c:pt idx="2">
                  <c:v>7.9957142857142864</c:v>
                </c:pt>
                <c:pt idx="3">
                  <c:v>7.0585714285714287</c:v>
                </c:pt>
                <c:pt idx="4">
                  <c:v>6.1214285714285719</c:v>
                </c:pt>
                <c:pt idx="5">
                  <c:v>5.1842857142857142</c:v>
                </c:pt>
                <c:pt idx="6">
                  <c:v>4.2471428571428564</c:v>
                </c:pt>
                <c:pt idx="7">
                  <c:v>3.31</c:v>
                </c:pt>
                <c:pt idx="8">
                  <c:v>3.2761904761904761</c:v>
                </c:pt>
                <c:pt idx="9">
                  <c:v>3.2423809523809521</c:v>
                </c:pt>
                <c:pt idx="10">
                  <c:v>3.2085714285714282</c:v>
                </c:pt>
                <c:pt idx="11">
                  <c:v>3.1747619047619051</c:v>
                </c:pt>
                <c:pt idx="12">
                  <c:v>3.1409523809523812</c:v>
                </c:pt>
                <c:pt idx="13">
                  <c:v>3.1071428571428572</c:v>
                </c:pt>
                <c:pt idx="14">
                  <c:v>3.0733333333333328</c:v>
                </c:pt>
                <c:pt idx="15">
                  <c:v>2.9628571428571431</c:v>
                </c:pt>
                <c:pt idx="16">
                  <c:v>2.852380952380952</c:v>
                </c:pt>
                <c:pt idx="17">
                  <c:v>2.7419047619047618</c:v>
                </c:pt>
                <c:pt idx="18">
                  <c:v>2.6314285714285708</c:v>
                </c:pt>
                <c:pt idx="19">
                  <c:v>2.5209523809523811</c:v>
                </c:pt>
                <c:pt idx="20">
                  <c:v>2.41047619047619</c:v>
                </c:pt>
                <c:pt idx="21">
                  <c:v>2.2999999999999998</c:v>
                </c:pt>
                <c:pt idx="22">
                  <c:v>2.6104761904761902</c:v>
                </c:pt>
                <c:pt idx="23">
                  <c:v>2.920952380952381</c:v>
                </c:pt>
                <c:pt idx="24">
                  <c:v>3.2314285714285709</c:v>
                </c:pt>
                <c:pt idx="25">
                  <c:v>3.5419047619047621</c:v>
                </c:pt>
                <c:pt idx="26">
                  <c:v>3.852380952380952</c:v>
                </c:pt>
                <c:pt idx="27">
                  <c:v>4.1628571428571428</c:v>
                </c:pt>
                <c:pt idx="28">
                  <c:v>4.4733333333333336</c:v>
                </c:pt>
                <c:pt idx="29">
                  <c:v>4.5795238095238098</c:v>
                </c:pt>
                <c:pt idx="30">
                  <c:v>4.6857142857142859</c:v>
                </c:pt>
                <c:pt idx="31">
                  <c:v>4.7919047619047621</c:v>
                </c:pt>
                <c:pt idx="32">
                  <c:v>4.8980952380952374</c:v>
                </c:pt>
                <c:pt idx="33">
                  <c:v>5.0042857142857136</c:v>
                </c:pt>
                <c:pt idx="34">
                  <c:v>5.1104761904761897</c:v>
                </c:pt>
                <c:pt idx="35">
                  <c:v>5.2166666666666659</c:v>
                </c:pt>
                <c:pt idx="36">
                  <c:v>5.3552380952380947</c:v>
                </c:pt>
                <c:pt idx="37">
                  <c:v>5.4938095238095226</c:v>
                </c:pt>
                <c:pt idx="38">
                  <c:v>5.6323809523809523</c:v>
                </c:pt>
                <c:pt idx="39">
                  <c:v>5.7709523809523802</c:v>
                </c:pt>
                <c:pt idx="40">
                  <c:v>5.909523809523809</c:v>
                </c:pt>
                <c:pt idx="41">
                  <c:v>6.0480952380952377</c:v>
                </c:pt>
                <c:pt idx="42">
                  <c:v>6.1866666666666674</c:v>
                </c:pt>
                <c:pt idx="43">
                  <c:v>5.8171428571428567</c:v>
                </c:pt>
                <c:pt idx="44">
                  <c:v>5.4476190476190478</c:v>
                </c:pt>
                <c:pt idx="45">
                  <c:v>5.078095238095238</c:v>
                </c:pt>
                <c:pt idx="46">
                  <c:v>4.7085714285714282</c:v>
                </c:pt>
                <c:pt idx="47">
                  <c:v>4.3390476190476193</c:v>
                </c:pt>
                <c:pt idx="48">
                  <c:v>3.969523809523809</c:v>
                </c:pt>
                <c:pt idx="49">
                  <c:v>3.6</c:v>
                </c:pt>
                <c:pt idx="50">
                  <c:v>3.456390977443609</c:v>
                </c:pt>
                <c:pt idx="51">
                  <c:v>3.3127819548872179</c:v>
                </c:pt>
                <c:pt idx="52">
                  <c:v>3.1691729323308269</c:v>
                </c:pt>
                <c:pt idx="53">
                  <c:v>3.0255639097744358</c:v>
                </c:pt>
                <c:pt idx="54">
                  <c:v>2.8819548872180452</c:v>
                </c:pt>
                <c:pt idx="55">
                  <c:v>2.7383458646616541</c:v>
                </c:pt>
                <c:pt idx="56">
                  <c:v>2.594736842105263</c:v>
                </c:pt>
                <c:pt idx="57">
                  <c:v>2.8869172932330831</c:v>
                </c:pt>
                <c:pt idx="58">
                  <c:v>3.1790977443609019</c:v>
                </c:pt>
                <c:pt idx="59">
                  <c:v>3.471278195488722</c:v>
                </c:pt>
                <c:pt idx="60">
                  <c:v>3.7634586466165421</c:v>
                </c:pt>
                <c:pt idx="61">
                  <c:v>4.0556390977443613</c:v>
                </c:pt>
                <c:pt idx="62">
                  <c:v>4.3478195488721809</c:v>
                </c:pt>
                <c:pt idx="63">
                  <c:v>4.6400000000000006</c:v>
                </c:pt>
                <c:pt idx="64">
                  <c:v>5.168571428571429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D-AD47-8A9B-BC7E66F14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507840"/>
        <c:axId val="452306592"/>
      </c:lineChart>
      <c:dateAx>
        <c:axId val="452507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306592"/>
        <c:crosses val="autoZero"/>
        <c:auto val="1"/>
        <c:lblOffset val="100"/>
        <c:baseTimeUnit val="days"/>
      </c:dateAx>
      <c:valAx>
        <c:axId val="4523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50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Wassergehalt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Tabelle1!$A$38:$A$101</c:f>
              <c:numCache>
                <c:formatCode>m/d/yy</c:formatCode>
                <c:ptCount val="64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  <c:pt idx="20">
                  <c:v>45775</c:v>
                </c:pt>
                <c:pt idx="21">
                  <c:v>45776</c:v>
                </c:pt>
                <c:pt idx="22">
                  <c:v>45777</c:v>
                </c:pt>
                <c:pt idx="23">
                  <c:v>45778</c:v>
                </c:pt>
                <c:pt idx="24">
                  <c:v>45779</c:v>
                </c:pt>
                <c:pt idx="25">
                  <c:v>45780</c:v>
                </c:pt>
                <c:pt idx="26">
                  <c:v>45781</c:v>
                </c:pt>
                <c:pt idx="27">
                  <c:v>45782</c:v>
                </c:pt>
                <c:pt idx="28">
                  <c:v>45783</c:v>
                </c:pt>
                <c:pt idx="29">
                  <c:v>45784</c:v>
                </c:pt>
                <c:pt idx="30">
                  <c:v>45785</c:v>
                </c:pt>
                <c:pt idx="31">
                  <c:v>45786</c:v>
                </c:pt>
                <c:pt idx="32">
                  <c:v>45787</c:v>
                </c:pt>
                <c:pt idx="33">
                  <c:v>45788</c:v>
                </c:pt>
                <c:pt idx="34">
                  <c:v>45789</c:v>
                </c:pt>
                <c:pt idx="35">
                  <c:v>45790</c:v>
                </c:pt>
                <c:pt idx="36">
                  <c:v>45791</c:v>
                </c:pt>
                <c:pt idx="37">
                  <c:v>45792</c:v>
                </c:pt>
                <c:pt idx="38">
                  <c:v>45793</c:v>
                </c:pt>
                <c:pt idx="39">
                  <c:v>45794</c:v>
                </c:pt>
                <c:pt idx="40">
                  <c:v>45795</c:v>
                </c:pt>
                <c:pt idx="41">
                  <c:v>45796</c:v>
                </c:pt>
                <c:pt idx="42">
                  <c:v>45797</c:v>
                </c:pt>
                <c:pt idx="43">
                  <c:v>45798</c:v>
                </c:pt>
                <c:pt idx="44">
                  <c:v>45799</c:v>
                </c:pt>
                <c:pt idx="45">
                  <c:v>45800</c:v>
                </c:pt>
                <c:pt idx="46">
                  <c:v>45801</c:v>
                </c:pt>
                <c:pt idx="47">
                  <c:v>45802</c:v>
                </c:pt>
                <c:pt idx="48">
                  <c:v>45803</c:v>
                </c:pt>
                <c:pt idx="49">
                  <c:v>45804</c:v>
                </c:pt>
                <c:pt idx="50">
                  <c:v>45805</c:v>
                </c:pt>
                <c:pt idx="51">
                  <c:v>45806</c:v>
                </c:pt>
                <c:pt idx="52">
                  <c:v>45807</c:v>
                </c:pt>
                <c:pt idx="53">
                  <c:v>45808</c:v>
                </c:pt>
                <c:pt idx="54">
                  <c:v>45809</c:v>
                </c:pt>
                <c:pt idx="55">
                  <c:v>45810</c:v>
                </c:pt>
                <c:pt idx="56">
                  <c:v>45811</c:v>
                </c:pt>
                <c:pt idx="57">
                  <c:v>45812</c:v>
                </c:pt>
                <c:pt idx="58">
                  <c:v>45813</c:v>
                </c:pt>
                <c:pt idx="59">
                  <c:v>45814</c:v>
                </c:pt>
                <c:pt idx="60">
                  <c:v>45815</c:v>
                </c:pt>
                <c:pt idx="61">
                  <c:v>45816</c:v>
                </c:pt>
                <c:pt idx="62">
                  <c:v>45817</c:v>
                </c:pt>
                <c:pt idx="63">
                  <c:v>45818</c:v>
                </c:pt>
              </c:numCache>
            </c:numRef>
          </c:cat>
          <c:val>
            <c:numRef>
              <c:f>Tabelle1!$M$38:$M$102</c:f>
              <c:numCache>
                <c:formatCode>General</c:formatCode>
                <c:ptCount val="65"/>
                <c:pt idx="0">
                  <c:v>0.49574986048543013</c:v>
                </c:pt>
                <c:pt idx="1">
                  <c:v>0.49697777777361302</c:v>
                </c:pt>
                <c:pt idx="2">
                  <c:v>0.49820569506179579</c:v>
                </c:pt>
                <c:pt idx="3">
                  <c:v>0.49943361234997868</c:v>
                </c:pt>
                <c:pt idx="4">
                  <c:v>0.50066152963816157</c:v>
                </c:pt>
                <c:pt idx="5">
                  <c:v>0.50188944692634441</c:v>
                </c:pt>
                <c:pt idx="6">
                  <c:v>0.50311736421452735</c:v>
                </c:pt>
                <c:pt idx="7">
                  <c:v>0.50434528150271019</c:v>
                </c:pt>
                <c:pt idx="8">
                  <c:v>0.48303114685274401</c:v>
                </c:pt>
                <c:pt idx="9">
                  <c:v>0.46171701220277789</c:v>
                </c:pt>
                <c:pt idx="10">
                  <c:v>0.44040287755281171</c:v>
                </c:pt>
                <c:pt idx="11">
                  <c:v>0.41908874290284548</c:v>
                </c:pt>
                <c:pt idx="12">
                  <c:v>0.39777460825287941</c:v>
                </c:pt>
                <c:pt idx="13">
                  <c:v>0.37646047360291318</c:v>
                </c:pt>
                <c:pt idx="14">
                  <c:v>0.35514633895294712</c:v>
                </c:pt>
                <c:pt idx="15">
                  <c:v>0.36501477404599658</c:v>
                </c:pt>
                <c:pt idx="16">
                  <c:v>0.37488320913904599</c:v>
                </c:pt>
                <c:pt idx="17">
                  <c:v>0.38475164423209562</c:v>
                </c:pt>
                <c:pt idx="18">
                  <c:v>0.39462007932514509</c:v>
                </c:pt>
                <c:pt idx="19">
                  <c:v>0.40448851441819461</c:v>
                </c:pt>
                <c:pt idx="20">
                  <c:v>0.41435694951124408</c:v>
                </c:pt>
                <c:pt idx="21">
                  <c:v>0.4242253846042936</c:v>
                </c:pt>
                <c:pt idx="22">
                  <c:v>0.42436312341033477</c:v>
                </c:pt>
                <c:pt idx="23">
                  <c:v>0.42450086221637612</c:v>
                </c:pt>
                <c:pt idx="24">
                  <c:v>0.42463860102241729</c:v>
                </c:pt>
                <c:pt idx="25">
                  <c:v>0.42477633982845853</c:v>
                </c:pt>
                <c:pt idx="26">
                  <c:v>0.42491407863449981</c:v>
                </c:pt>
                <c:pt idx="27">
                  <c:v>0.42505181744054099</c:v>
                </c:pt>
                <c:pt idx="28">
                  <c:v>0.42518955624658222</c:v>
                </c:pt>
                <c:pt idx="29">
                  <c:v>0.42364103342907811</c:v>
                </c:pt>
                <c:pt idx="30">
                  <c:v>0.42209251061157382</c:v>
                </c:pt>
                <c:pt idx="31">
                  <c:v>0.42054398779406971</c:v>
                </c:pt>
                <c:pt idx="32">
                  <c:v>0.41899546497656548</c:v>
                </c:pt>
                <c:pt idx="33">
                  <c:v>0.41744694215906131</c:v>
                </c:pt>
                <c:pt idx="34">
                  <c:v>0.41589841934155708</c:v>
                </c:pt>
                <c:pt idx="35">
                  <c:v>0.41434989652405291</c:v>
                </c:pt>
                <c:pt idx="36">
                  <c:v>0.41173935379788018</c:v>
                </c:pt>
                <c:pt idx="37">
                  <c:v>0.4091288110717074</c:v>
                </c:pt>
                <c:pt idx="38">
                  <c:v>0.40651826834553467</c:v>
                </c:pt>
                <c:pt idx="39">
                  <c:v>0.40390772561936189</c:v>
                </c:pt>
                <c:pt idx="40">
                  <c:v>0.40129718289318922</c:v>
                </c:pt>
                <c:pt idx="41">
                  <c:v>0.39868664016701638</c:v>
                </c:pt>
                <c:pt idx="42">
                  <c:v>0.39607609744084371</c:v>
                </c:pt>
                <c:pt idx="43">
                  <c:v>0.400660212345891</c:v>
                </c:pt>
                <c:pt idx="44">
                  <c:v>0.40524432725093829</c:v>
                </c:pt>
                <c:pt idx="45">
                  <c:v>0.40982844215598557</c:v>
                </c:pt>
                <c:pt idx="46">
                  <c:v>0.41441255706103292</c:v>
                </c:pt>
                <c:pt idx="47">
                  <c:v>0.41899667196608009</c:v>
                </c:pt>
                <c:pt idx="48">
                  <c:v>0.42358078687112738</c:v>
                </c:pt>
                <c:pt idx="49">
                  <c:v>0.42816490177617472</c:v>
                </c:pt>
                <c:pt idx="50">
                  <c:v>0.41924854600275813</c:v>
                </c:pt>
                <c:pt idx="51">
                  <c:v>0.41033219022934159</c:v>
                </c:pt>
                <c:pt idx="52">
                  <c:v>0.40141583445592499</c:v>
                </c:pt>
                <c:pt idx="53">
                  <c:v>0.39249947868250851</c:v>
                </c:pt>
                <c:pt idx="54">
                  <c:v>0.38358312290909191</c:v>
                </c:pt>
                <c:pt idx="55">
                  <c:v>0.37466676713567532</c:v>
                </c:pt>
                <c:pt idx="56">
                  <c:v>0.36575041136225872</c:v>
                </c:pt>
                <c:pt idx="57">
                  <c:v>0.35538950685212622</c:v>
                </c:pt>
                <c:pt idx="58">
                  <c:v>0.34502860234199367</c:v>
                </c:pt>
                <c:pt idx="59">
                  <c:v>0.33466769783186112</c:v>
                </c:pt>
                <c:pt idx="60">
                  <c:v>0.32430679332172863</c:v>
                </c:pt>
                <c:pt idx="61">
                  <c:v>0.31394588881159602</c:v>
                </c:pt>
                <c:pt idx="62">
                  <c:v>0.30358498430146352</c:v>
                </c:pt>
                <c:pt idx="63">
                  <c:v>0.29322407979133103</c:v>
                </c:pt>
                <c:pt idx="64">
                  <c:v>0.27682773051850113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3-594B-8549-6D2DDED32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90160"/>
        <c:axId val="155891872"/>
      </c:lineChart>
      <c:dateAx>
        <c:axId val="1558901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91872"/>
        <c:crosses val="autoZero"/>
        <c:auto val="1"/>
        <c:lblOffset val="100"/>
        <c:baseTimeUnit val="days"/>
      </c:dateAx>
      <c:valAx>
        <c:axId val="1558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NDVI (S-2)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Tabelle1!$A$2:$A$115</c:f>
              <c:numCache>
                <c:formatCode>m/d/yy</c:formatCode>
                <c:ptCount val="114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45765</c:v>
                </c:pt>
                <c:pt idx="47">
                  <c:v>45766</c:v>
                </c:pt>
                <c:pt idx="48">
                  <c:v>45767</c:v>
                </c:pt>
                <c:pt idx="49">
                  <c:v>45768</c:v>
                </c:pt>
                <c:pt idx="50">
                  <c:v>45769</c:v>
                </c:pt>
                <c:pt idx="51">
                  <c:v>45770</c:v>
                </c:pt>
                <c:pt idx="52">
                  <c:v>45771</c:v>
                </c:pt>
                <c:pt idx="53">
                  <c:v>45772</c:v>
                </c:pt>
                <c:pt idx="54">
                  <c:v>45773</c:v>
                </c:pt>
                <c:pt idx="55">
                  <c:v>45774</c:v>
                </c:pt>
                <c:pt idx="56">
                  <c:v>45775</c:v>
                </c:pt>
                <c:pt idx="57">
                  <c:v>45776</c:v>
                </c:pt>
                <c:pt idx="58">
                  <c:v>45777</c:v>
                </c:pt>
                <c:pt idx="59">
                  <c:v>45778</c:v>
                </c:pt>
                <c:pt idx="60">
                  <c:v>45779</c:v>
                </c:pt>
                <c:pt idx="61">
                  <c:v>45780</c:v>
                </c:pt>
                <c:pt idx="62">
                  <c:v>45781</c:v>
                </c:pt>
                <c:pt idx="63">
                  <c:v>45782</c:v>
                </c:pt>
                <c:pt idx="64">
                  <c:v>45783</c:v>
                </c:pt>
                <c:pt idx="65">
                  <c:v>45784</c:v>
                </c:pt>
                <c:pt idx="66">
                  <c:v>45785</c:v>
                </c:pt>
                <c:pt idx="67">
                  <c:v>45786</c:v>
                </c:pt>
                <c:pt idx="68">
                  <c:v>45787</c:v>
                </c:pt>
                <c:pt idx="69">
                  <c:v>45788</c:v>
                </c:pt>
                <c:pt idx="70">
                  <c:v>45789</c:v>
                </c:pt>
                <c:pt idx="71">
                  <c:v>45790</c:v>
                </c:pt>
                <c:pt idx="72">
                  <c:v>45791</c:v>
                </c:pt>
                <c:pt idx="73">
                  <c:v>45792</c:v>
                </c:pt>
                <c:pt idx="74">
                  <c:v>45793</c:v>
                </c:pt>
                <c:pt idx="75">
                  <c:v>45794</c:v>
                </c:pt>
                <c:pt idx="76">
                  <c:v>45795</c:v>
                </c:pt>
                <c:pt idx="77">
                  <c:v>45796</c:v>
                </c:pt>
                <c:pt idx="78">
                  <c:v>45797</c:v>
                </c:pt>
                <c:pt idx="79">
                  <c:v>45798</c:v>
                </c:pt>
                <c:pt idx="80">
                  <c:v>45799</c:v>
                </c:pt>
                <c:pt idx="81">
                  <c:v>45800</c:v>
                </c:pt>
                <c:pt idx="82">
                  <c:v>45801</c:v>
                </c:pt>
                <c:pt idx="83">
                  <c:v>45802</c:v>
                </c:pt>
                <c:pt idx="84">
                  <c:v>45803</c:v>
                </c:pt>
                <c:pt idx="85">
                  <c:v>45804</c:v>
                </c:pt>
                <c:pt idx="86">
                  <c:v>45805</c:v>
                </c:pt>
                <c:pt idx="87">
                  <c:v>45806</c:v>
                </c:pt>
                <c:pt idx="88">
                  <c:v>45807</c:v>
                </c:pt>
                <c:pt idx="89">
                  <c:v>45808</c:v>
                </c:pt>
                <c:pt idx="90">
                  <c:v>45809</c:v>
                </c:pt>
                <c:pt idx="91">
                  <c:v>45810</c:v>
                </c:pt>
                <c:pt idx="92">
                  <c:v>45811</c:v>
                </c:pt>
                <c:pt idx="93">
                  <c:v>45812</c:v>
                </c:pt>
                <c:pt idx="94">
                  <c:v>45813</c:v>
                </c:pt>
                <c:pt idx="95">
                  <c:v>45814</c:v>
                </c:pt>
                <c:pt idx="96">
                  <c:v>45815</c:v>
                </c:pt>
                <c:pt idx="97">
                  <c:v>45816</c:v>
                </c:pt>
                <c:pt idx="98">
                  <c:v>45817</c:v>
                </c:pt>
                <c:pt idx="99">
                  <c:v>45818</c:v>
                </c:pt>
                <c:pt idx="100">
                  <c:v>45819</c:v>
                </c:pt>
                <c:pt idx="101">
                  <c:v>45820</c:v>
                </c:pt>
                <c:pt idx="102">
                  <c:v>45821</c:v>
                </c:pt>
                <c:pt idx="103">
                  <c:v>45822</c:v>
                </c:pt>
                <c:pt idx="104">
                  <c:v>45823</c:v>
                </c:pt>
                <c:pt idx="105">
                  <c:v>45824</c:v>
                </c:pt>
                <c:pt idx="106">
                  <c:v>45825</c:v>
                </c:pt>
                <c:pt idx="107">
                  <c:v>45826</c:v>
                </c:pt>
                <c:pt idx="108">
                  <c:v>45827</c:v>
                </c:pt>
                <c:pt idx="109">
                  <c:v>45828</c:v>
                </c:pt>
                <c:pt idx="110">
                  <c:v>45829</c:v>
                </c:pt>
                <c:pt idx="111">
                  <c:v>45830</c:v>
                </c:pt>
                <c:pt idx="112">
                  <c:v>45831</c:v>
                </c:pt>
                <c:pt idx="113">
                  <c:v>45832</c:v>
                </c:pt>
              </c:numCache>
            </c:numRef>
          </c:cat>
          <c:val>
            <c:numRef>
              <c:f>Tabelle1!$F$2:$F$115</c:f>
              <c:numCache>
                <c:formatCode>General</c:formatCode>
                <c:ptCount val="114"/>
                <c:pt idx="0">
                  <c:v>0.57214927400000004</c:v>
                </c:pt>
                <c:pt idx="1">
                  <c:v>0.57025787400000005</c:v>
                </c:pt>
                <c:pt idx="2">
                  <c:v>0.56836647399999995</c:v>
                </c:pt>
                <c:pt idx="3">
                  <c:v>0.56647507399999997</c:v>
                </c:pt>
                <c:pt idx="4">
                  <c:v>0.56133374400000002</c:v>
                </c:pt>
                <c:pt idx="5">
                  <c:v>0.556192413</c:v>
                </c:pt>
                <c:pt idx="6">
                  <c:v>0.56774248400000005</c:v>
                </c:pt>
                <c:pt idx="7">
                  <c:v>0.57929255599999996</c:v>
                </c:pt>
                <c:pt idx="8">
                  <c:v>0.59084262799999998</c:v>
                </c:pt>
                <c:pt idx="9">
                  <c:v>0.60239269900000003</c:v>
                </c:pt>
                <c:pt idx="10">
                  <c:v>0.61394277100000005</c:v>
                </c:pt>
                <c:pt idx="11">
                  <c:v>0.62549284199999999</c:v>
                </c:pt>
                <c:pt idx="12">
                  <c:v>0.63704291400000002</c:v>
                </c:pt>
                <c:pt idx="13">
                  <c:v>0.64859298499999996</c:v>
                </c:pt>
                <c:pt idx="14">
                  <c:v>0.66331812499999998</c:v>
                </c:pt>
                <c:pt idx="15">
                  <c:v>0.67804326500000001</c:v>
                </c:pt>
                <c:pt idx="16">
                  <c:v>0.67176611900000005</c:v>
                </c:pt>
                <c:pt idx="17">
                  <c:v>0.66548897299999998</c:v>
                </c:pt>
                <c:pt idx="18">
                  <c:v>0.65921182700000003</c:v>
                </c:pt>
                <c:pt idx="19">
                  <c:v>0.67229353300000005</c:v>
                </c:pt>
                <c:pt idx="20">
                  <c:v>0.68537523899999997</c:v>
                </c:pt>
                <c:pt idx="21">
                  <c:v>0.698456945</c:v>
                </c:pt>
                <c:pt idx="22">
                  <c:v>0.71153865100000002</c:v>
                </c:pt>
                <c:pt idx="23">
                  <c:v>0.72462035700000005</c:v>
                </c:pt>
                <c:pt idx="24">
                  <c:v>0.73770206299999996</c:v>
                </c:pt>
                <c:pt idx="25">
                  <c:v>0.75078376899999999</c:v>
                </c:pt>
                <c:pt idx="26">
                  <c:v>0.75986571000000003</c:v>
                </c:pt>
                <c:pt idx="27">
                  <c:v>0.76894764999999998</c:v>
                </c:pt>
                <c:pt idx="28">
                  <c:v>0.77802959100000002</c:v>
                </c:pt>
                <c:pt idx="29">
                  <c:v>0.78711153099999998</c:v>
                </c:pt>
                <c:pt idx="30">
                  <c:v>0.79619347200000001</c:v>
                </c:pt>
                <c:pt idx="31">
                  <c:v>0.80527541300000005</c:v>
                </c:pt>
                <c:pt idx="32">
                  <c:v>0.81435735300000001</c:v>
                </c:pt>
                <c:pt idx="33">
                  <c:v>0.82070962999999997</c:v>
                </c:pt>
                <c:pt idx="34">
                  <c:v>0.82706190599999996</c:v>
                </c:pt>
                <c:pt idx="35">
                  <c:v>0.83341418199999995</c:v>
                </c:pt>
                <c:pt idx="36">
                  <c:v>0.83976645900000002</c:v>
                </c:pt>
                <c:pt idx="37">
                  <c:v>0.84611873500000001</c:v>
                </c:pt>
                <c:pt idx="38">
                  <c:v>0.85247101199999997</c:v>
                </c:pt>
                <c:pt idx="39">
                  <c:v>0.85882328799999996</c:v>
                </c:pt>
                <c:pt idx="40">
                  <c:v>0.86517556399999995</c:v>
                </c:pt>
                <c:pt idx="41">
                  <c:v>0.87152784100000003</c:v>
                </c:pt>
                <c:pt idx="42">
                  <c:v>0.87788011700000002</c:v>
                </c:pt>
                <c:pt idx="43">
                  <c:v>0.88423239399999998</c:v>
                </c:pt>
                <c:pt idx="44">
                  <c:v>0.89058466999999997</c:v>
                </c:pt>
                <c:pt idx="45">
                  <c:v>0.89693694599999996</c:v>
                </c:pt>
                <c:pt idx="46">
                  <c:v>0.90328922300000003</c:v>
                </c:pt>
                <c:pt idx="47">
                  <c:v>0.90964149900000002</c:v>
                </c:pt>
                <c:pt idx="48">
                  <c:v>0.91599377599999998</c:v>
                </c:pt>
                <c:pt idx="49">
                  <c:v>0.91917256199999997</c:v>
                </c:pt>
                <c:pt idx="50">
                  <c:v>0.92235134799999996</c:v>
                </c:pt>
                <c:pt idx="51">
                  <c:v>0.92553013399999995</c:v>
                </c:pt>
                <c:pt idx="52">
                  <c:v>0.92870891899999997</c:v>
                </c:pt>
                <c:pt idx="53">
                  <c:v>0.93188770499999996</c:v>
                </c:pt>
                <c:pt idx="54">
                  <c:v>0.93506649100000006</c:v>
                </c:pt>
                <c:pt idx="55">
                  <c:v>0.93824527700000004</c:v>
                </c:pt>
                <c:pt idx="56">
                  <c:v>0.93323602100000003</c:v>
                </c:pt>
                <c:pt idx="57">
                  <c:v>0.92822676400000004</c:v>
                </c:pt>
                <c:pt idx="58">
                  <c:v>0.92321750700000005</c:v>
                </c:pt>
                <c:pt idx="59">
                  <c:v>0.92333261200000005</c:v>
                </c:pt>
                <c:pt idx="60">
                  <c:v>0.92344771800000003</c:v>
                </c:pt>
                <c:pt idx="61">
                  <c:v>0.92409403400000001</c:v>
                </c:pt>
                <c:pt idx="62">
                  <c:v>0.92474034999999999</c:v>
                </c:pt>
                <c:pt idx="63">
                  <c:v>0.92538666599999997</c:v>
                </c:pt>
                <c:pt idx="64">
                  <c:v>0.92603298300000003</c:v>
                </c:pt>
                <c:pt idx="65">
                  <c:v>0.92667929900000001</c:v>
                </c:pt>
                <c:pt idx="66">
                  <c:v>0.92732561499999999</c:v>
                </c:pt>
                <c:pt idx="67">
                  <c:v>0.92797193200000005</c:v>
                </c:pt>
                <c:pt idx="68">
                  <c:v>0.92861824800000003</c:v>
                </c:pt>
                <c:pt idx="69">
                  <c:v>0.92774076100000002</c:v>
                </c:pt>
                <c:pt idx="70">
                  <c:v>0.92686327400000001</c:v>
                </c:pt>
                <c:pt idx="71">
                  <c:v>0.93087387399999999</c:v>
                </c:pt>
                <c:pt idx="72">
                  <c:v>0.93488447299999999</c:v>
                </c:pt>
                <c:pt idx="73">
                  <c:v>0.938895072</c:v>
                </c:pt>
                <c:pt idx="74">
                  <c:v>0.93727819099999998</c:v>
                </c:pt>
                <c:pt idx="75">
                  <c:v>0.93566130999999997</c:v>
                </c:pt>
                <c:pt idx="76">
                  <c:v>0.93404442899999995</c:v>
                </c:pt>
                <c:pt idx="77">
                  <c:v>0.93242754800000005</c:v>
                </c:pt>
                <c:pt idx="78">
                  <c:v>0.93081066700000004</c:v>
                </c:pt>
                <c:pt idx="79">
                  <c:v>0.92919378600000002</c:v>
                </c:pt>
                <c:pt idx="80">
                  <c:v>0.92757690500000001</c:v>
                </c:pt>
                <c:pt idx="81">
                  <c:v>0.92596002399999999</c:v>
                </c:pt>
                <c:pt idx="82">
                  <c:v>0.92434314299999998</c:v>
                </c:pt>
                <c:pt idx="83">
                  <c:v>0.92272626199999996</c:v>
                </c:pt>
                <c:pt idx="84">
                  <c:v>0.92110938099999995</c:v>
                </c:pt>
                <c:pt idx="85">
                  <c:v>0.91949250000000005</c:v>
                </c:pt>
                <c:pt idx="86">
                  <c:v>0.91787561900000003</c:v>
                </c:pt>
                <c:pt idx="87">
                  <c:v>0.91625873800000002</c:v>
                </c:pt>
                <c:pt idx="88">
                  <c:v>0.914641857</c:v>
                </c:pt>
                <c:pt idx="89">
                  <c:v>0.91302497500000002</c:v>
                </c:pt>
                <c:pt idx="90">
                  <c:v>0.911408094</c:v>
                </c:pt>
                <c:pt idx="91">
                  <c:v>0.89504619699999999</c:v>
                </c:pt>
                <c:pt idx="92">
                  <c:v>0.878684299</c:v>
                </c:pt>
                <c:pt idx="93">
                  <c:v>0.87048661199999999</c:v>
                </c:pt>
                <c:pt idx="94">
                  <c:v>0.86228892400000001</c:v>
                </c:pt>
                <c:pt idx="95">
                  <c:v>0.85409123600000003</c:v>
                </c:pt>
                <c:pt idx="96">
                  <c:v>0.84589354900000002</c:v>
                </c:pt>
                <c:pt idx="97">
                  <c:v>0.83769586100000004</c:v>
                </c:pt>
                <c:pt idx="98">
                  <c:v>0.82949817299999995</c:v>
                </c:pt>
                <c:pt idx="99">
                  <c:v>0.82130048600000005</c:v>
                </c:pt>
                <c:pt idx="100">
                  <c:v>0.81310279799999996</c:v>
                </c:pt>
                <c:pt idx="101">
                  <c:v>0.80490510999999998</c:v>
                </c:pt>
                <c:pt idx="102">
                  <c:v>0.79670742299999997</c:v>
                </c:pt>
                <c:pt idx="103">
                  <c:v>0.78850973499999999</c:v>
                </c:pt>
                <c:pt idx="104">
                  <c:v>0.77071952600000004</c:v>
                </c:pt>
                <c:pt idx="105">
                  <c:v>0.75292931600000002</c:v>
                </c:pt>
                <c:pt idx="106">
                  <c:v>0.73513910699999996</c:v>
                </c:pt>
                <c:pt idx="107">
                  <c:v>0.71734889700000004</c:v>
                </c:pt>
                <c:pt idx="108">
                  <c:v>0.69955868799999998</c:v>
                </c:pt>
                <c:pt idx="109">
                  <c:v>0.66096745400000001</c:v>
                </c:pt>
                <c:pt idx="110">
                  <c:v>0.62237622000000004</c:v>
                </c:pt>
                <c:pt idx="111">
                  <c:v>0.58378498599999995</c:v>
                </c:pt>
                <c:pt idx="112">
                  <c:v>0.54519375199999998</c:v>
                </c:pt>
                <c:pt idx="113">
                  <c:v>0.506602518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2-448D-89F0-A83C8B4AF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850063"/>
        <c:axId val="1677225679"/>
      </c:lineChart>
      <c:dateAx>
        <c:axId val="167685006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7225679"/>
        <c:crosses val="autoZero"/>
        <c:auto val="1"/>
        <c:lblOffset val="100"/>
        <c:baseTimeUnit val="days"/>
      </c:dateAx>
      <c:valAx>
        <c:axId val="16772256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685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="1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g)  NDMI (S2 B8A/B11) </a:t>
            </a:r>
            <a:r>
              <a:rPr lang="de-DE" sz="1200" b="1" i="0" u="none" strike="noStrike" cap="none" normalizeH="0" baseline="0"/>
              <a:t>/ </a:t>
            </a:r>
            <a:r>
              <a:rPr lang="de-DE" sz="1200" b="1" i="0" u="none" strike="noStrike" cap="none" normalizeH="0" baseline="0">
                <a:effectLst/>
              </a:rPr>
              <a:t>NDVI (S2 B04/B08)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NDVI (S-2)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997382721526005"/>
                  <c:y val="0.137083333333333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0.6038x + 0.5331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0.7547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Tabelle1!$D$2:$D$115</c:f>
              <c:numCache>
                <c:formatCode>General</c:formatCode>
                <c:ptCount val="114"/>
                <c:pt idx="0">
                  <c:v>0.11906161750361401</c:v>
                </c:pt>
                <c:pt idx="1">
                  <c:v>0.11365850486455981</c:v>
                </c:pt>
                <c:pt idx="2">
                  <c:v>0.10825539222550561</c:v>
                </c:pt>
                <c:pt idx="3">
                  <c:v>0.10285227958645141</c:v>
                </c:pt>
                <c:pt idx="4">
                  <c:v>0.10251603661371129</c:v>
                </c:pt>
                <c:pt idx="5">
                  <c:v>0.1021797936409712</c:v>
                </c:pt>
                <c:pt idx="6">
                  <c:v>0.1153610172748034</c:v>
                </c:pt>
                <c:pt idx="7">
                  <c:v>0.1285422409086355</c:v>
                </c:pt>
                <c:pt idx="8">
                  <c:v>0.1417234645424677</c:v>
                </c:pt>
                <c:pt idx="9">
                  <c:v>0.1549046881762999</c:v>
                </c:pt>
                <c:pt idx="10">
                  <c:v>0.16808591181013199</c:v>
                </c:pt>
                <c:pt idx="11">
                  <c:v>0.18126713544396419</c:v>
                </c:pt>
                <c:pt idx="12">
                  <c:v>0.19444835907779631</c:v>
                </c:pt>
                <c:pt idx="13">
                  <c:v>0.20762958271162851</c:v>
                </c:pt>
                <c:pt idx="14">
                  <c:v>0.2038352108959641</c:v>
                </c:pt>
                <c:pt idx="15">
                  <c:v>0.20004083908029971</c:v>
                </c:pt>
                <c:pt idx="16">
                  <c:v>0.18962569552518069</c:v>
                </c:pt>
                <c:pt idx="17">
                  <c:v>0.17921055197006169</c:v>
                </c:pt>
                <c:pt idx="18">
                  <c:v>0.16879540841494281</c:v>
                </c:pt>
                <c:pt idx="19">
                  <c:v>0.18206763936548809</c:v>
                </c:pt>
                <c:pt idx="20">
                  <c:v>0.19533987031603339</c:v>
                </c:pt>
                <c:pt idx="21">
                  <c:v>0.2086121012665787</c:v>
                </c:pt>
                <c:pt idx="22">
                  <c:v>0.221884332217124</c:v>
                </c:pt>
                <c:pt idx="23">
                  <c:v>0.23515656316766931</c:v>
                </c:pt>
                <c:pt idx="24">
                  <c:v>0.24842879411821461</c:v>
                </c:pt>
                <c:pt idx="25">
                  <c:v>0.26170102506875992</c:v>
                </c:pt>
                <c:pt idx="26">
                  <c:v>0.27247252634593422</c:v>
                </c:pt>
                <c:pt idx="27">
                  <c:v>0.28324402762310841</c:v>
                </c:pt>
                <c:pt idx="28">
                  <c:v>0.29401552890028271</c:v>
                </c:pt>
                <c:pt idx="29">
                  <c:v>0.30478703017745701</c:v>
                </c:pt>
                <c:pt idx="30">
                  <c:v>0.31555853145463131</c:v>
                </c:pt>
                <c:pt idx="31">
                  <c:v>0.3263300327318055</c:v>
                </c:pt>
                <c:pt idx="32">
                  <c:v>0.3371015340089798</c:v>
                </c:pt>
                <c:pt idx="33">
                  <c:v>0.35267484560608858</c:v>
                </c:pt>
                <c:pt idx="34">
                  <c:v>0.36824815720319748</c:v>
                </c:pt>
                <c:pt idx="35">
                  <c:v>0.38382146880030632</c:v>
                </c:pt>
                <c:pt idx="36">
                  <c:v>0.39939478039741511</c:v>
                </c:pt>
                <c:pt idx="37">
                  <c:v>0.41496809199452389</c:v>
                </c:pt>
                <c:pt idx="38">
                  <c:v>0.43054140359163268</c:v>
                </c:pt>
                <c:pt idx="39">
                  <c:v>0.44611471518874157</c:v>
                </c:pt>
                <c:pt idx="40">
                  <c:v>0.46168802678585041</c:v>
                </c:pt>
                <c:pt idx="41">
                  <c:v>0.47726133838295931</c:v>
                </c:pt>
                <c:pt idx="42">
                  <c:v>0.4928346499800681</c:v>
                </c:pt>
                <c:pt idx="43">
                  <c:v>0.50840796157717683</c:v>
                </c:pt>
                <c:pt idx="44">
                  <c:v>0.52398127317428567</c:v>
                </c:pt>
                <c:pt idx="45">
                  <c:v>0.53955458477139451</c:v>
                </c:pt>
                <c:pt idx="46">
                  <c:v>0.55512789636850335</c:v>
                </c:pt>
                <c:pt idx="47">
                  <c:v>0.57070120796561219</c:v>
                </c:pt>
                <c:pt idx="48">
                  <c:v>0.58627451956272103</c:v>
                </c:pt>
                <c:pt idx="49">
                  <c:v>0.59080121620577186</c:v>
                </c:pt>
                <c:pt idx="50">
                  <c:v>0.5953279128488228</c:v>
                </c:pt>
                <c:pt idx="51">
                  <c:v>0.59985460949187364</c:v>
                </c:pt>
                <c:pt idx="52">
                  <c:v>0.60438130613492447</c:v>
                </c:pt>
                <c:pt idx="53">
                  <c:v>0.6089080027779753</c:v>
                </c:pt>
                <c:pt idx="54">
                  <c:v>0.61343469942102624</c:v>
                </c:pt>
                <c:pt idx="55">
                  <c:v>0.61796139606407707</c:v>
                </c:pt>
                <c:pt idx="56">
                  <c:v>0.61071615417798353</c:v>
                </c:pt>
                <c:pt idx="57">
                  <c:v>0.60347091229189009</c:v>
                </c:pt>
                <c:pt idx="58">
                  <c:v>0.59622567040579655</c:v>
                </c:pt>
                <c:pt idx="59">
                  <c:v>0.59311336278915394</c:v>
                </c:pt>
                <c:pt idx="60">
                  <c:v>0.59000105517251134</c:v>
                </c:pt>
                <c:pt idx="61">
                  <c:v>0.59355859804366307</c:v>
                </c:pt>
                <c:pt idx="62">
                  <c:v>0.59711614091481469</c:v>
                </c:pt>
                <c:pt idx="63">
                  <c:v>0.60067368378596631</c:v>
                </c:pt>
                <c:pt idx="64">
                  <c:v>0.60423122665711804</c:v>
                </c:pt>
                <c:pt idx="65">
                  <c:v>0.60778876952826977</c:v>
                </c:pt>
                <c:pt idx="66">
                  <c:v>0.61134631239942139</c:v>
                </c:pt>
                <c:pt idx="67">
                  <c:v>0.61490385527057301</c:v>
                </c:pt>
                <c:pt idx="68">
                  <c:v>0.61846139814172474</c:v>
                </c:pt>
                <c:pt idx="69">
                  <c:v>0.61837404114859451</c:v>
                </c:pt>
                <c:pt idx="70">
                  <c:v>0.61828668415546417</c:v>
                </c:pt>
                <c:pt idx="71">
                  <c:v>0.63436573885736014</c:v>
                </c:pt>
                <c:pt idx="72">
                  <c:v>0.650444793559256</c:v>
                </c:pt>
                <c:pt idx="73">
                  <c:v>0.66652384826115196</c:v>
                </c:pt>
                <c:pt idx="74">
                  <c:v>0.6639771044504742</c:v>
                </c:pt>
                <c:pt idx="75">
                  <c:v>0.66143036063979654</c:v>
                </c:pt>
                <c:pt idx="76">
                  <c:v>0.65888361682911878</c:v>
                </c:pt>
                <c:pt idx="77">
                  <c:v>0.65633687301844101</c:v>
                </c:pt>
                <c:pt idx="78">
                  <c:v>0.65379012920776336</c:v>
                </c:pt>
                <c:pt idx="79">
                  <c:v>0.65124338539708559</c:v>
                </c:pt>
                <c:pt idx="80">
                  <c:v>0.64869664158640783</c:v>
                </c:pt>
                <c:pt idx="81">
                  <c:v>0.64614989777573018</c:v>
                </c:pt>
                <c:pt idx="82">
                  <c:v>0.64360315396505241</c:v>
                </c:pt>
                <c:pt idx="83">
                  <c:v>0.64105641015437476</c:v>
                </c:pt>
                <c:pt idx="84">
                  <c:v>0.63850966634369699</c:v>
                </c:pt>
                <c:pt idx="85">
                  <c:v>0.63596292253301923</c:v>
                </c:pt>
                <c:pt idx="86">
                  <c:v>0.63341617872234157</c:v>
                </c:pt>
                <c:pt idx="87">
                  <c:v>0.63086943491166381</c:v>
                </c:pt>
                <c:pt idx="88">
                  <c:v>0.62832269110098604</c:v>
                </c:pt>
                <c:pt idx="89">
                  <c:v>0.62577594729030839</c:v>
                </c:pt>
                <c:pt idx="90">
                  <c:v>0.62322920347963062</c:v>
                </c:pt>
                <c:pt idx="91">
                  <c:v>0.60883460406746182</c:v>
                </c:pt>
                <c:pt idx="92">
                  <c:v>0.59444000465529301</c:v>
                </c:pt>
                <c:pt idx="93">
                  <c:v>0.58811402166044557</c:v>
                </c:pt>
                <c:pt idx="94">
                  <c:v>0.58178803866559814</c:v>
                </c:pt>
                <c:pt idx="95">
                  <c:v>0.57546205567075059</c:v>
                </c:pt>
                <c:pt idx="96">
                  <c:v>0.56913607267590316</c:v>
                </c:pt>
                <c:pt idx="97">
                  <c:v>0.56281008968105573</c:v>
                </c:pt>
                <c:pt idx="98">
                  <c:v>0.55648410668620829</c:v>
                </c:pt>
                <c:pt idx="99">
                  <c:v>0.55015812369136086</c:v>
                </c:pt>
                <c:pt idx="100">
                  <c:v>0.54383214069651342</c:v>
                </c:pt>
                <c:pt idx="101">
                  <c:v>0.53750615770166588</c:v>
                </c:pt>
                <c:pt idx="102">
                  <c:v>0.53118017470681844</c:v>
                </c:pt>
                <c:pt idx="103">
                  <c:v>0.52485419171197101</c:v>
                </c:pt>
                <c:pt idx="104">
                  <c:v>0.51846024117299505</c:v>
                </c:pt>
                <c:pt idx="105">
                  <c:v>0.51206629063401921</c:v>
                </c:pt>
                <c:pt idx="106">
                  <c:v>0.50567234009504336</c:v>
                </c:pt>
                <c:pt idx="107">
                  <c:v>0.4992783895560674</c:v>
                </c:pt>
                <c:pt idx="108">
                  <c:v>0.4928844390170915</c:v>
                </c:pt>
                <c:pt idx="109">
                  <c:v>0.47737253159284587</c:v>
                </c:pt>
                <c:pt idx="110">
                  <c:v>0.46186062416860041</c:v>
                </c:pt>
                <c:pt idx="111">
                  <c:v>0.44634871674435478</c:v>
                </c:pt>
                <c:pt idx="112">
                  <c:v>0.43083680932010932</c:v>
                </c:pt>
                <c:pt idx="113">
                  <c:v>0.41532490189586369</c:v>
                </c:pt>
              </c:numCache>
            </c:numRef>
          </c:xVal>
          <c:yVal>
            <c:numRef>
              <c:f>Tabelle1!$F$2:$F$115</c:f>
              <c:numCache>
                <c:formatCode>General</c:formatCode>
                <c:ptCount val="114"/>
                <c:pt idx="0">
                  <c:v>0.57214927400000004</c:v>
                </c:pt>
                <c:pt idx="1">
                  <c:v>0.57025787400000005</c:v>
                </c:pt>
                <c:pt idx="2">
                  <c:v>0.56836647399999995</c:v>
                </c:pt>
                <c:pt idx="3">
                  <c:v>0.56647507399999997</c:v>
                </c:pt>
                <c:pt idx="4">
                  <c:v>0.56133374400000002</c:v>
                </c:pt>
                <c:pt idx="5">
                  <c:v>0.556192413</c:v>
                </c:pt>
                <c:pt idx="6">
                  <c:v>0.56774248400000005</c:v>
                </c:pt>
                <c:pt idx="7">
                  <c:v>0.57929255599999996</c:v>
                </c:pt>
                <c:pt idx="8">
                  <c:v>0.59084262799999998</c:v>
                </c:pt>
                <c:pt idx="9">
                  <c:v>0.60239269900000003</c:v>
                </c:pt>
                <c:pt idx="10">
                  <c:v>0.61394277100000005</c:v>
                </c:pt>
                <c:pt idx="11">
                  <c:v>0.62549284199999999</c:v>
                </c:pt>
                <c:pt idx="12">
                  <c:v>0.63704291400000002</c:v>
                </c:pt>
                <c:pt idx="13">
                  <c:v>0.64859298499999996</c:v>
                </c:pt>
                <c:pt idx="14">
                  <c:v>0.66331812499999998</c:v>
                </c:pt>
                <c:pt idx="15">
                  <c:v>0.67804326500000001</c:v>
                </c:pt>
                <c:pt idx="16">
                  <c:v>0.67176611900000005</c:v>
                </c:pt>
                <c:pt idx="17">
                  <c:v>0.66548897299999998</c:v>
                </c:pt>
                <c:pt idx="18">
                  <c:v>0.65921182700000003</c:v>
                </c:pt>
                <c:pt idx="19">
                  <c:v>0.67229353300000005</c:v>
                </c:pt>
                <c:pt idx="20">
                  <c:v>0.68537523899999997</c:v>
                </c:pt>
                <c:pt idx="21">
                  <c:v>0.698456945</c:v>
                </c:pt>
                <c:pt idx="22">
                  <c:v>0.71153865100000002</c:v>
                </c:pt>
                <c:pt idx="23">
                  <c:v>0.72462035700000005</c:v>
                </c:pt>
                <c:pt idx="24">
                  <c:v>0.73770206299999996</c:v>
                </c:pt>
                <c:pt idx="25">
                  <c:v>0.75078376899999999</c:v>
                </c:pt>
                <c:pt idx="26">
                  <c:v>0.75986571000000003</c:v>
                </c:pt>
                <c:pt idx="27">
                  <c:v>0.76894764999999998</c:v>
                </c:pt>
                <c:pt idx="28">
                  <c:v>0.77802959100000002</c:v>
                </c:pt>
                <c:pt idx="29">
                  <c:v>0.78711153099999998</c:v>
                </c:pt>
                <c:pt idx="30">
                  <c:v>0.79619347200000001</c:v>
                </c:pt>
                <c:pt idx="31">
                  <c:v>0.80527541300000005</c:v>
                </c:pt>
                <c:pt idx="32">
                  <c:v>0.81435735300000001</c:v>
                </c:pt>
                <c:pt idx="33">
                  <c:v>0.82070962999999997</c:v>
                </c:pt>
                <c:pt idx="34">
                  <c:v>0.82706190599999996</c:v>
                </c:pt>
                <c:pt idx="35">
                  <c:v>0.83341418199999995</c:v>
                </c:pt>
                <c:pt idx="36">
                  <c:v>0.83976645900000002</c:v>
                </c:pt>
                <c:pt idx="37">
                  <c:v>0.84611873500000001</c:v>
                </c:pt>
                <c:pt idx="38">
                  <c:v>0.85247101199999997</c:v>
                </c:pt>
                <c:pt idx="39">
                  <c:v>0.85882328799999996</c:v>
                </c:pt>
                <c:pt idx="40">
                  <c:v>0.86517556399999995</c:v>
                </c:pt>
                <c:pt idx="41">
                  <c:v>0.87152784100000003</c:v>
                </c:pt>
                <c:pt idx="42">
                  <c:v>0.87788011700000002</c:v>
                </c:pt>
                <c:pt idx="43">
                  <c:v>0.88423239399999998</c:v>
                </c:pt>
                <c:pt idx="44">
                  <c:v>0.89058466999999997</c:v>
                </c:pt>
                <c:pt idx="45">
                  <c:v>0.89693694599999996</c:v>
                </c:pt>
                <c:pt idx="46">
                  <c:v>0.90328922300000003</c:v>
                </c:pt>
                <c:pt idx="47">
                  <c:v>0.90964149900000002</c:v>
                </c:pt>
                <c:pt idx="48">
                  <c:v>0.91599377599999998</c:v>
                </c:pt>
                <c:pt idx="49">
                  <c:v>0.91917256199999997</c:v>
                </c:pt>
                <c:pt idx="50">
                  <c:v>0.92235134799999996</c:v>
                </c:pt>
                <c:pt idx="51">
                  <c:v>0.92553013399999995</c:v>
                </c:pt>
                <c:pt idx="52">
                  <c:v>0.92870891899999997</c:v>
                </c:pt>
                <c:pt idx="53">
                  <c:v>0.93188770499999996</c:v>
                </c:pt>
                <c:pt idx="54">
                  <c:v>0.93506649100000006</c:v>
                </c:pt>
                <c:pt idx="55">
                  <c:v>0.93824527700000004</c:v>
                </c:pt>
                <c:pt idx="56">
                  <c:v>0.93323602100000003</c:v>
                </c:pt>
                <c:pt idx="57">
                  <c:v>0.92822676400000004</c:v>
                </c:pt>
                <c:pt idx="58">
                  <c:v>0.92321750700000005</c:v>
                </c:pt>
                <c:pt idx="59">
                  <c:v>0.92333261200000005</c:v>
                </c:pt>
                <c:pt idx="60">
                  <c:v>0.92344771800000003</c:v>
                </c:pt>
                <c:pt idx="61">
                  <c:v>0.92409403400000001</c:v>
                </c:pt>
                <c:pt idx="62">
                  <c:v>0.92474034999999999</c:v>
                </c:pt>
                <c:pt idx="63">
                  <c:v>0.92538666599999997</c:v>
                </c:pt>
                <c:pt idx="64">
                  <c:v>0.92603298300000003</c:v>
                </c:pt>
                <c:pt idx="65">
                  <c:v>0.92667929900000001</c:v>
                </c:pt>
                <c:pt idx="66">
                  <c:v>0.92732561499999999</c:v>
                </c:pt>
                <c:pt idx="67">
                  <c:v>0.92797193200000005</c:v>
                </c:pt>
                <c:pt idx="68">
                  <c:v>0.92861824800000003</c:v>
                </c:pt>
                <c:pt idx="69">
                  <c:v>0.92774076100000002</c:v>
                </c:pt>
                <c:pt idx="70">
                  <c:v>0.92686327400000001</c:v>
                </c:pt>
                <c:pt idx="71">
                  <c:v>0.93087387399999999</c:v>
                </c:pt>
                <c:pt idx="72">
                  <c:v>0.93488447299999999</c:v>
                </c:pt>
                <c:pt idx="73">
                  <c:v>0.938895072</c:v>
                </c:pt>
                <c:pt idx="74">
                  <c:v>0.93727819099999998</c:v>
                </c:pt>
                <c:pt idx="75">
                  <c:v>0.93566130999999997</c:v>
                </c:pt>
                <c:pt idx="76">
                  <c:v>0.93404442899999995</c:v>
                </c:pt>
                <c:pt idx="77">
                  <c:v>0.93242754800000005</c:v>
                </c:pt>
                <c:pt idx="78">
                  <c:v>0.93081066700000004</c:v>
                </c:pt>
                <c:pt idx="79">
                  <c:v>0.92919378600000002</c:v>
                </c:pt>
                <c:pt idx="80">
                  <c:v>0.92757690500000001</c:v>
                </c:pt>
                <c:pt idx="81">
                  <c:v>0.92596002399999999</c:v>
                </c:pt>
                <c:pt idx="82">
                  <c:v>0.92434314299999998</c:v>
                </c:pt>
                <c:pt idx="83">
                  <c:v>0.92272626199999996</c:v>
                </c:pt>
                <c:pt idx="84">
                  <c:v>0.92110938099999995</c:v>
                </c:pt>
                <c:pt idx="85">
                  <c:v>0.91949250000000005</c:v>
                </c:pt>
                <c:pt idx="86">
                  <c:v>0.91787561900000003</c:v>
                </c:pt>
                <c:pt idx="87">
                  <c:v>0.91625873800000002</c:v>
                </c:pt>
                <c:pt idx="88">
                  <c:v>0.914641857</c:v>
                </c:pt>
                <c:pt idx="89">
                  <c:v>0.91302497500000002</c:v>
                </c:pt>
                <c:pt idx="90">
                  <c:v>0.911408094</c:v>
                </c:pt>
                <c:pt idx="91">
                  <c:v>0.89504619699999999</c:v>
                </c:pt>
                <c:pt idx="92">
                  <c:v>0.878684299</c:v>
                </c:pt>
                <c:pt idx="93">
                  <c:v>0.87048661199999999</c:v>
                </c:pt>
                <c:pt idx="94">
                  <c:v>0.86228892400000001</c:v>
                </c:pt>
                <c:pt idx="95">
                  <c:v>0.85409123600000003</c:v>
                </c:pt>
                <c:pt idx="96">
                  <c:v>0.84589354900000002</c:v>
                </c:pt>
                <c:pt idx="97">
                  <c:v>0.83769586100000004</c:v>
                </c:pt>
                <c:pt idx="98">
                  <c:v>0.82949817299999995</c:v>
                </c:pt>
                <c:pt idx="99">
                  <c:v>0.82130048600000005</c:v>
                </c:pt>
                <c:pt idx="100">
                  <c:v>0.81310279799999996</c:v>
                </c:pt>
                <c:pt idx="101">
                  <c:v>0.80490510999999998</c:v>
                </c:pt>
                <c:pt idx="102">
                  <c:v>0.79670742299999997</c:v>
                </c:pt>
                <c:pt idx="103">
                  <c:v>0.78850973499999999</c:v>
                </c:pt>
                <c:pt idx="104">
                  <c:v>0.77071952600000004</c:v>
                </c:pt>
                <c:pt idx="105">
                  <c:v>0.75292931600000002</c:v>
                </c:pt>
                <c:pt idx="106">
                  <c:v>0.73513910699999996</c:v>
                </c:pt>
                <c:pt idx="107">
                  <c:v>0.71734889700000004</c:v>
                </c:pt>
                <c:pt idx="108">
                  <c:v>0.69955868799999998</c:v>
                </c:pt>
                <c:pt idx="109">
                  <c:v>0.66096745400000001</c:v>
                </c:pt>
                <c:pt idx="110">
                  <c:v>0.62237622000000004</c:v>
                </c:pt>
                <c:pt idx="111">
                  <c:v>0.58378498599999995</c:v>
                </c:pt>
                <c:pt idx="112">
                  <c:v>0.54519375199999998</c:v>
                </c:pt>
                <c:pt idx="113">
                  <c:v>0.506602518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6-4AFB-BD51-4D4B15D74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3424"/>
        <c:axId val="155565152"/>
      </c:scatterChart>
      <c:valAx>
        <c:axId val="1555634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spc="50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NDMI (S2 B8A/B11)</a:t>
                </a:r>
                <a:endParaRPr lang="de-DE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565152"/>
        <c:crosses val="autoZero"/>
        <c:crossBetween val="midCat"/>
        <c:majorUnit val="0.1"/>
      </c:valAx>
      <c:valAx>
        <c:axId val="1555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none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NDVI (S2 B04/B08)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56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 sz="1200" b="1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j)  NDMI (S2 B8A/B11</a:t>
            </a:r>
            <a:r>
              <a:rPr lang="en-US" sz="1200" b="1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 </a:t>
            </a:r>
            <a:r>
              <a:rPr lang="de-DE" sz="1200" b="1" i="0" u="none" strike="noStrike" cap="none" normalizeH="0" baseline="0"/>
              <a:t>/ </a:t>
            </a:r>
            <a:r>
              <a:rPr lang="de-DE" sz="1200" b="1" i="0" u="none" strike="noStrike" cap="none" normalizeH="0" baseline="0">
                <a:effectLst/>
              </a:rPr>
              <a:t>NDVI (UAV B03/B05)</a:t>
            </a:r>
            <a:r>
              <a:rPr lang="de-DE" sz="1200" b="0" i="0" u="none" strike="noStrike" cap="none" normalizeH="0" baseline="0"/>
              <a:t> 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89479396251383"/>
          <c:y val="0.10313240401056549"/>
          <c:w val="0.83088377766061028"/>
          <c:h val="0.7812036704061593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675280026616395"/>
                  <c:y val="5.886482939632545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-0.1126x + 0.9414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0.0011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Tabelle1!$F$34:$F$102</c:f>
              <c:numCache>
                <c:formatCode>General</c:formatCode>
                <c:ptCount val="69"/>
                <c:pt idx="0">
                  <c:v>0.81435735300000001</c:v>
                </c:pt>
                <c:pt idx="1">
                  <c:v>0.82070962999999997</c:v>
                </c:pt>
                <c:pt idx="2">
                  <c:v>0.82706190599999996</c:v>
                </c:pt>
                <c:pt idx="3">
                  <c:v>0.83341418199999995</c:v>
                </c:pt>
                <c:pt idx="4">
                  <c:v>0.83976645900000002</c:v>
                </c:pt>
                <c:pt idx="5">
                  <c:v>0.84611873500000001</c:v>
                </c:pt>
                <c:pt idx="6">
                  <c:v>0.85247101199999997</c:v>
                </c:pt>
                <c:pt idx="7">
                  <c:v>0.85882328799999996</c:v>
                </c:pt>
                <c:pt idx="8">
                  <c:v>0.86517556399999995</c:v>
                </c:pt>
                <c:pt idx="9">
                  <c:v>0.87152784100000003</c:v>
                </c:pt>
                <c:pt idx="10">
                  <c:v>0.87788011700000002</c:v>
                </c:pt>
                <c:pt idx="11">
                  <c:v>0.88423239399999998</c:v>
                </c:pt>
                <c:pt idx="12">
                  <c:v>0.89058466999999997</c:v>
                </c:pt>
                <c:pt idx="13">
                  <c:v>0.89693694599999996</c:v>
                </c:pt>
                <c:pt idx="14">
                  <c:v>0.90328922300000003</c:v>
                </c:pt>
                <c:pt idx="15">
                  <c:v>0.90964149900000002</c:v>
                </c:pt>
                <c:pt idx="16">
                  <c:v>0.91599377599999998</c:v>
                </c:pt>
                <c:pt idx="17">
                  <c:v>0.91917256199999997</c:v>
                </c:pt>
                <c:pt idx="18">
                  <c:v>0.92235134799999996</c:v>
                </c:pt>
                <c:pt idx="19">
                  <c:v>0.92553013399999995</c:v>
                </c:pt>
                <c:pt idx="20">
                  <c:v>0.92870891899999997</c:v>
                </c:pt>
                <c:pt idx="21">
                  <c:v>0.93188770499999996</c:v>
                </c:pt>
                <c:pt idx="22">
                  <c:v>0.93506649100000006</c:v>
                </c:pt>
                <c:pt idx="23">
                  <c:v>0.93824527700000004</c:v>
                </c:pt>
                <c:pt idx="24">
                  <c:v>0.93323602100000003</c:v>
                </c:pt>
                <c:pt idx="25">
                  <c:v>0.92822676400000004</c:v>
                </c:pt>
                <c:pt idx="26">
                  <c:v>0.92321750700000005</c:v>
                </c:pt>
                <c:pt idx="27">
                  <c:v>0.92333261200000005</c:v>
                </c:pt>
                <c:pt idx="28">
                  <c:v>0.92344771800000003</c:v>
                </c:pt>
                <c:pt idx="29">
                  <c:v>0.92409403400000001</c:v>
                </c:pt>
                <c:pt idx="30">
                  <c:v>0.92474034999999999</c:v>
                </c:pt>
                <c:pt idx="31">
                  <c:v>0.92538666599999997</c:v>
                </c:pt>
                <c:pt idx="32">
                  <c:v>0.92603298300000003</c:v>
                </c:pt>
                <c:pt idx="33">
                  <c:v>0.92667929900000001</c:v>
                </c:pt>
                <c:pt idx="34">
                  <c:v>0.92732561499999999</c:v>
                </c:pt>
                <c:pt idx="35">
                  <c:v>0.92797193200000005</c:v>
                </c:pt>
                <c:pt idx="36">
                  <c:v>0.92861824800000003</c:v>
                </c:pt>
                <c:pt idx="37">
                  <c:v>0.92774076100000002</c:v>
                </c:pt>
                <c:pt idx="38">
                  <c:v>0.92686327400000001</c:v>
                </c:pt>
                <c:pt idx="39">
                  <c:v>0.93087387399999999</c:v>
                </c:pt>
                <c:pt idx="40">
                  <c:v>0.93488447299999999</c:v>
                </c:pt>
                <c:pt idx="41">
                  <c:v>0.938895072</c:v>
                </c:pt>
                <c:pt idx="42">
                  <c:v>0.93727819099999998</c:v>
                </c:pt>
                <c:pt idx="43">
                  <c:v>0.93566130999999997</c:v>
                </c:pt>
                <c:pt idx="44">
                  <c:v>0.93404442899999995</c:v>
                </c:pt>
                <c:pt idx="45">
                  <c:v>0.93242754800000005</c:v>
                </c:pt>
                <c:pt idx="46">
                  <c:v>0.93081066700000004</c:v>
                </c:pt>
                <c:pt idx="47">
                  <c:v>0.92919378600000002</c:v>
                </c:pt>
                <c:pt idx="48">
                  <c:v>0.92757690500000001</c:v>
                </c:pt>
                <c:pt idx="49">
                  <c:v>0.92596002399999999</c:v>
                </c:pt>
                <c:pt idx="50">
                  <c:v>0.92434314299999998</c:v>
                </c:pt>
                <c:pt idx="51">
                  <c:v>0.92272626199999996</c:v>
                </c:pt>
                <c:pt idx="52">
                  <c:v>0.92110938099999995</c:v>
                </c:pt>
                <c:pt idx="53">
                  <c:v>0.91949250000000005</c:v>
                </c:pt>
                <c:pt idx="54">
                  <c:v>0.91787561900000003</c:v>
                </c:pt>
                <c:pt idx="55">
                  <c:v>0.91625873800000002</c:v>
                </c:pt>
                <c:pt idx="56">
                  <c:v>0.914641857</c:v>
                </c:pt>
                <c:pt idx="57">
                  <c:v>0.91302497500000002</c:v>
                </c:pt>
                <c:pt idx="58">
                  <c:v>0.911408094</c:v>
                </c:pt>
                <c:pt idx="59">
                  <c:v>0.89504619699999999</c:v>
                </c:pt>
                <c:pt idx="60">
                  <c:v>0.878684299</c:v>
                </c:pt>
                <c:pt idx="61">
                  <c:v>0.87048661199999999</c:v>
                </c:pt>
                <c:pt idx="62">
                  <c:v>0.86228892400000001</c:v>
                </c:pt>
                <c:pt idx="63">
                  <c:v>0.85409123600000003</c:v>
                </c:pt>
                <c:pt idx="64">
                  <c:v>0.84589354900000002</c:v>
                </c:pt>
                <c:pt idx="65">
                  <c:v>0.83769586100000004</c:v>
                </c:pt>
                <c:pt idx="66">
                  <c:v>0.82949817299999995</c:v>
                </c:pt>
                <c:pt idx="67">
                  <c:v>0.82130048600000005</c:v>
                </c:pt>
                <c:pt idx="68">
                  <c:v>0.81310279799999996</c:v>
                </c:pt>
              </c:numCache>
            </c:numRef>
          </c:xVal>
          <c:yVal>
            <c:numRef>
              <c:f>Tabelle1!$H$34:$H$102</c:f>
              <c:numCache>
                <c:formatCode>General</c:formatCode>
                <c:ptCount val="69"/>
                <c:pt idx="0">
                  <c:v>0.75031140779152306</c:v>
                </c:pt>
                <c:pt idx="1">
                  <c:v>0.76992560110564134</c:v>
                </c:pt>
                <c:pt idx="2">
                  <c:v>0.78953979441975963</c:v>
                </c:pt>
                <c:pt idx="3">
                  <c:v>0.80915398773387792</c:v>
                </c:pt>
                <c:pt idx="4">
                  <c:v>0.82876818104799621</c:v>
                </c:pt>
                <c:pt idx="5">
                  <c:v>0.84838237436211461</c:v>
                </c:pt>
                <c:pt idx="6">
                  <c:v>0.8679965676762329</c:v>
                </c:pt>
                <c:pt idx="7">
                  <c:v>0.88761076099035119</c:v>
                </c:pt>
                <c:pt idx="8">
                  <c:v>0.90722495430446948</c:v>
                </c:pt>
                <c:pt idx="9">
                  <c:v>0.92683914761858777</c:v>
                </c:pt>
                <c:pt idx="10">
                  <c:v>0.94645334093270606</c:v>
                </c:pt>
                <c:pt idx="11">
                  <c:v>0.92995864105754455</c:v>
                </c:pt>
                <c:pt idx="12">
                  <c:v>0.91346394118238305</c:v>
                </c:pt>
                <c:pt idx="13">
                  <c:v>0.91780848186401642</c:v>
                </c:pt>
                <c:pt idx="14">
                  <c:v>0.9221530225456499</c:v>
                </c:pt>
                <c:pt idx="15">
                  <c:v>0.92649756322728327</c:v>
                </c:pt>
                <c:pt idx="16">
                  <c:v>0.93084210390891675</c:v>
                </c:pt>
                <c:pt idx="17">
                  <c:v>0.93518664459055012</c:v>
                </c:pt>
                <c:pt idx="18">
                  <c:v>0.9395311852721836</c:v>
                </c:pt>
                <c:pt idx="19">
                  <c:v>0.94387572595381697</c:v>
                </c:pt>
                <c:pt idx="20">
                  <c:v>0.83012616076305357</c:v>
                </c:pt>
                <c:pt idx="21">
                  <c:v>0.71637659557229016</c:v>
                </c:pt>
                <c:pt idx="22">
                  <c:v>0.60262703038152676</c:v>
                </c:pt>
                <c:pt idx="23">
                  <c:v>0.48887746519076342</c:v>
                </c:pt>
                <c:pt idx="24">
                  <c:v>0.37512790000000001</c:v>
                </c:pt>
                <c:pt idx="25">
                  <c:v>0.43617781997857807</c:v>
                </c:pt>
                <c:pt idx="26">
                  <c:v>0.49722773995715619</c:v>
                </c:pt>
                <c:pt idx="27">
                  <c:v>0.55827765993573442</c:v>
                </c:pt>
                <c:pt idx="28">
                  <c:v>0.61932757991431253</c:v>
                </c:pt>
                <c:pt idx="29">
                  <c:v>0.68037749989289065</c:v>
                </c:pt>
                <c:pt idx="30">
                  <c:v>0.74142741987146876</c:v>
                </c:pt>
                <c:pt idx="31">
                  <c:v>0.80247733985004688</c:v>
                </c:pt>
                <c:pt idx="32">
                  <c:v>0.86352725982862499</c:v>
                </c:pt>
                <c:pt idx="33">
                  <c:v>0.924577179807203</c:v>
                </c:pt>
                <c:pt idx="34">
                  <c:v>0.92304912261777383</c:v>
                </c:pt>
                <c:pt idx="35">
                  <c:v>0.92152106542834455</c:v>
                </c:pt>
                <c:pt idx="36">
                  <c:v>0.91999300823891539</c:v>
                </c:pt>
                <c:pt idx="37">
                  <c:v>0.91846495104948622</c:v>
                </c:pt>
                <c:pt idx="38">
                  <c:v>0.91693689386005695</c:v>
                </c:pt>
                <c:pt idx="39">
                  <c:v>0.91540883667062778</c:v>
                </c:pt>
                <c:pt idx="40">
                  <c:v>0.91388077948119861</c:v>
                </c:pt>
                <c:pt idx="41">
                  <c:v>0.91235272229176934</c:v>
                </c:pt>
                <c:pt idx="42">
                  <c:v>0.91082466510234017</c:v>
                </c:pt>
                <c:pt idx="43">
                  <c:v>0.909296607912911</c:v>
                </c:pt>
                <c:pt idx="44">
                  <c:v>0.90776855072348173</c:v>
                </c:pt>
                <c:pt idx="45">
                  <c:v>0.90624049353405256</c:v>
                </c:pt>
                <c:pt idx="46">
                  <c:v>0.90471243634462339</c:v>
                </c:pt>
                <c:pt idx="47">
                  <c:v>0.90318437915519412</c:v>
                </c:pt>
                <c:pt idx="48">
                  <c:v>0.90165632196576495</c:v>
                </c:pt>
                <c:pt idx="49">
                  <c:v>0.90080776483275637</c:v>
                </c:pt>
                <c:pt idx="50">
                  <c:v>0.89995920769974791</c:v>
                </c:pt>
                <c:pt idx="51">
                  <c:v>0.89911065056673933</c:v>
                </c:pt>
                <c:pt idx="52">
                  <c:v>0.89826209343373087</c:v>
                </c:pt>
                <c:pt idx="53">
                  <c:v>0.89741353630072229</c:v>
                </c:pt>
                <c:pt idx="54">
                  <c:v>0.89656497916771372</c:v>
                </c:pt>
                <c:pt idx="55">
                  <c:v>0.89571642203470525</c:v>
                </c:pt>
                <c:pt idx="56">
                  <c:v>0.89486786490169667</c:v>
                </c:pt>
                <c:pt idx="57">
                  <c:v>0.8940193077686881</c:v>
                </c:pt>
                <c:pt idx="58">
                  <c:v>0.89317075063567963</c:v>
                </c:pt>
                <c:pt idx="59">
                  <c:v>0.89232219350267106</c:v>
                </c:pt>
                <c:pt idx="60">
                  <c:v>0.89147363636966259</c:v>
                </c:pt>
                <c:pt idx="61">
                  <c:v>0.89062507923665402</c:v>
                </c:pt>
                <c:pt idx="62">
                  <c:v>0.87523895365747872</c:v>
                </c:pt>
                <c:pt idx="63">
                  <c:v>0.85985282807830343</c:v>
                </c:pt>
                <c:pt idx="64">
                  <c:v>0.84446670249912814</c:v>
                </c:pt>
                <c:pt idx="65">
                  <c:v>0.82908057691995285</c:v>
                </c:pt>
                <c:pt idx="66">
                  <c:v>0.81369445134077756</c:v>
                </c:pt>
                <c:pt idx="67">
                  <c:v>0.79830832576160227</c:v>
                </c:pt>
                <c:pt idx="68">
                  <c:v>0.78292220018242697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9-4EF1-BF9B-91D7F6DBE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3424"/>
        <c:axId val="155565152"/>
      </c:scatterChart>
      <c:valAx>
        <c:axId val="1555634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none" spc="50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NDMI (S2 B8A/B11</a:t>
                </a:r>
                <a:r>
                  <a:rPr lang="en-US" sz="900" b="0" i="0" u="none" strike="noStrike" kern="1200" cap="none" spc="50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 </a:t>
                </a:r>
                <a:endParaRPr lang="de-DE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565152"/>
        <c:crosses val="autoZero"/>
        <c:crossBetween val="midCat"/>
        <c:majorUnit val="0.1"/>
      </c:valAx>
      <c:valAx>
        <c:axId val="1555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none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NDVI (UAV B03/B05)</a:t>
                </a:r>
                <a:r>
                  <a:rPr lang="de-DE" sz="900" b="0" i="0" u="none" strike="noStrike" kern="1200" cap="none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endParaRPr lang="de-DE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56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NDVI (S-2)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Tabelle1!$A$38:$A$102</c:f>
              <c:numCache>
                <c:formatCode>m/d/yy</c:formatCode>
                <c:ptCount val="65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  <c:pt idx="20">
                  <c:v>45775</c:v>
                </c:pt>
                <c:pt idx="21">
                  <c:v>45776</c:v>
                </c:pt>
                <c:pt idx="22">
                  <c:v>45777</c:v>
                </c:pt>
                <c:pt idx="23">
                  <c:v>45778</c:v>
                </c:pt>
                <c:pt idx="24">
                  <c:v>45779</c:v>
                </c:pt>
                <c:pt idx="25">
                  <c:v>45780</c:v>
                </c:pt>
                <c:pt idx="26">
                  <c:v>45781</c:v>
                </c:pt>
                <c:pt idx="27">
                  <c:v>45782</c:v>
                </c:pt>
                <c:pt idx="28">
                  <c:v>45783</c:v>
                </c:pt>
                <c:pt idx="29">
                  <c:v>45784</c:v>
                </c:pt>
                <c:pt idx="30">
                  <c:v>45785</c:v>
                </c:pt>
                <c:pt idx="31">
                  <c:v>45786</c:v>
                </c:pt>
                <c:pt idx="32">
                  <c:v>45787</c:v>
                </c:pt>
                <c:pt idx="33">
                  <c:v>45788</c:v>
                </c:pt>
                <c:pt idx="34">
                  <c:v>45789</c:v>
                </c:pt>
                <c:pt idx="35">
                  <c:v>45790</c:v>
                </c:pt>
                <c:pt idx="36">
                  <c:v>45791</c:v>
                </c:pt>
                <c:pt idx="37">
                  <c:v>45792</c:v>
                </c:pt>
                <c:pt idx="38">
                  <c:v>45793</c:v>
                </c:pt>
                <c:pt idx="39">
                  <c:v>45794</c:v>
                </c:pt>
                <c:pt idx="40">
                  <c:v>45795</c:v>
                </c:pt>
                <c:pt idx="41">
                  <c:v>45796</c:v>
                </c:pt>
                <c:pt idx="42">
                  <c:v>45797</c:v>
                </c:pt>
                <c:pt idx="43">
                  <c:v>45798</c:v>
                </c:pt>
                <c:pt idx="44">
                  <c:v>45799</c:v>
                </c:pt>
                <c:pt idx="45">
                  <c:v>45800</c:v>
                </c:pt>
                <c:pt idx="46">
                  <c:v>45801</c:v>
                </c:pt>
                <c:pt idx="47">
                  <c:v>45802</c:v>
                </c:pt>
                <c:pt idx="48">
                  <c:v>45803</c:v>
                </c:pt>
                <c:pt idx="49">
                  <c:v>45804</c:v>
                </c:pt>
                <c:pt idx="50">
                  <c:v>45805</c:v>
                </c:pt>
                <c:pt idx="51">
                  <c:v>45806</c:v>
                </c:pt>
                <c:pt idx="52">
                  <c:v>45807</c:v>
                </c:pt>
                <c:pt idx="53">
                  <c:v>45808</c:v>
                </c:pt>
                <c:pt idx="54">
                  <c:v>45809</c:v>
                </c:pt>
                <c:pt idx="55">
                  <c:v>45810</c:v>
                </c:pt>
                <c:pt idx="56">
                  <c:v>45811</c:v>
                </c:pt>
                <c:pt idx="57">
                  <c:v>45812</c:v>
                </c:pt>
                <c:pt idx="58">
                  <c:v>45813</c:v>
                </c:pt>
                <c:pt idx="59">
                  <c:v>45814</c:v>
                </c:pt>
                <c:pt idx="60">
                  <c:v>45815</c:v>
                </c:pt>
                <c:pt idx="61">
                  <c:v>45816</c:v>
                </c:pt>
                <c:pt idx="62">
                  <c:v>45817</c:v>
                </c:pt>
                <c:pt idx="63">
                  <c:v>45818</c:v>
                </c:pt>
                <c:pt idx="64">
                  <c:v>45819</c:v>
                </c:pt>
              </c:numCache>
            </c:numRef>
          </c:cat>
          <c:val>
            <c:numRef>
              <c:f>Tabelle1!$F$38:$F$102</c:f>
              <c:numCache>
                <c:formatCode>General</c:formatCode>
                <c:ptCount val="65"/>
                <c:pt idx="0">
                  <c:v>0.83976645900000002</c:v>
                </c:pt>
                <c:pt idx="1">
                  <c:v>0.84611873500000001</c:v>
                </c:pt>
                <c:pt idx="2">
                  <c:v>0.85247101199999997</c:v>
                </c:pt>
                <c:pt idx="3">
                  <c:v>0.85882328799999996</c:v>
                </c:pt>
                <c:pt idx="4">
                  <c:v>0.86517556399999995</c:v>
                </c:pt>
                <c:pt idx="5">
                  <c:v>0.87152784100000003</c:v>
                </c:pt>
                <c:pt idx="6">
                  <c:v>0.87788011700000002</c:v>
                </c:pt>
                <c:pt idx="7">
                  <c:v>0.88423239399999998</c:v>
                </c:pt>
                <c:pt idx="8">
                  <c:v>0.89058466999999997</c:v>
                </c:pt>
                <c:pt idx="9">
                  <c:v>0.89693694599999996</c:v>
                </c:pt>
                <c:pt idx="10">
                  <c:v>0.90328922300000003</c:v>
                </c:pt>
                <c:pt idx="11">
                  <c:v>0.90964149900000002</c:v>
                </c:pt>
                <c:pt idx="12">
                  <c:v>0.91599377599999998</c:v>
                </c:pt>
                <c:pt idx="13">
                  <c:v>0.91917256199999997</c:v>
                </c:pt>
                <c:pt idx="14">
                  <c:v>0.92235134799999996</c:v>
                </c:pt>
                <c:pt idx="15">
                  <c:v>0.92553013399999995</c:v>
                </c:pt>
                <c:pt idx="16">
                  <c:v>0.92870891899999997</c:v>
                </c:pt>
                <c:pt idx="17">
                  <c:v>0.93188770499999996</c:v>
                </c:pt>
                <c:pt idx="18">
                  <c:v>0.93506649100000006</c:v>
                </c:pt>
                <c:pt idx="19">
                  <c:v>0.93824527700000004</c:v>
                </c:pt>
                <c:pt idx="20">
                  <c:v>0.93323602100000003</c:v>
                </c:pt>
                <c:pt idx="21">
                  <c:v>0.92822676400000004</c:v>
                </c:pt>
                <c:pt idx="22">
                  <c:v>0.92321750700000005</c:v>
                </c:pt>
                <c:pt idx="23">
                  <c:v>0.92333261200000005</c:v>
                </c:pt>
                <c:pt idx="24">
                  <c:v>0.92344771800000003</c:v>
                </c:pt>
                <c:pt idx="25">
                  <c:v>0.92409403400000001</c:v>
                </c:pt>
                <c:pt idx="26">
                  <c:v>0.92474034999999999</c:v>
                </c:pt>
                <c:pt idx="27">
                  <c:v>0.92538666599999997</c:v>
                </c:pt>
                <c:pt idx="28">
                  <c:v>0.92603298300000003</c:v>
                </c:pt>
                <c:pt idx="29">
                  <c:v>0.92667929900000001</c:v>
                </c:pt>
                <c:pt idx="30">
                  <c:v>0.92732561499999999</c:v>
                </c:pt>
                <c:pt idx="31">
                  <c:v>0.92797193200000005</c:v>
                </c:pt>
                <c:pt idx="32">
                  <c:v>0.92861824800000003</c:v>
                </c:pt>
                <c:pt idx="33">
                  <c:v>0.92774076100000002</c:v>
                </c:pt>
                <c:pt idx="34">
                  <c:v>0.92686327400000001</c:v>
                </c:pt>
                <c:pt idx="35">
                  <c:v>0.93087387399999999</c:v>
                </c:pt>
                <c:pt idx="36">
                  <c:v>0.93488447299999999</c:v>
                </c:pt>
                <c:pt idx="37">
                  <c:v>0.938895072</c:v>
                </c:pt>
                <c:pt idx="38">
                  <c:v>0.93727819099999998</c:v>
                </c:pt>
                <c:pt idx="39">
                  <c:v>0.93566130999999997</c:v>
                </c:pt>
                <c:pt idx="40">
                  <c:v>0.93404442899999995</c:v>
                </c:pt>
                <c:pt idx="41">
                  <c:v>0.93242754800000005</c:v>
                </c:pt>
                <c:pt idx="42">
                  <c:v>0.93081066700000004</c:v>
                </c:pt>
                <c:pt idx="43">
                  <c:v>0.92919378600000002</c:v>
                </c:pt>
                <c:pt idx="44">
                  <c:v>0.92757690500000001</c:v>
                </c:pt>
                <c:pt idx="45">
                  <c:v>0.92596002399999999</c:v>
                </c:pt>
                <c:pt idx="46">
                  <c:v>0.92434314299999998</c:v>
                </c:pt>
                <c:pt idx="47">
                  <c:v>0.92272626199999996</c:v>
                </c:pt>
                <c:pt idx="48">
                  <c:v>0.92110938099999995</c:v>
                </c:pt>
                <c:pt idx="49">
                  <c:v>0.91949250000000005</c:v>
                </c:pt>
                <c:pt idx="50">
                  <c:v>0.91787561900000003</c:v>
                </c:pt>
                <c:pt idx="51">
                  <c:v>0.91625873800000002</c:v>
                </c:pt>
                <c:pt idx="52">
                  <c:v>0.914641857</c:v>
                </c:pt>
                <c:pt idx="53">
                  <c:v>0.91302497500000002</c:v>
                </c:pt>
                <c:pt idx="54">
                  <c:v>0.911408094</c:v>
                </c:pt>
                <c:pt idx="55">
                  <c:v>0.89504619699999999</c:v>
                </c:pt>
                <c:pt idx="56">
                  <c:v>0.878684299</c:v>
                </c:pt>
                <c:pt idx="57">
                  <c:v>0.87048661199999999</c:v>
                </c:pt>
                <c:pt idx="58">
                  <c:v>0.86228892400000001</c:v>
                </c:pt>
                <c:pt idx="59">
                  <c:v>0.85409123600000003</c:v>
                </c:pt>
                <c:pt idx="60">
                  <c:v>0.84589354900000002</c:v>
                </c:pt>
                <c:pt idx="61">
                  <c:v>0.83769586100000004</c:v>
                </c:pt>
                <c:pt idx="62">
                  <c:v>0.82949817299999995</c:v>
                </c:pt>
                <c:pt idx="63">
                  <c:v>0.82130048600000005</c:v>
                </c:pt>
                <c:pt idx="64">
                  <c:v>0.81310279799999996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0-4C7C-A398-3F5CE43B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850063"/>
        <c:axId val="1677225679"/>
      </c:lineChart>
      <c:dateAx>
        <c:axId val="167685006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7225679"/>
        <c:crosses val="autoZero"/>
        <c:auto val="1"/>
        <c:lblOffset val="100"/>
        <c:baseTimeUnit val="days"/>
      </c:dateAx>
      <c:valAx>
        <c:axId val="16772256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685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44575081970628"/>
          <c:y val="3.1686666275781282E-2"/>
          <c:w val="0.79229469549669773"/>
          <c:h val="0.8345628549935816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NDVI (S-2)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9050">
                <a:solidFill>
                  <a:schemeClr val="tx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37034826441198"/>
                  <c:y val="0.11184863005068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/>
                      <a:t>y = 228.6x - 146.1</a:t>
                    </a:r>
                    <a:br>
                      <a:rPr lang="en-US" sz="1600"/>
                    </a:br>
                    <a:r>
                      <a:rPr lang="en-US" sz="1600"/>
                      <a:t>R² = 0.6635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Tabelle1!$F$38:$F$115</c:f>
              <c:numCache>
                <c:formatCode>General</c:formatCode>
                <c:ptCount val="78"/>
                <c:pt idx="0">
                  <c:v>0.83976645900000002</c:v>
                </c:pt>
                <c:pt idx="1">
                  <c:v>0.84611873500000001</c:v>
                </c:pt>
                <c:pt idx="2">
                  <c:v>0.85247101199999997</c:v>
                </c:pt>
                <c:pt idx="3">
                  <c:v>0.85882328799999996</c:v>
                </c:pt>
                <c:pt idx="4">
                  <c:v>0.86517556399999995</c:v>
                </c:pt>
                <c:pt idx="5">
                  <c:v>0.87152784100000003</c:v>
                </c:pt>
                <c:pt idx="6">
                  <c:v>0.87788011700000002</c:v>
                </c:pt>
                <c:pt idx="7">
                  <c:v>0.88423239399999998</c:v>
                </c:pt>
                <c:pt idx="8">
                  <c:v>0.89058466999999997</c:v>
                </c:pt>
                <c:pt idx="9">
                  <c:v>0.89693694599999996</c:v>
                </c:pt>
                <c:pt idx="10">
                  <c:v>0.90328922300000003</c:v>
                </c:pt>
                <c:pt idx="11">
                  <c:v>0.90964149900000002</c:v>
                </c:pt>
                <c:pt idx="12">
                  <c:v>0.91599377599999998</c:v>
                </c:pt>
                <c:pt idx="13">
                  <c:v>0.91917256199999997</c:v>
                </c:pt>
                <c:pt idx="14">
                  <c:v>0.92235134799999996</c:v>
                </c:pt>
                <c:pt idx="15">
                  <c:v>0.92553013399999995</c:v>
                </c:pt>
                <c:pt idx="16">
                  <c:v>0.92870891899999997</c:v>
                </c:pt>
                <c:pt idx="17">
                  <c:v>0.93188770499999996</c:v>
                </c:pt>
                <c:pt idx="18">
                  <c:v>0.93506649100000006</c:v>
                </c:pt>
                <c:pt idx="19">
                  <c:v>0.93824527700000004</c:v>
                </c:pt>
                <c:pt idx="20">
                  <c:v>0.93323602100000003</c:v>
                </c:pt>
                <c:pt idx="21">
                  <c:v>0.92822676400000004</c:v>
                </c:pt>
                <c:pt idx="22">
                  <c:v>0.92321750700000005</c:v>
                </c:pt>
                <c:pt idx="23">
                  <c:v>0.92333261200000005</c:v>
                </c:pt>
                <c:pt idx="24">
                  <c:v>0.92344771800000003</c:v>
                </c:pt>
                <c:pt idx="25">
                  <c:v>0.92409403400000001</c:v>
                </c:pt>
                <c:pt idx="26">
                  <c:v>0.92474034999999999</c:v>
                </c:pt>
                <c:pt idx="27">
                  <c:v>0.92538666599999997</c:v>
                </c:pt>
                <c:pt idx="28">
                  <c:v>0.92603298300000003</c:v>
                </c:pt>
                <c:pt idx="29">
                  <c:v>0.92667929900000001</c:v>
                </c:pt>
                <c:pt idx="30">
                  <c:v>0.92732561499999999</c:v>
                </c:pt>
                <c:pt idx="31">
                  <c:v>0.92797193200000005</c:v>
                </c:pt>
                <c:pt idx="32">
                  <c:v>0.92861824800000003</c:v>
                </c:pt>
                <c:pt idx="33">
                  <c:v>0.92774076100000002</c:v>
                </c:pt>
                <c:pt idx="34">
                  <c:v>0.92686327400000001</c:v>
                </c:pt>
                <c:pt idx="35">
                  <c:v>0.93087387399999999</c:v>
                </c:pt>
                <c:pt idx="36">
                  <c:v>0.93488447299999999</c:v>
                </c:pt>
                <c:pt idx="37">
                  <c:v>0.938895072</c:v>
                </c:pt>
                <c:pt idx="38">
                  <c:v>0.93727819099999998</c:v>
                </c:pt>
                <c:pt idx="39">
                  <c:v>0.93566130999999997</c:v>
                </c:pt>
                <c:pt idx="40">
                  <c:v>0.93404442899999995</c:v>
                </c:pt>
                <c:pt idx="41">
                  <c:v>0.93242754800000005</c:v>
                </c:pt>
                <c:pt idx="42">
                  <c:v>0.93081066700000004</c:v>
                </c:pt>
                <c:pt idx="43">
                  <c:v>0.92919378600000002</c:v>
                </c:pt>
                <c:pt idx="44">
                  <c:v>0.92757690500000001</c:v>
                </c:pt>
                <c:pt idx="45">
                  <c:v>0.92596002399999999</c:v>
                </c:pt>
                <c:pt idx="46">
                  <c:v>0.92434314299999998</c:v>
                </c:pt>
                <c:pt idx="47">
                  <c:v>0.92272626199999996</c:v>
                </c:pt>
                <c:pt idx="48">
                  <c:v>0.92110938099999995</c:v>
                </c:pt>
                <c:pt idx="49">
                  <c:v>0.91949250000000005</c:v>
                </c:pt>
                <c:pt idx="50">
                  <c:v>0.91787561900000003</c:v>
                </c:pt>
                <c:pt idx="51">
                  <c:v>0.91625873800000002</c:v>
                </c:pt>
                <c:pt idx="52">
                  <c:v>0.914641857</c:v>
                </c:pt>
                <c:pt idx="53">
                  <c:v>0.91302497500000002</c:v>
                </c:pt>
                <c:pt idx="54">
                  <c:v>0.911408094</c:v>
                </c:pt>
                <c:pt idx="55">
                  <c:v>0.89504619699999999</c:v>
                </c:pt>
                <c:pt idx="56">
                  <c:v>0.878684299</c:v>
                </c:pt>
                <c:pt idx="57">
                  <c:v>0.87048661199999999</c:v>
                </c:pt>
                <c:pt idx="58">
                  <c:v>0.86228892400000001</c:v>
                </c:pt>
                <c:pt idx="59">
                  <c:v>0.85409123600000003</c:v>
                </c:pt>
                <c:pt idx="60">
                  <c:v>0.84589354900000002</c:v>
                </c:pt>
                <c:pt idx="61">
                  <c:v>0.83769586100000004</c:v>
                </c:pt>
                <c:pt idx="62">
                  <c:v>0.82949817299999995</c:v>
                </c:pt>
                <c:pt idx="63">
                  <c:v>0.82130048600000005</c:v>
                </c:pt>
                <c:pt idx="64">
                  <c:v>0.81310279799999996</c:v>
                </c:pt>
                <c:pt idx="65">
                  <c:v>0.80490510999999998</c:v>
                </c:pt>
                <c:pt idx="66">
                  <c:v>0.79670742299999997</c:v>
                </c:pt>
                <c:pt idx="67">
                  <c:v>0.78850973499999999</c:v>
                </c:pt>
                <c:pt idx="68">
                  <c:v>0.77071952600000004</c:v>
                </c:pt>
                <c:pt idx="69">
                  <c:v>0.75292931600000002</c:v>
                </c:pt>
                <c:pt idx="70">
                  <c:v>0.73513910699999996</c:v>
                </c:pt>
                <c:pt idx="71">
                  <c:v>0.71734889700000004</c:v>
                </c:pt>
                <c:pt idx="72">
                  <c:v>0.69955868799999998</c:v>
                </c:pt>
                <c:pt idx="73">
                  <c:v>0.66096745400000001</c:v>
                </c:pt>
                <c:pt idx="74">
                  <c:v>0.62237622000000004</c:v>
                </c:pt>
                <c:pt idx="75">
                  <c:v>0.58378498599999995</c:v>
                </c:pt>
                <c:pt idx="76">
                  <c:v>0.54519375199999998</c:v>
                </c:pt>
                <c:pt idx="77">
                  <c:v>0.506602518</c:v>
                </c:pt>
              </c:numCache>
            </c:numRef>
          </c:xVal>
          <c:yVal>
            <c:numRef>
              <c:f>Tabelle1!$M$38:$M$115</c:f>
              <c:numCache>
                <c:formatCode>General</c:formatCode>
                <c:ptCount val="78"/>
                <c:pt idx="0">
                  <c:v>0.49574986048543013</c:v>
                </c:pt>
                <c:pt idx="1">
                  <c:v>0.49697777777361302</c:v>
                </c:pt>
                <c:pt idx="2">
                  <c:v>0.49820569506179579</c:v>
                </c:pt>
                <c:pt idx="3">
                  <c:v>0.49943361234997868</c:v>
                </c:pt>
                <c:pt idx="4">
                  <c:v>0.50066152963816157</c:v>
                </c:pt>
                <c:pt idx="5">
                  <c:v>0.50188944692634441</c:v>
                </c:pt>
                <c:pt idx="6">
                  <c:v>0.50311736421452735</c:v>
                </c:pt>
                <c:pt idx="7">
                  <c:v>0.50434528150271019</c:v>
                </c:pt>
                <c:pt idx="8">
                  <c:v>0.48303114685274401</c:v>
                </c:pt>
                <c:pt idx="9">
                  <c:v>0.46171701220277789</c:v>
                </c:pt>
                <c:pt idx="10">
                  <c:v>0.44040287755281171</c:v>
                </c:pt>
                <c:pt idx="11">
                  <c:v>0.41908874290284548</c:v>
                </c:pt>
                <c:pt idx="12">
                  <c:v>0.39777460825287941</c:v>
                </c:pt>
                <c:pt idx="13">
                  <c:v>0.37646047360291318</c:v>
                </c:pt>
                <c:pt idx="14">
                  <c:v>0.35514633895294712</c:v>
                </c:pt>
                <c:pt idx="15">
                  <c:v>0.36501477404599658</c:v>
                </c:pt>
                <c:pt idx="16">
                  <c:v>0.37488320913904599</c:v>
                </c:pt>
                <c:pt idx="17">
                  <c:v>0.38475164423209562</c:v>
                </c:pt>
                <c:pt idx="18">
                  <c:v>0.39462007932514509</c:v>
                </c:pt>
                <c:pt idx="19">
                  <c:v>0.40448851441819461</c:v>
                </c:pt>
                <c:pt idx="20">
                  <c:v>0.41435694951124408</c:v>
                </c:pt>
                <c:pt idx="21">
                  <c:v>0.4242253846042936</c:v>
                </c:pt>
                <c:pt idx="22">
                  <c:v>0.42436312341033477</c:v>
                </c:pt>
                <c:pt idx="23">
                  <c:v>0.42450086221637612</c:v>
                </c:pt>
                <c:pt idx="24">
                  <c:v>0.42463860102241729</c:v>
                </c:pt>
                <c:pt idx="25">
                  <c:v>0.42477633982845853</c:v>
                </c:pt>
                <c:pt idx="26">
                  <c:v>0.42491407863449981</c:v>
                </c:pt>
                <c:pt idx="27">
                  <c:v>0.42505181744054099</c:v>
                </c:pt>
                <c:pt idx="28">
                  <c:v>0.42518955624658222</c:v>
                </c:pt>
                <c:pt idx="29">
                  <c:v>0.42364103342907811</c:v>
                </c:pt>
                <c:pt idx="30">
                  <c:v>0.42209251061157382</c:v>
                </c:pt>
                <c:pt idx="31">
                  <c:v>0.42054398779406971</c:v>
                </c:pt>
                <c:pt idx="32">
                  <c:v>0.41899546497656548</c:v>
                </c:pt>
                <c:pt idx="33">
                  <c:v>0.41744694215906131</c:v>
                </c:pt>
                <c:pt idx="34">
                  <c:v>0.41589841934155708</c:v>
                </c:pt>
                <c:pt idx="35">
                  <c:v>0.41434989652405291</c:v>
                </c:pt>
                <c:pt idx="36">
                  <c:v>0.41173935379788018</c:v>
                </c:pt>
                <c:pt idx="37">
                  <c:v>0.4091288110717074</c:v>
                </c:pt>
                <c:pt idx="38">
                  <c:v>0.40651826834553467</c:v>
                </c:pt>
                <c:pt idx="39">
                  <c:v>0.40390772561936189</c:v>
                </c:pt>
                <c:pt idx="40">
                  <c:v>0.40129718289318922</c:v>
                </c:pt>
                <c:pt idx="41">
                  <c:v>0.39868664016701638</c:v>
                </c:pt>
                <c:pt idx="42">
                  <c:v>0.39607609744084371</c:v>
                </c:pt>
                <c:pt idx="43">
                  <c:v>0.400660212345891</c:v>
                </c:pt>
                <c:pt idx="44">
                  <c:v>0.40524432725093829</c:v>
                </c:pt>
                <c:pt idx="45">
                  <c:v>0.40982844215598557</c:v>
                </c:pt>
                <c:pt idx="46">
                  <c:v>0.41441255706103292</c:v>
                </c:pt>
                <c:pt idx="47">
                  <c:v>0.41899667196608009</c:v>
                </c:pt>
                <c:pt idx="48">
                  <c:v>0.42358078687112738</c:v>
                </c:pt>
                <c:pt idx="49">
                  <c:v>0.42816490177617472</c:v>
                </c:pt>
                <c:pt idx="50">
                  <c:v>0.41924854600275813</c:v>
                </c:pt>
                <c:pt idx="51">
                  <c:v>0.41033219022934159</c:v>
                </c:pt>
                <c:pt idx="52">
                  <c:v>0.40141583445592499</c:v>
                </c:pt>
                <c:pt idx="53">
                  <c:v>0.39249947868250851</c:v>
                </c:pt>
                <c:pt idx="54">
                  <c:v>0.38358312290909191</c:v>
                </c:pt>
                <c:pt idx="55">
                  <c:v>0.37466676713567532</c:v>
                </c:pt>
                <c:pt idx="56">
                  <c:v>0.36575041136225872</c:v>
                </c:pt>
                <c:pt idx="57">
                  <c:v>0.35538950685212622</c:v>
                </c:pt>
                <c:pt idx="58">
                  <c:v>0.34502860234199367</c:v>
                </c:pt>
                <c:pt idx="59">
                  <c:v>0.33466769783186112</c:v>
                </c:pt>
                <c:pt idx="60">
                  <c:v>0.32430679332172863</c:v>
                </c:pt>
                <c:pt idx="61">
                  <c:v>0.31394588881159602</c:v>
                </c:pt>
                <c:pt idx="62">
                  <c:v>0.30358498430146352</c:v>
                </c:pt>
                <c:pt idx="63">
                  <c:v>0.29322407979133103</c:v>
                </c:pt>
                <c:pt idx="64">
                  <c:v>0.27682773051850113</c:v>
                </c:pt>
                <c:pt idx="65">
                  <c:v>0.26043138124567111</c:v>
                </c:pt>
                <c:pt idx="66">
                  <c:v>0.24403503197284121</c:v>
                </c:pt>
                <c:pt idx="67">
                  <c:v>0.22763868270001131</c:v>
                </c:pt>
                <c:pt idx="68">
                  <c:v>0.21124233342718141</c:v>
                </c:pt>
                <c:pt idx="69">
                  <c:v>0.19484598415435139</c:v>
                </c:pt>
                <c:pt idx="70">
                  <c:v>0.17844963488152149</c:v>
                </c:pt>
                <c:pt idx="71">
                  <c:v>0.16205328560869159</c:v>
                </c:pt>
                <c:pt idx="72">
                  <c:v>0.1456569363358616</c:v>
                </c:pt>
                <c:pt idx="73">
                  <c:v>0.1292605870630317</c:v>
                </c:pt>
                <c:pt idx="74">
                  <c:v>0.1128642377902018</c:v>
                </c:pt>
                <c:pt idx="75">
                  <c:v>9.6467888517371869E-2</c:v>
                </c:pt>
                <c:pt idx="76">
                  <c:v>8.0071539244541939E-2</c:v>
                </c:pt>
                <c:pt idx="77">
                  <c:v>6.3675189971711996E-2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A-42F9-8C8F-ADA3C0235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3424"/>
        <c:axId val="155565152"/>
      </c:scatterChart>
      <c:valAx>
        <c:axId val="15556342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/>
                  <a:t>NDVI (S-2) </a:t>
                </a:r>
              </a:p>
            </c:rich>
          </c:tx>
          <c:layout>
            <c:manualLayout>
              <c:xMode val="edge"/>
              <c:yMode val="edge"/>
              <c:x val="0.46003899143543736"/>
              <c:y val="0.93009129252905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565152"/>
        <c:crosses val="autoZero"/>
        <c:crossBetween val="midCat"/>
        <c:majorUnit val="0.2"/>
      </c:valAx>
      <c:valAx>
        <c:axId val="155565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/>
                  <a:t>PM</a:t>
                </a:r>
                <a:endParaRPr lang="en-US" sz="1200" b="0"/>
              </a:p>
            </c:rich>
          </c:tx>
          <c:layout>
            <c:manualLayout>
              <c:xMode val="edge"/>
              <c:yMode val="edge"/>
              <c:x val="1.241288176941883E-2"/>
              <c:y val="0.395477040265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563424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 sz="1100" b="1" i="0" u="none" strike="noStrike" cap="none" normalizeH="0" baseline="0">
                <a:effectLst/>
              </a:rPr>
              <a:t>m)  NDVI (UAV B03/B05) </a:t>
            </a:r>
            <a:r>
              <a:rPr lang="de-DE" sz="1100" b="1" i="0" u="none" strike="noStrike" cap="none" normalizeH="0" baseline="0"/>
              <a:t>/ </a:t>
            </a:r>
            <a:r>
              <a:rPr lang="de-DE" sz="1100" b="1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Porometer [mmol m</a:t>
            </a:r>
            <a:r>
              <a:rPr lang="de-DE" sz="1100" b="1" i="0" u="none" strike="noStrike" kern="1200" cap="none" spc="50" normalizeH="0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-2</a:t>
            </a:r>
            <a:r>
              <a:rPr lang="de-DE" sz="1100" b="1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 s</a:t>
            </a:r>
            <a:r>
              <a:rPr lang="de-DE" sz="1100" b="1" i="0" u="none" strike="noStrike" kern="1200" cap="none" spc="50" normalizeH="0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-1</a:t>
            </a:r>
            <a:r>
              <a:rPr lang="de-DE" sz="1100" b="1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]</a:t>
            </a:r>
            <a:r>
              <a:rPr lang="de-DE" sz="11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NDMI (S2 B08/B11)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054874126649661"/>
                  <c:y val="3.1872922134733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3.9818x + 0.9249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0.1115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Tabelle1!$H$38:$H$102</c:f>
              <c:numCache>
                <c:formatCode>General</c:formatCode>
                <c:ptCount val="65"/>
                <c:pt idx="0">
                  <c:v>0.82876818104799621</c:v>
                </c:pt>
                <c:pt idx="1">
                  <c:v>0.84838237436211461</c:v>
                </c:pt>
                <c:pt idx="2">
                  <c:v>0.8679965676762329</c:v>
                </c:pt>
                <c:pt idx="3">
                  <c:v>0.88761076099035119</c:v>
                </c:pt>
                <c:pt idx="4">
                  <c:v>0.90722495430446948</c:v>
                </c:pt>
                <c:pt idx="5">
                  <c:v>0.92683914761858777</c:v>
                </c:pt>
                <c:pt idx="6">
                  <c:v>0.94645334093270606</c:v>
                </c:pt>
                <c:pt idx="7">
                  <c:v>0.92995864105754455</c:v>
                </c:pt>
                <c:pt idx="8">
                  <c:v>0.91346394118238305</c:v>
                </c:pt>
                <c:pt idx="9">
                  <c:v>0.91780848186401642</c:v>
                </c:pt>
                <c:pt idx="10">
                  <c:v>0.9221530225456499</c:v>
                </c:pt>
                <c:pt idx="11">
                  <c:v>0.92649756322728327</c:v>
                </c:pt>
                <c:pt idx="12">
                  <c:v>0.93084210390891675</c:v>
                </c:pt>
                <c:pt idx="13">
                  <c:v>0.93518664459055012</c:v>
                </c:pt>
                <c:pt idx="14">
                  <c:v>0.9395311852721836</c:v>
                </c:pt>
                <c:pt idx="15">
                  <c:v>0.94387572595381697</c:v>
                </c:pt>
                <c:pt idx="16">
                  <c:v>0.83012616076305357</c:v>
                </c:pt>
                <c:pt idx="17">
                  <c:v>0.71637659557229016</c:v>
                </c:pt>
                <c:pt idx="18">
                  <c:v>0.60262703038152676</c:v>
                </c:pt>
                <c:pt idx="19">
                  <c:v>0.48887746519076342</c:v>
                </c:pt>
                <c:pt idx="20">
                  <c:v>0.37512790000000001</c:v>
                </c:pt>
                <c:pt idx="21">
                  <c:v>0.43617781997857807</c:v>
                </c:pt>
                <c:pt idx="22">
                  <c:v>0.49722773995715619</c:v>
                </c:pt>
                <c:pt idx="23">
                  <c:v>0.55827765993573442</c:v>
                </c:pt>
                <c:pt idx="24">
                  <c:v>0.61932757991431253</c:v>
                </c:pt>
                <c:pt idx="25">
                  <c:v>0.68037749989289065</c:v>
                </c:pt>
                <c:pt idx="26">
                  <c:v>0.74142741987146876</c:v>
                </c:pt>
                <c:pt idx="27">
                  <c:v>0.80247733985004688</c:v>
                </c:pt>
                <c:pt idx="28">
                  <c:v>0.86352725982862499</c:v>
                </c:pt>
                <c:pt idx="29">
                  <c:v>0.924577179807203</c:v>
                </c:pt>
                <c:pt idx="30">
                  <c:v>0.92304912261777383</c:v>
                </c:pt>
                <c:pt idx="31">
                  <c:v>0.92152106542834455</c:v>
                </c:pt>
                <c:pt idx="32">
                  <c:v>0.91999300823891539</c:v>
                </c:pt>
                <c:pt idx="33">
                  <c:v>0.91846495104948622</c:v>
                </c:pt>
                <c:pt idx="34">
                  <c:v>0.91693689386005695</c:v>
                </c:pt>
                <c:pt idx="35">
                  <c:v>0.91540883667062778</c:v>
                </c:pt>
                <c:pt idx="36">
                  <c:v>0.91388077948119861</c:v>
                </c:pt>
                <c:pt idx="37">
                  <c:v>0.91235272229176934</c:v>
                </c:pt>
                <c:pt idx="38">
                  <c:v>0.91082466510234017</c:v>
                </c:pt>
                <c:pt idx="39">
                  <c:v>0.909296607912911</c:v>
                </c:pt>
                <c:pt idx="40">
                  <c:v>0.90776855072348173</c:v>
                </c:pt>
                <c:pt idx="41">
                  <c:v>0.90624049353405256</c:v>
                </c:pt>
                <c:pt idx="42">
                  <c:v>0.90471243634462339</c:v>
                </c:pt>
                <c:pt idx="43">
                  <c:v>0.90318437915519412</c:v>
                </c:pt>
                <c:pt idx="44">
                  <c:v>0.90165632196576495</c:v>
                </c:pt>
                <c:pt idx="45">
                  <c:v>0.90080776483275637</c:v>
                </c:pt>
                <c:pt idx="46">
                  <c:v>0.89995920769974791</c:v>
                </c:pt>
                <c:pt idx="47">
                  <c:v>0.89911065056673933</c:v>
                </c:pt>
                <c:pt idx="48">
                  <c:v>0.89826209343373087</c:v>
                </c:pt>
                <c:pt idx="49">
                  <c:v>0.89741353630072229</c:v>
                </c:pt>
                <c:pt idx="50">
                  <c:v>0.89656497916771372</c:v>
                </c:pt>
                <c:pt idx="51">
                  <c:v>0.89571642203470525</c:v>
                </c:pt>
                <c:pt idx="52">
                  <c:v>0.89486786490169667</c:v>
                </c:pt>
                <c:pt idx="53">
                  <c:v>0.8940193077686881</c:v>
                </c:pt>
                <c:pt idx="54">
                  <c:v>0.89317075063567963</c:v>
                </c:pt>
                <c:pt idx="55">
                  <c:v>0.89232219350267106</c:v>
                </c:pt>
                <c:pt idx="56">
                  <c:v>0.89147363636966259</c:v>
                </c:pt>
                <c:pt idx="57">
                  <c:v>0.89062507923665402</c:v>
                </c:pt>
                <c:pt idx="58">
                  <c:v>0.87523895365747872</c:v>
                </c:pt>
                <c:pt idx="59">
                  <c:v>0.85985282807830343</c:v>
                </c:pt>
                <c:pt idx="60">
                  <c:v>0.84446670249912814</c:v>
                </c:pt>
                <c:pt idx="61">
                  <c:v>0.82908057691995285</c:v>
                </c:pt>
                <c:pt idx="62">
                  <c:v>0.81369445134077756</c:v>
                </c:pt>
                <c:pt idx="63">
                  <c:v>0.79830832576160227</c:v>
                </c:pt>
                <c:pt idx="64">
                  <c:v>0.78292220018242697</c:v>
                </c:pt>
              </c:numCache>
            </c:numRef>
          </c:xVal>
          <c:yVal>
            <c:numRef>
              <c:f>Tabelle1!$J$38:$J$102</c:f>
              <c:numCache>
                <c:formatCode>General</c:formatCode>
                <c:ptCount val="65"/>
                <c:pt idx="0">
                  <c:v>9.870000000000001</c:v>
                </c:pt>
                <c:pt idx="1">
                  <c:v>8.9328571428571433</c:v>
                </c:pt>
                <c:pt idx="2">
                  <c:v>7.9957142857142864</c:v>
                </c:pt>
                <c:pt idx="3">
                  <c:v>7.0585714285714287</c:v>
                </c:pt>
                <c:pt idx="4">
                  <c:v>6.1214285714285719</c:v>
                </c:pt>
                <c:pt idx="5">
                  <c:v>5.1842857142857142</c:v>
                </c:pt>
                <c:pt idx="6">
                  <c:v>4.2471428571428564</c:v>
                </c:pt>
                <c:pt idx="7">
                  <c:v>3.31</c:v>
                </c:pt>
                <c:pt idx="8">
                  <c:v>3.2761904761904761</c:v>
                </c:pt>
                <c:pt idx="9">
                  <c:v>3.2423809523809521</c:v>
                </c:pt>
                <c:pt idx="10">
                  <c:v>3.2085714285714282</c:v>
                </c:pt>
                <c:pt idx="11">
                  <c:v>3.1747619047619051</c:v>
                </c:pt>
                <c:pt idx="12">
                  <c:v>3.1409523809523812</c:v>
                </c:pt>
                <c:pt idx="13">
                  <c:v>3.1071428571428572</c:v>
                </c:pt>
                <c:pt idx="14">
                  <c:v>3.0733333333333328</c:v>
                </c:pt>
                <c:pt idx="15">
                  <c:v>2.9628571428571431</c:v>
                </c:pt>
                <c:pt idx="16">
                  <c:v>2.852380952380952</c:v>
                </c:pt>
                <c:pt idx="17">
                  <c:v>2.7419047619047618</c:v>
                </c:pt>
                <c:pt idx="18">
                  <c:v>2.6314285714285708</c:v>
                </c:pt>
                <c:pt idx="19">
                  <c:v>2.5209523809523811</c:v>
                </c:pt>
                <c:pt idx="20">
                  <c:v>2.41047619047619</c:v>
                </c:pt>
                <c:pt idx="21">
                  <c:v>2.2999999999999998</c:v>
                </c:pt>
                <c:pt idx="22">
                  <c:v>2.6104761904761902</c:v>
                </c:pt>
                <c:pt idx="23">
                  <c:v>2.920952380952381</c:v>
                </c:pt>
                <c:pt idx="24">
                  <c:v>3.2314285714285709</c:v>
                </c:pt>
                <c:pt idx="25">
                  <c:v>3.5419047619047621</c:v>
                </c:pt>
                <c:pt idx="26">
                  <c:v>3.852380952380952</c:v>
                </c:pt>
                <c:pt idx="27">
                  <c:v>4.1628571428571428</c:v>
                </c:pt>
                <c:pt idx="28">
                  <c:v>4.4733333333333336</c:v>
                </c:pt>
                <c:pt idx="29">
                  <c:v>4.5795238095238098</c:v>
                </c:pt>
                <c:pt idx="30">
                  <c:v>4.6857142857142859</c:v>
                </c:pt>
                <c:pt idx="31">
                  <c:v>4.7919047619047621</c:v>
                </c:pt>
                <c:pt idx="32">
                  <c:v>4.8980952380952374</c:v>
                </c:pt>
                <c:pt idx="33">
                  <c:v>5.0042857142857136</c:v>
                </c:pt>
                <c:pt idx="34">
                  <c:v>5.1104761904761897</c:v>
                </c:pt>
                <c:pt idx="35">
                  <c:v>5.2166666666666659</c:v>
                </c:pt>
                <c:pt idx="36">
                  <c:v>5.3552380952380947</c:v>
                </c:pt>
                <c:pt idx="37">
                  <c:v>5.4938095238095226</c:v>
                </c:pt>
                <c:pt idx="38">
                  <c:v>5.6323809523809523</c:v>
                </c:pt>
                <c:pt idx="39">
                  <c:v>5.7709523809523802</c:v>
                </c:pt>
                <c:pt idx="40">
                  <c:v>5.909523809523809</c:v>
                </c:pt>
                <c:pt idx="41">
                  <c:v>6.0480952380952377</c:v>
                </c:pt>
                <c:pt idx="42">
                  <c:v>6.1866666666666674</c:v>
                </c:pt>
                <c:pt idx="43">
                  <c:v>5.8171428571428567</c:v>
                </c:pt>
                <c:pt idx="44">
                  <c:v>5.4476190476190478</c:v>
                </c:pt>
                <c:pt idx="45">
                  <c:v>5.078095238095238</c:v>
                </c:pt>
                <c:pt idx="46">
                  <c:v>4.7085714285714282</c:v>
                </c:pt>
                <c:pt idx="47">
                  <c:v>4.3390476190476193</c:v>
                </c:pt>
                <c:pt idx="48">
                  <c:v>3.969523809523809</c:v>
                </c:pt>
                <c:pt idx="49">
                  <c:v>3.6</c:v>
                </c:pt>
                <c:pt idx="50">
                  <c:v>3.456390977443609</c:v>
                </c:pt>
                <c:pt idx="51">
                  <c:v>3.3127819548872179</c:v>
                </c:pt>
                <c:pt idx="52">
                  <c:v>3.1691729323308269</c:v>
                </c:pt>
                <c:pt idx="53">
                  <c:v>3.0255639097744358</c:v>
                </c:pt>
                <c:pt idx="54">
                  <c:v>2.8819548872180452</c:v>
                </c:pt>
                <c:pt idx="55">
                  <c:v>2.7383458646616541</c:v>
                </c:pt>
                <c:pt idx="56">
                  <c:v>2.594736842105263</c:v>
                </c:pt>
                <c:pt idx="57">
                  <c:v>2.8869172932330831</c:v>
                </c:pt>
                <c:pt idx="58">
                  <c:v>3.1790977443609019</c:v>
                </c:pt>
                <c:pt idx="59">
                  <c:v>3.471278195488722</c:v>
                </c:pt>
                <c:pt idx="60">
                  <c:v>3.7634586466165421</c:v>
                </c:pt>
                <c:pt idx="61">
                  <c:v>4.0556390977443613</c:v>
                </c:pt>
                <c:pt idx="62">
                  <c:v>4.3478195488721809</c:v>
                </c:pt>
                <c:pt idx="63">
                  <c:v>4.6400000000000006</c:v>
                </c:pt>
                <c:pt idx="64">
                  <c:v>5.168571428571429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C7-6140-A13A-F2C2CD1E2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3424"/>
        <c:axId val="155565152"/>
      </c:scatterChart>
      <c:valAx>
        <c:axId val="1555634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none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NDVI (UAV B03/B05) </a:t>
                </a:r>
                <a:endParaRPr lang="de-DE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565152"/>
        <c:crosses val="autoZero"/>
        <c:crossBetween val="midCat"/>
        <c:majorUnit val="0.1"/>
      </c:valAx>
      <c:valAx>
        <c:axId val="1555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none" spc="50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Porometer [mmol m-2 s-1]</a:t>
                </a:r>
                <a:r>
                  <a:rPr lang="de-DE" sz="900" b="0" i="0" u="none" strike="noStrike" kern="1200" cap="none" spc="50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endParaRPr lang="de-DE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56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 sz="1200" b="1" i="0" u="none" strike="noStrike" cap="none" normalizeH="0" baseline="0">
                <a:effectLst/>
              </a:rPr>
              <a:t>k)  NDVI (S2 B04/B08)</a:t>
            </a:r>
            <a:r>
              <a:rPr lang="de-DE" sz="1200" b="0" i="0" u="none" strike="noStrike" cap="none" normalizeH="0" baseline="0"/>
              <a:t> </a:t>
            </a:r>
            <a:r>
              <a:rPr lang="de-DE" sz="1200" b="1" i="0" u="none" strike="noStrike" cap="none" normalizeH="0" baseline="0"/>
              <a:t>/ </a:t>
            </a:r>
            <a:r>
              <a:rPr lang="de-DE" sz="1200" b="1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Porometer [mmol m</a:t>
            </a:r>
            <a:r>
              <a:rPr lang="de-DE" sz="1200" b="1" i="0" u="none" strike="noStrike" kern="1200" cap="none" spc="50" normalizeH="0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-2</a:t>
            </a:r>
            <a:r>
              <a:rPr lang="de-DE" sz="1200" b="1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 s</a:t>
            </a:r>
            <a:r>
              <a:rPr lang="de-DE" sz="1200" b="1" i="0" u="none" strike="noStrike" kern="1200" cap="none" spc="50" normalizeH="0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-1</a:t>
            </a:r>
            <a:r>
              <a:rPr lang="de-DE" sz="1200" b="1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]</a:t>
            </a:r>
            <a:r>
              <a:rPr lang="de-DE" sz="12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NDVI (S-2)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66773871575908"/>
                  <c:y val="-0.230823709536307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-17.635x + 20.284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0.2646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Tabelle1!$F$38:$F$108</c:f>
              <c:numCache>
                <c:formatCode>General</c:formatCode>
                <c:ptCount val="71"/>
                <c:pt idx="0">
                  <c:v>0.83976645900000002</c:v>
                </c:pt>
                <c:pt idx="1">
                  <c:v>0.84611873500000001</c:v>
                </c:pt>
                <c:pt idx="2">
                  <c:v>0.85247101199999997</c:v>
                </c:pt>
                <c:pt idx="3">
                  <c:v>0.85882328799999996</c:v>
                </c:pt>
                <c:pt idx="4">
                  <c:v>0.86517556399999995</c:v>
                </c:pt>
                <c:pt idx="5">
                  <c:v>0.87152784100000003</c:v>
                </c:pt>
                <c:pt idx="6">
                  <c:v>0.87788011700000002</c:v>
                </c:pt>
                <c:pt idx="7">
                  <c:v>0.88423239399999998</c:v>
                </c:pt>
                <c:pt idx="8">
                  <c:v>0.89058466999999997</c:v>
                </c:pt>
                <c:pt idx="9">
                  <c:v>0.89693694599999996</c:v>
                </c:pt>
                <c:pt idx="10">
                  <c:v>0.90328922300000003</c:v>
                </c:pt>
                <c:pt idx="11">
                  <c:v>0.90964149900000002</c:v>
                </c:pt>
                <c:pt idx="12">
                  <c:v>0.91599377599999998</c:v>
                </c:pt>
                <c:pt idx="13">
                  <c:v>0.91917256199999997</c:v>
                </c:pt>
                <c:pt idx="14">
                  <c:v>0.92235134799999996</c:v>
                </c:pt>
                <c:pt idx="15">
                  <c:v>0.92553013399999995</c:v>
                </c:pt>
                <c:pt idx="16">
                  <c:v>0.92870891899999997</c:v>
                </c:pt>
                <c:pt idx="17">
                  <c:v>0.93188770499999996</c:v>
                </c:pt>
                <c:pt idx="18">
                  <c:v>0.93506649100000006</c:v>
                </c:pt>
                <c:pt idx="19">
                  <c:v>0.93824527700000004</c:v>
                </c:pt>
                <c:pt idx="20">
                  <c:v>0.93323602100000003</c:v>
                </c:pt>
                <c:pt idx="21">
                  <c:v>0.92822676400000004</c:v>
                </c:pt>
                <c:pt idx="22">
                  <c:v>0.92321750700000005</c:v>
                </c:pt>
                <c:pt idx="23">
                  <c:v>0.92333261200000005</c:v>
                </c:pt>
                <c:pt idx="24">
                  <c:v>0.92344771800000003</c:v>
                </c:pt>
                <c:pt idx="25">
                  <c:v>0.92409403400000001</c:v>
                </c:pt>
                <c:pt idx="26">
                  <c:v>0.92474034999999999</c:v>
                </c:pt>
                <c:pt idx="27">
                  <c:v>0.92538666599999997</c:v>
                </c:pt>
                <c:pt idx="28">
                  <c:v>0.92603298300000003</c:v>
                </c:pt>
                <c:pt idx="29">
                  <c:v>0.92667929900000001</c:v>
                </c:pt>
                <c:pt idx="30">
                  <c:v>0.92732561499999999</c:v>
                </c:pt>
                <c:pt idx="31">
                  <c:v>0.92797193200000005</c:v>
                </c:pt>
                <c:pt idx="32">
                  <c:v>0.92861824800000003</c:v>
                </c:pt>
                <c:pt idx="33">
                  <c:v>0.92774076100000002</c:v>
                </c:pt>
                <c:pt idx="34">
                  <c:v>0.92686327400000001</c:v>
                </c:pt>
                <c:pt idx="35">
                  <c:v>0.93087387399999999</c:v>
                </c:pt>
                <c:pt idx="36">
                  <c:v>0.93488447299999999</c:v>
                </c:pt>
                <c:pt idx="37">
                  <c:v>0.938895072</c:v>
                </c:pt>
                <c:pt idx="38">
                  <c:v>0.93727819099999998</c:v>
                </c:pt>
                <c:pt idx="39">
                  <c:v>0.93566130999999997</c:v>
                </c:pt>
                <c:pt idx="40">
                  <c:v>0.93404442899999995</c:v>
                </c:pt>
                <c:pt idx="41">
                  <c:v>0.93242754800000005</c:v>
                </c:pt>
                <c:pt idx="42">
                  <c:v>0.93081066700000004</c:v>
                </c:pt>
                <c:pt idx="43">
                  <c:v>0.92919378600000002</c:v>
                </c:pt>
                <c:pt idx="44">
                  <c:v>0.92757690500000001</c:v>
                </c:pt>
                <c:pt idx="45">
                  <c:v>0.92596002399999999</c:v>
                </c:pt>
                <c:pt idx="46">
                  <c:v>0.92434314299999998</c:v>
                </c:pt>
                <c:pt idx="47">
                  <c:v>0.92272626199999996</c:v>
                </c:pt>
                <c:pt idx="48">
                  <c:v>0.92110938099999995</c:v>
                </c:pt>
                <c:pt idx="49">
                  <c:v>0.91949250000000005</c:v>
                </c:pt>
                <c:pt idx="50">
                  <c:v>0.91787561900000003</c:v>
                </c:pt>
                <c:pt idx="51">
                  <c:v>0.91625873800000002</c:v>
                </c:pt>
                <c:pt idx="52">
                  <c:v>0.914641857</c:v>
                </c:pt>
                <c:pt idx="53">
                  <c:v>0.91302497500000002</c:v>
                </c:pt>
                <c:pt idx="54">
                  <c:v>0.911408094</c:v>
                </c:pt>
                <c:pt idx="55">
                  <c:v>0.89504619699999999</c:v>
                </c:pt>
                <c:pt idx="56">
                  <c:v>0.878684299</c:v>
                </c:pt>
                <c:pt idx="57">
                  <c:v>0.87048661199999999</c:v>
                </c:pt>
                <c:pt idx="58">
                  <c:v>0.86228892400000001</c:v>
                </c:pt>
                <c:pt idx="59">
                  <c:v>0.85409123600000003</c:v>
                </c:pt>
                <c:pt idx="60">
                  <c:v>0.84589354900000002</c:v>
                </c:pt>
                <c:pt idx="61">
                  <c:v>0.83769586100000004</c:v>
                </c:pt>
                <c:pt idx="62">
                  <c:v>0.82949817299999995</c:v>
                </c:pt>
                <c:pt idx="63">
                  <c:v>0.82130048600000005</c:v>
                </c:pt>
                <c:pt idx="64">
                  <c:v>0.81310279799999996</c:v>
                </c:pt>
                <c:pt idx="65">
                  <c:v>0.80490510999999998</c:v>
                </c:pt>
                <c:pt idx="66">
                  <c:v>0.79670742299999997</c:v>
                </c:pt>
                <c:pt idx="67">
                  <c:v>0.78850973499999999</c:v>
                </c:pt>
                <c:pt idx="68">
                  <c:v>0.77071952600000004</c:v>
                </c:pt>
                <c:pt idx="69">
                  <c:v>0.75292931600000002</c:v>
                </c:pt>
                <c:pt idx="70">
                  <c:v>0.73513910699999996</c:v>
                </c:pt>
              </c:numCache>
            </c:numRef>
          </c:xVal>
          <c:yVal>
            <c:numRef>
              <c:f>Tabelle1!$J$38:$J$108</c:f>
              <c:numCache>
                <c:formatCode>General</c:formatCode>
                <c:ptCount val="71"/>
                <c:pt idx="0">
                  <c:v>9.870000000000001</c:v>
                </c:pt>
                <c:pt idx="1">
                  <c:v>8.9328571428571433</c:v>
                </c:pt>
                <c:pt idx="2">
                  <c:v>7.9957142857142864</c:v>
                </c:pt>
                <c:pt idx="3">
                  <c:v>7.0585714285714287</c:v>
                </c:pt>
                <c:pt idx="4">
                  <c:v>6.1214285714285719</c:v>
                </c:pt>
                <c:pt idx="5">
                  <c:v>5.1842857142857142</c:v>
                </c:pt>
                <c:pt idx="6">
                  <c:v>4.2471428571428564</c:v>
                </c:pt>
                <c:pt idx="7">
                  <c:v>3.31</c:v>
                </c:pt>
                <c:pt idx="8">
                  <c:v>3.2761904761904761</c:v>
                </c:pt>
                <c:pt idx="9">
                  <c:v>3.2423809523809521</c:v>
                </c:pt>
                <c:pt idx="10">
                  <c:v>3.2085714285714282</c:v>
                </c:pt>
                <c:pt idx="11">
                  <c:v>3.1747619047619051</c:v>
                </c:pt>
                <c:pt idx="12">
                  <c:v>3.1409523809523812</c:v>
                </c:pt>
                <c:pt idx="13">
                  <c:v>3.1071428571428572</c:v>
                </c:pt>
                <c:pt idx="14">
                  <c:v>3.0733333333333328</c:v>
                </c:pt>
                <c:pt idx="15">
                  <c:v>2.9628571428571431</c:v>
                </c:pt>
                <c:pt idx="16">
                  <c:v>2.852380952380952</c:v>
                </c:pt>
                <c:pt idx="17">
                  <c:v>2.7419047619047618</c:v>
                </c:pt>
                <c:pt idx="18">
                  <c:v>2.6314285714285708</c:v>
                </c:pt>
                <c:pt idx="19">
                  <c:v>2.5209523809523811</c:v>
                </c:pt>
                <c:pt idx="20">
                  <c:v>2.41047619047619</c:v>
                </c:pt>
                <c:pt idx="21">
                  <c:v>2.2999999999999998</c:v>
                </c:pt>
                <c:pt idx="22">
                  <c:v>2.6104761904761902</c:v>
                </c:pt>
                <c:pt idx="23">
                  <c:v>2.920952380952381</c:v>
                </c:pt>
                <c:pt idx="24">
                  <c:v>3.2314285714285709</c:v>
                </c:pt>
                <c:pt idx="25">
                  <c:v>3.5419047619047621</c:v>
                </c:pt>
                <c:pt idx="26">
                  <c:v>3.852380952380952</c:v>
                </c:pt>
                <c:pt idx="27">
                  <c:v>4.1628571428571428</c:v>
                </c:pt>
                <c:pt idx="28">
                  <c:v>4.4733333333333336</c:v>
                </c:pt>
                <c:pt idx="29">
                  <c:v>4.5795238095238098</c:v>
                </c:pt>
                <c:pt idx="30">
                  <c:v>4.6857142857142859</c:v>
                </c:pt>
                <c:pt idx="31">
                  <c:v>4.7919047619047621</c:v>
                </c:pt>
                <c:pt idx="32">
                  <c:v>4.8980952380952374</c:v>
                </c:pt>
                <c:pt idx="33">
                  <c:v>5.0042857142857136</c:v>
                </c:pt>
                <c:pt idx="34">
                  <c:v>5.1104761904761897</c:v>
                </c:pt>
                <c:pt idx="35">
                  <c:v>5.2166666666666659</c:v>
                </c:pt>
                <c:pt idx="36">
                  <c:v>5.3552380952380947</c:v>
                </c:pt>
                <c:pt idx="37">
                  <c:v>5.4938095238095226</c:v>
                </c:pt>
                <c:pt idx="38">
                  <c:v>5.6323809523809523</c:v>
                </c:pt>
                <c:pt idx="39">
                  <c:v>5.7709523809523802</c:v>
                </c:pt>
                <c:pt idx="40">
                  <c:v>5.909523809523809</c:v>
                </c:pt>
                <c:pt idx="41">
                  <c:v>6.0480952380952377</c:v>
                </c:pt>
                <c:pt idx="42">
                  <c:v>6.1866666666666674</c:v>
                </c:pt>
                <c:pt idx="43">
                  <c:v>5.8171428571428567</c:v>
                </c:pt>
                <c:pt idx="44">
                  <c:v>5.4476190476190478</c:v>
                </c:pt>
                <c:pt idx="45">
                  <c:v>5.078095238095238</c:v>
                </c:pt>
                <c:pt idx="46">
                  <c:v>4.7085714285714282</c:v>
                </c:pt>
                <c:pt idx="47">
                  <c:v>4.3390476190476193</c:v>
                </c:pt>
                <c:pt idx="48">
                  <c:v>3.969523809523809</c:v>
                </c:pt>
                <c:pt idx="49">
                  <c:v>3.6</c:v>
                </c:pt>
                <c:pt idx="50">
                  <c:v>3.456390977443609</c:v>
                </c:pt>
                <c:pt idx="51">
                  <c:v>3.3127819548872179</c:v>
                </c:pt>
                <c:pt idx="52">
                  <c:v>3.1691729323308269</c:v>
                </c:pt>
                <c:pt idx="53">
                  <c:v>3.0255639097744358</c:v>
                </c:pt>
                <c:pt idx="54">
                  <c:v>2.8819548872180452</c:v>
                </c:pt>
                <c:pt idx="55">
                  <c:v>2.7383458646616541</c:v>
                </c:pt>
                <c:pt idx="56">
                  <c:v>2.594736842105263</c:v>
                </c:pt>
                <c:pt idx="57">
                  <c:v>2.8869172932330831</c:v>
                </c:pt>
                <c:pt idx="58">
                  <c:v>3.1790977443609019</c:v>
                </c:pt>
                <c:pt idx="59">
                  <c:v>3.471278195488722</c:v>
                </c:pt>
                <c:pt idx="60">
                  <c:v>3.7634586466165421</c:v>
                </c:pt>
                <c:pt idx="61">
                  <c:v>4.0556390977443613</c:v>
                </c:pt>
                <c:pt idx="62">
                  <c:v>4.3478195488721809</c:v>
                </c:pt>
                <c:pt idx="63">
                  <c:v>4.6400000000000006</c:v>
                </c:pt>
                <c:pt idx="64">
                  <c:v>5.168571428571429</c:v>
                </c:pt>
                <c:pt idx="65">
                  <c:v>5.6971428571428584</c:v>
                </c:pt>
                <c:pt idx="66">
                  <c:v>6.225714285714286</c:v>
                </c:pt>
                <c:pt idx="67">
                  <c:v>6.7542857142857136</c:v>
                </c:pt>
                <c:pt idx="68">
                  <c:v>7.2828571428571429</c:v>
                </c:pt>
                <c:pt idx="69">
                  <c:v>7.8114285714285714</c:v>
                </c:pt>
                <c:pt idx="70">
                  <c:v>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C-426C-8DAD-ADFD99039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3424"/>
        <c:axId val="155565152"/>
      </c:scatterChart>
      <c:valAx>
        <c:axId val="1555634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none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NDVI (S2 B04/B08)</a:t>
                </a:r>
                <a:endParaRPr lang="de-DE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565152"/>
        <c:crosses val="autoZero"/>
        <c:crossBetween val="midCat"/>
        <c:majorUnit val="0.1"/>
      </c:valAx>
      <c:valAx>
        <c:axId val="155565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none" spc="50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Porometer [mmol m-2 s-1]</a:t>
                </a:r>
                <a:r>
                  <a:rPr lang="de-DE" sz="900" b="0" i="0" u="none" strike="noStrike" kern="1200" cap="none" spc="50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endParaRPr lang="de-DE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56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Tabelle1!$D$1</c:f>
              <c:strCache>
                <c:ptCount val="1"/>
                <c:pt idx="0">
                  <c:v>NDMI (S-2)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Tabelle1!$A$2:$A$115</c:f>
              <c:numCache>
                <c:formatCode>m/d/yy</c:formatCode>
                <c:ptCount val="114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45765</c:v>
                </c:pt>
                <c:pt idx="47">
                  <c:v>45766</c:v>
                </c:pt>
                <c:pt idx="48">
                  <c:v>45767</c:v>
                </c:pt>
                <c:pt idx="49">
                  <c:v>45768</c:v>
                </c:pt>
                <c:pt idx="50">
                  <c:v>45769</c:v>
                </c:pt>
                <c:pt idx="51">
                  <c:v>45770</c:v>
                </c:pt>
                <c:pt idx="52">
                  <c:v>45771</c:v>
                </c:pt>
                <c:pt idx="53">
                  <c:v>45772</c:v>
                </c:pt>
                <c:pt idx="54">
                  <c:v>45773</c:v>
                </c:pt>
                <c:pt idx="55">
                  <c:v>45774</c:v>
                </c:pt>
                <c:pt idx="56">
                  <c:v>45775</c:v>
                </c:pt>
                <c:pt idx="57">
                  <c:v>45776</c:v>
                </c:pt>
                <c:pt idx="58">
                  <c:v>45777</c:v>
                </c:pt>
                <c:pt idx="59">
                  <c:v>45778</c:v>
                </c:pt>
                <c:pt idx="60">
                  <c:v>45779</c:v>
                </c:pt>
                <c:pt idx="61">
                  <c:v>45780</c:v>
                </c:pt>
                <c:pt idx="62">
                  <c:v>45781</c:v>
                </c:pt>
                <c:pt idx="63">
                  <c:v>45782</c:v>
                </c:pt>
                <c:pt idx="64">
                  <c:v>45783</c:v>
                </c:pt>
                <c:pt idx="65">
                  <c:v>45784</c:v>
                </c:pt>
                <c:pt idx="66">
                  <c:v>45785</c:v>
                </c:pt>
                <c:pt idx="67">
                  <c:v>45786</c:v>
                </c:pt>
                <c:pt idx="68">
                  <c:v>45787</c:v>
                </c:pt>
                <c:pt idx="69">
                  <c:v>45788</c:v>
                </c:pt>
                <c:pt idx="70">
                  <c:v>45789</c:v>
                </c:pt>
                <c:pt idx="71">
                  <c:v>45790</c:v>
                </c:pt>
                <c:pt idx="72">
                  <c:v>45791</c:v>
                </c:pt>
                <c:pt idx="73">
                  <c:v>45792</c:v>
                </c:pt>
                <c:pt idx="74">
                  <c:v>45793</c:v>
                </c:pt>
                <c:pt idx="75">
                  <c:v>45794</c:v>
                </c:pt>
                <c:pt idx="76">
                  <c:v>45795</c:v>
                </c:pt>
                <c:pt idx="77">
                  <c:v>45796</c:v>
                </c:pt>
                <c:pt idx="78">
                  <c:v>45797</c:v>
                </c:pt>
                <c:pt idx="79">
                  <c:v>45798</c:v>
                </c:pt>
                <c:pt idx="80">
                  <c:v>45799</c:v>
                </c:pt>
                <c:pt idx="81">
                  <c:v>45800</c:v>
                </c:pt>
                <c:pt idx="82">
                  <c:v>45801</c:v>
                </c:pt>
                <c:pt idx="83">
                  <c:v>45802</c:v>
                </c:pt>
                <c:pt idx="84">
                  <c:v>45803</c:v>
                </c:pt>
                <c:pt idx="85">
                  <c:v>45804</c:v>
                </c:pt>
                <c:pt idx="86">
                  <c:v>45805</c:v>
                </c:pt>
                <c:pt idx="87">
                  <c:v>45806</c:v>
                </c:pt>
                <c:pt idx="88">
                  <c:v>45807</c:v>
                </c:pt>
                <c:pt idx="89">
                  <c:v>45808</c:v>
                </c:pt>
                <c:pt idx="90">
                  <c:v>45809</c:v>
                </c:pt>
                <c:pt idx="91">
                  <c:v>45810</c:v>
                </c:pt>
                <c:pt idx="92">
                  <c:v>45811</c:v>
                </c:pt>
                <c:pt idx="93">
                  <c:v>45812</c:v>
                </c:pt>
                <c:pt idx="94">
                  <c:v>45813</c:v>
                </c:pt>
                <c:pt idx="95">
                  <c:v>45814</c:v>
                </c:pt>
                <c:pt idx="96">
                  <c:v>45815</c:v>
                </c:pt>
                <c:pt idx="97">
                  <c:v>45816</c:v>
                </c:pt>
                <c:pt idx="98">
                  <c:v>45817</c:v>
                </c:pt>
                <c:pt idx="99">
                  <c:v>45818</c:v>
                </c:pt>
                <c:pt idx="100">
                  <c:v>45819</c:v>
                </c:pt>
                <c:pt idx="101">
                  <c:v>45820</c:v>
                </c:pt>
                <c:pt idx="102">
                  <c:v>45821</c:v>
                </c:pt>
                <c:pt idx="103">
                  <c:v>45822</c:v>
                </c:pt>
                <c:pt idx="104">
                  <c:v>45823</c:v>
                </c:pt>
                <c:pt idx="105">
                  <c:v>45824</c:v>
                </c:pt>
                <c:pt idx="106">
                  <c:v>45825</c:v>
                </c:pt>
                <c:pt idx="107">
                  <c:v>45826</c:v>
                </c:pt>
                <c:pt idx="108">
                  <c:v>45827</c:v>
                </c:pt>
                <c:pt idx="109">
                  <c:v>45828</c:v>
                </c:pt>
                <c:pt idx="110">
                  <c:v>45829</c:v>
                </c:pt>
                <c:pt idx="111">
                  <c:v>45830</c:v>
                </c:pt>
                <c:pt idx="112">
                  <c:v>45831</c:v>
                </c:pt>
                <c:pt idx="113">
                  <c:v>45832</c:v>
                </c:pt>
              </c:numCache>
            </c:numRef>
          </c:cat>
          <c:val>
            <c:numRef>
              <c:f>Tabelle1!$D$2:$D$115</c:f>
              <c:numCache>
                <c:formatCode>General</c:formatCode>
                <c:ptCount val="114"/>
                <c:pt idx="0">
                  <c:v>0.11906161750361401</c:v>
                </c:pt>
                <c:pt idx="1">
                  <c:v>0.11365850486455981</c:v>
                </c:pt>
                <c:pt idx="2">
                  <c:v>0.10825539222550561</c:v>
                </c:pt>
                <c:pt idx="3">
                  <c:v>0.10285227958645141</c:v>
                </c:pt>
                <c:pt idx="4">
                  <c:v>0.10251603661371129</c:v>
                </c:pt>
                <c:pt idx="5">
                  <c:v>0.1021797936409712</c:v>
                </c:pt>
                <c:pt idx="6">
                  <c:v>0.1153610172748034</c:v>
                </c:pt>
                <c:pt idx="7">
                  <c:v>0.1285422409086355</c:v>
                </c:pt>
                <c:pt idx="8">
                  <c:v>0.1417234645424677</c:v>
                </c:pt>
                <c:pt idx="9">
                  <c:v>0.1549046881762999</c:v>
                </c:pt>
                <c:pt idx="10">
                  <c:v>0.16808591181013199</c:v>
                </c:pt>
                <c:pt idx="11">
                  <c:v>0.18126713544396419</c:v>
                </c:pt>
                <c:pt idx="12">
                  <c:v>0.19444835907779631</c:v>
                </c:pt>
                <c:pt idx="13">
                  <c:v>0.20762958271162851</c:v>
                </c:pt>
                <c:pt idx="14">
                  <c:v>0.2038352108959641</c:v>
                </c:pt>
                <c:pt idx="15">
                  <c:v>0.20004083908029971</c:v>
                </c:pt>
                <c:pt idx="16">
                  <c:v>0.18962569552518069</c:v>
                </c:pt>
                <c:pt idx="17">
                  <c:v>0.17921055197006169</c:v>
                </c:pt>
                <c:pt idx="18">
                  <c:v>0.16879540841494281</c:v>
                </c:pt>
                <c:pt idx="19">
                  <c:v>0.18206763936548809</c:v>
                </c:pt>
                <c:pt idx="20">
                  <c:v>0.19533987031603339</c:v>
                </c:pt>
                <c:pt idx="21">
                  <c:v>0.2086121012665787</c:v>
                </c:pt>
                <c:pt idx="22">
                  <c:v>0.221884332217124</c:v>
                </c:pt>
                <c:pt idx="23">
                  <c:v>0.23515656316766931</c:v>
                </c:pt>
                <c:pt idx="24">
                  <c:v>0.24842879411821461</c:v>
                </c:pt>
                <c:pt idx="25">
                  <c:v>0.26170102506875992</c:v>
                </c:pt>
                <c:pt idx="26">
                  <c:v>0.27247252634593422</c:v>
                </c:pt>
                <c:pt idx="27">
                  <c:v>0.28324402762310841</c:v>
                </c:pt>
                <c:pt idx="28">
                  <c:v>0.29401552890028271</c:v>
                </c:pt>
                <c:pt idx="29">
                  <c:v>0.30478703017745701</c:v>
                </c:pt>
                <c:pt idx="30">
                  <c:v>0.31555853145463131</c:v>
                </c:pt>
                <c:pt idx="31">
                  <c:v>0.3263300327318055</c:v>
                </c:pt>
                <c:pt idx="32">
                  <c:v>0.3371015340089798</c:v>
                </c:pt>
                <c:pt idx="33">
                  <c:v>0.35267484560608858</c:v>
                </c:pt>
                <c:pt idx="34">
                  <c:v>0.36824815720319748</c:v>
                </c:pt>
                <c:pt idx="35">
                  <c:v>0.38382146880030632</c:v>
                </c:pt>
                <c:pt idx="36">
                  <c:v>0.39939478039741511</c:v>
                </c:pt>
                <c:pt idx="37">
                  <c:v>0.41496809199452389</c:v>
                </c:pt>
                <c:pt idx="38">
                  <c:v>0.43054140359163268</c:v>
                </c:pt>
                <c:pt idx="39">
                  <c:v>0.44611471518874157</c:v>
                </c:pt>
                <c:pt idx="40">
                  <c:v>0.46168802678585041</c:v>
                </c:pt>
                <c:pt idx="41">
                  <c:v>0.47726133838295931</c:v>
                </c:pt>
                <c:pt idx="42">
                  <c:v>0.4928346499800681</c:v>
                </c:pt>
                <c:pt idx="43">
                  <c:v>0.50840796157717683</c:v>
                </c:pt>
                <c:pt idx="44">
                  <c:v>0.52398127317428567</c:v>
                </c:pt>
                <c:pt idx="45">
                  <c:v>0.53955458477139451</c:v>
                </c:pt>
                <c:pt idx="46">
                  <c:v>0.55512789636850335</c:v>
                </c:pt>
                <c:pt idx="47">
                  <c:v>0.57070120796561219</c:v>
                </c:pt>
                <c:pt idx="48">
                  <c:v>0.58627451956272103</c:v>
                </c:pt>
                <c:pt idx="49">
                  <c:v>0.59080121620577186</c:v>
                </c:pt>
                <c:pt idx="50">
                  <c:v>0.5953279128488228</c:v>
                </c:pt>
                <c:pt idx="51">
                  <c:v>0.59985460949187364</c:v>
                </c:pt>
                <c:pt idx="52">
                  <c:v>0.60438130613492447</c:v>
                </c:pt>
                <c:pt idx="53">
                  <c:v>0.6089080027779753</c:v>
                </c:pt>
                <c:pt idx="54">
                  <c:v>0.61343469942102624</c:v>
                </c:pt>
                <c:pt idx="55">
                  <c:v>0.61796139606407707</c:v>
                </c:pt>
                <c:pt idx="56">
                  <c:v>0.61071615417798353</c:v>
                </c:pt>
                <c:pt idx="57">
                  <c:v>0.60347091229189009</c:v>
                </c:pt>
                <c:pt idx="58">
                  <c:v>0.59622567040579655</c:v>
                </c:pt>
                <c:pt idx="59">
                  <c:v>0.59311336278915394</c:v>
                </c:pt>
                <c:pt idx="60">
                  <c:v>0.59000105517251134</c:v>
                </c:pt>
                <c:pt idx="61">
                  <c:v>0.59355859804366307</c:v>
                </c:pt>
                <c:pt idx="62">
                  <c:v>0.59711614091481469</c:v>
                </c:pt>
                <c:pt idx="63">
                  <c:v>0.60067368378596631</c:v>
                </c:pt>
                <c:pt idx="64">
                  <c:v>0.60423122665711804</c:v>
                </c:pt>
                <c:pt idx="65">
                  <c:v>0.60778876952826977</c:v>
                </c:pt>
                <c:pt idx="66">
                  <c:v>0.61134631239942139</c:v>
                </c:pt>
                <c:pt idx="67">
                  <c:v>0.61490385527057301</c:v>
                </c:pt>
                <c:pt idx="68">
                  <c:v>0.61846139814172474</c:v>
                </c:pt>
                <c:pt idx="69">
                  <c:v>0.61837404114859451</c:v>
                </c:pt>
                <c:pt idx="70">
                  <c:v>0.61828668415546417</c:v>
                </c:pt>
                <c:pt idx="71">
                  <c:v>0.63436573885736014</c:v>
                </c:pt>
                <c:pt idx="72">
                  <c:v>0.650444793559256</c:v>
                </c:pt>
                <c:pt idx="73">
                  <c:v>0.66652384826115196</c:v>
                </c:pt>
                <c:pt idx="74">
                  <c:v>0.6639771044504742</c:v>
                </c:pt>
                <c:pt idx="75">
                  <c:v>0.66143036063979654</c:v>
                </c:pt>
                <c:pt idx="76">
                  <c:v>0.65888361682911878</c:v>
                </c:pt>
                <c:pt idx="77">
                  <c:v>0.65633687301844101</c:v>
                </c:pt>
                <c:pt idx="78">
                  <c:v>0.65379012920776336</c:v>
                </c:pt>
                <c:pt idx="79">
                  <c:v>0.65124338539708559</c:v>
                </c:pt>
                <c:pt idx="80">
                  <c:v>0.64869664158640783</c:v>
                </c:pt>
                <c:pt idx="81">
                  <c:v>0.64614989777573018</c:v>
                </c:pt>
                <c:pt idx="82">
                  <c:v>0.64360315396505241</c:v>
                </c:pt>
                <c:pt idx="83">
                  <c:v>0.64105641015437476</c:v>
                </c:pt>
                <c:pt idx="84">
                  <c:v>0.63850966634369699</c:v>
                </c:pt>
                <c:pt idx="85">
                  <c:v>0.63596292253301923</c:v>
                </c:pt>
                <c:pt idx="86">
                  <c:v>0.63341617872234157</c:v>
                </c:pt>
                <c:pt idx="87">
                  <c:v>0.63086943491166381</c:v>
                </c:pt>
                <c:pt idx="88">
                  <c:v>0.62832269110098604</c:v>
                </c:pt>
                <c:pt idx="89">
                  <c:v>0.62577594729030839</c:v>
                </c:pt>
                <c:pt idx="90">
                  <c:v>0.62322920347963062</c:v>
                </c:pt>
                <c:pt idx="91">
                  <c:v>0.60883460406746182</c:v>
                </c:pt>
                <c:pt idx="92">
                  <c:v>0.59444000465529301</c:v>
                </c:pt>
                <c:pt idx="93">
                  <c:v>0.58811402166044557</c:v>
                </c:pt>
                <c:pt idx="94">
                  <c:v>0.58178803866559814</c:v>
                </c:pt>
                <c:pt idx="95">
                  <c:v>0.57546205567075059</c:v>
                </c:pt>
                <c:pt idx="96">
                  <c:v>0.56913607267590316</c:v>
                </c:pt>
                <c:pt idx="97">
                  <c:v>0.56281008968105573</c:v>
                </c:pt>
                <c:pt idx="98">
                  <c:v>0.55648410668620829</c:v>
                </c:pt>
                <c:pt idx="99">
                  <c:v>0.55015812369136086</c:v>
                </c:pt>
                <c:pt idx="100">
                  <c:v>0.54383214069651342</c:v>
                </c:pt>
                <c:pt idx="101">
                  <c:v>0.53750615770166588</c:v>
                </c:pt>
                <c:pt idx="102">
                  <c:v>0.53118017470681844</c:v>
                </c:pt>
                <c:pt idx="103">
                  <c:v>0.52485419171197101</c:v>
                </c:pt>
                <c:pt idx="104">
                  <c:v>0.51846024117299505</c:v>
                </c:pt>
                <c:pt idx="105">
                  <c:v>0.51206629063401921</c:v>
                </c:pt>
                <c:pt idx="106">
                  <c:v>0.50567234009504336</c:v>
                </c:pt>
                <c:pt idx="107">
                  <c:v>0.4992783895560674</c:v>
                </c:pt>
                <c:pt idx="108">
                  <c:v>0.4928844390170915</c:v>
                </c:pt>
                <c:pt idx="109">
                  <c:v>0.47737253159284587</c:v>
                </c:pt>
                <c:pt idx="110">
                  <c:v>0.46186062416860041</c:v>
                </c:pt>
                <c:pt idx="111">
                  <c:v>0.44634871674435478</c:v>
                </c:pt>
                <c:pt idx="112">
                  <c:v>0.43083680932010932</c:v>
                </c:pt>
                <c:pt idx="113">
                  <c:v>0.41532490189586369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A-448C-A605-7EB068166FC3}"/>
            </c:ext>
          </c:extLst>
        </c:ser>
        <c:ser>
          <c:idx val="2"/>
          <c:order val="1"/>
          <c:tx>
            <c:strRef>
              <c:f>Tabelle1!$F$1</c:f>
              <c:strCache>
                <c:ptCount val="1"/>
                <c:pt idx="0">
                  <c:v>NDVI (S-2)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Tabelle1!$A$2:$A$115</c:f>
              <c:numCache>
                <c:formatCode>m/d/yy</c:formatCode>
                <c:ptCount val="114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45765</c:v>
                </c:pt>
                <c:pt idx="47">
                  <c:v>45766</c:v>
                </c:pt>
                <c:pt idx="48">
                  <c:v>45767</c:v>
                </c:pt>
                <c:pt idx="49">
                  <c:v>45768</c:v>
                </c:pt>
                <c:pt idx="50">
                  <c:v>45769</c:v>
                </c:pt>
                <c:pt idx="51">
                  <c:v>45770</c:v>
                </c:pt>
                <c:pt idx="52">
                  <c:v>45771</c:v>
                </c:pt>
                <c:pt idx="53">
                  <c:v>45772</c:v>
                </c:pt>
                <c:pt idx="54">
                  <c:v>45773</c:v>
                </c:pt>
                <c:pt idx="55">
                  <c:v>45774</c:v>
                </c:pt>
                <c:pt idx="56">
                  <c:v>45775</c:v>
                </c:pt>
                <c:pt idx="57">
                  <c:v>45776</c:v>
                </c:pt>
                <c:pt idx="58">
                  <c:v>45777</c:v>
                </c:pt>
                <c:pt idx="59">
                  <c:v>45778</c:v>
                </c:pt>
                <c:pt idx="60">
                  <c:v>45779</c:v>
                </c:pt>
                <c:pt idx="61">
                  <c:v>45780</c:v>
                </c:pt>
                <c:pt idx="62">
                  <c:v>45781</c:v>
                </c:pt>
                <c:pt idx="63">
                  <c:v>45782</c:v>
                </c:pt>
                <c:pt idx="64">
                  <c:v>45783</c:v>
                </c:pt>
                <c:pt idx="65">
                  <c:v>45784</c:v>
                </c:pt>
                <c:pt idx="66">
                  <c:v>45785</c:v>
                </c:pt>
                <c:pt idx="67">
                  <c:v>45786</c:v>
                </c:pt>
                <c:pt idx="68">
                  <c:v>45787</c:v>
                </c:pt>
                <c:pt idx="69">
                  <c:v>45788</c:v>
                </c:pt>
                <c:pt idx="70">
                  <c:v>45789</c:v>
                </c:pt>
                <c:pt idx="71">
                  <c:v>45790</c:v>
                </c:pt>
                <c:pt idx="72">
                  <c:v>45791</c:v>
                </c:pt>
                <c:pt idx="73">
                  <c:v>45792</c:v>
                </c:pt>
                <c:pt idx="74">
                  <c:v>45793</c:v>
                </c:pt>
                <c:pt idx="75">
                  <c:v>45794</c:v>
                </c:pt>
                <c:pt idx="76">
                  <c:v>45795</c:v>
                </c:pt>
                <c:pt idx="77">
                  <c:v>45796</c:v>
                </c:pt>
                <c:pt idx="78">
                  <c:v>45797</c:v>
                </c:pt>
                <c:pt idx="79">
                  <c:v>45798</c:v>
                </c:pt>
                <c:pt idx="80">
                  <c:v>45799</c:v>
                </c:pt>
                <c:pt idx="81">
                  <c:v>45800</c:v>
                </c:pt>
                <c:pt idx="82">
                  <c:v>45801</c:v>
                </c:pt>
                <c:pt idx="83">
                  <c:v>45802</c:v>
                </c:pt>
                <c:pt idx="84">
                  <c:v>45803</c:v>
                </c:pt>
                <c:pt idx="85">
                  <c:v>45804</c:v>
                </c:pt>
                <c:pt idx="86">
                  <c:v>45805</c:v>
                </c:pt>
                <c:pt idx="87">
                  <c:v>45806</c:v>
                </c:pt>
                <c:pt idx="88">
                  <c:v>45807</c:v>
                </c:pt>
                <c:pt idx="89">
                  <c:v>45808</c:v>
                </c:pt>
                <c:pt idx="90">
                  <c:v>45809</c:v>
                </c:pt>
                <c:pt idx="91">
                  <c:v>45810</c:v>
                </c:pt>
                <c:pt idx="92">
                  <c:v>45811</c:v>
                </c:pt>
                <c:pt idx="93">
                  <c:v>45812</c:v>
                </c:pt>
                <c:pt idx="94">
                  <c:v>45813</c:v>
                </c:pt>
                <c:pt idx="95">
                  <c:v>45814</c:v>
                </c:pt>
                <c:pt idx="96">
                  <c:v>45815</c:v>
                </c:pt>
                <c:pt idx="97">
                  <c:v>45816</c:v>
                </c:pt>
                <c:pt idx="98">
                  <c:v>45817</c:v>
                </c:pt>
                <c:pt idx="99">
                  <c:v>45818</c:v>
                </c:pt>
                <c:pt idx="100">
                  <c:v>45819</c:v>
                </c:pt>
                <c:pt idx="101">
                  <c:v>45820</c:v>
                </c:pt>
                <c:pt idx="102">
                  <c:v>45821</c:v>
                </c:pt>
                <c:pt idx="103">
                  <c:v>45822</c:v>
                </c:pt>
                <c:pt idx="104">
                  <c:v>45823</c:v>
                </c:pt>
                <c:pt idx="105">
                  <c:v>45824</c:v>
                </c:pt>
                <c:pt idx="106">
                  <c:v>45825</c:v>
                </c:pt>
                <c:pt idx="107">
                  <c:v>45826</c:v>
                </c:pt>
                <c:pt idx="108">
                  <c:v>45827</c:v>
                </c:pt>
                <c:pt idx="109">
                  <c:v>45828</c:v>
                </c:pt>
                <c:pt idx="110">
                  <c:v>45829</c:v>
                </c:pt>
                <c:pt idx="111">
                  <c:v>45830</c:v>
                </c:pt>
                <c:pt idx="112">
                  <c:v>45831</c:v>
                </c:pt>
                <c:pt idx="113">
                  <c:v>45832</c:v>
                </c:pt>
              </c:numCache>
            </c:numRef>
          </c:cat>
          <c:val>
            <c:numRef>
              <c:f>Tabelle1!$F$2:$F$115</c:f>
              <c:numCache>
                <c:formatCode>General</c:formatCode>
                <c:ptCount val="114"/>
                <c:pt idx="0">
                  <c:v>0.57214927400000004</c:v>
                </c:pt>
                <c:pt idx="1">
                  <c:v>0.57025787400000005</c:v>
                </c:pt>
                <c:pt idx="2">
                  <c:v>0.56836647399999995</c:v>
                </c:pt>
                <c:pt idx="3">
                  <c:v>0.56647507399999997</c:v>
                </c:pt>
                <c:pt idx="4">
                  <c:v>0.56133374400000002</c:v>
                </c:pt>
                <c:pt idx="5">
                  <c:v>0.556192413</c:v>
                </c:pt>
                <c:pt idx="6">
                  <c:v>0.56774248400000005</c:v>
                </c:pt>
                <c:pt idx="7">
                  <c:v>0.57929255599999996</c:v>
                </c:pt>
                <c:pt idx="8">
                  <c:v>0.59084262799999998</c:v>
                </c:pt>
                <c:pt idx="9">
                  <c:v>0.60239269900000003</c:v>
                </c:pt>
                <c:pt idx="10">
                  <c:v>0.61394277100000005</c:v>
                </c:pt>
                <c:pt idx="11">
                  <c:v>0.62549284199999999</c:v>
                </c:pt>
                <c:pt idx="12">
                  <c:v>0.63704291400000002</c:v>
                </c:pt>
                <c:pt idx="13">
                  <c:v>0.64859298499999996</c:v>
                </c:pt>
                <c:pt idx="14">
                  <c:v>0.66331812499999998</c:v>
                </c:pt>
                <c:pt idx="15">
                  <c:v>0.67804326500000001</c:v>
                </c:pt>
                <c:pt idx="16">
                  <c:v>0.67176611900000005</c:v>
                </c:pt>
                <c:pt idx="17">
                  <c:v>0.66548897299999998</c:v>
                </c:pt>
                <c:pt idx="18">
                  <c:v>0.65921182700000003</c:v>
                </c:pt>
                <c:pt idx="19">
                  <c:v>0.67229353300000005</c:v>
                </c:pt>
                <c:pt idx="20">
                  <c:v>0.68537523899999997</c:v>
                </c:pt>
                <c:pt idx="21">
                  <c:v>0.698456945</c:v>
                </c:pt>
                <c:pt idx="22">
                  <c:v>0.71153865100000002</c:v>
                </c:pt>
                <c:pt idx="23">
                  <c:v>0.72462035700000005</c:v>
                </c:pt>
                <c:pt idx="24">
                  <c:v>0.73770206299999996</c:v>
                </c:pt>
                <c:pt idx="25">
                  <c:v>0.75078376899999999</c:v>
                </c:pt>
                <c:pt idx="26">
                  <c:v>0.75986571000000003</c:v>
                </c:pt>
                <c:pt idx="27">
                  <c:v>0.76894764999999998</c:v>
                </c:pt>
                <c:pt idx="28">
                  <c:v>0.77802959100000002</c:v>
                </c:pt>
                <c:pt idx="29">
                  <c:v>0.78711153099999998</c:v>
                </c:pt>
                <c:pt idx="30">
                  <c:v>0.79619347200000001</c:v>
                </c:pt>
                <c:pt idx="31">
                  <c:v>0.80527541300000005</c:v>
                </c:pt>
                <c:pt idx="32">
                  <c:v>0.81435735300000001</c:v>
                </c:pt>
                <c:pt idx="33">
                  <c:v>0.82070962999999997</c:v>
                </c:pt>
                <c:pt idx="34">
                  <c:v>0.82706190599999996</c:v>
                </c:pt>
                <c:pt idx="35">
                  <c:v>0.83341418199999995</c:v>
                </c:pt>
                <c:pt idx="36">
                  <c:v>0.83976645900000002</c:v>
                </c:pt>
                <c:pt idx="37">
                  <c:v>0.84611873500000001</c:v>
                </c:pt>
                <c:pt idx="38">
                  <c:v>0.85247101199999997</c:v>
                </c:pt>
                <c:pt idx="39">
                  <c:v>0.85882328799999996</c:v>
                </c:pt>
                <c:pt idx="40">
                  <c:v>0.86517556399999995</c:v>
                </c:pt>
                <c:pt idx="41">
                  <c:v>0.87152784100000003</c:v>
                </c:pt>
                <c:pt idx="42">
                  <c:v>0.87788011700000002</c:v>
                </c:pt>
                <c:pt idx="43">
                  <c:v>0.88423239399999998</c:v>
                </c:pt>
                <c:pt idx="44">
                  <c:v>0.89058466999999997</c:v>
                </c:pt>
                <c:pt idx="45">
                  <c:v>0.89693694599999996</c:v>
                </c:pt>
                <c:pt idx="46">
                  <c:v>0.90328922300000003</c:v>
                </c:pt>
                <c:pt idx="47">
                  <c:v>0.90964149900000002</c:v>
                </c:pt>
                <c:pt idx="48">
                  <c:v>0.91599377599999998</c:v>
                </c:pt>
                <c:pt idx="49">
                  <c:v>0.91917256199999997</c:v>
                </c:pt>
                <c:pt idx="50">
                  <c:v>0.92235134799999996</c:v>
                </c:pt>
                <c:pt idx="51">
                  <c:v>0.92553013399999995</c:v>
                </c:pt>
                <c:pt idx="52">
                  <c:v>0.92870891899999997</c:v>
                </c:pt>
                <c:pt idx="53">
                  <c:v>0.93188770499999996</c:v>
                </c:pt>
                <c:pt idx="54">
                  <c:v>0.93506649100000006</c:v>
                </c:pt>
                <c:pt idx="55">
                  <c:v>0.93824527700000004</c:v>
                </c:pt>
                <c:pt idx="56">
                  <c:v>0.93323602100000003</c:v>
                </c:pt>
                <c:pt idx="57">
                  <c:v>0.92822676400000004</c:v>
                </c:pt>
                <c:pt idx="58">
                  <c:v>0.92321750700000005</c:v>
                </c:pt>
                <c:pt idx="59">
                  <c:v>0.92333261200000005</c:v>
                </c:pt>
                <c:pt idx="60">
                  <c:v>0.92344771800000003</c:v>
                </c:pt>
                <c:pt idx="61">
                  <c:v>0.92409403400000001</c:v>
                </c:pt>
                <c:pt idx="62">
                  <c:v>0.92474034999999999</c:v>
                </c:pt>
                <c:pt idx="63">
                  <c:v>0.92538666599999997</c:v>
                </c:pt>
                <c:pt idx="64">
                  <c:v>0.92603298300000003</c:v>
                </c:pt>
                <c:pt idx="65">
                  <c:v>0.92667929900000001</c:v>
                </c:pt>
                <c:pt idx="66">
                  <c:v>0.92732561499999999</c:v>
                </c:pt>
                <c:pt idx="67">
                  <c:v>0.92797193200000005</c:v>
                </c:pt>
                <c:pt idx="68">
                  <c:v>0.92861824800000003</c:v>
                </c:pt>
                <c:pt idx="69">
                  <c:v>0.92774076100000002</c:v>
                </c:pt>
                <c:pt idx="70">
                  <c:v>0.92686327400000001</c:v>
                </c:pt>
                <c:pt idx="71">
                  <c:v>0.93087387399999999</c:v>
                </c:pt>
                <c:pt idx="72">
                  <c:v>0.93488447299999999</c:v>
                </c:pt>
                <c:pt idx="73">
                  <c:v>0.938895072</c:v>
                </c:pt>
                <c:pt idx="74">
                  <c:v>0.93727819099999998</c:v>
                </c:pt>
                <c:pt idx="75">
                  <c:v>0.93566130999999997</c:v>
                </c:pt>
                <c:pt idx="76">
                  <c:v>0.93404442899999995</c:v>
                </c:pt>
                <c:pt idx="77">
                  <c:v>0.93242754800000005</c:v>
                </c:pt>
                <c:pt idx="78">
                  <c:v>0.93081066700000004</c:v>
                </c:pt>
                <c:pt idx="79">
                  <c:v>0.92919378600000002</c:v>
                </c:pt>
                <c:pt idx="80">
                  <c:v>0.92757690500000001</c:v>
                </c:pt>
                <c:pt idx="81">
                  <c:v>0.92596002399999999</c:v>
                </c:pt>
                <c:pt idx="82">
                  <c:v>0.92434314299999998</c:v>
                </c:pt>
                <c:pt idx="83">
                  <c:v>0.92272626199999996</c:v>
                </c:pt>
                <c:pt idx="84">
                  <c:v>0.92110938099999995</c:v>
                </c:pt>
                <c:pt idx="85">
                  <c:v>0.91949250000000005</c:v>
                </c:pt>
                <c:pt idx="86">
                  <c:v>0.91787561900000003</c:v>
                </c:pt>
                <c:pt idx="87">
                  <c:v>0.91625873800000002</c:v>
                </c:pt>
                <c:pt idx="88">
                  <c:v>0.914641857</c:v>
                </c:pt>
                <c:pt idx="89">
                  <c:v>0.91302497500000002</c:v>
                </c:pt>
                <c:pt idx="90">
                  <c:v>0.911408094</c:v>
                </c:pt>
                <c:pt idx="91">
                  <c:v>0.89504619699999999</c:v>
                </c:pt>
                <c:pt idx="92">
                  <c:v>0.878684299</c:v>
                </c:pt>
                <c:pt idx="93">
                  <c:v>0.87048661199999999</c:v>
                </c:pt>
                <c:pt idx="94">
                  <c:v>0.86228892400000001</c:v>
                </c:pt>
                <c:pt idx="95">
                  <c:v>0.85409123600000003</c:v>
                </c:pt>
                <c:pt idx="96">
                  <c:v>0.84589354900000002</c:v>
                </c:pt>
                <c:pt idx="97">
                  <c:v>0.83769586100000004</c:v>
                </c:pt>
                <c:pt idx="98">
                  <c:v>0.82949817299999995</c:v>
                </c:pt>
                <c:pt idx="99">
                  <c:v>0.82130048600000005</c:v>
                </c:pt>
                <c:pt idx="100">
                  <c:v>0.81310279799999996</c:v>
                </c:pt>
                <c:pt idx="101">
                  <c:v>0.80490510999999998</c:v>
                </c:pt>
                <c:pt idx="102">
                  <c:v>0.79670742299999997</c:v>
                </c:pt>
                <c:pt idx="103">
                  <c:v>0.78850973499999999</c:v>
                </c:pt>
                <c:pt idx="104">
                  <c:v>0.77071952600000004</c:v>
                </c:pt>
                <c:pt idx="105">
                  <c:v>0.75292931600000002</c:v>
                </c:pt>
                <c:pt idx="106">
                  <c:v>0.73513910699999996</c:v>
                </c:pt>
                <c:pt idx="107">
                  <c:v>0.71734889700000004</c:v>
                </c:pt>
                <c:pt idx="108">
                  <c:v>0.69955868799999998</c:v>
                </c:pt>
                <c:pt idx="109">
                  <c:v>0.66096745400000001</c:v>
                </c:pt>
                <c:pt idx="110">
                  <c:v>0.62237622000000004</c:v>
                </c:pt>
                <c:pt idx="111">
                  <c:v>0.58378498599999995</c:v>
                </c:pt>
                <c:pt idx="112">
                  <c:v>0.54519375199999998</c:v>
                </c:pt>
                <c:pt idx="113">
                  <c:v>0.506602518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A-448C-A605-7EB068166FC3}"/>
            </c:ext>
          </c:extLst>
        </c:ser>
        <c:ser>
          <c:idx val="3"/>
          <c:order val="2"/>
          <c:tx>
            <c:strRef>
              <c:f>Tabelle1!$H$1</c:f>
              <c:strCache>
                <c:ptCount val="1"/>
                <c:pt idx="0">
                  <c:v>NDVI (UAV)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Tabelle1!$A$2:$A$115</c:f>
              <c:numCache>
                <c:formatCode>m/d/yy</c:formatCode>
                <c:ptCount val="114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45765</c:v>
                </c:pt>
                <c:pt idx="47">
                  <c:v>45766</c:v>
                </c:pt>
                <c:pt idx="48">
                  <c:v>45767</c:v>
                </c:pt>
                <c:pt idx="49">
                  <c:v>45768</c:v>
                </c:pt>
                <c:pt idx="50">
                  <c:v>45769</c:v>
                </c:pt>
                <c:pt idx="51">
                  <c:v>45770</c:v>
                </c:pt>
                <c:pt idx="52">
                  <c:v>45771</c:v>
                </c:pt>
                <c:pt idx="53">
                  <c:v>45772</c:v>
                </c:pt>
                <c:pt idx="54">
                  <c:v>45773</c:v>
                </c:pt>
                <c:pt idx="55">
                  <c:v>45774</c:v>
                </c:pt>
                <c:pt idx="56">
                  <c:v>45775</c:v>
                </c:pt>
                <c:pt idx="57">
                  <c:v>45776</c:v>
                </c:pt>
                <c:pt idx="58">
                  <c:v>45777</c:v>
                </c:pt>
                <c:pt idx="59">
                  <c:v>45778</c:v>
                </c:pt>
                <c:pt idx="60">
                  <c:v>45779</c:v>
                </c:pt>
                <c:pt idx="61">
                  <c:v>45780</c:v>
                </c:pt>
                <c:pt idx="62">
                  <c:v>45781</c:v>
                </c:pt>
                <c:pt idx="63">
                  <c:v>45782</c:v>
                </c:pt>
                <c:pt idx="64">
                  <c:v>45783</c:v>
                </c:pt>
                <c:pt idx="65">
                  <c:v>45784</c:v>
                </c:pt>
                <c:pt idx="66">
                  <c:v>45785</c:v>
                </c:pt>
                <c:pt idx="67">
                  <c:v>45786</c:v>
                </c:pt>
                <c:pt idx="68">
                  <c:v>45787</c:v>
                </c:pt>
                <c:pt idx="69">
                  <c:v>45788</c:v>
                </c:pt>
                <c:pt idx="70">
                  <c:v>45789</c:v>
                </c:pt>
                <c:pt idx="71">
                  <c:v>45790</c:v>
                </c:pt>
                <c:pt idx="72">
                  <c:v>45791</c:v>
                </c:pt>
                <c:pt idx="73">
                  <c:v>45792</c:v>
                </c:pt>
                <c:pt idx="74">
                  <c:v>45793</c:v>
                </c:pt>
                <c:pt idx="75">
                  <c:v>45794</c:v>
                </c:pt>
                <c:pt idx="76">
                  <c:v>45795</c:v>
                </c:pt>
                <c:pt idx="77">
                  <c:v>45796</c:v>
                </c:pt>
                <c:pt idx="78">
                  <c:v>45797</c:v>
                </c:pt>
                <c:pt idx="79">
                  <c:v>45798</c:v>
                </c:pt>
                <c:pt idx="80">
                  <c:v>45799</c:v>
                </c:pt>
                <c:pt idx="81">
                  <c:v>45800</c:v>
                </c:pt>
                <c:pt idx="82">
                  <c:v>45801</c:v>
                </c:pt>
                <c:pt idx="83">
                  <c:v>45802</c:v>
                </c:pt>
                <c:pt idx="84">
                  <c:v>45803</c:v>
                </c:pt>
                <c:pt idx="85">
                  <c:v>45804</c:v>
                </c:pt>
                <c:pt idx="86">
                  <c:v>45805</c:v>
                </c:pt>
                <c:pt idx="87">
                  <c:v>45806</c:v>
                </c:pt>
                <c:pt idx="88">
                  <c:v>45807</c:v>
                </c:pt>
                <c:pt idx="89">
                  <c:v>45808</c:v>
                </c:pt>
                <c:pt idx="90">
                  <c:v>45809</c:v>
                </c:pt>
                <c:pt idx="91">
                  <c:v>45810</c:v>
                </c:pt>
                <c:pt idx="92">
                  <c:v>45811</c:v>
                </c:pt>
                <c:pt idx="93">
                  <c:v>45812</c:v>
                </c:pt>
                <c:pt idx="94">
                  <c:v>45813</c:v>
                </c:pt>
                <c:pt idx="95">
                  <c:v>45814</c:v>
                </c:pt>
                <c:pt idx="96">
                  <c:v>45815</c:v>
                </c:pt>
                <c:pt idx="97">
                  <c:v>45816</c:v>
                </c:pt>
                <c:pt idx="98">
                  <c:v>45817</c:v>
                </c:pt>
                <c:pt idx="99">
                  <c:v>45818</c:v>
                </c:pt>
                <c:pt idx="100">
                  <c:v>45819</c:v>
                </c:pt>
                <c:pt idx="101">
                  <c:v>45820</c:v>
                </c:pt>
                <c:pt idx="102">
                  <c:v>45821</c:v>
                </c:pt>
                <c:pt idx="103">
                  <c:v>45822</c:v>
                </c:pt>
                <c:pt idx="104">
                  <c:v>45823</c:v>
                </c:pt>
                <c:pt idx="105">
                  <c:v>45824</c:v>
                </c:pt>
                <c:pt idx="106">
                  <c:v>45825</c:v>
                </c:pt>
                <c:pt idx="107">
                  <c:v>45826</c:v>
                </c:pt>
                <c:pt idx="108">
                  <c:v>45827</c:v>
                </c:pt>
                <c:pt idx="109">
                  <c:v>45828</c:v>
                </c:pt>
                <c:pt idx="110">
                  <c:v>45829</c:v>
                </c:pt>
                <c:pt idx="111">
                  <c:v>45830</c:v>
                </c:pt>
                <c:pt idx="112">
                  <c:v>45831</c:v>
                </c:pt>
                <c:pt idx="113">
                  <c:v>45832</c:v>
                </c:pt>
              </c:numCache>
            </c:numRef>
          </c:cat>
          <c:val>
            <c:numRef>
              <c:f>Tabelle1!$H$2:$H$115</c:f>
              <c:numCache>
                <c:formatCode>General</c:formatCode>
                <c:ptCount val="114"/>
                <c:pt idx="32">
                  <c:v>0.75031140779152306</c:v>
                </c:pt>
                <c:pt idx="33">
                  <c:v>0.76992560110564134</c:v>
                </c:pt>
                <c:pt idx="34">
                  <c:v>0.78953979441975963</c:v>
                </c:pt>
                <c:pt idx="35">
                  <c:v>0.80915398773387792</c:v>
                </c:pt>
                <c:pt idx="36">
                  <c:v>0.82876818104799621</c:v>
                </c:pt>
                <c:pt idx="37">
                  <c:v>0.84838237436211461</c:v>
                </c:pt>
                <c:pt idx="38">
                  <c:v>0.8679965676762329</c:v>
                </c:pt>
                <c:pt idx="39">
                  <c:v>0.88761076099035119</c:v>
                </c:pt>
                <c:pt idx="40">
                  <c:v>0.90722495430446948</c:v>
                </c:pt>
                <c:pt idx="41">
                  <c:v>0.92683914761858777</c:v>
                </c:pt>
                <c:pt idx="42">
                  <c:v>0.94645334093270606</c:v>
                </c:pt>
                <c:pt idx="43">
                  <c:v>0.92995864105754455</c:v>
                </c:pt>
                <c:pt idx="44">
                  <c:v>0.91346394118238305</c:v>
                </c:pt>
                <c:pt idx="45">
                  <c:v>0.91780848186401642</c:v>
                </c:pt>
                <c:pt idx="46">
                  <c:v>0.9221530225456499</c:v>
                </c:pt>
                <c:pt idx="47">
                  <c:v>0.92649756322728327</c:v>
                </c:pt>
                <c:pt idx="48">
                  <c:v>0.93084210390891675</c:v>
                </c:pt>
                <c:pt idx="49">
                  <c:v>0.93518664459055012</c:v>
                </c:pt>
                <c:pt idx="50">
                  <c:v>0.9395311852721836</c:v>
                </c:pt>
                <c:pt idx="51">
                  <c:v>0.94387572595381697</c:v>
                </c:pt>
                <c:pt idx="52">
                  <c:v>0.83012616076305357</c:v>
                </c:pt>
                <c:pt idx="53">
                  <c:v>0.71637659557229016</c:v>
                </c:pt>
                <c:pt idx="54">
                  <c:v>0.60262703038152676</c:v>
                </c:pt>
                <c:pt idx="55">
                  <c:v>0.48887746519076342</c:v>
                </c:pt>
                <c:pt idx="56">
                  <c:v>0.37512790000000001</c:v>
                </c:pt>
                <c:pt idx="57">
                  <c:v>0.43617781997857807</c:v>
                </c:pt>
                <c:pt idx="58">
                  <c:v>0.49722773995715619</c:v>
                </c:pt>
                <c:pt idx="59">
                  <c:v>0.55827765993573442</c:v>
                </c:pt>
                <c:pt idx="60">
                  <c:v>0.61932757991431253</c:v>
                </c:pt>
                <c:pt idx="61">
                  <c:v>0.68037749989289065</c:v>
                </c:pt>
                <c:pt idx="62">
                  <c:v>0.74142741987146876</c:v>
                </c:pt>
                <c:pt idx="63">
                  <c:v>0.80247733985004688</c:v>
                </c:pt>
                <c:pt idx="64">
                  <c:v>0.86352725982862499</c:v>
                </c:pt>
                <c:pt idx="65">
                  <c:v>0.924577179807203</c:v>
                </c:pt>
                <c:pt idx="66">
                  <c:v>0.92304912261777383</c:v>
                </c:pt>
                <c:pt idx="67">
                  <c:v>0.92152106542834455</c:v>
                </c:pt>
                <c:pt idx="68">
                  <c:v>0.91999300823891539</c:v>
                </c:pt>
                <c:pt idx="69">
                  <c:v>0.91846495104948622</c:v>
                </c:pt>
                <c:pt idx="70">
                  <c:v>0.91693689386005695</c:v>
                </c:pt>
                <c:pt idx="71">
                  <c:v>0.91540883667062778</c:v>
                </c:pt>
                <c:pt idx="72">
                  <c:v>0.91388077948119861</c:v>
                </c:pt>
                <c:pt idx="73">
                  <c:v>0.91235272229176934</c:v>
                </c:pt>
                <c:pt idx="74">
                  <c:v>0.91082466510234017</c:v>
                </c:pt>
                <c:pt idx="75">
                  <c:v>0.909296607912911</c:v>
                </c:pt>
                <c:pt idx="76">
                  <c:v>0.90776855072348173</c:v>
                </c:pt>
                <c:pt idx="77">
                  <c:v>0.90624049353405256</c:v>
                </c:pt>
                <c:pt idx="78">
                  <c:v>0.90471243634462339</c:v>
                </c:pt>
                <c:pt idx="79">
                  <c:v>0.90318437915519412</c:v>
                </c:pt>
                <c:pt idx="80">
                  <c:v>0.90165632196576495</c:v>
                </c:pt>
                <c:pt idx="81">
                  <c:v>0.90080776483275637</c:v>
                </c:pt>
                <c:pt idx="82">
                  <c:v>0.89995920769974791</c:v>
                </c:pt>
                <c:pt idx="83">
                  <c:v>0.89911065056673933</c:v>
                </c:pt>
                <c:pt idx="84">
                  <c:v>0.89826209343373087</c:v>
                </c:pt>
                <c:pt idx="85">
                  <c:v>0.89741353630072229</c:v>
                </c:pt>
                <c:pt idx="86">
                  <c:v>0.89656497916771372</c:v>
                </c:pt>
                <c:pt idx="87">
                  <c:v>0.89571642203470525</c:v>
                </c:pt>
                <c:pt idx="88">
                  <c:v>0.89486786490169667</c:v>
                </c:pt>
                <c:pt idx="89">
                  <c:v>0.8940193077686881</c:v>
                </c:pt>
                <c:pt idx="90">
                  <c:v>0.89317075063567963</c:v>
                </c:pt>
                <c:pt idx="91">
                  <c:v>0.89232219350267106</c:v>
                </c:pt>
                <c:pt idx="92">
                  <c:v>0.89147363636966259</c:v>
                </c:pt>
                <c:pt idx="93">
                  <c:v>0.89062507923665402</c:v>
                </c:pt>
                <c:pt idx="94">
                  <c:v>0.87523895365747872</c:v>
                </c:pt>
                <c:pt idx="95">
                  <c:v>0.85985282807830343</c:v>
                </c:pt>
                <c:pt idx="96">
                  <c:v>0.84446670249912814</c:v>
                </c:pt>
                <c:pt idx="97">
                  <c:v>0.82908057691995285</c:v>
                </c:pt>
                <c:pt idx="98">
                  <c:v>0.81369445134077756</c:v>
                </c:pt>
                <c:pt idx="99">
                  <c:v>0.79830832576160227</c:v>
                </c:pt>
                <c:pt idx="100">
                  <c:v>0.78292220018242697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A-448C-A605-7EB068166FC3}"/>
            </c:ext>
          </c:extLst>
        </c:ser>
        <c:ser>
          <c:idx val="5"/>
          <c:order val="3"/>
          <c:tx>
            <c:strRef>
              <c:f>Tabelle1!$M$1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rgbClr val="0D116B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Tabelle1!$N$2:$N$115</c:f>
                <c:numCache>
                  <c:formatCode>General</c:formatCode>
                  <c:ptCount val="114"/>
                  <c:pt idx="36">
                    <c:v>1.1405881707795324E-2</c:v>
                  </c:pt>
                  <c:pt idx="43">
                    <c:v>7.351088523541661E-3</c:v>
                  </c:pt>
                  <c:pt idx="50">
                    <c:v>6.1291495232373332E-3</c:v>
                  </c:pt>
                  <c:pt idx="57">
                    <c:v>3.5479712236132508E-3</c:v>
                  </c:pt>
                  <c:pt idx="64">
                    <c:v>7.4888722678219449E-3</c:v>
                  </c:pt>
                  <c:pt idx="71">
                    <c:v>1.1266924787698427E-2</c:v>
                  </c:pt>
                  <c:pt idx="78">
                    <c:v>1.0409951984125643E-2</c:v>
                  </c:pt>
                  <c:pt idx="85">
                    <c:v>8.2139027925126253E-3</c:v>
                  </c:pt>
                  <c:pt idx="92">
                    <c:v>7.4284415124346295E-3</c:v>
                  </c:pt>
                  <c:pt idx="99">
                    <c:v>9.5555724872264051E-3</c:v>
                  </c:pt>
                  <c:pt idx="106">
                    <c:v>2.1863286255469079E-2</c:v>
                  </c:pt>
                  <c:pt idx="113">
                    <c:v>5.8435421824431739E-2</c:v>
                  </c:pt>
                </c:numCache>
              </c:numRef>
            </c:plus>
            <c:minus>
              <c:numRef>
                <c:f>Tabelle1!$N$2:$N$115</c:f>
                <c:numCache>
                  <c:formatCode>General</c:formatCode>
                  <c:ptCount val="114"/>
                  <c:pt idx="36">
                    <c:v>1.1405881707795324E-2</c:v>
                  </c:pt>
                  <c:pt idx="43">
                    <c:v>7.351088523541661E-3</c:v>
                  </c:pt>
                  <c:pt idx="50">
                    <c:v>6.1291495232373332E-3</c:v>
                  </c:pt>
                  <c:pt idx="57">
                    <c:v>3.5479712236132508E-3</c:v>
                  </c:pt>
                  <c:pt idx="64">
                    <c:v>7.4888722678219449E-3</c:v>
                  </c:pt>
                  <c:pt idx="71">
                    <c:v>1.1266924787698427E-2</c:v>
                  </c:pt>
                  <c:pt idx="78">
                    <c:v>1.0409951984125643E-2</c:v>
                  </c:pt>
                  <c:pt idx="85">
                    <c:v>8.2139027925126253E-3</c:v>
                  </c:pt>
                  <c:pt idx="92">
                    <c:v>7.4284415124346295E-3</c:v>
                  </c:pt>
                  <c:pt idx="99">
                    <c:v>9.5555724872264051E-3</c:v>
                  </c:pt>
                  <c:pt idx="106">
                    <c:v>2.1863286255469079E-2</c:v>
                  </c:pt>
                  <c:pt idx="113">
                    <c:v>5.8435421824431739E-2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Tabelle1!$A$2:$A$115</c:f>
              <c:numCache>
                <c:formatCode>m/d/yy</c:formatCode>
                <c:ptCount val="114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45765</c:v>
                </c:pt>
                <c:pt idx="47">
                  <c:v>45766</c:v>
                </c:pt>
                <c:pt idx="48">
                  <c:v>45767</c:v>
                </c:pt>
                <c:pt idx="49">
                  <c:v>45768</c:v>
                </c:pt>
                <c:pt idx="50">
                  <c:v>45769</c:v>
                </c:pt>
                <c:pt idx="51">
                  <c:v>45770</c:v>
                </c:pt>
                <c:pt idx="52">
                  <c:v>45771</c:v>
                </c:pt>
                <c:pt idx="53">
                  <c:v>45772</c:v>
                </c:pt>
                <c:pt idx="54">
                  <c:v>45773</c:v>
                </c:pt>
                <c:pt idx="55">
                  <c:v>45774</c:v>
                </c:pt>
                <c:pt idx="56">
                  <c:v>45775</c:v>
                </c:pt>
                <c:pt idx="57">
                  <c:v>45776</c:v>
                </c:pt>
                <c:pt idx="58">
                  <c:v>45777</c:v>
                </c:pt>
                <c:pt idx="59">
                  <c:v>45778</c:v>
                </c:pt>
                <c:pt idx="60">
                  <c:v>45779</c:v>
                </c:pt>
                <c:pt idx="61">
                  <c:v>45780</c:v>
                </c:pt>
                <c:pt idx="62">
                  <c:v>45781</c:v>
                </c:pt>
                <c:pt idx="63">
                  <c:v>45782</c:v>
                </c:pt>
                <c:pt idx="64">
                  <c:v>45783</c:v>
                </c:pt>
                <c:pt idx="65">
                  <c:v>45784</c:v>
                </c:pt>
                <c:pt idx="66">
                  <c:v>45785</c:v>
                </c:pt>
                <c:pt idx="67">
                  <c:v>45786</c:v>
                </c:pt>
                <c:pt idx="68">
                  <c:v>45787</c:v>
                </c:pt>
                <c:pt idx="69">
                  <c:v>45788</c:v>
                </c:pt>
                <c:pt idx="70">
                  <c:v>45789</c:v>
                </c:pt>
                <c:pt idx="71">
                  <c:v>45790</c:v>
                </c:pt>
                <c:pt idx="72">
                  <c:v>45791</c:v>
                </c:pt>
                <c:pt idx="73">
                  <c:v>45792</c:v>
                </c:pt>
                <c:pt idx="74">
                  <c:v>45793</c:v>
                </c:pt>
                <c:pt idx="75">
                  <c:v>45794</c:v>
                </c:pt>
                <c:pt idx="76">
                  <c:v>45795</c:v>
                </c:pt>
                <c:pt idx="77">
                  <c:v>45796</c:v>
                </c:pt>
                <c:pt idx="78">
                  <c:v>45797</c:v>
                </c:pt>
                <c:pt idx="79">
                  <c:v>45798</c:v>
                </c:pt>
                <c:pt idx="80">
                  <c:v>45799</c:v>
                </c:pt>
                <c:pt idx="81">
                  <c:v>45800</c:v>
                </c:pt>
                <c:pt idx="82">
                  <c:v>45801</c:v>
                </c:pt>
                <c:pt idx="83">
                  <c:v>45802</c:v>
                </c:pt>
                <c:pt idx="84">
                  <c:v>45803</c:v>
                </c:pt>
                <c:pt idx="85">
                  <c:v>45804</c:v>
                </c:pt>
                <c:pt idx="86">
                  <c:v>45805</c:v>
                </c:pt>
                <c:pt idx="87">
                  <c:v>45806</c:v>
                </c:pt>
                <c:pt idx="88">
                  <c:v>45807</c:v>
                </c:pt>
                <c:pt idx="89">
                  <c:v>45808</c:v>
                </c:pt>
                <c:pt idx="90">
                  <c:v>45809</c:v>
                </c:pt>
                <c:pt idx="91">
                  <c:v>45810</c:v>
                </c:pt>
                <c:pt idx="92">
                  <c:v>45811</c:v>
                </c:pt>
                <c:pt idx="93">
                  <c:v>45812</c:v>
                </c:pt>
                <c:pt idx="94">
                  <c:v>45813</c:v>
                </c:pt>
                <c:pt idx="95">
                  <c:v>45814</c:v>
                </c:pt>
                <c:pt idx="96">
                  <c:v>45815</c:v>
                </c:pt>
                <c:pt idx="97">
                  <c:v>45816</c:v>
                </c:pt>
                <c:pt idx="98">
                  <c:v>45817</c:v>
                </c:pt>
                <c:pt idx="99">
                  <c:v>45818</c:v>
                </c:pt>
                <c:pt idx="100">
                  <c:v>45819</c:v>
                </c:pt>
                <c:pt idx="101">
                  <c:v>45820</c:v>
                </c:pt>
                <c:pt idx="102">
                  <c:v>45821</c:v>
                </c:pt>
                <c:pt idx="103">
                  <c:v>45822</c:v>
                </c:pt>
                <c:pt idx="104">
                  <c:v>45823</c:v>
                </c:pt>
                <c:pt idx="105">
                  <c:v>45824</c:v>
                </c:pt>
                <c:pt idx="106">
                  <c:v>45825</c:v>
                </c:pt>
                <c:pt idx="107">
                  <c:v>45826</c:v>
                </c:pt>
                <c:pt idx="108">
                  <c:v>45827</c:v>
                </c:pt>
                <c:pt idx="109">
                  <c:v>45828</c:v>
                </c:pt>
                <c:pt idx="110">
                  <c:v>45829</c:v>
                </c:pt>
                <c:pt idx="111">
                  <c:v>45830</c:v>
                </c:pt>
                <c:pt idx="112">
                  <c:v>45831</c:v>
                </c:pt>
                <c:pt idx="113">
                  <c:v>45832</c:v>
                </c:pt>
              </c:numCache>
            </c:numRef>
          </c:cat>
          <c:val>
            <c:numRef>
              <c:f>Tabelle1!$M$2:$M$115</c:f>
              <c:numCache>
                <c:formatCode>General</c:formatCode>
                <c:ptCount val="114"/>
                <c:pt idx="36">
                  <c:v>0.49574986048543013</c:v>
                </c:pt>
                <c:pt idx="37">
                  <c:v>0.49697777777361302</c:v>
                </c:pt>
                <c:pt idx="38">
                  <c:v>0.49820569506179579</c:v>
                </c:pt>
                <c:pt idx="39">
                  <c:v>0.49943361234997868</c:v>
                </c:pt>
                <c:pt idx="40">
                  <c:v>0.50066152963816157</c:v>
                </c:pt>
                <c:pt idx="41">
                  <c:v>0.50188944692634441</c:v>
                </c:pt>
                <c:pt idx="42">
                  <c:v>0.50311736421452735</c:v>
                </c:pt>
                <c:pt idx="43">
                  <c:v>0.50434528150271019</c:v>
                </c:pt>
                <c:pt idx="44">
                  <c:v>0.48303114685274401</c:v>
                </c:pt>
                <c:pt idx="45">
                  <c:v>0.46171701220277789</c:v>
                </c:pt>
                <c:pt idx="46">
                  <c:v>0.44040287755281171</c:v>
                </c:pt>
                <c:pt idx="47">
                  <c:v>0.41908874290284548</c:v>
                </c:pt>
                <c:pt idx="48">
                  <c:v>0.39777460825287941</c:v>
                </c:pt>
                <c:pt idx="49">
                  <c:v>0.37646047360291318</c:v>
                </c:pt>
                <c:pt idx="50">
                  <c:v>0.35514633895294712</c:v>
                </c:pt>
                <c:pt idx="51">
                  <c:v>0.36501477404599658</c:v>
                </c:pt>
                <c:pt idx="52">
                  <c:v>0.37488320913904599</c:v>
                </c:pt>
                <c:pt idx="53">
                  <c:v>0.38475164423209562</c:v>
                </c:pt>
                <c:pt idx="54">
                  <c:v>0.39462007932514509</c:v>
                </c:pt>
                <c:pt idx="55">
                  <c:v>0.40448851441819461</c:v>
                </c:pt>
                <c:pt idx="56">
                  <c:v>0.41435694951124408</c:v>
                </c:pt>
                <c:pt idx="57">
                  <c:v>0.4242253846042936</c:v>
                </c:pt>
                <c:pt idx="58">
                  <c:v>0.42436312341033477</c:v>
                </c:pt>
                <c:pt idx="59">
                  <c:v>0.42450086221637612</c:v>
                </c:pt>
                <c:pt idx="60">
                  <c:v>0.42463860102241729</c:v>
                </c:pt>
                <c:pt idx="61">
                  <c:v>0.42477633982845853</c:v>
                </c:pt>
                <c:pt idx="62">
                  <c:v>0.42491407863449981</c:v>
                </c:pt>
                <c:pt idx="63">
                  <c:v>0.42505181744054099</c:v>
                </c:pt>
                <c:pt idx="64">
                  <c:v>0.42518955624658222</c:v>
                </c:pt>
                <c:pt idx="65">
                  <c:v>0.42364103342907811</c:v>
                </c:pt>
                <c:pt idx="66">
                  <c:v>0.42209251061157382</c:v>
                </c:pt>
                <c:pt idx="67">
                  <c:v>0.42054398779406971</c:v>
                </c:pt>
                <c:pt idx="68">
                  <c:v>0.41899546497656548</c:v>
                </c:pt>
                <c:pt idx="69">
                  <c:v>0.41744694215906131</c:v>
                </c:pt>
                <c:pt idx="70">
                  <c:v>0.41589841934155708</c:v>
                </c:pt>
                <c:pt idx="71">
                  <c:v>0.41434989652405291</c:v>
                </c:pt>
                <c:pt idx="72">
                  <c:v>0.41173935379788018</c:v>
                </c:pt>
                <c:pt idx="73">
                  <c:v>0.4091288110717074</c:v>
                </c:pt>
                <c:pt idx="74">
                  <c:v>0.40651826834553467</c:v>
                </c:pt>
                <c:pt idx="75">
                  <c:v>0.40390772561936189</c:v>
                </c:pt>
                <c:pt idx="76">
                  <c:v>0.40129718289318922</c:v>
                </c:pt>
                <c:pt idx="77">
                  <c:v>0.39868664016701638</c:v>
                </c:pt>
                <c:pt idx="78">
                  <c:v>0.39607609744084371</c:v>
                </c:pt>
                <c:pt idx="79">
                  <c:v>0.400660212345891</c:v>
                </c:pt>
                <c:pt idx="80">
                  <c:v>0.40524432725093829</c:v>
                </c:pt>
                <c:pt idx="81">
                  <c:v>0.40982844215598557</c:v>
                </c:pt>
                <c:pt idx="82">
                  <c:v>0.41441255706103292</c:v>
                </c:pt>
                <c:pt idx="83">
                  <c:v>0.41899667196608009</c:v>
                </c:pt>
                <c:pt idx="84">
                  <c:v>0.42358078687112738</c:v>
                </c:pt>
                <c:pt idx="85">
                  <c:v>0.42816490177617472</c:v>
                </c:pt>
                <c:pt idx="86">
                  <c:v>0.41924854600275813</c:v>
                </c:pt>
                <c:pt idx="87">
                  <c:v>0.41033219022934159</c:v>
                </c:pt>
                <c:pt idx="88">
                  <c:v>0.40141583445592499</c:v>
                </c:pt>
                <c:pt idx="89">
                  <c:v>0.39249947868250851</c:v>
                </c:pt>
                <c:pt idx="90">
                  <c:v>0.38358312290909191</c:v>
                </c:pt>
                <c:pt idx="91">
                  <c:v>0.37466676713567532</c:v>
                </c:pt>
                <c:pt idx="92">
                  <c:v>0.36575041136225872</c:v>
                </c:pt>
                <c:pt idx="93">
                  <c:v>0.35538950685212622</c:v>
                </c:pt>
                <c:pt idx="94">
                  <c:v>0.34502860234199367</c:v>
                </c:pt>
                <c:pt idx="95">
                  <c:v>0.33466769783186112</c:v>
                </c:pt>
                <c:pt idx="96">
                  <c:v>0.32430679332172863</c:v>
                </c:pt>
                <c:pt idx="97">
                  <c:v>0.31394588881159602</c:v>
                </c:pt>
                <c:pt idx="98">
                  <c:v>0.30358498430146352</c:v>
                </c:pt>
                <c:pt idx="99">
                  <c:v>0.29322407979133103</c:v>
                </c:pt>
                <c:pt idx="100">
                  <c:v>0.27682773051850113</c:v>
                </c:pt>
                <c:pt idx="101">
                  <c:v>0.26043138124567111</c:v>
                </c:pt>
                <c:pt idx="102">
                  <c:v>0.24403503197284121</c:v>
                </c:pt>
                <c:pt idx="103">
                  <c:v>0.22763868270001131</c:v>
                </c:pt>
                <c:pt idx="104">
                  <c:v>0.21124233342718141</c:v>
                </c:pt>
                <c:pt idx="105">
                  <c:v>0.19484598415435139</c:v>
                </c:pt>
                <c:pt idx="106">
                  <c:v>0.17844963488152149</c:v>
                </c:pt>
                <c:pt idx="107">
                  <c:v>0.16205328560869159</c:v>
                </c:pt>
                <c:pt idx="108">
                  <c:v>0.1456569363358616</c:v>
                </c:pt>
                <c:pt idx="109">
                  <c:v>0.1292605870630317</c:v>
                </c:pt>
                <c:pt idx="110">
                  <c:v>0.1128642377902018</c:v>
                </c:pt>
                <c:pt idx="111">
                  <c:v>9.6467888517371869E-2</c:v>
                </c:pt>
                <c:pt idx="112">
                  <c:v>8.0071539244541939E-2</c:v>
                </c:pt>
                <c:pt idx="113">
                  <c:v>6.3675189971711996E-2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A-448C-A605-7EB068166FC3}"/>
            </c:ext>
          </c:extLst>
        </c:ser>
        <c:ser>
          <c:idx val="0"/>
          <c:order val="5"/>
          <c:tx>
            <c:strRef>
              <c:f>Tabelle1!$P$1</c:f>
              <c:strCache>
                <c:ptCount val="1"/>
                <c:pt idx="0">
                  <c:v>Cph|SPAD/50]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Tabelle1!$Q$2:$Q$115</c:f>
                <c:numCache>
                  <c:formatCode>General</c:formatCode>
                  <c:ptCount val="114"/>
                  <c:pt idx="36">
                    <c:v>2.0451657142857137E-2</c:v>
                  </c:pt>
                  <c:pt idx="43">
                    <c:v>1.958331428571429E-2</c:v>
                  </c:pt>
                  <c:pt idx="50">
                    <c:v>1.8168000000000004E-2</c:v>
                  </c:pt>
                  <c:pt idx="57">
                    <c:v>1.7562742857142866E-2</c:v>
                  </c:pt>
                  <c:pt idx="64">
                    <c:v>1.9601176470588236E-2</c:v>
                  </c:pt>
                  <c:pt idx="71">
                    <c:v>1.9178497109826578E-2</c:v>
                  </c:pt>
                  <c:pt idx="78">
                    <c:v>1.9489599999999999E-2</c:v>
                  </c:pt>
                  <c:pt idx="85">
                    <c:v>1.8709942857142864E-2</c:v>
                  </c:pt>
                  <c:pt idx="92">
                    <c:v>1.6196571428571421E-2</c:v>
                  </c:pt>
                  <c:pt idx="99">
                    <c:v>1.68992E-2</c:v>
                  </c:pt>
                </c:numCache>
              </c:numRef>
            </c:plus>
            <c:minus>
              <c:numRef>
                <c:f>Tabelle1!$Q$2:$Q$115</c:f>
                <c:numCache>
                  <c:formatCode>General</c:formatCode>
                  <c:ptCount val="114"/>
                  <c:pt idx="36">
                    <c:v>2.0451657142857137E-2</c:v>
                  </c:pt>
                  <c:pt idx="43">
                    <c:v>1.958331428571429E-2</c:v>
                  </c:pt>
                  <c:pt idx="50">
                    <c:v>1.8168000000000004E-2</c:v>
                  </c:pt>
                  <c:pt idx="57">
                    <c:v>1.7562742857142866E-2</c:v>
                  </c:pt>
                  <c:pt idx="64">
                    <c:v>1.9601176470588236E-2</c:v>
                  </c:pt>
                  <c:pt idx="71">
                    <c:v>1.9178497109826578E-2</c:v>
                  </c:pt>
                  <c:pt idx="78">
                    <c:v>1.9489599999999999E-2</c:v>
                  </c:pt>
                  <c:pt idx="85">
                    <c:v>1.8709942857142864E-2</c:v>
                  </c:pt>
                  <c:pt idx="92">
                    <c:v>1.6196571428571421E-2</c:v>
                  </c:pt>
                  <c:pt idx="99">
                    <c:v>1.68992E-2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Tabelle1!$A$2:$A$115</c:f>
              <c:numCache>
                <c:formatCode>m/d/yy</c:formatCode>
                <c:ptCount val="114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45765</c:v>
                </c:pt>
                <c:pt idx="47">
                  <c:v>45766</c:v>
                </c:pt>
                <c:pt idx="48">
                  <c:v>45767</c:v>
                </c:pt>
                <c:pt idx="49">
                  <c:v>45768</c:v>
                </c:pt>
                <c:pt idx="50">
                  <c:v>45769</c:v>
                </c:pt>
                <c:pt idx="51">
                  <c:v>45770</c:v>
                </c:pt>
                <c:pt idx="52">
                  <c:v>45771</c:v>
                </c:pt>
                <c:pt idx="53">
                  <c:v>45772</c:v>
                </c:pt>
                <c:pt idx="54">
                  <c:v>45773</c:v>
                </c:pt>
                <c:pt idx="55">
                  <c:v>45774</c:v>
                </c:pt>
                <c:pt idx="56">
                  <c:v>45775</c:v>
                </c:pt>
                <c:pt idx="57">
                  <c:v>45776</c:v>
                </c:pt>
                <c:pt idx="58">
                  <c:v>45777</c:v>
                </c:pt>
                <c:pt idx="59">
                  <c:v>45778</c:v>
                </c:pt>
                <c:pt idx="60">
                  <c:v>45779</c:v>
                </c:pt>
                <c:pt idx="61">
                  <c:v>45780</c:v>
                </c:pt>
                <c:pt idx="62">
                  <c:v>45781</c:v>
                </c:pt>
                <c:pt idx="63">
                  <c:v>45782</c:v>
                </c:pt>
                <c:pt idx="64">
                  <c:v>45783</c:v>
                </c:pt>
                <c:pt idx="65">
                  <c:v>45784</c:v>
                </c:pt>
                <c:pt idx="66">
                  <c:v>45785</c:v>
                </c:pt>
                <c:pt idx="67">
                  <c:v>45786</c:v>
                </c:pt>
                <c:pt idx="68">
                  <c:v>45787</c:v>
                </c:pt>
                <c:pt idx="69">
                  <c:v>45788</c:v>
                </c:pt>
                <c:pt idx="70">
                  <c:v>45789</c:v>
                </c:pt>
                <c:pt idx="71">
                  <c:v>45790</c:v>
                </c:pt>
                <c:pt idx="72">
                  <c:v>45791</c:v>
                </c:pt>
                <c:pt idx="73">
                  <c:v>45792</c:v>
                </c:pt>
                <c:pt idx="74">
                  <c:v>45793</c:v>
                </c:pt>
                <c:pt idx="75">
                  <c:v>45794</c:v>
                </c:pt>
                <c:pt idx="76">
                  <c:v>45795</c:v>
                </c:pt>
                <c:pt idx="77">
                  <c:v>45796</c:v>
                </c:pt>
                <c:pt idx="78">
                  <c:v>45797</c:v>
                </c:pt>
                <c:pt idx="79">
                  <c:v>45798</c:v>
                </c:pt>
                <c:pt idx="80">
                  <c:v>45799</c:v>
                </c:pt>
                <c:pt idx="81">
                  <c:v>45800</c:v>
                </c:pt>
                <c:pt idx="82">
                  <c:v>45801</c:v>
                </c:pt>
                <c:pt idx="83">
                  <c:v>45802</c:v>
                </c:pt>
                <c:pt idx="84">
                  <c:v>45803</c:v>
                </c:pt>
                <c:pt idx="85">
                  <c:v>45804</c:v>
                </c:pt>
                <c:pt idx="86">
                  <c:v>45805</c:v>
                </c:pt>
                <c:pt idx="87">
                  <c:v>45806</c:v>
                </c:pt>
                <c:pt idx="88">
                  <c:v>45807</c:v>
                </c:pt>
                <c:pt idx="89">
                  <c:v>45808</c:v>
                </c:pt>
                <c:pt idx="90">
                  <c:v>45809</c:v>
                </c:pt>
                <c:pt idx="91">
                  <c:v>45810</c:v>
                </c:pt>
                <c:pt idx="92">
                  <c:v>45811</c:v>
                </c:pt>
                <c:pt idx="93">
                  <c:v>45812</c:v>
                </c:pt>
                <c:pt idx="94">
                  <c:v>45813</c:v>
                </c:pt>
                <c:pt idx="95">
                  <c:v>45814</c:v>
                </c:pt>
                <c:pt idx="96">
                  <c:v>45815</c:v>
                </c:pt>
                <c:pt idx="97">
                  <c:v>45816</c:v>
                </c:pt>
                <c:pt idx="98">
                  <c:v>45817</c:v>
                </c:pt>
                <c:pt idx="99">
                  <c:v>45818</c:v>
                </c:pt>
                <c:pt idx="100">
                  <c:v>45819</c:v>
                </c:pt>
                <c:pt idx="101">
                  <c:v>45820</c:v>
                </c:pt>
                <c:pt idx="102">
                  <c:v>45821</c:v>
                </c:pt>
                <c:pt idx="103">
                  <c:v>45822</c:v>
                </c:pt>
                <c:pt idx="104">
                  <c:v>45823</c:v>
                </c:pt>
                <c:pt idx="105">
                  <c:v>45824</c:v>
                </c:pt>
                <c:pt idx="106">
                  <c:v>45825</c:v>
                </c:pt>
                <c:pt idx="107">
                  <c:v>45826</c:v>
                </c:pt>
                <c:pt idx="108">
                  <c:v>45827</c:v>
                </c:pt>
                <c:pt idx="109">
                  <c:v>45828</c:v>
                </c:pt>
                <c:pt idx="110">
                  <c:v>45829</c:v>
                </c:pt>
                <c:pt idx="111">
                  <c:v>45830</c:v>
                </c:pt>
                <c:pt idx="112">
                  <c:v>45831</c:v>
                </c:pt>
                <c:pt idx="113">
                  <c:v>45832</c:v>
                </c:pt>
              </c:numCache>
            </c:numRef>
          </c:cat>
          <c:val>
            <c:numRef>
              <c:f>Tabelle1!$P$2:$P$115</c:f>
              <c:numCache>
                <c:formatCode>General</c:formatCode>
                <c:ptCount val="114"/>
                <c:pt idx="36">
                  <c:v>1.0225828571428568</c:v>
                </c:pt>
                <c:pt idx="37">
                  <c:v>1.0163804081632648</c:v>
                </c:pt>
                <c:pt idx="38">
                  <c:v>1.0101779591836737</c:v>
                </c:pt>
                <c:pt idx="39">
                  <c:v>1.0039755102040815</c:v>
                </c:pt>
                <c:pt idx="40">
                  <c:v>0.99777306122448961</c:v>
                </c:pt>
                <c:pt idx="41">
                  <c:v>0.99157061224489751</c:v>
                </c:pt>
                <c:pt idx="42">
                  <c:v>0.98536816326530641</c:v>
                </c:pt>
                <c:pt idx="43">
                  <c:v>0.97916571428571442</c:v>
                </c:pt>
                <c:pt idx="44">
                  <c:v>0.96905632653061191</c:v>
                </c:pt>
                <c:pt idx="45">
                  <c:v>0.95894693877551029</c:v>
                </c:pt>
                <c:pt idx="46">
                  <c:v>0.9488375510204079</c:v>
                </c:pt>
                <c:pt idx="47">
                  <c:v>0.93872816326530639</c:v>
                </c:pt>
                <c:pt idx="48">
                  <c:v>0.928618775510204</c:v>
                </c:pt>
                <c:pt idx="49">
                  <c:v>0.91850938775510249</c:v>
                </c:pt>
                <c:pt idx="50">
                  <c:v>0.90839999999999999</c:v>
                </c:pt>
                <c:pt idx="51">
                  <c:v>0.90407673469387762</c:v>
                </c:pt>
                <c:pt idx="52">
                  <c:v>0.89975346938775536</c:v>
                </c:pt>
                <c:pt idx="53">
                  <c:v>0.89543020408163287</c:v>
                </c:pt>
                <c:pt idx="54">
                  <c:v>0.89110693877551039</c:v>
                </c:pt>
                <c:pt idx="55">
                  <c:v>0.88678367346938802</c:v>
                </c:pt>
                <c:pt idx="56">
                  <c:v>0.88246040816326554</c:v>
                </c:pt>
                <c:pt idx="57">
                  <c:v>0.87813714285714328</c:v>
                </c:pt>
                <c:pt idx="58">
                  <c:v>0.89269738295318168</c:v>
                </c:pt>
                <c:pt idx="59">
                  <c:v>0.90725762304921997</c:v>
                </c:pt>
                <c:pt idx="60">
                  <c:v>0.92181786314525849</c:v>
                </c:pt>
                <c:pt idx="61">
                  <c:v>0.93637810324129678</c:v>
                </c:pt>
                <c:pt idx="62">
                  <c:v>0.95093834333733507</c:v>
                </c:pt>
                <c:pt idx="63">
                  <c:v>0.96549858343337358</c:v>
                </c:pt>
                <c:pt idx="64">
                  <c:v>0.98005882352941198</c:v>
                </c:pt>
                <c:pt idx="65">
                  <c:v>0.97703968523825768</c:v>
                </c:pt>
                <c:pt idx="66">
                  <c:v>0.97402054694710227</c:v>
                </c:pt>
                <c:pt idx="67">
                  <c:v>0.97100140865594808</c:v>
                </c:pt>
                <c:pt idx="68">
                  <c:v>0.96798227036479356</c:v>
                </c:pt>
                <c:pt idx="69">
                  <c:v>0.96496313207363837</c:v>
                </c:pt>
                <c:pt idx="70">
                  <c:v>0.96194399378248396</c:v>
                </c:pt>
                <c:pt idx="71">
                  <c:v>0.95892485549132889</c:v>
                </c:pt>
                <c:pt idx="72">
                  <c:v>0.96114701899256805</c:v>
                </c:pt>
                <c:pt idx="73">
                  <c:v>0.96336918249380632</c:v>
                </c:pt>
                <c:pt idx="74">
                  <c:v>0.96559134599504559</c:v>
                </c:pt>
                <c:pt idx="75">
                  <c:v>0.96781350949628409</c:v>
                </c:pt>
                <c:pt idx="76">
                  <c:v>0.97003567299752325</c:v>
                </c:pt>
                <c:pt idx="77">
                  <c:v>0.97225783649876152</c:v>
                </c:pt>
                <c:pt idx="78">
                  <c:v>0.9744799999999999</c:v>
                </c:pt>
                <c:pt idx="79">
                  <c:v>0.96891102040816324</c:v>
                </c:pt>
                <c:pt idx="80">
                  <c:v>0.96334204081632635</c:v>
                </c:pt>
                <c:pt idx="81">
                  <c:v>0.95777306122448946</c:v>
                </c:pt>
                <c:pt idx="82">
                  <c:v>0.95220408163265291</c:v>
                </c:pt>
                <c:pt idx="83">
                  <c:v>0.94663510204081602</c:v>
                </c:pt>
                <c:pt idx="84">
                  <c:v>0.94106612244897914</c:v>
                </c:pt>
                <c:pt idx="85">
                  <c:v>0.93549714285714314</c:v>
                </c:pt>
                <c:pt idx="86">
                  <c:v>0.91754448979591829</c:v>
                </c:pt>
                <c:pt idx="87">
                  <c:v>0.89959183673469367</c:v>
                </c:pt>
                <c:pt idx="88">
                  <c:v>0.88163918367346883</c:v>
                </c:pt>
                <c:pt idx="89">
                  <c:v>0.86368653061224476</c:v>
                </c:pt>
                <c:pt idx="90">
                  <c:v>0.84573387755102003</c:v>
                </c:pt>
                <c:pt idx="91">
                  <c:v>0.82778122448979519</c:v>
                </c:pt>
                <c:pt idx="92">
                  <c:v>0.80982857142857112</c:v>
                </c:pt>
                <c:pt idx="93">
                  <c:v>0.81484734693877525</c:v>
                </c:pt>
                <c:pt idx="94">
                  <c:v>0.81986612244897916</c:v>
                </c:pt>
                <c:pt idx="95">
                  <c:v>0.82488489795918329</c:v>
                </c:pt>
                <c:pt idx="96">
                  <c:v>0.82990367346938709</c:v>
                </c:pt>
                <c:pt idx="97">
                  <c:v>0.83492244897959123</c:v>
                </c:pt>
                <c:pt idx="98">
                  <c:v>0.83994122448979591</c:v>
                </c:pt>
                <c:pt idx="99">
                  <c:v>0.84496000000000004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3-5A40-A6C8-ED4B8CA9A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88656"/>
        <c:axId val="124090576"/>
      </c:lineChart>
      <c:lineChart>
        <c:grouping val="standard"/>
        <c:varyColors val="0"/>
        <c:ser>
          <c:idx val="4"/>
          <c:order val="4"/>
          <c:tx>
            <c:strRef>
              <c:f>Tabelle1!$J$1</c:f>
              <c:strCache>
                <c:ptCount val="1"/>
                <c:pt idx="0">
                  <c:v>PORO [mmol m-2 s-1]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Tabelle1!$K$2:$K$115</c:f>
                <c:numCache>
                  <c:formatCode>General</c:formatCode>
                  <c:ptCount val="114"/>
                  <c:pt idx="36">
                    <c:v>0.55483994847257645</c:v>
                  </c:pt>
                  <c:pt idx="43">
                    <c:v>0.21871635079541543</c:v>
                  </c:pt>
                  <c:pt idx="50">
                    <c:v>0.49149593484407778</c:v>
                  </c:pt>
                  <c:pt idx="57">
                    <c:v>0.32848860239704197</c:v>
                  </c:pt>
                  <c:pt idx="64">
                    <c:v>0.75985378710497797</c:v>
                  </c:pt>
                  <c:pt idx="71">
                    <c:v>1.0922199615665538</c:v>
                  </c:pt>
                  <c:pt idx="78">
                    <c:v>0.46638086486380581</c:v>
                  </c:pt>
                  <c:pt idx="85">
                    <c:v>0.58442754517181628</c:v>
                  </c:pt>
                  <c:pt idx="92">
                    <c:v>0.38445478096754482</c:v>
                  </c:pt>
                  <c:pt idx="99">
                    <c:v>0.39602789704526475</c:v>
                  </c:pt>
                  <c:pt idx="106">
                    <c:v>2.3098299257119095</c:v>
                  </c:pt>
                </c:numCache>
              </c:numRef>
            </c:plus>
            <c:minus>
              <c:numRef>
                <c:f>Tabelle1!$K$2:$K$115</c:f>
                <c:numCache>
                  <c:formatCode>General</c:formatCode>
                  <c:ptCount val="114"/>
                  <c:pt idx="36">
                    <c:v>0.55483994847257645</c:v>
                  </c:pt>
                  <c:pt idx="43">
                    <c:v>0.21871635079541543</c:v>
                  </c:pt>
                  <c:pt idx="50">
                    <c:v>0.49149593484407778</c:v>
                  </c:pt>
                  <c:pt idx="57">
                    <c:v>0.32848860239704197</c:v>
                  </c:pt>
                  <c:pt idx="64">
                    <c:v>0.75985378710497797</c:v>
                  </c:pt>
                  <c:pt idx="71">
                    <c:v>1.0922199615665538</c:v>
                  </c:pt>
                  <c:pt idx="78">
                    <c:v>0.46638086486380581</c:v>
                  </c:pt>
                  <c:pt idx="85">
                    <c:v>0.58442754517181628</c:v>
                  </c:pt>
                  <c:pt idx="92">
                    <c:v>0.38445478096754482</c:v>
                  </c:pt>
                  <c:pt idx="99">
                    <c:v>0.39602789704526475</c:v>
                  </c:pt>
                  <c:pt idx="106">
                    <c:v>2.3098299257119095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Tabelle1!$A$2:$A$115</c:f>
              <c:numCache>
                <c:formatCode>m/d/yy</c:formatCode>
                <c:ptCount val="114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45765</c:v>
                </c:pt>
                <c:pt idx="47">
                  <c:v>45766</c:v>
                </c:pt>
                <c:pt idx="48">
                  <c:v>45767</c:v>
                </c:pt>
                <c:pt idx="49">
                  <c:v>45768</c:v>
                </c:pt>
                <c:pt idx="50">
                  <c:v>45769</c:v>
                </c:pt>
                <c:pt idx="51">
                  <c:v>45770</c:v>
                </c:pt>
                <c:pt idx="52">
                  <c:v>45771</c:v>
                </c:pt>
                <c:pt idx="53">
                  <c:v>45772</c:v>
                </c:pt>
                <c:pt idx="54">
                  <c:v>45773</c:v>
                </c:pt>
                <c:pt idx="55">
                  <c:v>45774</c:v>
                </c:pt>
                <c:pt idx="56">
                  <c:v>45775</c:v>
                </c:pt>
                <c:pt idx="57">
                  <c:v>45776</c:v>
                </c:pt>
                <c:pt idx="58">
                  <c:v>45777</c:v>
                </c:pt>
                <c:pt idx="59">
                  <c:v>45778</c:v>
                </c:pt>
                <c:pt idx="60">
                  <c:v>45779</c:v>
                </c:pt>
                <c:pt idx="61">
                  <c:v>45780</c:v>
                </c:pt>
                <c:pt idx="62">
                  <c:v>45781</c:v>
                </c:pt>
                <c:pt idx="63">
                  <c:v>45782</c:v>
                </c:pt>
                <c:pt idx="64">
                  <c:v>45783</c:v>
                </c:pt>
                <c:pt idx="65">
                  <c:v>45784</c:v>
                </c:pt>
                <c:pt idx="66">
                  <c:v>45785</c:v>
                </c:pt>
                <c:pt idx="67">
                  <c:v>45786</c:v>
                </c:pt>
                <c:pt idx="68">
                  <c:v>45787</c:v>
                </c:pt>
                <c:pt idx="69">
                  <c:v>45788</c:v>
                </c:pt>
                <c:pt idx="70">
                  <c:v>45789</c:v>
                </c:pt>
                <c:pt idx="71">
                  <c:v>45790</c:v>
                </c:pt>
                <c:pt idx="72">
                  <c:v>45791</c:v>
                </c:pt>
                <c:pt idx="73">
                  <c:v>45792</c:v>
                </c:pt>
                <c:pt idx="74">
                  <c:v>45793</c:v>
                </c:pt>
                <c:pt idx="75">
                  <c:v>45794</c:v>
                </c:pt>
                <c:pt idx="76">
                  <c:v>45795</c:v>
                </c:pt>
                <c:pt idx="77">
                  <c:v>45796</c:v>
                </c:pt>
                <c:pt idx="78">
                  <c:v>45797</c:v>
                </c:pt>
                <c:pt idx="79">
                  <c:v>45798</c:v>
                </c:pt>
                <c:pt idx="80">
                  <c:v>45799</c:v>
                </c:pt>
                <c:pt idx="81">
                  <c:v>45800</c:v>
                </c:pt>
                <c:pt idx="82">
                  <c:v>45801</c:v>
                </c:pt>
                <c:pt idx="83">
                  <c:v>45802</c:v>
                </c:pt>
                <c:pt idx="84">
                  <c:v>45803</c:v>
                </c:pt>
                <c:pt idx="85">
                  <c:v>45804</c:v>
                </c:pt>
                <c:pt idx="86">
                  <c:v>45805</c:v>
                </c:pt>
                <c:pt idx="87">
                  <c:v>45806</c:v>
                </c:pt>
                <c:pt idx="88">
                  <c:v>45807</c:v>
                </c:pt>
                <c:pt idx="89">
                  <c:v>45808</c:v>
                </c:pt>
                <c:pt idx="90">
                  <c:v>45809</c:v>
                </c:pt>
                <c:pt idx="91">
                  <c:v>45810</c:v>
                </c:pt>
                <c:pt idx="92">
                  <c:v>45811</c:v>
                </c:pt>
                <c:pt idx="93">
                  <c:v>45812</c:v>
                </c:pt>
                <c:pt idx="94">
                  <c:v>45813</c:v>
                </c:pt>
                <c:pt idx="95">
                  <c:v>45814</c:v>
                </c:pt>
                <c:pt idx="96">
                  <c:v>45815</c:v>
                </c:pt>
                <c:pt idx="97">
                  <c:v>45816</c:v>
                </c:pt>
                <c:pt idx="98">
                  <c:v>45817</c:v>
                </c:pt>
                <c:pt idx="99">
                  <c:v>45818</c:v>
                </c:pt>
                <c:pt idx="100">
                  <c:v>45819</c:v>
                </c:pt>
                <c:pt idx="101">
                  <c:v>45820</c:v>
                </c:pt>
                <c:pt idx="102">
                  <c:v>45821</c:v>
                </c:pt>
                <c:pt idx="103">
                  <c:v>45822</c:v>
                </c:pt>
                <c:pt idx="104">
                  <c:v>45823</c:v>
                </c:pt>
                <c:pt idx="105">
                  <c:v>45824</c:v>
                </c:pt>
                <c:pt idx="106">
                  <c:v>45825</c:v>
                </c:pt>
                <c:pt idx="107">
                  <c:v>45826</c:v>
                </c:pt>
                <c:pt idx="108">
                  <c:v>45827</c:v>
                </c:pt>
                <c:pt idx="109">
                  <c:v>45828</c:v>
                </c:pt>
                <c:pt idx="110">
                  <c:v>45829</c:v>
                </c:pt>
                <c:pt idx="111">
                  <c:v>45830</c:v>
                </c:pt>
                <c:pt idx="112">
                  <c:v>45831</c:v>
                </c:pt>
                <c:pt idx="113">
                  <c:v>45832</c:v>
                </c:pt>
              </c:numCache>
            </c:numRef>
          </c:cat>
          <c:val>
            <c:numRef>
              <c:f>Tabelle1!$J$2:$J$115</c:f>
              <c:numCache>
                <c:formatCode>General</c:formatCode>
                <c:ptCount val="114"/>
                <c:pt idx="36">
                  <c:v>9.870000000000001</c:v>
                </c:pt>
                <c:pt idx="37">
                  <c:v>8.9328571428571433</c:v>
                </c:pt>
                <c:pt idx="38">
                  <c:v>7.9957142857142864</c:v>
                </c:pt>
                <c:pt idx="39">
                  <c:v>7.0585714285714287</c:v>
                </c:pt>
                <c:pt idx="40">
                  <c:v>6.1214285714285719</c:v>
                </c:pt>
                <c:pt idx="41">
                  <c:v>5.1842857142857142</c:v>
                </c:pt>
                <c:pt idx="42">
                  <c:v>4.2471428571428564</c:v>
                </c:pt>
                <c:pt idx="43">
                  <c:v>3.31</c:v>
                </c:pt>
                <c:pt idx="44">
                  <c:v>3.2761904761904761</c:v>
                </c:pt>
                <c:pt idx="45">
                  <c:v>3.2423809523809521</c:v>
                </c:pt>
                <c:pt idx="46">
                  <c:v>3.2085714285714282</c:v>
                </c:pt>
                <c:pt idx="47">
                  <c:v>3.1747619047619051</c:v>
                </c:pt>
                <c:pt idx="48">
                  <c:v>3.1409523809523812</c:v>
                </c:pt>
                <c:pt idx="49">
                  <c:v>3.1071428571428572</c:v>
                </c:pt>
                <c:pt idx="50">
                  <c:v>3.0733333333333328</c:v>
                </c:pt>
                <c:pt idx="51">
                  <c:v>2.9628571428571431</c:v>
                </c:pt>
                <c:pt idx="52">
                  <c:v>2.852380952380952</c:v>
                </c:pt>
                <c:pt idx="53">
                  <c:v>2.7419047619047618</c:v>
                </c:pt>
                <c:pt idx="54">
                  <c:v>2.6314285714285708</c:v>
                </c:pt>
                <c:pt idx="55">
                  <c:v>2.5209523809523811</c:v>
                </c:pt>
                <c:pt idx="56">
                  <c:v>2.41047619047619</c:v>
                </c:pt>
                <c:pt idx="57">
                  <c:v>2.2999999999999998</c:v>
                </c:pt>
                <c:pt idx="58">
                  <c:v>2.6104761904761902</c:v>
                </c:pt>
                <c:pt idx="59">
                  <c:v>2.920952380952381</c:v>
                </c:pt>
                <c:pt idx="60">
                  <c:v>3.2314285714285709</c:v>
                </c:pt>
                <c:pt idx="61">
                  <c:v>3.5419047619047621</c:v>
                </c:pt>
                <c:pt idx="62">
                  <c:v>3.852380952380952</c:v>
                </c:pt>
                <c:pt idx="63">
                  <c:v>4.1628571428571428</c:v>
                </c:pt>
                <c:pt idx="64">
                  <c:v>4.4733333333333336</c:v>
                </c:pt>
                <c:pt idx="65">
                  <c:v>4.5795238095238098</c:v>
                </c:pt>
                <c:pt idx="66">
                  <c:v>4.6857142857142859</c:v>
                </c:pt>
                <c:pt idx="67">
                  <c:v>4.7919047619047621</c:v>
                </c:pt>
                <c:pt idx="68">
                  <c:v>4.8980952380952374</c:v>
                </c:pt>
                <c:pt idx="69">
                  <c:v>5.0042857142857136</c:v>
                </c:pt>
                <c:pt idx="70">
                  <c:v>5.1104761904761897</c:v>
                </c:pt>
                <c:pt idx="71">
                  <c:v>5.2166666666666659</c:v>
                </c:pt>
                <c:pt idx="72">
                  <c:v>5.3552380952380947</c:v>
                </c:pt>
                <c:pt idx="73">
                  <c:v>5.4938095238095226</c:v>
                </c:pt>
                <c:pt idx="74">
                  <c:v>5.6323809523809523</c:v>
                </c:pt>
                <c:pt idx="75">
                  <c:v>5.7709523809523802</c:v>
                </c:pt>
                <c:pt idx="76">
                  <c:v>5.909523809523809</c:v>
                </c:pt>
                <c:pt idx="77">
                  <c:v>6.0480952380952377</c:v>
                </c:pt>
                <c:pt idx="78">
                  <c:v>6.1866666666666674</c:v>
                </c:pt>
                <c:pt idx="79">
                  <c:v>5.8171428571428567</c:v>
                </c:pt>
                <c:pt idx="80">
                  <c:v>5.4476190476190478</c:v>
                </c:pt>
                <c:pt idx="81">
                  <c:v>5.078095238095238</c:v>
                </c:pt>
                <c:pt idx="82">
                  <c:v>4.7085714285714282</c:v>
                </c:pt>
                <c:pt idx="83">
                  <c:v>4.3390476190476193</c:v>
                </c:pt>
                <c:pt idx="84">
                  <c:v>3.969523809523809</c:v>
                </c:pt>
                <c:pt idx="85">
                  <c:v>3.6</c:v>
                </c:pt>
                <c:pt idx="86">
                  <c:v>3.456390977443609</c:v>
                </c:pt>
                <c:pt idx="87">
                  <c:v>3.3127819548872179</c:v>
                </c:pt>
                <c:pt idx="88">
                  <c:v>3.1691729323308269</c:v>
                </c:pt>
                <c:pt idx="89">
                  <c:v>3.0255639097744358</c:v>
                </c:pt>
                <c:pt idx="90">
                  <c:v>2.8819548872180452</c:v>
                </c:pt>
                <c:pt idx="91">
                  <c:v>2.7383458646616541</c:v>
                </c:pt>
                <c:pt idx="92">
                  <c:v>2.594736842105263</c:v>
                </c:pt>
                <c:pt idx="93">
                  <c:v>2.8869172932330831</c:v>
                </c:pt>
                <c:pt idx="94">
                  <c:v>3.1790977443609019</c:v>
                </c:pt>
                <c:pt idx="95">
                  <c:v>3.471278195488722</c:v>
                </c:pt>
                <c:pt idx="96">
                  <c:v>3.7634586466165421</c:v>
                </c:pt>
                <c:pt idx="97">
                  <c:v>4.0556390977443613</c:v>
                </c:pt>
                <c:pt idx="98">
                  <c:v>4.3478195488721809</c:v>
                </c:pt>
                <c:pt idx="99">
                  <c:v>4.6400000000000006</c:v>
                </c:pt>
                <c:pt idx="100">
                  <c:v>5.168571428571429</c:v>
                </c:pt>
                <c:pt idx="101">
                  <c:v>5.6971428571428584</c:v>
                </c:pt>
                <c:pt idx="102">
                  <c:v>6.225714285714286</c:v>
                </c:pt>
                <c:pt idx="103">
                  <c:v>6.7542857142857136</c:v>
                </c:pt>
                <c:pt idx="104">
                  <c:v>7.2828571428571429</c:v>
                </c:pt>
                <c:pt idx="105">
                  <c:v>7.8114285714285714</c:v>
                </c:pt>
                <c:pt idx="106">
                  <c:v>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7-2A4C-9353-E7D042031746}"/>
            </c:ext>
          </c:extLst>
        </c:ser>
        <c:ser>
          <c:idx val="6"/>
          <c:order val="6"/>
          <c:tx>
            <c:strRef>
              <c:f>Tabelle1!$R$1</c:f>
              <c:strCache>
                <c:ptCount val="1"/>
                <c:pt idx="0">
                  <c:v>LAI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Tabelle1!$S$2:$S$115</c:f>
                <c:numCache>
                  <c:formatCode>General</c:formatCode>
                  <c:ptCount val="114"/>
                  <c:pt idx="36">
                    <c:v>0.11168628683355286</c:v>
                  </c:pt>
                  <c:pt idx="43">
                    <c:v>0.14412118083719114</c:v>
                  </c:pt>
                  <c:pt idx="50">
                    <c:v>0.12322156232319245</c:v>
                  </c:pt>
                  <c:pt idx="57">
                    <c:v>9.8363487892104445E-2</c:v>
                  </c:pt>
                  <c:pt idx="64">
                    <c:v>7.6303651936978523E-2</c:v>
                  </c:pt>
                  <c:pt idx="71">
                    <c:v>0.14521033302188421</c:v>
                  </c:pt>
                  <c:pt idx="78">
                    <c:v>0.11506734809597031</c:v>
                  </c:pt>
                  <c:pt idx="85">
                    <c:v>9.309477028545568E-2</c:v>
                  </c:pt>
                  <c:pt idx="92">
                    <c:v>0.12726897719799024</c:v>
                  </c:pt>
                  <c:pt idx="99">
                    <c:v>0.12973294205598457</c:v>
                  </c:pt>
                </c:numCache>
              </c:numRef>
            </c:plus>
            <c:minus>
              <c:numRef>
                <c:f>Tabelle1!$S$2:$S$115</c:f>
                <c:numCache>
                  <c:formatCode>General</c:formatCode>
                  <c:ptCount val="114"/>
                  <c:pt idx="36">
                    <c:v>0.11168628683355286</c:v>
                  </c:pt>
                  <c:pt idx="43">
                    <c:v>0.14412118083719114</c:v>
                  </c:pt>
                  <c:pt idx="50">
                    <c:v>0.12322156232319245</c:v>
                  </c:pt>
                  <c:pt idx="57">
                    <c:v>9.8363487892104445E-2</c:v>
                  </c:pt>
                  <c:pt idx="64">
                    <c:v>7.6303651936978523E-2</c:v>
                  </c:pt>
                  <c:pt idx="71">
                    <c:v>0.14521033302188421</c:v>
                  </c:pt>
                  <c:pt idx="78">
                    <c:v>0.11506734809597031</c:v>
                  </c:pt>
                  <c:pt idx="85">
                    <c:v>9.309477028545568E-2</c:v>
                  </c:pt>
                  <c:pt idx="92">
                    <c:v>0.12726897719799024</c:v>
                  </c:pt>
                  <c:pt idx="99">
                    <c:v>0.12973294205598457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Tabelle1!$A$2:$A$115</c:f>
              <c:numCache>
                <c:formatCode>m/d/yy</c:formatCode>
                <c:ptCount val="114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45765</c:v>
                </c:pt>
                <c:pt idx="47">
                  <c:v>45766</c:v>
                </c:pt>
                <c:pt idx="48">
                  <c:v>45767</c:v>
                </c:pt>
                <c:pt idx="49">
                  <c:v>45768</c:v>
                </c:pt>
                <c:pt idx="50">
                  <c:v>45769</c:v>
                </c:pt>
                <c:pt idx="51">
                  <c:v>45770</c:v>
                </c:pt>
                <c:pt idx="52">
                  <c:v>45771</c:v>
                </c:pt>
                <c:pt idx="53">
                  <c:v>45772</c:v>
                </c:pt>
                <c:pt idx="54">
                  <c:v>45773</c:v>
                </c:pt>
                <c:pt idx="55">
                  <c:v>45774</c:v>
                </c:pt>
                <c:pt idx="56">
                  <c:v>45775</c:v>
                </c:pt>
                <c:pt idx="57">
                  <c:v>45776</c:v>
                </c:pt>
                <c:pt idx="58">
                  <c:v>45777</c:v>
                </c:pt>
                <c:pt idx="59">
                  <c:v>45778</c:v>
                </c:pt>
                <c:pt idx="60">
                  <c:v>45779</c:v>
                </c:pt>
                <c:pt idx="61">
                  <c:v>45780</c:v>
                </c:pt>
                <c:pt idx="62">
                  <c:v>45781</c:v>
                </c:pt>
                <c:pt idx="63">
                  <c:v>45782</c:v>
                </c:pt>
                <c:pt idx="64">
                  <c:v>45783</c:v>
                </c:pt>
                <c:pt idx="65">
                  <c:v>45784</c:v>
                </c:pt>
                <c:pt idx="66">
                  <c:v>45785</c:v>
                </c:pt>
                <c:pt idx="67">
                  <c:v>45786</c:v>
                </c:pt>
                <c:pt idx="68">
                  <c:v>45787</c:v>
                </c:pt>
                <c:pt idx="69">
                  <c:v>45788</c:v>
                </c:pt>
                <c:pt idx="70">
                  <c:v>45789</c:v>
                </c:pt>
                <c:pt idx="71">
                  <c:v>45790</c:v>
                </c:pt>
                <c:pt idx="72">
                  <c:v>45791</c:v>
                </c:pt>
                <c:pt idx="73">
                  <c:v>45792</c:v>
                </c:pt>
                <c:pt idx="74">
                  <c:v>45793</c:v>
                </c:pt>
                <c:pt idx="75">
                  <c:v>45794</c:v>
                </c:pt>
                <c:pt idx="76">
                  <c:v>45795</c:v>
                </c:pt>
                <c:pt idx="77">
                  <c:v>45796</c:v>
                </c:pt>
                <c:pt idx="78">
                  <c:v>45797</c:v>
                </c:pt>
                <c:pt idx="79">
                  <c:v>45798</c:v>
                </c:pt>
                <c:pt idx="80">
                  <c:v>45799</c:v>
                </c:pt>
                <c:pt idx="81">
                  <c:v>45800</c:v>
                </c:pt>
                <c:pt idx="82">
                  <c:v>45801</c:v>
                </c:pt>
                <c:pt idx="83">
                  <c:v>45802</c:v>
                </c:pt>
                <c:pt idx="84">
                  <c:v>45803</c:v>
                </c:pt>
                <c:pt idx="85">
                  <c:v>45804</c:v>
                </c:pt>
                <c:pt idx="86">
                  <c:v>45805</c:v>
                </c:pt>
                <c:pt idx="87">
                  <c:v>45806</c:v>
                </c:pt>
                <c:pt idx="88">
                  <c:v>45807</c:v>
                </c:pt>
                <c:pt idx="89">
                  <c:v>45808</c:v>
                </c:pt>
                <c:pt idx="90">
                  <c:v>45809</c:v>
                </c:pt>
                <c:pt idx="91">
                  <c:v>45810</c:v>
                </c:pt>
                <c:pt idx="92">
                  <c:v>45811</c:v>
                </c:pt>
                <c:pt idx="93">
                  <c:v>45812</c:v>
                </c:pt>
                <c:pt idx="94">
                  <c:v>45813</c:v>
                </c:pt>
                <c:pt idx="95">
                  <c:v>45814</c:v>
                </c:pt>
                <c:pt idx="96">
                  <c:v>45815</c:v>
                </c:pt>
                <c:pt idx="97">
                  <c:v>45816</c:v>
                </c:pt>
                <c:pt idx="98">
                  <c:v>45817</c:v>
                </c:pt>
                <c:pt idx="99">
                  <c:v>45818</c:v>
                </c:pt>
                <c:pt idx="100">
                  <c:v>45819</c:v>
                </c:pt>
                <c:pt idx="101">
                  <c:v>45820</c:v>
                </c:pt>
                <c:pt idx="102">
                  <c:v>45821</c:v>
                </c:pt>
                <c:pt idx="103">
                  <c:v>45822</c:v>
                </c:pt>
                <c:pt idx="104">
                  <c:v>45823</c:v>
                </c:pt>
                <c:pt idx="105">
                  <c:v>45824</c:v>
                </c:pt>
                <c:pt idx="106">
                  <c:v>45825</c:v>
                </c:pt>
                <c:pt idx="107">
                  <c:v>45826</c:v>
                </c:pt>
                <c:pt idx="108">
                  <c:v>45827</c:v>
                </c:pt>
                <c:pt idx="109">
                  <c:v>45828</c:v>
                </c:pt>
                <c:pt idx="110">
                  <c:v>45829</c:v>
                </c:pt>
                <c:pt idx="111">
                  <c:v>45830</c:v>
                </c:pt>
                <c:pt idx="112">
                  <c:v>45831</c:v>
                </c:pt>
                <c:pt idx="113">
                  <c:v>45832</c:v>
                </c:pt>
              </c:numCache>
            </c:numRef>
          </c:cat>
          <c:val>
            <c:numRef>
              <c:f>Tabelle1!$R$2:$R$115</c:f>
              <c:numCache>
                <c:formatCode>General</c:formatCode>
                <c:ptCount val="114"/>
                <c:pt idx="36">
                  <c:v>1.278228571428571</c:v>
                </c:pt>
                <c:pt idx="37">
                  <c:v>1.5212571428571431</c:v>
                </c:pt>
                <c:pt idx="38">
                  <c:v>1.764285714285714</c:v>
                </c:pt>
                <c:pt idx="39">
                  <c:v>2.0073142857142861</c:v>
                </c:pt>
                <c:pt idx="40">
                  <c:v>2.250342857142857</c:v>
                </c:pt>
                <c:pt idx="41">
                  <c:v>2.4933714285714288</c:v>
                </c:pt>
                <c:pt idx="42">
                  <c:v>2.7364000000000002</c:v>
                </c:pt>
                <c:pt idx="43">
                  <c:v>2.979428571428572</c:v>
                </c:pt>
                <c:pt idx="44">
                  <c:v>3.2354285714285709</c:v>
                </c:pt>
                <c:pt idx="45">
                  <c:v>3.491428571428572</c:v>
                </c:pt>
                <c:pt idx="46">
                  <c:v>3.7474285714285709</c:v>
                </c:pt>
                <c:pt idx="47">
                  <c:v>4.0034285714285716</c:v>
                </c:pt>
                <c:pt idx="48">
                  <c:v>4.2594285714285718</c:v>
                </c:pt>
                <c:pt idx="49">
                  <c:v>4.5154285714285711</c:v>
                </c:pt>
                <c:pt idx="50">
                  <c:v>4.7714285714285714</c:v>
                </c:pt>
                <c:pt idx="51">
                  <c:v>4.6171836734693876</c:v>
                </c:pt>
                <c:pt idx="52">
                  <c:v>4.4629387755102039</c:v>
                </c:pt>
                <c:pt idx="53">
                  <c:v>4.3086938775510202</c:v>
                </c:pt>
                <c:pt idx="54">
                  <c:v>4.1544489795918356</c:v>
                </c:pt>
                <c:pt idx="55">
                  <c:v>4.0002040816326527</c:v>
                </c:pt>
                <c:pt idx="56">
                  <c:v>3.845959183673469</c:v>
                </c:pt>
                <c:pt idx="57">
                  <c:v>3.6917142857142848</c:v>
                </c:pt>
                <c:pt idx="58">
                  <c:v>3.8356326530612241</c:v>
                </c:pt>
                <c:pt idx="59">
                  <c:v>3.979551020408163</c:v>
                </c:pt>
                <c:pt idx="60">
                  <c:v>4.1234693877551027</c:v>
                </c:pt>
                <c:pt idx="61">
                  <c:v>4.2673877551020416</c:v>
                </c:pt>
                <c:pt idx="62">
                  <c:v>4.4113061224489796</c:v>
                </c:pt>
                <c:pt idx="63">
                  <c:v>4.5552244897959193</c:v>
                </c:pt>
                <c:pt idx="64">
                  <c:v>4.6991428571428582</c:v>
                </c:pt>
                <c:pt idx="65">
                  <c:v>4.5244897959183694</c:v>
                </c:pt>
                <c:pt idx="66">
                  <c:v>4.349836734693878</c:v>
                </c:pt>
                <c:pt idx="67">
                  <c:v>4.1751836734693883</c:v>
                </c:pt>
                <c:pt idx="68">
                  <c:v>4.0005306122448987</c:v>
                </c:pt>
                <c:pt idx="69">
                  <c:v>3.8258775510204091</c:v>
                </c:pt>
                <c:pt idx="70">
                  <c:v>3.651224489795919</c:v>
                </c:pt>
                <c:pt idx="71">
                  <c:v>3.4765714285714289</c:v>
                </c:pt>
                <c:pt idx="72">
                  <c:v>3.6104081632653058</c:v>
                </c:pt>
                <c:pt idx="73">
                  <c:v>3.744244897959184</c:v>
                </c:pt>
                <c:pt idx="74">
                  <c:v>3.8780816326530609</c:v>
                </c:pt>
                <c:pt idx="75">
                  <c:v>4.0119183673469383</c:v>
                </c:pt>
                <c:pt idx="76">
                  <c:v>4.1457551020408161</c:v>
                </c:pt>
                <c:pt idx="77">
                  <c:v>4.279591836734693</c:v>
                </c:pt>
                <c:pt idx="78">
                  <c:v>4.4134285714285708</c:v>
                </c:pt>
                <c:pt idx="79">
                  <c:v>4.5543265306122436</c:v>
                </c:pt>
                <c:pt idx="80">
                  <c:v>4.6952244897959181</c:v>
                </c:pt>
                <c:pt idx="81">
                  <c:v>4.8361224489795909</c:v>
                </c:pt>
                <c:pt idx="82">
                  <c:v>4.9770204081632654</c:v>
                </c:pt>
                <c:pt idx="83">
                  <c:v>5.1179183673469382</c:v>
                </c:pt>
                <c:pt idx="84">
                  <c:v>5.2588163265306118</c:v>
                </c:pt>
                <c:pt idx="85">
                  <c:v>5.3997142857142846</c:v>
                </c:pt>
                <c:pt idx="86">
                  <c:v>5.4409387755102037</c:v>
                </c:pt>
                <c:pt idx="87">
                  <c:v>5.4821632653061227</c:v>
                </c:pt>
                <c:pt idx="88">
                  <c:v>5.5233877551020409</c:v>
                </c:pt>
                <c:pt idx="89">
                  <c:v>5.56461224489796</c:v>
                </c:pt>
                <c:pt idx="90">
                  <c:v>5.6058367346938782</c:v>
                </c:pt>
                <c:pt idx="91">
                  <c:v>5.6470612244897973</c:v>
                </c:pt>
                <c:pt idx="92">
                  <c:v>5.6882857142857146</c:v>
                </c:pt>
                <c:pt idx="93">
                  <c:v>5.6162857142857154</c:v>
                </c:pt>
                <c:pt idx="94">
                  <c:v>5.5442857142857154</c:v>
                </c:pt>
                <c:pt idx="95">
                  <c:v>5.4722857142857153</c:v>
                </c:pt>
                <c:pt idx="96">
                  <c:v>5.4002857142857152</c:v>
                </c:pt>
                <c:pt idx="97">
                  <c:v>5.3282857142857152</c:v>
                </c:pt>
                <c:pt idx="98">
                  <c:v>5.2562857142857151</c:v>
                </c:pt>
                <c:pt idx="99">
                  <c:v>5.1842857142857151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D-714A-BFE7-D06BD85D0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362064"/>
        <c:axId val="584359104"/>
      </c:lineChart>
      <c:dateAx>
        <c:axId val="124088656"/>
        <c:scaling>
          <c:orientation val="minMax"/>
          <c:min val="457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90576"/>
        <c:crosses val="autoZero"/>
        <c:auto val="1"/>
        <c:lblOffset val="100"/>
        <c:baseTimeUnit val="days"/>
        <c:majorUnit val="4"/>
        <c:majorTimeUnit val="days"/>
        <c:minorUnit val="2"/>
        <c:minorTimeUnit val="days"/>
      </c:dateAx>
      <c:valAx>
        <c:axId val="1240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Indizes,</a:t>
                </a:r>
                <a:r>
                  <a:rPr lang="de-DE" sz="1200" baseline="0"/>
                  <a:t> PM, </a:t>
                </a:r>
                <a:r>
                  <a:rPr lang="de-DE" sz="1200" b="0" i="0" u="none" strike="noStrike" baseline="0">
                    <a:effectLst/>
                  </a:rPr>
                  <a:t>Chlorophyll |SPAD/40]</a:t>
                </a:r>
                <a:r>
                  <a:rPr lang="de-DE" sz="1200" b="0" i="0" u="none" strike="noStrike" baseline="0"/>
                  <a:t> </a:t>
                </a:r>
                <a:endParaRPr lang="de-DE" sz="12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88656"/>
        <c:crosses val="autoZero"/>
        <c:crossBetween val="between"/>
        <c:majorUnit val="0.1"/>
      </c:valAx>
      <c:valAx>
        <c:axId val="584359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i="0" u="none" strike="noStrike" baseline="0">
                    <a:effectLst/>
                  </a:rPr>
                  <a:t>PORO [mmol m-2 s-1] </a:t>
                </a:r>
                <a:r>
                  <a:rPr lang="de-DE" sz="1200" b="0" i="0" u="none" strike="noStrike" baseline="0"/>
                  <a:t> </a:t>
                </a:r>
                <a:endParaRPr lang="de-DE" sz="12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362064"/>
        <c:crosses val="max"/>
        <c:crossBetween val="between"/>
      </c:valAx>
      <c:dateAx>
        <c:axId val="58436206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584359104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NDVI (S-2)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Tabelle1!$A$38:$A$102</c:f>
              <c:numCache>
                <c:formatCode>m/d/yy</c:formatCode>
                <c:ptCount val="65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  <c:pt idx="20">
                  <c:v>45775</c:v>
                </c:pt>
                <c:pt idx="21">
                  <c:v>45776</c:v>
                </c:pt>
                <c:pt idx="22">
                  <c:v>45777</c:v>
                </c:pt>
                <c:pt idx="23">
                  <c:v>45778</c:v>
                </c:pt>
                <c:pt idx="24">
                  <c:v>45779</c:v>
                </c:pt>
                <c:pt idx="25">
                  <c:v>45780</c:v>
                </c:pt>
                <c:pt idx="26">
                  <c:v>45781</c:v>
                </c:pt>
                <c:pt idx="27">
                  <c:v>45782</c:v>
                </c:pt>
                <c:pt idx="28">
                  <c:v>45783</c:v>
                </c:pt>
                <c:pt idx="29">
                  <c:v>45784</c:v>
                </c:pt>
                <c:pt idx="30">
                  <c:v>45785</c:v>
                </c:pt>
                <c:pt idx="31">
                  <c:v>45786</c:v>
                </c:pt>
                <c:pt idx="32">
                  <c:v>45787</c:v>
                </c:pt>
                <c:pt idx="33">
                  <c:v>45788</c:v>
                </c:pt>
                <c:pt idx="34">
                  <c:v>45789</c:v>
                </c:pt>
                <c:pt idx="35">
                  <c:v>45790</c:v>
                </c:pt>
                <c:pt idx="36">
                  <c:v>45791</c:v>
                </c:pt>
                <c:pt idx="37">
                  <c:v>45792</c:v>
                </c:pt>
                <c:pt idx="38">
                  <c:v>45793</c:v>
                </c:pt>
                <c:pt idx="39">
                  <c:v>45794</c:v>
                </c:pt>
                <c:pt idx="40">
                  <c:v>45795</c:v>
                </c:pt>
                <c:pt idx="41">
                  <c:v>45796</c:v>
                </c:pt>
                <c:pt idx="42">
                  <c:v>45797</c:v>
                </c:pt>
                <c:pt idx="43">
                  <c:v>45798</c:v>
                </c:pt>
                <c:pt idx="44">
                  <c:v>45799</c:v>
                </c:pt>
                <c:pt idx="45">
                  <c:v>45800</c:v>
                </c:pt>
                <c:pt idx="46">
                  <c:v>45801</c:v>
                </c:pt>
                <c:pt idx="47">
                  <c:v>45802</c:v>
                </c:pt>
                <c:pt idx="48">
                  <c:v>45803</c:v>
                </c:pt>
                <c:pt idx="49">
                  <c:v>45804</c:v>
                </c:pt>
                <c:pt idx="50">
                  <c:v>45805</c:v>
                </c:pt>
                <c:pt idx="51">
                  <c:v>45806</c:v>
                </c:pt>
                <c:pt idx="52">
                  <c:v>45807</c:v>
                </c:pt>
                <c:pt idx="53">
                  <c:v>45808</c:v>
                </c:pt>
                <c:pt idx="54">
                  <c:v>45809</c:v>
                </c:pt>
                <c:pt idx="55">
                  <c:v>45810</c:v>
                </c:pt>
                <c:pt idx="56">
                  <c:v>45811</c:v>
                </c:pt>
                <c:pt idx="57">
                  <c:v>45812</c:v>
                </c:pt>
                <c:pt idx="58">
                  <c:v>45813</c:v>
                </c:pt>
                <c:pt idx="59">
                  <c:v>45814</c:v>
                </c:pt>
                <c:pt idx="60">
                  <c:v>45815</c:v>
                </c:pt>
                <c:pt idx="61">
                  <c:v>45816</c:v>
                </c:pt>
                <c:pt idx="62">
                  <c:v>45817</c:v>
                </c:pt>
                <c:pt idx="63">
                  <c:v>45818</c:v>
                </c:pt>
                <c:pt idx="64">
                  <c:v>45819</c:v>
                </c:pt>
              </c:numCache>
            </c:numRef>
          </c:cat>
          <c:val>
            <c:numRef>
              <c:f>Tabelle1!$F$34:$F$102</c:f>
              <c:numCache>
                <c:formatCode>General</c:formatCode>
                <c:ptCount val="69"/>
                <c:pt idx="0">
                  <c:v>0.81435735300000001</c:v>
                </c:pt>
                <c:pt idx="1">
                  <c:v>0.82070962999999997</c:v>
                </c:pt>
                <c:pt idx="2">
                  <c:v>0.82706190599999996</c:v>
                </c:pt>
                <c:pt idx="3">
                  <c:v>0.83341418199999995</c:v>
                </c:pt>
                <c:pt idx="4">
                  <c:v>0.83976645900000002</c:v>
                </c:pt>
                <c:pt idx="5">
                  <c:v>0.84611873500000001</c:v>
                </c:pt>
                <c:pt idx="6">
                  <c:v>0.85247101199999997</c:v>
                </c:pt>
                <c:pt idx="7">
                  <c:v>0.85882328799999996</c:v>
                </c:pt>
                <c:pt idx="8">
                  <c:v>0.86517556399999995</c:v>
                </c:pt>
                <c:pt idx="9">
                  <c:v>0.87152784100000003</c:v>
                </c:pt>
                <c:pt idx="10">
                  <c:v>0.87788011700000002</c:v>
                </c:pt>
                <c:pt idx="11">
                  <c:v>0.88423239399999998</c:v>
                </c:pt>
                <c:pt idx="12">
                  <c:v>0.89058466999999997</c:v>
                </c:pt>
                <c:pt idx="13">
                  <c:v>0.89693694599999996</c:v>
                </c:pt>
                <c:pt idx="14">
                  <c:v>0.90328922300000003</c:v>
                </c:pt>
                <c:pt idx="15">
                  <c:v>0.90964149900000002</c:v>
                </c:pt>
                <c:pt idx="16">
                  <c:v>0.91599377599999998</c:v>
                </c:pt>
                <c:pt idx="17">
                  <c:v>0.91917256199999997</c:v>
                </c:pt>
                <c:pt idx="18">
                  <c:v>0.92235134799999996</c:v>
                </c:pt>
                <c:pt idx="19">
                  <c:v>0.92553013399999995</c:v>
                </c:pt>
                <c:pt idx="20">
                  <c:v>0.92870891899999997</c:v>
                </c:pt>
                <c:pt idx="21">
                  <c:v>0.93188770499999996</c:v>
                </c:pt>
                <c:pt idx="22">
                  <c:v>0.93506649100000006</c:v>
                </c:pt>
                <c:pt idx="23">
                  <c:v>0.93824527700000004</c:v>
                </c:pt>
                <c:pt idx="24">
                  <c:v>0.93323602100000003</c:v>
                </c:pt>
                <c:pt idx="25">
                  <c:v>0.92822676400000004</c:v>
                </c:pt>
                <c:pt idx="26">
                  <c:v>0.92321750700000005</c:v>
                </c:pt>
                <c:pt idx="27">
                  <c:v>0.92333261200000005</c:v>
                </c:pt>
                <c:pt idx="28">
                  <c:v>0.92344771800000003</c:v>
                </c:pt>
                <c:pt idx="29">
                  <c:v>0.92409403400000001</c:v>
                </c:pt>
                <c:pt idx="30">
                  <c:v>0.92474034999999999</c:v>
                </c:pt>
                <c:pt idx="31">
                  <c:v>0.92538666599999997</c:v>
                </c:pt>
                <c:pt idx="32">
                  <c:v>0.92603298300000003</c:v>
                </c:pt>
                <c:pt idx="33">
                  <c:v>0.92667929900000001</c:v>
                </c:pt>
                <c:pt idx="34">
                  <c:v>0.92732561499999999</c:v>
                </c:pt>
                <c:pt idx="35">
                  <c:v>0.92797193200000005</c:v>
                </c:pt>
                <c:pt idx="36">
                  <c:v>0.92861824800000003</c:v>
                </c:pt>
                <c:pt idx="37">
                  <c:v>0.92774076100000002</c:v>
                </c:pt>
                <c:pt idx="38">
                  <c:v>0.92686327400000001</c:v>
                </c:pt>
                <c:pt idx="39">
                  <c:v>0.93087387399999999</c:v>
                </c:pt>
                <c:pt idx="40">
                  <c:v>0.93488447299999999</c:v>
                </c:pt>
                <c:pt idx="41">
                  <c:v>0.938895072</c:v>
                </c:pt>
                <c:pt idx="42">
                  <c:v>0.93727819099999998</c:v>
                </c:pt>
                <c:pt idx="43">
                  <c:v>0.93566130999999997</c:v>
                </c:pt>
                <c:pt idx="44">
                  <c:v>0.93404442899999995</c:v>
                </c:pt>
                <c:pt idx="45">
                  <c:v>0.93242754800000005</c:v>
                </c:pt>
                <c:pt idx="46">
                  <c:v>0.93081066700000004</c:v>
                </c:pt>
                <c:pt idx="47">
                  <c:v>0.92919378600000002</c:v>
                </c:pt>
                <c:pt idx="48">
                  <c:v>0.92757690500000001</c:v>
                </c:pt>
                <c:pt idx="49">
                  <c:v>0.92596002399999999</c:v>
                </c:pt>
                <c:pt idx="50">
                  <c:v>0.92434314299999998</c:v>
                </c:pt>
                <c:pt idx="51">
                  <c:v>0.92272626199999996</c:v>
                </c:pt>
                <c:pt idx="52">
                  <c:v>0.92110938099999995</c:v>
                </c:pt>
                <c:pt idx="53">
                  <c:v>0.91949250000000005</c:v>
                </c:pt>
                <c:pt idx="54">
                  <c:v>0.91787561900000003</c:v>
                </c:pt>
                <c:pt idx="55">
                  <c:v>0.91625873800000002</c:v>
                </c:pt>
                <c:pt idx="56">
                  <c:v>0.914641857</c:v>
                </c:pt>
                <c:pt idx="57">
                  <c:v>0.91302497500000002</c:v>
                </c:pt>
                <c:pt idx="58">
                  <c:v>0.911408094</c:v>
                </c:pt>
                <c:pt idx="59">
                  <c:v>0.89504619699999999</c:v>
                </c:pt>
                <c:pt idx="60">
                  <c:v>0.878684299</c:v>
                </c:pt>
                <c:pt idx="61">
                  <c:v>0.87048661199999999</c:v>
                </c:pt>
                <c:pt idx="62">
                  <c:v>0.86228892400000001</c:v>
                </c:pt>
                <c:pt idx="63">
                  <c:v>0.85409123600000003</c:v>
                </c:pt>
                <c:pt idx="64">
                  <c:v>0.84589354900000002</c:v>
                </c:pt>
                <c:pt idx="65">
                  <c:v>0.83769586100000004</c:v>
                </c:pt>
                <c:pt idx="66">
                  <c:v>0.82949817299999995</c:v>
                </c:pt>
                <c:pt idx="67">
                  <c:v>0.82130048600000005</c:v>
                </c:pt>
                <c:pt idx="68">
                  <c:v>0.81310279799999996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8-4E98-924A-25F1EA262445}"/>
            </c:ext>
          </c:extLst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NDVI (UAV)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Tabelle1!$A$38:$A$102</c:f>
              <c:numCache>
                <c:formatCode>m/d/yy</c:formatCode>
                <c:ptCount val="65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  <c:pt idx="20">
                  <c:v>45775</c:v>
                </c:pt>
                <c:pt idx="21">
                  <c:v>45776</c:v>
                </c:pt>
                <c:pt idx="22">
                  <c:v>45777</c:v>
                </c:pt>
                <c:pt idx="23">
                  <c:v>45778</c:v>
                </c:pt>
                <c:pt idx="24">
                  <c:v>45779</c:v>
                </c:pt>
                <c:pt idx="25">
                  <c:v>45780</c:v>
                </c:pt>
                <c:pt idx="26">
                  <c:v>45781</c:v>
                </c:pt>
                <c:pt idx="27">
                  <c:v>45782</c:v>
                </c:pt>
                <c:pt idx="28">
                  <c:v>45783</c:v>
                </c:pt>
                <c:pt idx="29">
                  <c:v>45784</c:v>
                </c:pt>
                <c:pt idx="30">
                  <c:v>45785</c:v>
                </c:pt>
                <c:pt idx="31">
                  <c:v>45786</c:v>
                </c:pt>
                <c:pt idx="32">
                  <c:v>45787</c:v>
                </c:pt>
                <c:pt idx="33">
                  <c:v>45788</c:v>
                </c:pt>
                <c:pt idx="34">
                  <c:v>45789</c:v>
                </c:pt>
                <c:pt idx="35">
                  <c:v>45790</c:v>
                </c:pt>
                <c:pt idx="36">
                  <c:v>45791</c:v>
                </c:pt>
                <c:pt idx="37">
                  <c:v>45792</c:v>
                </c:pt>
                <c:pt idx="38">
                  <c:v>45793</c:v>
                </c:pt>
                <c:pt idx="39">
                  <c:v>45794</c:v>
                </c:pt>
                <c:pt idx="40">
                  <c:v>45795</c:v>
                </c:pt>
                <c:pt idx="41">
                  <c:v>45796</c:v>
                </c:pt>
                <c:pt idx="42">
                  <c:v>45797</c:v>
                </c:pt>
                <c:pt idx="43">
                  <c:v>45798</c:v>
                </c:pt>
                <c:pt idx="44">
                  <c:v>45799</c:v>
                </c:pt>
                <c:pt idx="45">
                  <c:v>45800</c:v>
                </c:pt>
                <c:pt idx="46">
                  <c:v>45801</c:v>
                </c:pt>
                <c:pt idx="47">
                  <c:v>45802</c:v>
                </c:pt>
                <c:pt idx="48">
                  <c:v>45803</c:v>
                </c:pt>
                <c:pt idx="49">
                  <c:v>45804</c:v>
                </c:pt>
                <c:pt idx="50">
                  <c:v>45805</c:v>
                </c:pt>
                <c:pt idx="51">
                  <c:v>45806</c:v>
                </c:pt>
                <c:pt idx="52">
                  <c:v>45807</c:v>
                </c:pt>
                <c:pt idx="53">
                  <c:v>45808</c:v>
                </c:pt>
                <c:pt idx="54">
                  <c:v>45809</c:v>
                </c:pt>
                <c:pt idx="55">
                  <c:v>45810</c:v>
                </c:pt>
                <c:pt idx="56">
                  <c:v>45811</c:v>
                </c:pt>
                <c:pt idx="57">
                  <c:v>45812</c:v>
                </c:pt>
                <c:pt idx="58">
                  <c:v>45813</c:v>
                </c:pt>
                <c:pt idx="59">
                  <c:v>45814</c:v>
                </c:pt>
                <c:pt idx="60">
                  <c:v>45815</c:v>
                </c:pt>
                <c:pt idx="61">
                  <c:v>45816</c:v>
                </c:pt>
                <c:pt idx="62">
                  <c:v>45817</c:v>
                </c:pt>
                <c:pt idx="63">
                  <c:v>45818</c:v>
                </c:pt>
                <c:pt idx="64">
                  <c:v>45819</c:v>
                </c:pt>
              </c:numCache>
            </c:numRef>
          </c:cat>
          <c:val>
            <c:numRef>
              <c:f>Tabelle1!$H$34:$H$102</c:f>
              <c:numCache>
                <c:formatCode>General</c:formatCode>
                <c:ptCount val="69"/>
                <c:pt idx="0">
                  <c:v>0.75031140779152306</c:v>
                </c:pt>
                <c:pt idx="1">
                  <c:v>0.76992560110564134</c:v>
                </c:pt>
                <c:pt idx="2">
                  <c:v>0.78953979441975963</c:v>
                </c:pt>
                <c:pt idx="3">
                  <c:v>0.80915398773387792</c:v>
                </c:pt>
                <c:pt idx="4">
                  <c:v>0.82876818104799621</c:v>
                </c:pt>
                <c:pt idx="5">
                  <c:v>0.84838237436211461</c:v>
                </c:pt>
                <c:pt idx="6">
                  <c:v>0.8679965676762329</c:v>
                </c:pt>
                <c:pt idx="7">
                  <c:v>0.88761076099035119</c:v>
                </c:pt>
                <c:pt idx="8">
                  <c:v>0.90722495430446948</c:v>
                </c:pt>
                <c:pt idx="9">
                  <c:v>0.92683914761858777</c:v>
                </c:pt>
                <c:pt idx="10">
                  <c:v>0.94645334093270606</c:v>
                </c:pt>
                <c:pt idx="11">
                  <c:v>0.92995864105754455</c:v>
                </c:pt>
                <c:pt idx="12">
                  <c:v>0.91346394118238305</c:v>
                </c:pt>
                <c:pt idx="13">
                  <c:v>0.91780848186401642</c:v>
                </c:pt>
                <c:pt idx="14">
                  <c:v>0.9221530225456499</c:v>
                </c:pt>
                <c:pt idx="15">
                  <c:v>0.92649756322728327</c:v>
                </c:pt>
                <c:pt idx="16">
                  <c:v>0.93084210390891675</c:v>
                </c:pt>
                <c:pt idx="17">
                  <c:v>0.93518664459055012</c:v>
                </c:pt>
                <c:pt idx="18">
                  <c:v>0.9395311852721836</c:v>
                </c:pt>
                <c:pt idx="19">
                  <c:v>0.94387572595381697</c:v>
                </c:pt>
                <c:pt idx="20">
                  <c:v>0.83012616076305357</c:v>
                </c:pt>
                <c:pt idx="21">
                  <c:v>0.71637659557229016</c:v>
                </c:pt>
                <c:pt idx="22">
                  <c:v>0.60262703038152676</c:v>
                </c:pt>
                <c:pt idx="23">
                  <c:v>0.48887746519076342</c:v>
                </c:pt>
                <c:pt idx="24">
                  <c:v>0.37512790000000001</c:v>
                </c:pt>
                <c:pt idx="25">
                  <c:v>0.43617781997857807</c:v>
                </c:pt>
                <c:pt idx="26">
                  <c:v>0.49722773995715619</c:v>
                </c:pt>
                <c:pt idx="27">
                  <c:v>0.55827765993573442</c:v>
                </c:pt>
                <c:pt idx="28">
                  <c:v>0.61932757991431253</c:v>
                </c:pt>
                <c:pt idx="29">
                  <c:v>0.68037749989289065</c:v>
                </c:pt>
                <c:pt idx="30">
                  <c:v>0.74142741987146876</c:v>
                </c:pt>
                <c:pt idx="31">
                  <c:v>0.80247733985004688</c:v>
                </c:pt>
                <c:pt idx="32">
                  <c:v>0.86352725982862499</c:v>
                </c:pt>
                <c:pt idx="33">
                  <c:v>0.924577179807203</c:v>
                </c:pt>
                <c:pt idx="34">
                  <c:v>0.92304912261777383</c:v>
                </c:pt>
                <c:pt idx="35">
                  <c:v>0.92152106542834455</c:v>
                </c:pt>
                <c:pt idx="36">
                  <c:v>0.91999300823891539</c:v>
                </c:pt>
                <c:pt idx="37">
                  <c:v>0.91846495104948622</c:v>
                </c:pt>
                <c:pt idx="38">
                  <c:v>0.91693689386005695</c:v>
                </c:pt>
                <c:pt idx="39">
                  <c:v>0.91540883667062778</c:v>
                </c:pt>
                <c:pt idx="40">
                  <c:v>0.91388077948119861</c:v>
                </c:pt>
                <c:pt idx="41">
                  <c:v>0.91235272229176934</c:v>
                </c:pt>
                <c:pt idx="42">
                  <c:v>0.91082466510234017</c:v>
                </c:pt>
                <c:pt idx="43">
                  <c:v>0.909296607912911</c:v>
                </c:pt>
                <c:pt idx="44">
                  <c:v>0.90776855072348173</c:v>
                </c:pt>
                <c:pt idx="45">
                  <c:v>0.90624049353405256</c:v>
                </c:pt>
                <c:pt idx="46">
                  <c:v>0.90471243634462339</c:v>
                </c:pt>
                <c:pt idx="47">
                  <c:v>0.90318437915519412</c:v>
                </c:pt>
                <c:pt idx="48">
                  <c:v>0.90165632196576495</c:v>
                </c:pt>
                <c:pt idx="49">
                  <c:v>0.90080776483275637</c:v>
                </c:pt>
                <c:pt idx="50">
                  <c:v>0.89995920769974791</c:v>
                </c:pt>
                <c:pt idx="51">
                  <c:v>0.89911065056673933</c:v>
                </c:pt>
                <c:pt idx="52">
                  <c:v>0.89826209343373087</c:v>
                </c:pt>
                <c:pt idx="53">
                  <c:v>0.89741353630072229</c:v>
                </c:pt>
                <c:pt idx="54">
                  <c:v>0.89656497916771372</c:v>
                </c:pt>
                <c:pt idx="55">
                  <c:v>0.89571642203470525</c:v>
                </c:pt>
                <c:pt idx="56">
                  <c:v>0.89486786490169667</c:v>
                </c:pt>
                <c:pt idx="57">
                  <c:v>0.8940193077686881</c:v>
                </c:pt>
                <c:pt idx="58">
                  <c:v>0.89317075063567963</c:v>
                </c:pt>
                <c:pt idx="59">
                  <c:v>0.89232219350267106</c:v>
                </c:pt>
                <c:pt idx="60">
                  <c:v>0.89147363636966259</c:v>
                </c:pt>
                <c:pt idx="61">
                  <c:v>0.89062507923665402</c:v>
                </c:pt>
                <c:pt idx="62">
                  <c:v>0.87523895365747872</c:v>
                </c:pt>
                <c:pt idx="63">
                  <c:v>0.85985282807830343</c:v>
                </c:pt>
                <c:pt idx="64">
                  <c:v>0.84446670249912814</c:v>
                </c:pt>
                <c:pt idx="65">
                  <c:v>0.82908057691995285</c:v>
                </c:pt>
                <c:pt idx="66">
                  <c:v>0.81369445134077756</c:v>
                </c:pt>
                <c:pt idx="67">
                  <c:v>0.79830832576160227</c:v>
                </c:pt>
                <c:pt idx="68">
                  <c:v>0.78292220018242697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8-4E98-924A-25F1EA26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176176"/>
        <c:axId val="1184182896"/>
      </c:lineChart>
      <c:dateAx>
        <c:axId val="11841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4182896"/>
        <c:crosses val="autoZero"/>
        <c:auto val="1"/>
        <c:lblOffset val="100"/>
        <c:baseTimeUnit val="days"/>
      </c:dateAx>
      <c:valAx>
        <c:axId val="1184182896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4176176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5017900577121"/>
          <c:y val="3.0734897661652237E-2"/>
          <c:w val="0.77360341970256552"/>
          <c:h val="0.58219728129403236"/>
        </c:manualLayout>
      </c:layout>
      <c:lineChart>
        <c:grouping val="standard"/>
        <c:varyColors val="0"/>
        <c:ser>
          <c:idx val="1"/>
          <c:order val="0"/>
          <c:tx>
            <c:strRef>
              <c:f>Tabelle1!$D$1</c:f>
              <c:strCache>
                <c:ptCount val="1"/>
                <c:pt idx="0">
                  <c:v>NDMI (S-2)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Tabelle1!$A$2:$A$115</c:f>
              <c:numCache>
                <c:formatCode>m/d/yy</c:formatCode>
                <c:ptCount val="114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45765</c:v>
                </c:pt>
                <c:pt idx="47">
                  <c:v>45766</c:v>
                </c:pt>
                <c:pt idx="48">
                  <c:v>45767</c:v>
                </c:pt>
                <c:pt idx="49">
                  <c:v>45768</c:v>
                </c:pt>
                <c:pt idx="50">
                  <c:v>45769</c:v>
                </c:pt>
                <c:pt idx="51">
                  <c:v>45770</c:v>
                </c:pt>
                <c:pt idx="52">
                  <c:v>45771</c:v>
                </c:pt>
                <c:pt idx="53">
                  <c:v>45772</c:v>
                </c:pt>
                <c:pt idx="54">
                  <c:v>45773</c:v>
                </c:pt>
                <c:pt idx="55">
                  <c:v>45774</c:v>
                </c:pt>
                <c:pt idx="56">
                  <c:v>45775</c:v>
                </c:pt>
                <c:pt idx="57">
                  <c:v>45776</c:v>
                </c:pt>
                <c:pt idx="58">
                  <c:v>45777</c:v>
                </c:pt>
                <c:pt idx="59">
                  <c:v>45778</c:v>
                </c:pt>
                <c:pt idx="60">
                  <c:v>45779</c:v>
                </c:pt>
                <c:pt idx="61">
                  <c:v>45780</c:v>
                </c:pt>
                <c:pt idx="62">
                  <c:v>45781</c:v>
                </c:pt>
                <c:pt idx="63">
                  <c:v>45782</c:v>
                </c:pt>
                <c:pt idx="64">
                  <c:v>45783</c:v>
                </c:pt>
                <c:pt idx="65">
                  <c:v>45784</c:v>
                </c:pt>
                <c:pt idx="66">
                  <c:v>45785</c:v>
                </c:pt>
                <c:pt idx="67">
                  <c:v>45786</c:v>
                </c:pt>
                <c:pt idx="68">
                  <c:v>45787</c:v>
                </c:pt>
                <c:pt idx="69">
                  <c:v>45788</c:v>
                </c:pt>
                <c:pt idx="70">
                  <c:v>45789</c:v>
                </c:pt>
                <c:pt idx="71">
                  <c:v>45790</c:v>
                </c:pt>
                <c:pt idx="72">
                  <c:v>45791</c:v>
                </c:pt>
                <c:pt idx="73">
                  <c:v>45792</c:v>
                </c:pt>
                <c:pt idx="74">
                  <c:v>45793</c:v>
                </c:pt>
                <c:pt idx="75">
                  <c:v>45794</c:v>
                </c:pt>
                <c:pt idx="76">
                  <c:v>45795</c:v>
                </c:pt>
                <c:pt idx="77">
                  <c:v>45796</c:v>
                </c:pt>
                <c:pt idx="78">
                  <c:v>45797</c:v>
                </c:pt>
                <c:pt idx="79">
                  <c:v>45798</c:v>
                </c:pt>
                <c:pt idx="80">
                  <c:v>45799</c:v>
                </c:pt>
                <c:pt idx="81">
                  <c:v>45800</c:v>
                </c:pt>
                <c:pt idx="82">
                  <c:v>45801</c:v>
                </c:pt>
                <c:pt idx="83">
                  <c:v>45802</c:v>
                </c:pt>
                <c:pt idx="84">
                  <c:v>45803</c:v>
                </c:pt>
                <c:pt idx="85">
                  <c:v>45804</c:v>
                </c:pt>
                <c:pt idx="86">
                  <c:v>45805</c:v>
                </c:pt>
                <c:pt idx="87">
                  <c:v>45806</c:v>
                </c:pt>
                <c:pt idx="88">
                  <c:v>45807</c:v>
                </c:pt>
                <c:pt idx="89">
                  <c:v>45808</c:v>
                </c:pt>
                <c:pt idx="90">
                  <c:v>45809</c:v>
                </c:pt>
                <c:pt idx="91">
                  <c:v>45810</c:v>
                </c:pt>
                <c:pt idx="92">
                  <c:v>45811</c:v>
                </c:pt>
                <c:pt idx="93">
                  <c:v>45812</c:v>
                </c:pt>
                <c:pt idx="94">
                  <c:v>45813</c:v>
                </c:pt>
                <c:pt idx="95">
                  <c:v>45814</c:v>
                </c:pt>
                <c:pt idx="96">
                  <c:v>45815</c:v>
                </c:pt>
                <c:pt idx="97">
                  <c:v>45816</c:v>
                </c:pt>
                <c:pt idx="98">
                  <c:v>45817</c:v>
                </c:pt>
                <c:pt idx="99">
                  <c:v>45818</c:v>
                </c:pt>
                <c:pt idx="100">
                  <c:v>45819</c:v>
                </c:pt>
                <c:pt idx="101">
                  <c:v>45820</c:v>
                </c:pt>
                <c:pt idx="102">
                  <c:v>45821</c:v>
                </c:pt>
                <c:pt idx="103">
                  <c:v>45822</c:v>
                </c:pt>
                <c:pt idx="104">
                  <c:v>45823</c:v>
                </c:pt>
                <c:pt idx="105">
                  <c:v>45824</c:v>
                </c:pt>
                <c:pt idx="106">
                  <c:v>45825</c:v>
                </c:pt>
                <c:pt idx="107">
                  <c:v>45826</c:v>
                </c:pt>
                <c:pt idx="108">
                  <c:v>45827</c:v>
                </c:pt>
                <c:pt idx="109">
                  <c:v>45828</c:v>
                </c:pt>
                <c:pt idx="110">
                  <c:v>45829</c:v>
                </c:pt>
                <c:pt idx="111">
                  <c:v>45830</c:v>
                </c:pt>
                <c:pt idx="112">
                  <c:v>45831</c:v>
                </c:pt>
                <c:pt idx="113">
                  <c:v>45832</c:v>
                </c:pt>
              </c:numCache>
            </c:numRef>
          </c:cat>
          <c:val>
            <c:numRef>
              <c:f>Tabelle1!$D$2:$D$115</c:f>
              <c:numCache>
                <c:formatCode>General</c:formatCode>
                <c:ptCount val="114"/>
                <c:pt idx="0">
                  <c:v>0.11906161750361401</c:v>
                </c:pt>
                <c:pt idx="1">
                  <c:v>0.11365850486455981</c:v>
                </c:pt>
                <c:pt idx="2">
                  <c:v>0.10825539222550561</c:v>
                </c:pt>
                <c:pt idx="3">
                  <c:v>0.10285227958645141</c:v>
                </c:pt>
                <c:pt idx="4">
                  <c:v>0.10251603661371129</c:v>
                </c:pt>
                <c:pt idx="5">
                  <c:v>0.1021797936409712</c:v>
                </c:pt>
                <c:pt idx="6">
                  <c:v>0.1153610172748034</c:v>
                </c:pt>
                <c:pt idx="7">
                  <c:v>0.1285422409086355</c:v>
                </c:pt>
                <c:pt idx="8">
                  <c:v>0.1417234645424677</c:v>
                </c:pt>
                <c:pt idx="9">
                  <c:v>0.1549046881762999</c:v>
                </c:pt>
                <c:pt idx="10">
                  <c:v>0.16808591181013199</c:v>
                </c:pt>
                <c:pt idx="11">
                  <c:v>0.18126713544396419</c:v>
                </c:pt>
                <c:pt idx="12">
                  <c:v>0.19444835907779631</c:v>
                </c:pt>
                <c:pt idx="13">
                  <c:v>0.20762958271162851</c:v>
                </c:pt>
                <c:pt idx="14">
                  <c:v>0.2038352108959641</c:v>
                </c:pt>
                <c:pt idx="15">
                  <c:v>0.20004083908029971</c:v>
                </c:pt>
                <c:pt idx="16">
                  <c:v>0.18962569552518069</c:v>
                </c:pt>
                <c:pt idx="17">
                  <c:v>0.17921055197006169</c:v>
                </c:pt>
                <c:pt idx="18">
                  <c:v>0.16879540841494281</c:v>
                </c:pt>
                <c:pt idx="19">
                  <c:v>0.18206763936548809</c:v>
                </c:pt>
                <c:pt idx="20">
                  <c:v>0.19533987031603339</c:v>
                </c:pt>
                <c:pt idx="21">
                  <c:v>0.2086121012665787</c:v>
                </c:pt>
                <c:pt idx="22">
                  <c:v>0.221884332217124</c:v>
                </c:pt>
                <c:pt idx="23">
                  <c:v>0.23515656316766931</c:v>
                </c:pt>
                <c:pt idx="24">
                  <c:v>0.24842879411821461</c:v>
                </c:pt>
                <c:pt idx="25">
                  <c:v>0.26170102506875992</c:v>
                </c:pt>
                <c:pt idx="26">
                  <c:v>0.27247252634593422</c:v>
                </c:pt>
                <c:pt idx="27">
                  <c:v>0.28324402762310841</c:v>
                </c:pt>
                <c:pt idx="28">
                  <c:v>0.29401552890028271</c:v>
                </c:pt>
                <c:pt idx="29">
                  <c:v>0.30478703017745701</c:v>
                </c:pt>
                <c:pt idx="30">
                  <c:v>0.31555853145463131</c:v>
                </c:pt>
                <c:pt idx="31">
                  <c:v>0.3263300327318055</c:v>
                </c:pt>
                <c:pt idx="32">
                  <c:v>0.3371015340089798</c:v>
                </c:pt>
                <c:pt idx="33">
                  <c:v>0.35267484560608858</c:v>
                </c:pt>
                <c:pt idx="34">
                  <c:v>0.36824815720319748</c:v>
                </c:pt>
                <c:pt idx="35">
                  <c:v>0.38382146880030632</c:v>
                </c:pt>
                <c:pt idx="36">
                  <c:v>0.39939478039741511</c:v>
                </c:pt>
                <c:pt idx="37">
                  <c:v>0.41496809199452389</c:v>
                </c:pt>
                <c:pt idx="38">
                  <c:v>0.43054140359163268</c:v>
                </c:pt>
                <c:pt idx="39">
                  <c:v>0.44611471518874157</c:v>
                </c:pt>
                <c:pt idx="40">
                  <c:v>0.46168802678585041</c:v>
                </c:pt>
                <c:pt idx="41">
                  <c:v>0.47726133838295931</c:v>
                </c:pt>
                <c:pt idx="42">
                  <c:v>0.4928346499800681</c:v>
                </c:pt>
                <c:pt idx="43">
                  <c:v>0.50840796157717683</c:v>
                </c:pt>
                <c:pt idx="44">
                  <c:v>0.52398127317428567</c:v>
                </c:pt>
                <c:pt idx="45">
                  <c:v>0.53955458477139451</c:v>
                </c:pt>
                <c:pt idx="46">
                  <c:v>0.55512789636850335</c:v>
                </c:pt>
                <c:pt idx="47">
                  <c:v>0.57070120796561219</c:v>
                </c:pt>
                <c:pt idx="48">
                  <c:v>0.58627451956272103</c:v>
                </c:pt>
                <c:pt idx="49">
                  <c:v>0.59080121620577186</c:v>
                </c:pt>
                <c:pt idx="50">
                  <c:v>0.5953279128488228</c:v>
                </c:pt>
                <c:pt idx="51">
                  <c:v>0.59985460949187364</c:v>
                </c:pt>
                <c:pt idx="52">
                  <c:v>0.60438130613492447</c:v>
                </c:pt>
                <c:pt idx="53">
                  <c:v>0.6089080027779753</c:v>
                </c:pt>
                <c:pt idx="54">
                  <c:v>0.61343469942102624</c:v>
                </c:pt>
                <c:pt idx="55">
                  <c:v>0.61796139606407707</c:v>
                </c:pt>
                <c:pt idx="56">
                  <c:v>0.61071615417798353</c:v>
                </c:pt>
                <c:pt idx="57">
                  <c:v>0.60347091229189009</c:v>
                </c:pt>
                <c:pt idx="58">
                  <c:v>0.59622567040579655</c:v>
                </c:pt>
                <c:pt idx="59">
                  <c:v>0.59311336278915394</c:v>
                </c:pt>
                <c:pt idx="60">
                  <c:v>0.59000105517251134</c:v>
                </c:pt>
                <c:pt idx="61">
                  <c:v>0.59355859804366307</c:v>
                </c:pt>
                <c:pt idx="62">
                  <c:v>0.59711614091481469</c:v>
                </c:pt>
                <c:pt idx="63">
                  <c:v>0.60067368378596631</c:v>
                </c:pt>
                <c:pt idx="64">
                  <c:v>0.60423122665711804</c:v>
                </c:pt>
                <c:pt idx="65">
                  <c:v>0.60778876952826977</c:v>
                </c:pt>
                <c:pt idx="66">
                  <c:v>0.61134631239942139</c:v>
                </c:pt>
                <c:pt idx="67">
                  <c:v>0.61490385527057301</c:v>
                </c:pt>
                <c:pt idx="68">
                  <c:v>0.61846139814172474</c:v>
                </c:pt>
                <c:pt idx="69">
                  <c:v>0.61837404114859451</c:v>
                </c:pt>
                <c:pt idx="70">
                  <c:v>0.61828668415546417</c:v>
                </c:pt>
                <c:pt idx="71">
                  <c:v>0.63436573885736014</c:v>
                </c:pt>
                <c:pt idx="72">
                  <c:v>0.650444793559256</c:v>
                </c:pt>
                <c:pt idx="73">
                  <c:v>0.66652384826115196</c:v>
                </c:pt>
                <c:pt idx="74">
                  <c:v>0.6639771044504742</c:v>
                </c:pt>
                <c:pt idx="75">
                  <c:v>0.66143036063979654</c:v>
                </c:pt>
                <c:pt idx="76">
                  <c:v>0.65888361682911878</c:v>
                </c:pt>
                <c:pt idx="77">
                  <c:v>0.65633687301844101</c:v>
                </c:pt>
                <c:pt idx="78">
                  <c:v>0.65379012920776336</c:v>
                </c:pt>
                <c:pt idx="79">
                  <c:v>0.65124338539708559</c:v>
                </c:pt>
                <c:pt idx="80">
                  <c:v>0.64869664158640783</c:v>
                </c:pt>
                <c:pt idx="81">
                  <c:v>0.64614989777573018</c:v>
                </c:pt>
                <c:pt idx="82">
                  <c:v>0.64360315396505241</c:v>
                </c:pt>
                <c:pt idx="83">
                  <c:v>0.64105641015437476</c:v>
                </c:pt>
                <c:pt idx="84">
                  <c:v>0.63850966634369699</c:v>
                </c:pt>
                <c:pt idx="85">
                  <c:v>0.63596292253301923</c:v>
                </c:pt>
                <c:pt idx="86">
                  <c:v>0.63341617872234157</c:v>
                </c:pt>
                <c:pt idx="87">
                  <c:v>0.63086943491166381</c:v>
                </c:pt>
                <c:pt idx="88">
                  <c:v>0.62832269110098604</c:v>
                </c:pt>
                <c:pt idx="89">
                  <c:v>0.62577594729030839</c:v>
                </c:pt>
                <c:pt idx="90">
                  <c:v>0.62322920347963062</c:v>
                </c:pt>
                <c:pt idx="91">
                  <c:v>0.60883460406746182</c:v>
                </c:pt>
                <c:pt idx="92">
                  <c:v>0.59444000465529301</c:v>
                </c:pt>
                <c:pt idx="93">
                  <c:v>0.58811402166044557</c:v>
                </c:pt>
                <c:pt idx="94">
                  <c:v>0.58178803866559814</c:v>
                </c:pt>
                <c:pt idx="95">
                  <c:v>0.57546205567075059</c:v>
                </c:pt>
                <c:pt idx="96">
                  <c:v>0.56913607267590316</c:v>
                </c:pt>
                <c:pt idx="97">
                  <c:v>0.56281008968105573</c:v>
                </c:pt>
                <c:pt idx="98">
                  <c:v>0.55648410668620829</c:v>
                </c:pt>
                <c:pt idx="99">
                  <c:v>0.55015812369136086</c:v>
                </c:pt>
                <c:pt idx="100">
                  <c:v>0.54383214069651342</c:v>
                </c:pt>
                <c:pt idx="101">
                  <c:v>0.53750615770166588</c:v>
                </c:pt>
                <c:pt idx="102">
                  <c:v>0.53118017470681844</c:v>
                </c:pt>
                <c:pt idx="103">
                  <c:v>0.52485419171197101</c:v>
                </c:pt>
                <c:pt idx="104">
                  <c:v>0.51846024117299505</c:v>
                </c:pt>
                <c:pt idx="105">
                  <c:v>0.51206629063401921</c:v>
                </c:pt>
                <c:pt idx="106">
                  <c:v>0.50567234009504336</c:v>
                </c:pt>
                <c:pt idx="107">
                  <c:v>0.4992783895560674</c:v>
                </c:pt>
                <c:pt idx="108">
                  <c:v>0.4928844390170915</c:v>
                </c:pt>
                <c:pt idx="109">
                  <c:v>0.47737253159284587</c:v>
                </c:pt>
                <c:pt idx="110">
                  <c:v>0.46186062416860041</c:v>
                </c:pt>
                <c:pt idx="111">
                  <c:v>0.44634871674435478</c:v>
                </c:pt>
                <c:pt idx="112">
                  <c:v>0.43083680932010932</c:v>
                </c:pt>
                <c:pt idx="113">
                  <c:v>0.41532490189586369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5-3145-A7EE-535972E40396}"/>
            </c:ext>
          </c:extLst>
        </c:ser>
        <c:ser>
          <c:idx val="2"/>
          <c:order val="1"/>
          <c:tx>
            <c:strRef>
              <c:f>Tabelle1!$F$1</c:f>
              <c:strCache>
                <c:ptCount val="1"/>
                <c:pt idx="0">
                  <c:v>NDVI (S-2)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Tabelle1!$A$2:$A$115</c:f>
              <c:numCache>
                <c:formatCode>m/d/yy</c:formatCode>
                <c:ptCount val="114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45765</c:v>
                </c:pt>
                <c:pt idx="47">
                  <c:v>45766</c:v>
                </c:pt>
                <c:pt idx="48">
                  <c:v>45767</c:v>
                </c:pt>
                <c:pt idx="49">
                  <c:v>45768</c:v>
                </c:pt>
                <c:pt idx="50">
                  <c:v>45769</c:v>
                </c:pt>
                <c:pt idx="51">
                  <c:v>45770</c:v>
                </c:pt>
                <c:pt idx="52">
                  <c:v>45771</c:v>
                </c:pt>
                <c:pt idx="53">
                  <c:v>45772</c:v>
                </c:pt>
                <c:pt idx="54">
                  <c:v>45773</c:v>
                </c:pt>
                <c:pt idx="55">
                  <c:v>45774</c:v>
                </c:pt>
                <c:pt idx="56">
                  <c:v>45775</c:v>
                </c:pt>
                <c:pt idx="57">
                  <c:v>45776</c:v>
                </c:pt>
                <c:pt idx="58">
                  <c:v>45777</c:v>
                </c:pt>
                <c:pt idx="59">
                  <c:v>45778</c:v>
                </c:pt>
                <c:pt idx="60">
                  <c:v>45779</c:v>
                </c:pt>
                <c:pt idx="61">
                  <c:v>45780</c:v>
                </c:pt>
                <c:pt idx="62">
                  <c:v>45781</c:v>
                </c:pt>
                <c:pt idx="63">
                  <c:v>45782</c:v>
                </c:pt>
                <c:pt idx="64">
                  <c:v>45783</c:v>
                </c:pt>
                <c:pt idx="65">
                  <c:v>45784</c:v>
                </c:pt>
                <c:pt idx="66">
                  <c:v>45785</c:v>
                </c:pt>
                <c:pt idx="67">
                  <c:v>45786</c:v>
                </c:pt>
                <c:pt idx="68">
                  <c:v>45787</c:v>
                </c:pt>
                <c:pt idx="69">
                  <c:v>45788</c:v>
                </c:pt>
                <c:pt idx="70">
                  <c:v>45789</c:v>
                </c:pt>
                <c:pt idx="71">
                  <c:v>45790</c:v>
                </c:pt>
                <c:pt idx="72">
                  <c:v>45791</c:v>
                </c:pt>
                <c:pt idx="73">
                  <c:v>45792</c:v>
                </c:pt>
                <c:pt idx="74">
                  <c:v>45793</c:v>
                </c:pt>
                <c:pt idx="75">
                  <c:v>45794</c:v>
                </c:pt>
                <c:pt idx="76">
                  <c:v>45795</c:v>
                </c:pt>
                <c:pt idx="77">
                  <c:v>45796</c:v>
                </c:pt>
                <c:pt idx="78">
                  <c:v>45797</c:v>
                </c:pt>
                <c:pt idx="79">
                  <c:v>45798</c:v>
                </c:pt>
                <c:pt idx="80">
                  <c:v>45799</c:v>
                </c:pt>
                <c:pt idx="81">
                  <c:v>45800</c:v>
                </c:pt>
                <c:pt idx="82">
                  <c:v>45801</c:v>
                </c:pt>
                <c:pt idx="83">
                  <c:v>45802</c:v>
                </c:pt>
                <c:pt idx="84">
                  <c:v>45803</c:v>
                </c:pt>
                <c:pt idx="85">
                  <c:v>45804</c:v>
                </c:pt>
                <c:pt idx="86">
                  <c:v>45805</c:v>
                </c:pt>
                <c:pt idx="87">
                  <c:v>45806</c:v>
                </c:pt>
                <c:pt idx="88">
                  <c:v>45807</c:v>
                </c:pt>
                <c:pt idx="89">
                  <c:v>45808</c:v>
                </c:pt>
                <c:pt idx="90">
                  <c:v>45809</c:v>
                </c:pt>
                <c:pt idx="91">
                  <c:v>45810</c:v>
                </c:pt>
                <c:pt idx="92">
                  <c:v>45811</c:v>
                </c:pt>
                <c:pt idx="93">
                  <c:v>45812</c:v>
                </c:pt>
                <c:pt idx="94">
                  <c:v>45813</c:v>
                </c:pt>
                <c:pt idx="95">
                  <c:v>45814</c:v>
                </c:pt>
                <c:pt idx="96">
                  <c:v>45815</c:v>
                </c:pt>
                <c:pt idx="97">
                  <c:v>45816</c:v>
                </c:pt>
                <c:pt idx="98">
                  <c:v>45817</c:v>
                </c:pt>
                <c:pt idx="99">
                  <c:v>45818</c:v>
                </c:pt>
                <c:pt idx="100">
                  <c:v>45819</c:v>
                </c:pt>
                <c:pt idx="101">
                  <c:v>45820</c:v>
                </c:pt>
                <c:pt idx="102">
                  <c:v>45821</c:v>
                </c:pt>
                <c:pt idx="103">
                  <c:v>45822</c:v>
                </c:pt>
                <c:pt idx="104">
                  <c:v>45823</c:v>
                </c:pt>
                <c:pt idx="105">
                  <c:v>45824</c:v>
                </c:pt>
                <c:pt idx="106">
                  <c:v>45825</c:v>
                </c:pt>
                <c:pt idx="107">
                  <c:v>45826</c:v>
                </c:pt>
                <c:pt idx="108">
                  <c:v>45827</c:v>
                </c:pt>
                <c:pt idx="109">
                  <c:v>45828</c:v>
                </c:pt>
                <c:pt idx="110">
                  <c:v>45829</c:v>
                </c:pt>
                <c:pt idx="111">
                  <c:v>45830</c:v>
                </c:pt>
                <c:pt idx="112">
                  <c:v>45831</c:v>
                </c:pt>
                <c:pt idx="113">
                  <c:v>45832</c:v>
                </c:pt>
              </c:numCache>
            </c:numRef>
          </c:cat>
          <c:val>
            <c:numRef>
              <c:f>Tabelle1!$F$2:$F$115</c:f>
              <c:numCache>
                <c:formatCode>General</c:formatCode>
                <c:ptCount val="114"/>
                <c:pt idx="0">
                  <c:v>0.57214927400000004</c:v>
                </c:pt>
                <c:pt idx="1">
                  <c:v>0.57025787400000005</c:v>
                </c:pt>
                <c:pt idx="2">
                  <c:v>0.56836647399999995</c:v>
                </c:pt>
                <c:pt idx="3">
                  <c:v>0.56647507399999997</c:v>
                </c:pt>
                <c:pt idx="4">
                  <c:v>0.56133374400000002</c:v>
                </c:pt>
                <c:pt idx="5">
                  <c:v>0.556192413</c:v>
                </c:pt>
                <c:pt idx="6">
                  <c:v>0.56774248400000005</c:v>
                </c:pt>
                <c:pt idx="7">
                  <c:v>0.57929255599999996</c:v>
                </c:pt>
                <c:pt idx="8">
                  <c:v>0.59084262799999998</c:v>
                </c:pt>
                <c:pt idx="9">
                  <c:v>0.60239269900000003</c:v>
                </c:pt>
                <c:pt idx="10">
                  <c:v>0.61394277100000005</c:v>
                </c:pt>
                <c:pt idx="11">
                  <c:v>0.62549284199999999</c:v>
                </c:pt>
                <c:pt idx="12">
                  <c:v>0.63704291400000002</c:v>
                </c:pt>
                <c:pt idx="13">
                  <c:v>0.64859298499999996</c:v>
                </c:pt>
                <c:pt idx="14">
                  <c:v>0.66331812499999998</c:v>
                </c:pt>
                <c:pt idx="15">
                  <c:v>0.67804326500000001</c:v>
                </c:pt>
                <c:pt idx="16">
                  <c:v>0.67176611900000005</c:v>
                </c:pt>
                <c:pt idx="17">
                  <c:v>0.66548897299999998</c:v>
                </c:pt>
                <c:pt idx="18">
                  <c:v>0.65921182700000003</c:v>
                </c:pt>
                <c:pt idx="19">
                  <c:v>0.67229353300000005</c:v>
                </c:pt>
                <c:pt idx="20">
                  <c:v>0.68537523899999997</c:v>
                </c:pt>
                <c:pt idx="21">
                  <c:v>0.698456945</c:v>
                </c:pt>
                <c:pt idx="22">
                  <c:v>0.71153865100000002</c:v>
                </c:pt>
                <c:pt idx="23">
                  <c:v>0.72462035700000005</c:v>
                </c:pt>
                <c:pt idx="24">
                  <c:v>0.73770206299999996</c:v>
                </c:pt>
                <c:pt idx="25">
                  <c:v>0.75078376899999999</c:v>
                </c:pt>
                <c:pt idx="26">
                  <c:v>0.75986571000000003</c:v>
                </c:pt>
                <c:pt idx="27">
                  <c:v>0.76894764999999998</c:v>
                </c:pt>
                <c:pt idx="28">
                  <c:v>0.77802959100000002</c:v>
                </c:pt>
                <c:pt idx="29">
                  <c:v>0.78711153099999998</c:v>
                </c:pt>
                <c:pt idx="30">
                  <c:v>0.79619347200000001</c:v>
                </c:pt>
                <c:pt idx="31">
                  <c:v>0.80527541300000005</c:v>
                </c:pt>
                <c:pt idx="32">
                  <c:v>0.81435735300000001</c:v>
                </c:pt>
                <c:pt idx="33">
                  <c:v>0.82070962999999997</c:v>
                </c:pt>
                <c:pt idx="34">
                  <c:v>0.82706190599999996</c:v>
                </c:pt>
                <c:pt idx="35">
                  <c:v>0.83341418199999995</c:v>
                </c:pt>
                <c:pt idx="36">
                  <c:v>0.83976645900000002</c:v>
                </c:pt>
                <c:pt idx="37">
                  <c:v>0.84611873500000001</c:v>
                </c:pt>
                <c:pt idx="38">
                  <c:v>0.85247101199999997</c:v>
                </c:pt>
                <c:pt idx="39">
                  <c:v>0.85882328799999996</c:v>
                </c:pt>
                <c:pt idx="40">
                  <c:v>0.86517556399999995</c:v>
                </c:pt>
                <c:pt idx="41">
                  <c:v>0.87152784100000003</c:v>
                </c:pt>
                <c:pt idx="42">
                  <c:v>0.87788011700000002</c:v>
                </c:pt>
                <c:pt idx="43">
                  <c:v>0.88423239399999998</c:v>
                </c:pt>
                <c:pt idx="44">
                  <c:v>0.89058466999999997</c:v>
                </c:pt>
                <c:pt idx="45">
                  <c:v>0.89693694599999996</c:v>
                </c:pt>
                <c:pt idx="46">
                  <c:v>0.90328922300000003</c:v>
                </c:pt>
                <c:pt idx="47">
                  <c:v>0.90964149900000002</c:v>
                </c:pt>
                <c:pt idx="48">
                  <c:v>0.91599377599999998</c:v>
                </c:pt>
                <c:pt idx="49">
                  <c:v>0.91917256199999997</c:v>
                </c:pt>
                <c:pt idx="50">
                  <c:v>0.92235134799999996</c:v>
                </c:pt>
                <c:pt idx="51">
                  <c:v>0.92553013399999995</c:v>
                </c:pt>
                <c:pt idx="52">
                  <c:v>0.92870891899999997</c:v>
                </c:pt>
                <c:pt idx="53">
                  <c:v>0.93188770499999996</c:v>
                </c:pt>
                <c:pt idx="54">
                  <c:v>0.93506649100000006</c:v>
                </c:pt>
                <c:pt idx="55">
                  <c:v>0.93824527700000004</c:v>
                </c:pt>
                <c:pt idx="56">
                  <c:v>0.93323602100000003</c:v>
                </c:pt>
                <c:pt idx="57">
                  <c:v>0.92822676400000004</c:v>
                </c:pt>
                <c:pt idx="58">
                  <c:v>0.92321750700000005</c:v>
                </c:pt>
                <c:pt idx="59">
                  <c:v>0.92333261200000005</c:v>
                </c:pt>
                <c:pt idx="60">
                  <c:v>0.92344771800000003</c:v>
                </c:pt>
                <c:pt idx="61">
                  <c:v>0.92409403400000001</c:v>
                </c:pt>
                <c:pt idx="62">
                  <c:v>0.92474034999999999</c:v>
                </c:pt>
                <c:pt idx="63">
                  <c:v>0.92538666599999997</c:v>
                </c:pt>
                <c:pt idx="64">
                  <c:v>0.92603298300000003</c:v>
                </c:pt>
                <c:pt idx="65">
                  <c:v>0.92667929900000001</c:v>
                </c:pt>
                <c:pt idx="66">
                  <c:v>0.92732561499999999</c:v>
                </c:pt>
                <c:pt idx="67">
                  <c:v>0.92797193200000005</c:v>
                </c:pt>
                <c:pt idx="68">
                  <c:v>0.92861824800000003</c:v>
                </c:pt>
                <c:pt idx="69">
                  <c:v>0.92774076100000002</c:v>
                </c:pt>
                <c:pt idx="70">
                  <c:v>0.92686327400000001</c:v>
                </c:pt>
                <c:pt idx="71">
                  <c:v>0.93087387399999999</c:v>
                </c:pt>
                <c:pt idx="72">
                  <c:v>0.93488447299999999</c:v>
                </c:pt>
                <c:pt idx="73">
                  <c:v>0.938895072</c:v>
                </c:pt>
                <c:pt idx="74">
                  <c:v>0.93727819099999998</c:v>
                </c:pt>
                <c:pt idx="75">
                  <c:v>0.93566130999999997</c:v>
                </c:pt>
                <c:pt idx="76">
                  <c:v>0.93404442899999995</c:v>
                </c:pt>
                <c:pt idx="77">
                  <c:v>0.93242754800000005</c:v>
                </c:pt>
                <c:pt idx="78">
                  <c:v>0.93081066700000004</c:v>
                </c:pt>
                <c:pt idx="79">
                  <c:v>0.92919378600000002</c:v>
                </c:pt>
                <c:pt idx="80">
                  <c:v>0.92757690500000001</c:v>
                </c:pt>
                <c:pt idx="81">
                  <c:v>0.92596002399999999</c:v>
                </c:pt>
                <c:pt idx="82">
                  <c:v>0.92434314299999998</c:v>
                </c:pt>
                <c:pt idx="83">
                  <c:v>0.92272626199999996</c:v>
                </c:pt>
                <c:pt idx="84">
                  <c:v>0.92110938099999995</c:v>
                </c:pt>
                <c:pt idx="85">
                  <c:v>0.91949250000000005</c:v>
                </c:pt>
                <c:pt idx="86">
                  <c:v>0.91787561900000003</c:v>
                </c:pt>
                <c:pt idx="87">
                  <c:v>0.91625873800000002</c:v>
                </c:pt>
                <c:pt idx="88">
                  <c:v>0.914641857</c:v>
                </c:pt>
                <c:pt idx="89">
                  <c:v>0.91302497500000002</c:v>
                </c:pt>
                <c:pt idx="90">
                  <c:v>0.911408094</c:v>
                </c:pt>
                <c:pt idx="91">
                  <c:v>0.89504619699999999</c:v>
                </c:pt>
                <c:pt idx="92">
                  <c:v>0.878684299</c:v>
                </c:pt>
                <c:pt idx="93">
                  <c:v>0.87048661199999999</c:v>
                </c:pt>
                <c:pt idx="94">
                  <c:v>0.86228892400000001</c:v>
                </c:pt>
                <c:pt idx="95">
                  <c:v>0.85409123600000003</c:v>
                </c:pt>
                <c:pt idx="96">
                  <c:v>0.84589354900000002</c:v>
                </c:pt>
                <c:pt idx="97">
                  <c:v>0.83769586100000004</c:v>
                </c:pt>
                <c:pt idx="98">
                  <c:v>0.82949817299999995</c:v>
                </c:pt>
                <c:pt idx="99">
                  <c:v>0.82130048600000005</c:v>
                </c:pt>
                <c:pt idx="100">
                  <c:v>0.81310279799999996</c:v>
                </c:pt>
                <c:pt idx="101">
                  <c:v>0.80490510999999998</c:v>
                </c:pt>
                <c:pt idx="102">
                  <c:v>0.79670742299999997</c:v>
                </c:pt>
                <c:pt idx="103">
                  <c:v>0.78850973499999999</c:v>
                </c:pt>
                <c:pt idx="104">
                  <c:v>0.77071952600000004</c:v>
                </c:pt>
                <c:pt idx="105">
                  <c:v>0.75292931600000002</c:v>
                </c:pt>
                <c:pt idx="106">
                  <c:v>0.73513910699999996</c:v>
                </c:pt>
                <c:pt idx="107">
                  <c:v>0.71734889700000004</c:v>
                </c:pt>
                <c:pt idx="108">
                  <c:v>0.69955868799999998</c:v>
                </c:pt>
                <c:pt idx="109">
                  <c:v>0.66096745400000001</c:v>
                </c:pt>
                <c:pt idx="110">
                  <c:v>0.62237622000000004</c:v>
                </c:pt>
                <c:pt idx="111">
                  <c:v>0.58378498599999995</c:v>
                </c:pt>
                <c:pt idx="112">
                  <c:v>0.54519375199999998</c:v>
                </c:pt>
                <c:pt idx="113">
                  <c:v>0.506602518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5-3145-A7EE-535972E40396}"/>
            </c:ext>
          </c:extLst>
        </c:ser>
        <c:ser>
          <c:idx val="3"/>
          <c:order val="2"/>
          <c:tx>
            <c:strRef>
              <c:f>Tabelle1!$H$1</c:f>
              <c:strCache>
                <c:ptCount val="1"/>
                <c:pt idx="0">
                  <c:v>NDVI (UAV)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Tabelle1!$A$2:$A$115</c:f>
              <c:numCache>
                <c:formatCode>m/d/yy</c:formatCode>
                <c:ptCount val="114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45765</c:v>
                </c:pt>
                <c:pt idx="47">
                  <c:v>45766</c:v>
                </c:pt>
                <c:pt idx="48">
                  <c:v>45767</c:v>
                </c:pt>
                <c:pt idx="49">
                  <c:v>45768</c:v>
                </c:pt>
                <c:pt idx="50">
                  <c:v>45769</c:v>
                </c:pt>
                <c:pt idx="51">
                  <c:v>45770</c:v>
                </c:pt>
                <c:pt idx="52">
                  <c:v>45771</c:v>
                </c:pt>
                <c:pt idx="53">
                  <c:v>45772</c:v>
                </c:pt>
                <c:pt idx="54">
                  <c:v>45773</c:v>
                </c:pt>
                <c:pt idx="55">
                  <c:v>45774</c:v>
                </c:pt>
                <c:pt idx="56">
                  <c:v>45775</c:v>
                </c:pt>
                <c:pt idx="57">
                  <c:v>45776</c:v>
                </c:pt>
                <c:pt idx="58">
                  <c:v>45777</c:v>
                </c:pt>
                <c:pt idx="59">
                  <c:v>45778</c:v>
                </c:pt>
                <c:pt idx="60">
                  <c:v>45779</c:v>
                </c:pt>
                <c:pt idx="61">
                  <c:v>45780</c:v>
                </c:pt>
                <c:pt idx="62">
                  <c:v>45781</c:v>
                </c:pt>
                <c:pt idx="63">
                  <c:v>45782</c:v>
                </c:pt>
                <c:pt idx="64">
                  <c:v>45783</c:v>
                </c:pt>
                <c:pt idx="65">
                  <c:v>45784</c:v>
                </c:pt>
                <c:pt idx="66">
                  <c:v>45785</c:v>
                </c:pt>
                <c:pt idx="67">
                  <c:v>45786</c:v>
                </c:pt>
                <c:pt idx="68">
                  <c:v>45787</c:v>
                </c:pt>
                <c:pt idx="69">
                  <c:v>45788</c:v>
                </c:pt>
                <c:pt idx="70">
                  <c:v>45789</c:v>
                </c:pt>
                <c:pt idx="71">
                  <c:v>45790</c:v>
                </c:pt>
                <c:pt idx="72">
                  <c:v>45791</c:v>
                </c:pt>
                <c:pt idx="73">
                  <c:v>45792</c:v>
                </c:pt>
                <c:pt idx="74">
                  <c:v>45793</c:v>
                </c:pt>
                <c:pt idx="75">
                  <c:v>45794</c:v>
                </c:pt>
                <c:pt idx="76">
                  <c:v>45795</c:v>
                </c:pt>
                <c:pt idx="77">
                  <c:v>45796</c:v>
                </c:pt>
                <c:pt idx="78">
                  <c:v>45797</c:v>
                </c:pt>
                <c:pt idx="79">
                  <c:v>45798</c:v>
                </c:pt>
                <c:pt idx="80">
                  <c:v>45799</c:v>
                </c:pt>
                <c:pt idx="81">
                  <c:v>45800</c:v>
                </c:pt>
                <c:pt idx="82">
                  <c:v>45801</c:v>
                </c:pt>
                <c:pt idx="83">
                  <c:v>45802</c:v>
                </c:pt>
                <c:pt idx="84">
                  <c:v>45803</c:v>
                </c:pt>
                <c:pt idx="85">
                  <c:v>45804</c:v>
                </c:pt>
                <c:pt idx="86">
                  <c:v>45805</c:v>
                </c:pt>
                <c:pt idx="87">
                  <c:v>45806</c:v>
                </c:pt>
                <c:pt idx="88">
                  <c:v>45807</c:v>
                </c:pt>
                <c:pt idx="89">
                  <c:v>45808</c:v>
                </c:pt>
                <c:pt idx="90">
                  <c:v>45809</c:v>
                </c:pt>
                <c:pt idx="91">
                  <c:v>45810</c:v>
                </c:pt>
                <c:pt idx="92">
                  <c:v>45811</c:v>
                </c:pt>
                <c:pt idx="93">
                  <c:v>45812</c:v>
                </c:pt>
                <c:pt idx="94">
                  <c:v>45813</c:v>
                </c:pt>
                <c:pt idx="95">
                  <c:v>45814</c:v>
                </c:pt>
                <c:pt idx="96">
                  <c:v>45815</c:v>
                </c:pt>
                <c:pt idx="97">
                  <c:v>45816</c:v>
                </c:pt>
                <c:pt idx="98">
                  <c:v>45817</c:v>
                </c:pt>
                <c:pt idx="99">
                  <c:v>45818</c:v>
                </c:pt>
                <c:pt idx="100">
                  <c:v>45819</c:v>
                </c:pt>
                <c:pt idx="101">
                  <c:v>45820</c:v>
                </c:pt>
                <c:pt idx="102">
                  <c:v>45821</c:v>
                </c:pt>
                <c:pt idx="103">
                  <c:v>45822</c:v>
                </c:pt>
                <c:pt idx="104">
                  <c:v>45823</c:v>
                </c:pt>
                <c:pt idx="105">
                  <c:v>45824</c:v>
                </c:pt>
                <c:pt idx="106">
                  <c:v>45825</c:v>
                </c:pt>
                <c:pt idx="107">
                  <c:v>45826</c:v>
                </c:pt>
                <c:pt idx="108">
                  <c:v>45827</c:v>
                </c:pt>
                <c:pt idx="109">
                  <c:v>45828</c:v>
                </c:pt>
                <c:pt idx="110">
                  <c:v>45829</c:v>
                </c:pt>
                <c:pt idx="111">
                  <c:v>45830</c:v>
                </c:pt>
                <c:pt idx="112">
                  <c:v>45831</c:v>
                </c:pt>
                <c:pt idx="113">
                  <c:v>45832</c:v>
                </c:pt>
              </c:numCache>
            </c:numRef>
          </c:cat>
          <c:val>
            <c:numRef>
              <c:f>Tabelle1!$H$2:$H$115</c:f>
              <c:numCache>
                <c:formatCode>General</c:formatCode>
                <c:ptCount val="114"/>
                <c:pt idx="32">
                  <c:v>0.75031140779152306</c:v>
                </c:pt>
                <c:pt idx="33">
                  <c:v>0.76992560110564134</c:v>
                </c:pt>
                <c:pt idx="34">
                  <c:v>0.78953979441975963</c:v>
                </c:pt>
                <c:pt idx="35">
                  <c:v>0.80915398773387792</c:v>
                </c:pt>
                <c:pt idx="36">
                  <c:v>0.82876818104799621</c:v>
                </c:pt>
                <c:pt idx="37">
                  <c:v>0.84838237436211461</c:v>
                </c:pt>
                <c:pt idx="38">
                  <c:v>0.8679965676762329</c:v>
                </c:pt>
                <c:pt idx="39">
                  <c:v>0.88761076099035119</c:v>
                </c:pt>
                <c:pt idx="40">
                  <c:v>0.90722495430446948</c:v>
                </c:pt>
                <c:pt idx="41">
                  <c:v>0.92683914761858777</c:v>
                </c:pt>
                <c:pt idx="42">
                  <c:v>0.94645334093270606</c:v>
                </c:pt>
                <c:pt idx="43">
                  <c:v>0.92995864105754455</c:v>
                </c:pt>
                <c:pt idx="44">
                  <c:v>0.91346394118238305</c:v>
                </c:pt>
                <c:pt idx="45">
                  <c:v>0.91780848186401642</c:v>
                </c:pt>
                <c:pt idx="46">
                  <c:v>0.9221530225456499</c:v>
                </c:pt>
                <c:pt idx="47">
                  <c:v>0.92649756322728327</c:v>
                </c:pt>
                <c:pt idx="48">
                  <c:v>0.93084210390891675</c:v>
                </c:pt>
                <c:pt idx="49">
                  <c:v>0.93518664459055012</c:v>
                </c:pt>
                <c:pt idx="50">
                  <c:v>0.9395311852721836</c:v>
                </c:pt>
                <c:pt idx="51">
                  <c:v>0.94387572595381697</c:v>
                </c:pt>
                <c:pt idx="52">
                  <c:v>0.83012616076305357</c:v>
                </c:pt>
                <c:pt idx="53">
                  <c:v>0.71637659557229016</c:v>
                </c:pt>
                <c:pt idx="54">
                  <c:v>0.60262703038152676</c:v>
                </c:pt>
                <c:pt idx="55">
                  <c:v>0.48887746519076342</c:v>
                </c:pt>
                <c:pt idx="56">
                  <c:v>0.37512790000000001</c:v>
                </c:pt>
                <c:pt idx="57">
                  <c:v>0.43617781997857807</c:v>
                </c:pt>
                <c:pt idx="58">
                  <c:v>0.49722773995715619</c:v>
                </c:pt>
                <c:pt idx="59">
                  <c:v>0.55827765993573442</c:v>
                </c:pt>
                <c:pt idx="60">
                  <c:v>0.61932757991431253</c:v>
                </c:pt>
                <c:pt idx="61">
                  <c:v>0.68037749989289065</c:v>
                </c:pt>
                <c:pt idx="62">
                  <c:v>0.74142741987146876</c:v>
                </c:pt>
                <c:pt idx="63">
                  <c:v>0.80247733985004688</c:v>
                </c:pt>
                <c:pt idx="64">
                  <c:v>0.86352725982862499</c:v>
                </c:pt>
                <c:pt idx="65">
                  <c:v>0.924577179807203</c:v>
                </c:pt>
                <c:pt idx="66">
                  <c:v>0.92304912261777383</c:v>
                </c:pt>
                <c:pt idx="67">
                  <c:v>0.92152106542834455</c:v>
                </c:pt>
                <c:pt idx="68">
                  <c:v>0.91999300823891539</c:v>
                </c:pt>
                <c:pt idx="69">
                  <c:v>0.91846495104948622</c:v>
                </c:pt>
                <c:pt idx="70">
                  <c:v>0.91693689386005695</c:v>
                </c:pt>
                <c:pt idx="71">
                  <c:v>0.91540883667062778</c:v>
                </c:pt>
                <c:pt idx="72">
                  <c:v>0.91388077948119861</c:v>
                </c:pt>
                <c:pt idx="73">
                  <c:v>0.91235272229176934</c:v>
                </c:pt>
                <c:pt idx="74">
                  <c:v>0.91082466510234017</c:v>
                </c:pt>
                <c:pt idx="75">
                  <c:v>0.909296607912911</c:v>
                </c:pt>
                <c:pt idx="76">
                  <c:v>0.90776855072348173</c:v>
                </c:pt>
                <c:pt idx="77">
                  <c:v>0.90624049353405256</c:v>
                </c:pt>
                <c:pt idx="78">
                  <c:v>0.90471243634462339</c:v>
                </c:pt>
                <c:pt idx="79">
                  <c:v>0.90318437915519412</c:v>
                </c:pt>
                <c:pt idx="80">
                  <c:v>0.90165632196576495</c:v>
                </c:pt>
                <c:pt idx="81">
                  <c:v>0.90080776483275637</c:v>
                </c:pt>
                <c:pt idx="82">
                  <c:v>0.89995920769974791</c:v>
                </c:pt>
                <c:pt idx="83">
                  <c:v>0.89911065056673933</c:v>
                </c:pt>
                <c:pt idx="84">
                  <c:v>0.89826209343373087</c:v>
                </c:pt>
                <c:pt idx="85">
                  <c:v>0.89741353630072229</c:v>
                </c:pt>
                <c:pt idx="86">
                  <c:v>0.89656497916771372</c:v>
                </c:pt>
                <c:pt idx="87">
                  <c:v>0.89571642203470525</c:v>
                </c:pt>
                <c:pt idx="88">
                  <c:v>0.89486786490169667</c:v>
                </c:pt>
                <c:pt idx="89">
                  <c:v>0.8940193077686881</c:v>
                </c:pt>
                <c:pt idx="90">
                  <c:v>0.89317075063567963</c:v>
                </c:pt>
                <c:pt idx="91">
                  <c:v>0.89232219350267106</c:v>
                </c:pt>
                <c:pt idx="92">
                  <c:v>0.89147363636966259</c:v>
                </c:pt>
                <c:pt idx="93">
                  <c:v>0.89062507923665402</c:v>
                </c:pt>
                <c:pt idx="94">
                  <c:v>0.87523895365747872</c:v>
                </c:pt>
                <c:pt idx="95">
                  <c:v>0.85985282807830343</c:v>
                </c:pt>
                <c:pt idx="96">
                  <c:v>0.84446670249912814</c:v>
                </c:pt>
                <c:pt idx="97">
                  <c:v>0.82908057691995285</c:v>
                </c:pt>
                <c:pt idx="98">
                  <c:v>0.81369445134077756</c:v>
                </c:pt>
                <c:pt idx="99">
                  <c:v>0.79830832576160227</c:v>
                </c:pt>
                <c:pt idx="100">
                  <c:v>0.78292220018242697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5-3145-A7EE-535972E40396}"/>
            </c:ext>
          </c:extLst>
        </c:ser>
        <c:ser>
          <c:idx val="5"/>
          <c:order val="3"/>
          <c:tx>
            <c:strRef>
              <c:f>Tabelle1!$M$1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rgbClr val="0D116B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Tabelle1!$N$2:$N$115</c:f>
                <c:numCache>
                  <c:formatCode>General</c:formatCode>
                  <c:ptCount val="114"/>
                  <c:pt idx="36">
                    <c:v>1.1405881707795324E-2</c:v>
                  </c:pt>
                  <c:pt idx="43">
                    <c:v>7.351088523541661E-3</c:v>
                  </c:pt>
                  <c:pt idx="50">
                    <c:v>6.1291495232373332E-3</c:v>
                  </c:pt>
                  <c:pt idx="57">
                    <c:v>3.5479712236132508E-3</c:v>
                  </c:pt>
                  <c:pt idx="64">
                    <c:v>7.4888722678219449E-3</c:v>
                  </c:pt>
                  <c:pt idx="71">
                    <c:v>1.1266924787698427E-2</c:v>
                  </c:pt>
                  <c:pt idx="78">
                    <c:v>1.0409951984125643E-2</c:v>
                  </c:pt>
                  <c:pt idx="85">
                    <c:v>8.2139027925126253E-3</c:v>
                  </c:pt>
                  <c:pt idx="92">
                    <c:v>7.4284415124346295E-3</c:v>
                  </c:pt>
                  <c:pt idx="99">
                    <c:v>9.5555724872264051E-3</c:v>
                  </c:pt>
                  <c:pt idx="106">
                    <c:v>2.1863286255469079E-2</c:v>
                  </c:pt>
                  <c:pt idx="113">
                    <c:v>5.8435421824431739E-2</c:v>
                  </c:pt>
                </c:numCache>
              </c:numRef>
            </c:plus>
            <c:minus>
              <c:numRef>
                <c:f>Tabelle1!$N$2:$N$115</c:f>
                <c:numCache>
                  <c:formatCode>General</c:formatCode>
                  <c:ptCount val="114"/>
                  <c:pt idx="36">
                    <c:v>1.1405881707795324E-2</c:v>
                  </c:pt>
                  <c:pt idx="43">
                    <c:v>7.351088523541661E-3</c:v>
                  </c:pt>
                  <c:pt idx="50">
                    <c:v>6.1291495232373332E-3</c:v>
                  </c:pt>
                  <c:pt idx="57">
                    <c:v>3.5479712236132508E-3</c:v>
                  </c:pt>
                  <c:pt idx="64">
                    <c:v>7.4888722678219449E-3</c:v>
                  </c:pt>
                  <c:pt idx="71">
                    <c:v>1.1266924787698427E-2</c:v>
                  </c:pt>
                  <c:pt idx="78">
                    <c:v>1.0409951984125643E-2</c:v>
                  </c:pt>
                  <c:pt idx="85">
                    <c:v>8.2139027925126253E-3</c:v>
                  </c:pt>
                  <c:pt idx="92">
                    <c:v>7.4284415124346295E-3</c:v>
                  </c:pt>
                  <c:pt idx="99">
                    <c:v>9.5555724872264051E-3</c:v>
                  </c:pt>
                  <c:pt idx="106">
                    <c:v>2.1863286255469079E-2</c:v>
                  </c:pt>
                  <c:pt idx="113">
                    <c:v>5.8435421824431739E-2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Tabelle1!$A$2:$A$115</c:f>
              <c:numCache>
                <c:formatCode>m/d/yy</c:formatCode>
                <c:ptCount val="114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45765</c:v>
                </c:pt>
                <c:pt idx="47">
                  <c:v>45766</c:v>
                </c:pt>
                <c:pt idx="48">
                  <c:v>45767</c:v>
                </c:pt>
                <c:pt idx="49">
                  <c:v>45768</c:v>
                </c:pt>
                <c:pt idx="50">
                  <c:v>45769</c:v>
                </c:pt>
                <c:pt idx="51">
                  <c:v>45770</c:v>
                </c:pt>
                <c:pt idx="52">
                  <c:v>45771</c:v>
                </c:pt>
                <c:pt idx="53">
                  <c:v>45772</c:v>
                </c:pt>
                <c:pt idx="54">
                  <c:v>45773</c:v>
                </c:pt>
                <c:pt idx="55">
                  <c:v>45774</c:v>
                </c:pt>
                <c:pt idx="56">
                  <c:v>45775</c:v>
                </c:pt>
                <c:pt idx="57">
                  <c:v>45776</c:v>
                </c:pt>
                <c:pt idx="58">
                  <c:v>45777</c:v>
                </c:pt>
                <c:pt idx="59">
                  <c:v>45778</c:v>
                </c:pt>
                <c:pt idx="60">
                  <c:v>45779</c:v>
                </c:pt>
                <c:pt idx="61">
                  <c:v>45780</c:v>
                </c:pt>
                <c:pt idx="62">
                  <c:v>45781</c:v>
                </c:pt>
                <c:pt idx="63">
                  <c:v>45782</c:v>
                </c:pt>
                <c:pt idx="64">
                  <c:v>45783</c:v>
                </c:pt>
                <c:pt idx="65">
                  <c:v>45784</c:v>
                </c:pt>
                <c:pt idx="66">
                  <c:v>45785</c:v>
                </c:pt>
                <c:pt idx="67">
                  <c:v>45786</c:v>
                </c:pt>
                <c:pt idx="68">
                  <c:v>45787</c:v>
                </c:pt>
                <c:pt idx="69">
                  <c:v>45788</c:v>
                </c:pt>
                <c:pt idx="70">
                  <c:v>45789</c:v>
                </c:pt>
                <c:pt idx="71">
                  <c:v>45790</c:v>
                </c:pt>
                <c:pt idx="72">
                  <c:v>45791</c:v>
                </c:pt>
                <c:pt idx="73">
                  <c:v>45792</c:v>
                </c:pt>
                <c:pt idx="74">
                  <c:v>45793</c:v>
                </c:pt>
                <c:pt idx="75">
                  <c:v>45794</c:v>
                </c:pt>
                <c:pt idx="76">
                  <c:v>45795</c:v>
                </c:pt>
                <c:pt idx="77">
                  <c:v>45796</c:v>
                </c:pt>
                <c:pt idx="78">
                  <c:v>45797</c:v>
                </c:pt>
                <c:pt idx="79">
                  <c:v>45798</c:v>
                </c:pt>
                <c:pt idx="80">
                  <c:v>45799</c:v>
                </c:pt>
                <c:pt idx="81">
                  <c:v>45800</c:v>
                </c:pt>
                <c:pt idx="82">
                  <c:v>45801</c:v>
                </c:pt>
                <c:pt idx="83">
                  <c:v>45802</c:v>
                </c:pt>
                <c:pt idx="84">
                  <c:v>45803</c:v>
                </c:pt>
                <c:pt idx="85">
                  <c:v>45804</c:v>
                </c:pt>
                <c:pt idx="86">
                  <c:v>45805</c:v>
                </c:pt>
                <c:pt idx="87">
                  <c:v>45806</c:v>
                </c:pt>
                <c:pt idx="88">
                  <c:v>45807</c:v>
                </c:pt>
                <c:pt idx="89">
                  <c:v>45808</c:v>
                </c:pt>
                <c:pt idx="90">
                  <c:v>45809</c:v>
                </c:pt>
                <c:pt idx="91">
                  <c:v>45810</c:v>
                </c:pt>
                <c:pt idx="92">
                  <c:v>45811</c:v>
                </c:pt>
                <c:pt idx="93">
                  <c:v>45812</c:v>
                </c:pt>
                <c:pt idx="94">
                  <c:v>45813</c:v>
                </c:pt>
                <c:pt idx="95">
                  <c:v>45814</c:v>
                </c:pt>
                <c:pt idx="96">
                  <c:v>45815</c:v>
                </c:pt>
                <c:pt idx="97">
                  <c:v>45816</c:v>
                </c:pt>
                <c:pt idx="98">
                  <c:v>45817</c:v>
                </c:pt>
                <c:pt idx="99">
                  <c:v>45818</c:v>
                </c:pt>
                <c:pt idx="100">
                  <c:v>45819</c:v>
                </c:pt>
                <c:pt idx="101">
                  <c:v>45820</c:v>
                </c:pt>
                <c:pt idx="102">
                  <c:v>45821</c:v>
                </c:pt>
                <c:pt idx="103">
                  <c:v>45822</c:v>
                </c:pt>
                <c:pt idx="104">
                  <c:v>45823</c:v>
                </c:pt>
                <c:pt idx="105">
                  <c:v>45824</c:v>
                </c:pt>
                <c:pt idx="106">
                  <c:v>45825</c:v>
                </c:pt>
                <c:pt idx="107">
                  <c:v>45826</c:v>
                </c:pt>
                <c:pt idx="108">
                  <c:v>45827</c:v>
                </c:pt>
                <c:pt idx="109">
                  <c:v>45828</c:v>
                </c:pt>
                <c:pt idx="110">
                  <c:v>45829</c:v>
                </c:pt>
                <c:pt idx="111">
                  <c:v>45830</c:v>
                </c:pt>
                <c:pt idx="112">
                  <c:v>45831</c:v>
                </c:pt>
                <c:pt idx="113">
                  <c:v>45832</c:v>
                </c:pt>
              </c:numCache>
            </c:numRef>
          </c:cat>
          <c:val>
            <c:numRef>
              <c:f>Tabelle1!$M$2:$M$115</c:f>
              <c:numCache>
                <c:formatCode>General</c:formatCode>
                <c:ptCount val="114"/>
                <c:pt idx="36">
                  <c:v>0.49574986048543013</c:v>
                </c:pt>
                <c:pt idx="37">
                  <c:v>0.49697777777361302</c:v>
                </c:pt>
                <c:pt idx="38">
                  <c:v>0.49820569506179579</c:v>
                </c:pt>
                <c:pt idx="39">
                  <c:v>0.49943361234997868</c:v>
                </c:pt>
                <c:pt idx="40">
                  <c:v>0.50066152963816157</c:v>
                </c:pt>
                <c:pt idx="41">
                  <c:v>0.50188944692634441</c:v>
                </c:pt>
                <c:pt idx="42">
                  <c:v>0.50311736421452735</c:v>
                </c:pt>
                <c:pt idx="43">
                  <c:v>0.50434528150271019</c:v>
                </c:pt>
                <c:pt idx="44">
                  <c:v>0.48303114685274401</c:v>
                </c:pt>
                <c:pt idx="45">
                  <c:v>0.46171701220277789</c:v>
                </c:pt>
                <c:pt idx="46">
                  <c:v>0.44040287755281171</c:v>
                </c:pt>
                <c:pt idx="47">
                  <c:v>0.41908874290284548</c:v>
                </c:pt>
                <c:pt idx="48">
                  <c:v>0.39777460825287941</c:v>
                </c:pt>
                <c:pt idx="49">
                  <c:v>0.37646047360291318</c:v>
                </c:pt>
                <c:pt idx="50">
                  <c:v>0.35514633895294712</c:v>
                </c:pt>
                <c:pt idx="51">
                  <c:v>0.36501477404599658</c:v>
                </c:pt>
                <c:pt idx="52">
                  <c:v>0.37488320913904599</c:v>
                </c:pt>
                <c:pt idx="53">
                  <c:v>0.38475164423209562</c:v>
                </c:pt>
                <c:pt idx="54">
                  <c:v>0.39462007932514509</c:v>
                </c:pt>
                <c:pt idx="55">
                  <c:v>0.40448851441819461</c:v>
                </c:pt>
                <c:pt idx="56">
                  <c:v>0.41435694951124408</c:v>
                </c:pt>
                <c:pt idx="57">
                  <c:v>0.4242253846042936</c:v>
                </c:pt>
                <c:pt idx="58">
                  <c:v>0.42436312341033477</c:v>
                </c:pt>
                <c:pt idx="59">
                  <c:v>0.42450086221637612</c:v>
                </c:pt>
                <c:pt idx="60">
                  <c:v>0.42463860102241729</c:v>
                </c:pt>
                <c:pt idx="61">
                  <c:v>0.42477633982845853</c:v>
                </c:pt>
                <c:pt idx="62">
                  <c:v>0.42491407863449981</c:v>
                </c:pt>
                <c:pt idx="63">
                  <c:v>0.42505181744054099</c:v>
                </c:pt>
                <c:pt idx="64">
                  <c:v>0.42518955624658222</c:v>
                </c:pt>
                <c:pt idx="65">
                  <c:v>0.42364103342907811</c:v>
                </c:pt>
                <c:pt idx="66">
                  <c:v>0.42209251061157382</c:v>
                </c:pt>
                <c:pt idx="67">
                  <c:v>0.42054398779406971</c:v>
                </c:pt>
                <c:pt idx="68">
                  <c:v>0.41899546497656548</c:v>
                </c:pt>
                <c:pt idx="69">
                  <c:v>0.41744694215906131</c:v>
                </c:pt>
                <c:pt idx="70">
                  <c:v>0.41589841934155708</c:v>
                </c:pt>
                <c:pt idx="71">
                  <c:v>0.41434989652405291</c:v>
                </c:pt>
                <c:pt idx="72">
                  <c:v>0.41173935379788018</c:v>
                </c:pt>
                <c:pt idx="73">
                  <c:v>0.4091288110717074</c:v>
                </c:pt>
                <c:pt idx="74">
                  <c:v>0.40651826834553467</c:v>
                </c:pt>
                <c:pt idx="75">
                  <c:v>0.40390772561936189</c:v>
                </c:pt>
                <c:pt idx="76">
                  <c:v>0.40129718289318922</c:v>
                </c:pt>
                <c:pt idx="77">
                  <c:v>0.39868664016701638</c:v>
                </c:pt>
                <c:pt idx="78">
                  <c:v>0.39607609744084371</c:v>
                </c:pt>
                <c:pt idx="79">
                  <c:v>0.400660212345891</c:v>
                </c:pt>
                <c:pt idx="80">
                  <c:v>0.40524432725093829</c:v>
                </c:pt>
                <c:pt idx="81">
                  <c:v>0.40982844215598557</c:v>
                </c:pt>
                <c:pt idx="82">
                  <c:v>0.41441255706103292</c:v>
                </c:pt>
                <c:pt idx="83">
                  <c:v>0.41899667196608009</c:v>
                </c:pt>
                <c:pt idx="84">
                  <c:v>0.42358078687112738</c:v>
                </c:pt>
                <c:pt idx="85">
                  <c:v>0.42816490177617472</c:v>
                </c:pt>
                <c:pt idx="86">
                  <c:v>0.41924854600275813</c:v>
                </c:pt>
                <c:pt idx="87">
                  <c:v>0.41033219022934159</c:v>
                </c:pt>
                <c:pt idx="88">
                  <c:v>0.40141583445592499</c:v>
                </c:pt>
                <c:pt idx="89">
                  <c:v>0.39249947868250851</c:v>
                </c:pt>
                <c:pt idx="90">
                  <c:v>0.38358312290909191</c:v>
                </c:pt>
                <c:pt idx="91">
                  <c:v>0.37466676713567532</c:v>
                </c:pt>
                <c:pt idx="92">
                  <c:v>0.36575041136225872</c:v>
                </c:pt>
                <c:pt idx="93">
                  <c:v>0.35538950685212622</c:v>
                </c:pt>
                <c:pt idx="94">
                  <c:v>0.34502860234199367</c:v>
                </c:pt>
                <c:pt idx="95">
                  <c:v>0.33466769783186112</c:v>
                </c:pt>
                <c:pt idx="96">
                  <c:v>0.32430679332172863</c:v>
                </c:pt>
                <c:pt idx="97">
                  <c:v>0.31394588881159602</c:v>
                </c:pt>
                <c:pt idx="98">
                  <c:v>0.30358498430146352</c:v>
                </c:pt>
                <c:pt idx="99">
                  <c:v>0.29322407979133103</c:v>
                </c:pt>
                <c:pt idx="100">
                  <c:v>0.27682773051850113</c:v>
                </c:pt>
                <c:pt idx="101">
                  <c:v>0.26043138124567111</c:v>
                </c:pt>
                <c:pt idx="102">
                  <c:v>0.24403503197284121</c:v>
                </c:pt>
                <c:pt idx="103">
                  <c:v>0.22763868270001131</c:v>
                </c:pt>
                <c:pt idx="104">
                  <c:v>0.21124233342718141</c:v>
                </c:pt>
                <c:pt idx="105">
                  <c:v>0.19484598415435139</c:v>
                </c:pt>
                <c:pt idx="106">
                  <c:v>0.17844963488152149</c:v>
                </c:pt>
                <c:pt idx="107">
                  <c:v>0.16205328560869159</c:v>
                </c:pt>
                <c:pt idx="108">
                  <c:v>0.1456569363358616</c:v>
                </c:pt>
                <c:pt idx="109">
                  <c:v>0.1292605870630317</c:v>
                </c:pt>
                <c:pt idx="110">
                  <c:v>0.1128642377902018</c:v>
                </c:pt>
                <c:pt idx="111">
                  <c:v>9.6467888517371869E-2</c:v>
                </c:pt>
                <c:pt idx="112">
                  <c:v>8.0071539244541939E-2</c:v>
                </c:pt>
                <c:pt idx="113">
                  <c:v>6.3675189971711996E-2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E5-3145-A7EE-535972E40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88656"/>
        <c:axId val="124090576"/>
      </c:lineChart>
      <c:lineChart>
        <c:grouping val="standard"/>
        <c:varyColors val="0"/>
        <c:ser>
          <c:idx val="4"/>
          <c:order val="4"/>
          <c:tx>
            <c:strRef>
              <c:f>Tabelle1!$J$1</c:f>
              <c:strCache>
                <c:ptCount val="1"/>
                <c:pt idx="0">
                  <c:v>PORO [mmol m-2 s-1]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Tabelle1!$K$2:$K$115</c:f>
                <c:numCache>
                  <c:formatCode>General</c:formatCode>
                  <c:ptCount val="114"/>
                  <c:pt idx="36">
                    <c:v>0.55483994847257645</c:v>
                  </c:pt>
                  <c:pt idx="43">
                    <c:v>0.21871635079541543</c:v>
                  </c:pt>
                  <c:pt idx="50">
                    <c:v>0.49149593484407778</c:v>
                  </c:pt>
                  <c:pt idx="57">
                    <c:v>0.32848860239704197</c:v>
                  </c:pt>
                  <c:pt idx="64">
                    <c:v>0.75985378710497797</c:v>
                  </c:pt>
                  <c:pt idx="71">
                    <c:v>1.0922199615665538</c:v>
                  </c:pt>
                  <c:pt idx="78">
                    <c:v>0.46638086486380581</c:v>
                  </c:pt>
                  <c:pt idx="85">
                    <c:v>0.58442754517181628</c:v>
                  </c:pt>
                  <c:pt idx="92">
                    <c:v>0.38445478096754482</c:v>
                  </c:pt>
                  <c:pt idx="99">
                    <c:v>0.39602789704526475</c:v>
                  </c:pt>
                  <c:pt idx="106">
                    <c:v>2.3098299257119095</c:v>
                  </c:pt>
                </c:numCache>
              </c:numRef>
            </c:plus>
            <c:minus>
              <c:numRef>
                <c:f>Tabelle1!$K$2:$K$115</c:f>
                <c:numCache>
                  <c:formatCode>General</c:formatCode>
                  <c:ptCount val="114"/>
                  <c:pt idx="36">
                    <c:v>0.55483994847257645</c:v>
                  </c:pt>
                  <c:pt idx="43">
                    <c:v>0.21871635079541543</c:v>
                  </c:pt>
                  <c:pt idx="50">
                    <c:v>0.49149593484407778</c:v>
                  </c:pt>
                  <c:pt idx="57">
                    <c:v>0.32848860239704197</c:v>
                  </c:pt>
                  <c:pt idx="64">
                    <c:v>0.75985378710497797</c:v>
                  </c:pt>
                  <c:pt idx="71">
                    <c:v>1.0922199615665538</c:v>
                  </c:pt>
                  <c:pt idx="78">
                    <c:v>0.46638086486380581</c:v>
                  </c:pt>
                  <c:pt idx="85">
                    <c:v>0.58442754517181628</c:v>
                  </c:pt>
                  <c:pt idx="92">
                    <c:v>0.38445478096754482</c:v>
                  </c:pt>
                  <c:pt idx="99">
                    <c:v>0.39602789704526475</c:v>
                  </c:pt>
                  <c:pt idx="106">
                    <c:v>2.3098299257119095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Tabelle1!$A$2:$A$115</c:f>
              <c:numCache>
                <c:formatCode>m/d/yy</c:formatCode>
                <c:ptCount val="114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45765</c:v>
                </c:pt>
                <c:pt idx="47">
                  <c:v>45766</c:v>
                </c:pt>
                <c:pt idx="48">
                  <c:v>45767</c:v>
                </c:pt>
                <c:pt idx="49">
                  <c:v>45768</c:v>
                </c:pt>
                <c:pt idx="50">
                  <c:v>45769</c:v>
                </c:pt>
                <c:pt idx="51">
                  <c:v>45770</c:v>
                </c:pt>
                <c:pt idx="52">
                  <c:v>45771</c:v>
                </c:pt>
                <c:pt idx="53">
                  <c:v>45772</c:v>
                </c:pt>
                <c:pt idx="54">
                  <c:v>45773</c:v>
                </c:pt>
                <c:pt idx="55">
                  <c:v>45774</c:v>
                </c:pt>
                <c:pt idx="56">
                  <c:v>45775</c:v>
                </c:pt>
                <c:pt idx="57">
                  <c:v>45776</c:v>
                </c:pt>
                <c:pt idx="58">
                  <c:v>45777</c:v>
                </c:pt>
                <c:pt idx="59">
                  <c:v>45778</c:v>
                </c:pt>
                <c:pt idx="60">
                  <c:v>45779</c:v>
                </c:pt>
                <c:pt idx="61">
                  <c:v>45780</c:v>
                </c:pt>
                <c:pt idx="62">
                  <c:v>45781</c:v>
                </c:pt>
                <c:pt idx="63">
                  <c:v>45782</c:v>
                </c:pt>
                <c:pt idx="64">
                  <c:v>45783</c:v>
                </c:pt>
                <c:pt idx="65">
                  <c:v>45784</c:v>
                </c:pt>
                <c:pt idx="66">
                  <c:v>45785</c:v>
                </c:pt>
                <c:pt idx="67">
                  <c:v>45786</c:v>
                </c:pt>
                <c:pt idx="68">
                  <c:v>45787</c:v>
                </c:pt>
                <c:pt idx="69">
                  <c:v>45788</c:v>
                </c:pt>
                <c:pt idx="70">
                  <c:v>45789</c:v>
                </c:pt>
                <c:pt idx="71">
                  <c:v>45790</c:v>
                </c:pt>
                <c:pt idx="72">
                  <c:v>45791</c:v>
                </c:pt>
                <c:pt idx="73">
                  <c:v>45792</c:v>
                </c:pt>
                <c:pt idx="74">
                  <c:v>45793</c:v>
                </c:pt>
                <c:pt idx="75">
                  <c:v>45794</c:v>
                </c:pt>
                <c:pt idx="76">
                  <c:v>45795</c:v>
                </c:pt>
                <c:pt idx="77">
                  <c:v>45796</c:v>
                </c:pt>
                <c:pt idx="78">
                  <c:v>45797</c:v>
                </c:pt>
                <c:pt idx="79">
                  <c:v>45798</c:v>
                </c:pt>
                <c:pt idx="80">
                  <c:v>45799</c:v>
                </c:pt>
                <c:pt idx="81">
                  <c:v>45800</c:v>
                </c:pt>
                <c:pt idx="82">
                  <c:v>45801</c:v>
                </c:pt>
                <c:pt idx="83">
                  <c:v>45802</c:v>
                </c:pt>
                <c:pt idx="84">
                  <c:v>45803</c:v>
                </c:pt>
                <c:pt idx="85">
                  <c:v>45804</c:v>
                </c:pt>
                <c:pt idx="86">
                  <c:v>45805</c:v>
                </c:pt>
                <c:pt idx="87">
                  <c:v>45806</c:v>
                </c:pt>
                <c:pt idx="88">
                  <c:v>45807</c:v>
                </c:pt>
                <c:pt idx="89">
                  <c:v>45808</c:v>
                </c:pt>
                <c:pt idx="90">
                  <c:v>45809</c:v>
                </c:pt>
                <c:pt idx="91">
                  <c:v>45810</c:v>
                </c:pt>
                <c:pt idx="92">
                  <c:v>45811</c:v>
                </c:pt>
                <c:pt idx="93">
                  <c:v>45812</c:v>
                </c:pt>
                <c:pt idx="94">
                  <c:v>45813</c:v>
                </c:pt>
                <c:pt idx="95">
                  <c:v>45814</c:v>
                </c:pt>
                <c:pt idx="96">
                  <c:v>45815</c:v>
                </c:pt>
                <c:pt idx="97">
                  <c:v>45816</c:v>
                </c:pt>
                <c:pt idx="98">
                  <c:v>45817</c:v>
                </c:pt>
                <c:pt idx="99">
                  <c:v>45818</c:v>
                </c:pt>
                <c:pt idx="100">
                  <c:v>45819</c:v>
                </c:pt>
                <c:pt idx="101">
                  <c:v>45820</c:v>
                </c:pt>
                <c:pt idx="102">
                  <c:v>45821</c:v>
                </c:pt>
                <c:pt idx="103">
                  <c:v>45822</c:v>
                </c:pt>
                <c:pt idx="104">
                  <c:v>45823</c:v>
                </c:pt>
                <c:pt idx="105">
                  <c:v>45824</c:v>
                </c:pt>
                <c:pt idx="106">
                  <c:v>45825</c:v>
                </c:pt>
                <c:pt idx="107">
                  <c:v>45826</c:v>
                </c:pt>
                <c:pt idx="108">
                  <c:v>45827</c:v>
                </c:pt>
                <c:pt idx="109">
                  <c:v>45828</c:v>
                </c:pt>
                <c:pt idx="110">
                  <c:v>45829</c:v>
                </c:pt>
                <c:pt idx="111">
                  <c:v>45830</c:v>
                </c:pt>
                <c:pt idx="112">
                  <c:v>45831</c:v>
                </c:pt>
                <c:pt idx="113">
                  <c:v>45832</c:v>
                </c:pt>
              </c:numCache>
            </c:numRef>
          </c:cat>
          <c:val>
            <c:numRef>
              <c:f>Tabelle1!$J$2:$J$115</c:f>
              <c:numCache>
                <c:formatCode>General</c:formatCode>
                <c:ptCount val="114"/>
                <c:pt idx="36">
                  <c:v>9.870000000000001</c:v>
                </c:pt>
                <c:pt idx="37">
                  <c:v>8.9328571428571433</c:v>
                </c:pt>
                <c:pt idx="38">
                  <c:v>7.9957142857142864</c:v>
                </c:pt>
                <c:pt idx="39">
                  <c:v>7.0585714285714287</c:v>
                </c:pt>
                <c:pt idx="40">
                  <c:v>6.1214285714285719</c:v>
                </c:pt>
                <c:pt idx="41">
                  <c:v>5.1842857142857142</c:v>
                </c:pt>
                <c:pt idx="42">
                  <c:v>4.2471428571428564</c:v>
                </c:pt>
                <c:pt idx="43">
                  <c:v>3.31</c:v>
                </c:pt>
                <c:pt idx="44">
                  <c:v>3.2761904761904761</c:v>
                </c:pt>
                <c:pt idx="45">
                  <c:v>3.2423809523809521</c:v>
                </c:pt>
                <c:pt idx="46">
                  <c:v>3.2085714285714282</c:v>
                </c:pt>
                <c:pt idx="47">
                  <c:v>3.1747619047619051</c:v>
                </c:pt>
                <c:pt idx="48">
                  <c:v>3.1409523809523812</c:v>
                </c:pt>
                <c:pt idx="49">
                  <c:v>3.1071428571428572</c:v>
                </c:pt>
                <c:pt idx="50">
                  <c:v>3.0733333333333328</c:v>
                </c:pt>
                <c:pt idx="51">
                  <c:v>2.9628571428571431</c:v>
                </c:pt>
                <c:pt idx="52">
                  <c:v>2.852380952380952</c:v>
                </c:pt>
                <c:pt idx="53">
                  <c:v>2.7419047619047618</c:v>
                </c:pt>
                <c:pt idx="54">
                  <c:v>2.6314285714285708</c:v>
                </c:pt>
                <c:pt idx="55">
                  <c:v>2.5209523809523811</c:v>
                </c:pt>
                <c:pt idx="56">
                  <c:v>2.41047619047619</c:v>
                </c:pt>
                <c:pt idx="57">
                  <c:v>2.2999999999999998</c:v>
                </c:pt>
                <c:pt idx="58">
                  <c:v>2.6104761904761902</c:v>
                </c:pt>
                <c:pt idx="59">
                  <c:v>2.920952380952381</c:v>
                </c:pt>
                <c:pt idx="60">
                  <c:v>3.2314285714285709</c:v>
                </c:pt>
                <c:pt idx="61">
                  <c:v>3.5419047619047621</c:v>
                </c:pt>
                <c:pt idx="62">
                  <c:v>3.852380952380952</c:v>
                </c:pt>
                <c:pt idx="63">
                  <c:v>4.1628571428571428</c:v>
                </c:pt>
                <c:pt idx="64">
                  <c:v>4.4733333333333336</c:v>
                </c:pt>
                <c:pt idx="65">
                  <c:v>4.5795238095238098</c:v>
                </c:pt>
                <c:pt idx="66">
                  <c:v>4.6857142857142859</c:v>
                </c:pt>
                <c:pt idx="67">
                  <c:v>4.7919047619047621</c:v>
                </c:pt>
                <c:pt idx="68">
                  <c:v>4.8980952380952374</c:v>
                </c:pt>
                <c:pt idx="69">
                  <c:v>5.0042857142857136</c:v>
                </c:pt>
                <c:pt idx="70">
                  <c:v>5.1104761904761897</c:v>
                </c:pt>
                <c:pt idx="71">
                  <c:v>5.2166666666666659</c:v>
                </c:pt>
                <c:pt idx="72">
                  <c:v>5.3552380952380947</c:v>
                </c:pt>
                <c:pt idx="73">
                  <c:v>5.4938095238095226</c:v>
                </c:pt>
                <c:pt idx="74">
                  <c:v>5.6323809523809523</c:v>
                </c:pt>
                <c:pt idx="75">
                  <c:v>5.7709523809523802</c:v>
                </c:pt>
                <c:pt idx="76">
                  <c:v>5.909523809523809</c:v>
                </c:pt>
                <c:pt idx="77">
                  <c:v>6.0480952380952377</c:v>
                </c:pt>
                <c:pt idx="78">
                  <c:v>6.1866666666666674</c:v>
                </c:pt>
                <c:pt idx="79">
                  <c:v>5.8171428571428567</c:v>
                </c:pt>
                <c:pt idx="80">
                  <c:v>5.4476190476190478</c:v>
                </c:pt>
                <c:pt idx="81">
                  <c:v>5.078095238095238</c:v>
                </c:pt>
                <c:pt idx="82">
                  <c:v>4.7085714285714282</c:v>
                </c:pt>
                <c:pt idx="83">
                  <c:v>4.3390476190476193</c:v>
                </c:pt>
                <c:pt idx="84">
                  <c:v>3.969523809523809</c:v>
                </c:pt>
                <c:pt idx="85">
                  <c:v>3.6</c:v>
                </c:pt>
                <c:pt idx="86">
                  <c:v>3.456390977443609</c:v>
                </c:pt>
                <c:pt idx="87">
                  <c:v>3.3127819548872179</c:v>
                </c:pt>
                <c:pt idx="88">
                  <c:v>3.1691729323308269</c:v>
                </c:pt>
                <c:pt idx="89">
                  <c:v>3.0255639097744358</c:v>
                </c:pt>
                <c:pt idx="90">
                  <c:v>2.8819548872180452</c:v>
                </c:pt>
                <c:pt idx="91">
                  <c:v>2.7383458646616541</c:v>
                </c:pt>
                <c:pt idx="92">
                  <c:v>2.594736842105263</c:v>
                </c:pt>
                <c:pt idx="93">
                  <c:v>2.8869172932330831</c:v>
                </c:pt>
                <c:pt idx="94">
                  <c:v>3.1790977443609019</c:v>
                </c:pt>
                <c:pt idx="95">
                  <c:v>3.471278195488722</c:v>
                </c:pt>
                <c:pt idx="96">
                  <c:v>3.7634586466165421</c:v>
                </c:pt>
                <c:pt idx="97">
                  <c:v>4.0556390977443613</c:v>
                </c:pt>
                <c:pt idx="98">
                  <c:v>4.3478195488721809</c:v>
                </c:pt>
                <c:pt idx="99">
                  <c:v>4.6400000000000006</c:v>
                </c:pt>
                <c:pt idx="100">
                  <c:v>5.168571428571429</c:v>
                </c:pt>
                <c:pt idx="101">
                  <c:v>5.6971428571428584</c:v>
                </c:pt>
                <c:pt idx="102">
                  <c:v>6.225714285714286</c:v>
                </c:pt>
                <c:pt idx="103">
                  <c:v>6.7542857142857136</c:v>
                </c:pt>
                <c:pt idx="104">
                  <c:v>7.2828571428571429</c:v>
                </c:pt>
                <c:pt idx="105">
                  <c:v>7.8114285714285714</c:v>
                </c:pt>
                <c:pt idx="106">
                  <c:v>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E5-3145-A7EE-535972E40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362064"/>
        <c:axId val="584359104"/>
      </c:lineChart>
      <c:dateAx>
        <c:axId val="124088656"/>
        <c:scaling>
          <c:orientation val="minMax"/>
          <c:min val="457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Datum</a:t>
                </a:r>
              </a:p>
            </c:rich>
          </c:tx>
          <c:layout>
            <c:manualLayout>
              <c:xMode val="edge"/>
              <c:yMode val="edge"/>
              <c:x val="0.44611930641033121"/>
              <c:y val="0.7600475651373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90576"/>
        <c:crosses val="autoZero"/>
        <c:auto val="1"/>
        <c:lblOffset val="100"/>
        <c:baseTimeUnit val="days"/>
        <c:majorUnit val="10"/>
        <c:majorTimeUnit val="days"/>
        <c:minorUnit val="2"/>
        <c:minorTimeUnit val="days"/>
      </c:dateAx>
      <c:valAx>
        <c:axId val="1240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Indizes,</a:t>
                </a:r>
                <a:r>
                  <a:rPr lang="de-DE" sz="1200" baseline="0"/>
                  <a:t> PM</a:t>
                </a:r>
                <a:endParaRPr lang="de-DE" sz="1200" b="0"/>
              </a:p>
            </c:rich>
          </c:tx>
          <c:layout>
            <c:manualLayout>
              <c:xMode val="edge"/>
              <c:yMode val="edge"/>
              <c:x val="2.6876991553505349E-3"/>
              <c:y val="0.22928937358994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88656"/>
        <c:crosses val="autoZero"/>
        <c:crossBetween val="between"/>
        <c:majorUnit val="0.2"/>
      </c:valAx>
      <c:valAx>
        <c:axId val="584359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i="0" u="none" strike="noStrike" baseline="0">
                    <a:effectLst/>
                  </a:rPr>
                  <a:t>PORO [mmol m-2 s-1] </a:t>
                </a:r>
                <a:r>
                  <a:rPr lang="de-DE" sz="1200" b="0" i="0" u="none" strike="noStrike" baseline="0"/>
                  <a:t> </a:t>
                </a:r>
                <a:endParaRPr lang="de-DE" sz="1200" b="0"/>
              </a:p>
            </c:rich>
          </c:tx>
          <c:layout>
            <c:manualLayout>
              <c:xMode val="edge"/>
              <c:yMode val="edge"/>
              <c:x val="0.94059499062516605"/>
              <c:y val="0.11006637942970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362064"/>
        <c:crosses val="max"/>
        <c:crossBetween val="between"/>
      </c:valAx>
      <c:dateAx>
        <c:axId val="58436206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584359104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 sz="1200" b="1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n)  NDVI (UAV B03/B05) </a:t>
            </a:r>
            <a:r>
              <a:rPr lang="de-DE" sz="1200" b="1" i="0" u="none" strike="noStrike" cap="none" normalizeH="0" baseline="0"/>
              <a:t>/ </a:t>
            </a:r>
            <a:r>
              <a:rPr lang="de-DE" sz="1200" b="1" i="0" u="none" strike="noStrike" cap="none" normalizeH="0" baseline="0">
                <a:effectLst/>
              </a:rPr>
              <a:t>Wassergehalt [g]</a:t>
            </a:r>
            <a:r>
              <a:rPr lang="de-DE" sz="1200" b="0" i="0" u="none" strike="noStrike" cap="none" normalizeH="0" baseline="0"/>
              <a:t> 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NDMI (S2 B08/B11)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3903643400507"/>
                  <c:y val="-4.667344706911635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-53.648x + 106.34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0.119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Tabelle1!$H$38:$H$102</c:f>
              <c:numCache>
                <c:formatCode>General</c:formatCode>
                <c:ptCount val="65"/>
                <c:pt idx="0">
                  <c:v>0.82876818104799621</c:v>
                </c:pt>
                <c:pt idx="1">
                  <c:v>0.84838237436211461</c:v>
                </c:pt>
                <c:pt idx="2">
                  <c:v>0.8679965676762329</c:v>
                </c:pt>
                <c:pt idx="3">
                  <c:v>0.88761076099035119</c:v>
                </c:pt>
                <c:pt idx="4">
                  <c:v>0.90722495430446948</c:v>
                </c:pt>
                <c:pt idx="5">
                  <c:v>0.92683914761858777</c:v>
                </c:pt>
                <c:pt idx="6">
                  <c:v>0.94645334093270606</c:v>
                </c:pt>
                <c:pt idx="7">
                  <c:v>0.92995864105754455</c:v>
                </c:pt>
                <c:pt idx="8">
                  <c:v>0.91346394118238305</c:v>
                </c:pt>
                <c:pt idx="9">
                  <c:v>0.91780848186401642</c:v>
                </c:pt>
                <c:pt idx="10">
                  <c:v>0.9221530225456499</c:v>
                </c:pt>
                <c:pt idx="11">
                  <c:v>0.92649756322728327</c:v>
                </c:pt>
                <c:pt idx="12">
                  <c:v>0.93084210390891675</c:v>
                </c:pt>
                <c:pt idx="13">
                  <c:v>0.93518664459055012</c:v>
                </c:pt>
                <c:pt idx="14">
                  <c:v>0.9395311852721836</c:v>
                </c:pt>
                <c:pt idx="15">
                  <c:v>0.94387572595381697</c:v>
                </c:pt>
                <c:pt idx="16">
                  <c:v>0.83012616076305357</c:v>
                </c:pt>
                <c:pt idx="17">
                  <c:v>0.71637659557229016</c:v>
                </c:pt>
                <c:pt idx="18">
                  <c:v>0.60262703038152676</c:v>
                </c:pt>
                <c:pt idx="19">
                  <c:v>0.48887746519076342</c:v>
                </c:pt>
                <c:pt idx="20">
                  <c:v>0.37512790000000001</c:v>
                </c:pt>
                <c:pt idx="21">
                  <c:v>0.43617781997857807</c:v>
                </c:pt>
                <c:pt idx="22">
                  <c:v>0.49722773995715619</c:v>
                </c:pt>
                <c:pt idx="23">
                  <c:v>0.55827765993573442</c:v>
                </c:pt>
                <c:pt idx="24">
                  <c:v>0.61932757991431253</c:v>
                </c:pt>
                <c:pt idx="25">
                  <c:v>0.68037749989289065</c:v>
                </c:pt>
                <c:pt idx="26">
                  <c:v>0.74142741987146876</c:v>
                </c:pt>
                <c:pt idx="27">
                  <c:v>0.80247733985004688</c:v>
                </c:pt>
                <c:pt idx="28">
                  <c:v>0.86352725982862499</c:v>
                </c:pt>
                <c:pt idx="29">
                  <c:v>0.924577179807203</c:v>
                </c:pt>
                <c:pt idx="30">
                  <c:v>0.92304912261777383</c:v>
                </c:pt>
                <c:pt idx="31">
                  <c:v>0.92152106542834455</c:v>
                </c:pt>
                <c:pt idx="32">
                  <c:v>0.91999300823891539</c:v>
                </c:pt>
                <c:pt idx="33">
                  <c:v>0.91846495104948622</c:v>
                </c:pt>
                <c:pt idx="34">
                  <c:v>0.91693689386005695</c:v>
                </c:pt>
                <c:pt idx="35">
                  <c:v>0.91540883667062778</c:v>
                </c:pt>
                <c:pt idx="36">
                  <c:v>0.91388077948119861</c:v>
                </c:pt>
                <c:pt idx="37">
                  <c:v>0.91235272229176934</c:v>
                </c:pt>
                <c:pt idx="38">
                  <c:v>0.91082466510234017</c:v>
                </c:pt>
                <c:pt idx="39">
                  <c:v>0.909296607912911</c:v>
                </c:pt>
                <c:pt idx="40">
                  <c:v>0.90776855072348173</c:v>
                </c:pt>
                <c:pt idx="41">
                  <c:v>0.90624049353405256</c:v>
                </c:pt>
                <c:pt idx="42">
                  <c:v>0.90471243634462339</c:v>
                </c:pt>
                <c:pt idx="43">
                  <c:v>0.90318437915519412</c:v>
                </c:pt>
                <c:pt idx="44">
                  <c:v>0.90165632196576495</c:v>
                </c:pt>
                <c:pt idx="45">
                  <c:v>0.90080776483275637</c:v>
                </c:pt>
                <c:pt idx="46">
                  <c:v>0.89995920769974791</c:v>
                </c:pt>
                <c:pt idx="47">
                  <c:v>0.89911065056673933</c:v>
                </c:pt>
                <c:pt idx="48">
                  <c:v>0.89826209343373087</c:v>
                </c:pt>
                <c:pt idx="49">
                  <c:v>0.89741353630072229</c:v>
                </c:pt>
                <c:pt idx="50">
                  <c:v>0.89656497916771372</c:v>
                </c:pt>
                <c:pt idx="51">
                  <c:v>0.89571642203470525</c:v>
                </c:pt>
                <c:pt idx="52">
                  <c:v>0.89486786490169667</c:v>
                </c:pt>
                <c:pt idx="53">
                  <c:v>0.8940193077686881</c:v>
                </c:pt>
                <c:pt idx="54">
                  <c:v>0.89317075063567963</c:v>
                </c:pt>
                <c:pt idx="55">
                  <c:v>0.89232219350267106</c:v>
                </c:pt>
                <c:pt idx="56">
                  <c:v>0.89147363636966259</c:v>
                </c:pt>
                <c:pt idx="57">
                  <c:v>0.89062507923665402</c:v>
                </c:pt>
                <c:pt idx="58">
                  <c:v>0.87523895365747872</c:v>
                </c:pt>
                <c:pt idx="59">
                  <c:v>0.85985282807830343</c:v>
                </c:pt>
                <c:pt idx="60">
                  <c:v>0.84446670249912814</c:v>
                </c:pt>
                <c:pt idx="61">
                  <c:v>0.82908057691995285</c:v>
                </c:pt>
                <c:pt idx="62">
                  <c:v>0.81369445134077756</c:v>
                </c:pt>
                <c:pt idx="63">
                  <c:v>0.79830832576160227</c:v>
                </c:pt>
                <c:pt idx="64">
                  <c:v>0.78292220018242697</c:v>
                </c:pt>
              </c:numCache>
            </c:numRef>
          </c:xVal>
          <c:yVal>
            <c:numRef>
              <c:f>Tabelle1!$M$38:$M$102</c:f>
              <c:numCache>
                <c:formatCode>General</c:formatCode>
                <c:ptCount val="65"/>
                <c:pt idx="0">
                  <c:v>0.49574986048543013</c:v>
                </c:pt>
                <c:pt idx="1">
                  <c:v>0.49697777777361302</c:v>
                </c:pt>
                <c:pt idx="2">
                  <c:v>0.49820569506179579</c:v>
                </c:pt>
                <c:pt idx="3">
                  <c:v>0.49943361234997868</c:v>
                </c:pt>
                <c:pt idx="4">
                  <c:v>0.50066152963816157</c:v>
                </c:pt>
                <c:pt idx="5">
                  <c:v>0.50188944692634441</c:v>
                </c:pt>
                <c:pt idx="6">
                  <c:v>0.50311736421452735</c:v>
                </c:pt>
                <c:pt idx="7">
                  <c:v>0.50434528150271019</c:v>
                </c:pt>
                <c:pt idx="8">
                  <c:v>0.48303114685274401</c:v>
                </c:pt>
                <c:pt idx="9">
                  <c:v>0.46171701220277789</c:v>
                </c:pt>
                <c:pt idx="10">
                  <c:v>0.44040287755281171</c:v>
                </c:pt>
                <c:pt idx="11">
                  <c:v>0.41908874290284548</c:v>
                </c:pt>
                <c:pt idx="12">
                  <c:v>0.39777460825287941</c:v>
                </c:pt>
                <c:pt idx="13">
                  <c:v>0.37646047360291318</c:v>
                </c:pt>
                <c:pt idx="14">
                  <c:v>0.35514633895294712</c:v>
                </c:pt>
                <c:pt idx="15">
                  <c:v>0.36501477404599658</c:v>
                </c:pt>
                <c:pt idx="16">
                  <c:v>0.37488320913904599</c:v>
                </c:pt>
                <c:pt idx="17">
                  <c:v>0.38475164423209562</c:v>
                </c:pt>
                <c:pt idx="18">
                  <c:v>0.39462007932514509</c:v>
                </c:pt>
                <c:pt idx="19">
                  <c:v>0.40448851441819461</c:v>
                </c:pt>
                <c:pt idx="20">
                  <c:v>0.41435694951124408</c:v>
                </c:pt>
                <c:pt idx="21">
                  <c:v>0.4242253846042936</c:v>
                </c:pt>
                <c:pt idx="22">
                  <c:v>0.42436312341033477</c:v>
                </c:pt>
                <c:pt idx="23">
                  <c:v>0.42450086221637612</c:v>
                </c:pt>
                <c:pt idx="24">
                  <c:v>0.42463860102241729</c:v>
                </c:pt>
                <c:pt idx="25">
                  <c:v>0.42477633982845853</c:v>
                </c:pt>
                <c:pt idx="26">
                  <c:v>0.42491407863449981</c:v>
                </c:pt>
                <c:pt idx="27">
                  <c:v>0.42505181744054099</c:v>
                </c:pt>
                <c:pt idx="28">
                  <c:v>0.42518955624658222</c:v>
                </c:pt>
                <c:pt idx="29">
                  <c:v>0.42364103342907811</c:v>
                </c:pt>
                <c:pt idx="30">
                  <c:v>0.42209251061157382</c:v>
                </c:pt>
                <c:pt idx="31">
                  <c:v>0.42054398779406971</c:v>
                </c:pt>
                <c:pt idx="32">
                  <c:v>0.41899546497656548</c:v>
                </c:pt>
                <c:pt idx="33">
                  <c:v>0.41744694215906131</c:v>
                </c:pt>
                <c:pt idx="34">
                  <c:v>0.41589841934155708</c:v>
                </c:pt>
                <c:pt idx="35">
                  <c:v>0.41434989652405291</c:v>
                </c:pt>
                <c:pt idx="36">
                  <c:v>0.41173935379788018</c:v>
                </c:pt>
                <c:pt idx="37">
                  <c:v>0.4091288110717074</c:v>
                </c:pt>
                <c:pt idx="38">
                  <c:v>0.40651826834553467</c:v>
                </c:pt>
                <c:pt idx="39">
                  <c:v>0.40390772561936189</c:v>
                </c:pt>
                <c:pt idx="40">
                  <c:v>0.40129718289318922</c:v>
                </c:pt>
                <c:pt idx="41">
                  <c:v>0.39868664016701638</c:v>
                </c:pt>
                <c:pt idx="42">
                  <c:v>0.39607609744084371</c:v>
                </c:pt>
                <c:pt idx="43">
                  <c:v>0.400660212345891</c:v>
                </c:pt>
                <c:pt idx="44">
                  <c:v>0.40524432725093829</c:v>
                </c:pt>
                <c:pt idx="45">
                  <c:v>0.40982844215598557</c:v>
                </c:pt>
                <c:pt idx="46">
                  <c:v>0.41441255706103292</c:v>
                </c:pt>
                <c:pt idx="47">
                  <c:v>0.41899667196608009</c:v>
                </c:pt>
                <c:pt idx="48">
                  <c:v>0.42358078687112738</c:v>
                </c:pt>
                <c:pt idx="49">
                  <c:v>0.42816490177617472</c:v>
                </c:pt>
                <c:pt idx="50">
                  <c:v>0.41924854600275813</c:v>
                </c:pt>
                <c:pt idx="51">
                  <c:v>0.41033219022934159</c:v>
                </c:pt>
                <c:pt idx="52">
                  <c:v>0.40141583445592499</c:v>
                </c:pt>
                <c:pt idx="53">
                  <c:v>0.39249947868250851</c:v>
                </c:pt>
                <c:pt idx="54">
                  <c:v>0.38358312290909191</c:v>
                </c:pt>
                <c:pt idx="55">
                  <c:v>0.37466676713567532</c:v>
                </c:pt>
                <c:pt idx="56">
                  <c:v>0.36575041136225872</c:v>
                </c:pt>
                <c:pt idx="57">
                  <c:v>0.35538950685212622</c:v>
                </c:pt>
                <c:pt idx="58">
                  <c:v>0.34502860234199367</c:v>
                </c:pt>
                <c:pt idx="59">
                  <c:v>0.33466769783186112</c:v>
                </c:pt>
                <c:pt idx="60">
                  <c:v>0.32430679332172863</c:v>
                </c:pt>
                <c:pt idx="61">
                  <c:v>0.31394588881159602</c:v>
                </c:pt>
                <c:pt idx="62">
                  <c:v>0.30358498430146352</c:v>
                </c:pt>
                <c:pt idx="63">
                  <c:v>0.29322407979133103</c:v>
                </c:pt>
                <c:pt idx="64">
                  <c:v>0.27682773051850113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E-4C4A-A557-5E69EA7FF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3424"/>
        <c:axId val="155565152"/>
      </c:scatterChart>
      <c:valAx>
        <c:axId val="1555634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none" spc="50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NDVI (UAV B03/B05)</a:t>
                </a:r>
                <a:endParaRPr lang="de-DE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565152"/>
        <c:crosses val="autoZero"/>
        <c:crossBetween val="midCat"/>
        <c:majorUnit val="0.1"/>
      </c:valAx>
      <c:valAx>
        <c:axId val="1555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none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Wassergehalt [g]</a:t>
                </a:r>
                <a:r>
                  <a:rPr lang="de-DE" sz="900" b="0" i="0" u="none" strike="noStrike" kern="1200" cap="none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endParaRPr lang="de-DE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56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 sz="1200" b="1" i="0" u="none" strike="noStrike" cap="none" normalizeH="0" baseline="0">
                <a:effectLst/>
              </a:rPr>
              <a:t>h) NDMI (S2 B8A/B11) </a:t>
            </a:r>
            <a:r>
              <a:rPr lang="de-DE" sz="1200" b="1" i="0" u="none" strike="noStrike" cap="none" normalizeH="0" baseline="0"/>
              <a:t>/ </a:t>
            </a:r>
            <a:r>
              <a:rPr lang="de-DE" sz="1200" b="1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Porometer [mmol m</a:t>
            </a:r>
            <a:r>
              <a:rPr lang="de-DE" sz="1200" b="1" i="0" u="none" strike="noStrike" kern="1200" cap="none" spc="50" normalizeH="0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-2</a:t>
            </a:r>
            <a:r>
              <a:rPr lang="de-DE" sz="1200" b="1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 s</a:t>
            </a:r>
            <a:r>
              <a:rPr lang="de-DE" sz="1200" b="1" i="0" u="none" strike="noStrike" kern="1200" cap="none" spc="50" normalizeH="0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-1</a:t>
            </a:r>
            <a:r>
              <a:rPr lang="de-DE" sz="1200" b="1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]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NDMI (S2 B08/B11)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181013390275369"/>
                  <c:y val="-0.218696631671041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-12.988x + 12.101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0.2265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Tabelle1!$D$38:$D$108</c:f>
              <c:numCache>
                <c:formatCode>General</c:formatCode>
                <c:ptCount val="71"/>
                <c:pt idx="0">
                  <c:v>0.39939478039741511</c:v>
                </c:pt>
                <c:pt idx="1">
                  <c:v>0.41496809199452389</c:v>
                </c:pt>
                <c:pt idx="2">
                  <c:v>0.43054140359163268</c:v>
                </c:pt>
                <c:pt idx="3">
                  <c:v>0.44611471518874157</c:v>
                </c:pt>
                <c:pt idx="4">
                  <c:v>0.46168802678585041</c:v>
                </c:pt>
                <c:pt idx="5">
                  <c:v>0.47726133838295931</c:v>
                </c:pt>
                <c:pt idx="6">
                  <c:v>0.4928346499800681</c:v>
                </c:pt>
                <c:pt idx="7">
                  <c:v>0.50840796157717683</c:v>
                </c:pt>
                <c:pt idx="8">
                  <c:v>0.52398127317428567</c:v>
                </c:pt>
                <c:pt idx="9">
                  <c:v>0.53955458477139451</c:v>
                </c:pt>
                <c:pt idx="10">
                  <c:v>0.55512789636850335</c:v>
                </c:pt>
                <c:pt idx="11">
                  <c:v>0.57070120796561219</c:v>
                </c:pt>
                <c:pt idx="12">
                  <c:v>0.58627451956272103</c:v>
                </c:pt>
                <c:pt idx="13">
                  <c:v>0.59080121620577186</c:v>
                </c:pt>
                <c:pt idx="14">
                  <c:v>0.5953279128488228</c:v>
                </c:pt>
                <c:pt idx="15">
                  <c:v>0.59985460949187364</c:v>
                </c:pt>
                <c:pt idx="16">
                  <c:v>0.60438130613492447</c:v>
                </c:pt>
                <c:pt idx="17">
                  <c:v>0.6089080027779753</c:v>
                </c:pt>
                <c:pt idx="18">
                  <c:v>0.61343469942102624</c:v>
                </c:pt>
                <c:pt idx="19">
                  <c:v>0.61796139606407707</c:v>
                </c:pt>
                <c:pt idx="20">
                  <c:v>0.61071615417798353</c:v>
                </c:pt>
                <c:pt idx="21">
                  <c:v>0.60347091229189009</c:v>
                </c:pt>
                <c:pt idx="22">
                  <c:v>0.59622567040579655</c:v>
                </c:pt>
                <c:pt idx="23">
                  <c:v>0.59311336278915394</c:v>
                </c:pt>
                <c:pt idx="24">
                  <c:v>0.59000105517251134</c:v>
                </c:pt>
                <c:pt idx="25">
                  <c:v>0.59355859804366307</c:v>
                </c:pt>
                <c:pt idx="26">
                  <c:v>0.59711614091481469</c:v>
                </c:pt>
                <c:pt idx="27">
                  <c:v>0.60067368378596631</c:v>
                </c:pt>
                <c:pt idx="28">
                  <c:v>0.60423122665711804</c:v>
                </c:pt>
                <c:pt idx="29">
                  <c:v>0.60778876952826977</c:v>
                </c:pt>
                <c:pt idx="30">
                  <c:v>0.61134631239942139</c:v>
                </c:pt>
                <c:pt idx="31">
                  <c:v>0.61490385527057301</c:v>
                </c:pt>
                <c:pt idx="32">
                  <c:v>0.61846139814172474</c:v>
                </c:pt>
                <c:pt idx="33">
                  <c:v>0.61837404114859451</c:v>
                </c:pt>
                <c:pt idx="34">
                  <c:v>0.61828668415546417</c:v>
                </c:pt>
                <c:pt idx="35">
                  <c:v>0.63436573885736014</c:v>
                </c:pt>
                <c:pt idx="36">
                  <c:v>0.650444793559256</c:v>
                </c:pt>
                <c:pt idx="37">
                  <c:v>0.66652384826115196</c:v>
                </c:pt>
                <c:pt idx="38">
                  <c:v>0.6639771044504742</c:v>
                </c:pt>
                <c:pt idx="39">
                  <c:v>0.66143036063979654</c:v>
                </c:pt>
                <c:pt idx="40">
                  <c:v>0.65888361682911878</c:v>
                </c:pt>
                <c:pt idx="41">
                  <c:v>0.65633687301844101</c:v>
                </c:pt>
                <c:pt idx="42">
                  <c:v>0.65379012920776336</c:v>
                </c:pt>
                <c:pt idx="43">
                  <c:v>0.65124338539708559</c:v>
                </c:pt>
                <c:pt idx="44">
                  <c:v>0.64869664158640783</c:v>
                </c:pt>
                <c:pt idx="45">
                  <c:v>0.64614989777573018</c:v>
                </c:pt>
                <c:pt idx="46">
                  <c:v>0.64360315396505241</c:v>
                </c:pt>
                <c:pt idx="47">
                  <c:v>0.64105641015437476</c:v>
                </c:pt>
                <c:pt idx="48">
                  <c:v>0.63850966634369699</c:v>
                </c:pt>
                <c:pt idx="49">
                  <c:v>0.63596292253301923</c:v>
                </c:pt>
                <c:pt idx="50">
                  <c:v>0.63341617872234157</c:v>
                </c:pt>
                <c:pt idx="51">
                  <c:v>0.63086943491166381</c:v>
                </c:pt>
                <c:pt idx="52">
                  <c:v>0.62832269110098604</c:v>
                </c:pt>
                <c:pt idx="53">
                  <c:v>0.62577594729030839</c:v>
                </c:pt>
                <c:pt idx="54">
                  <c:v>0.62322920347963062</c:v>
                </c:pt>
                <c:pt idx="55">
                  <c:v>0.60883460406746182</c:v>
                </c:pt>
                <c:pt idx="56">
                  <c:v>0.59444000465529301</c:v>
                </c:pt>
                <c:pt idx="57">
                  <c:v>0.58811402166044557</c:v>
                </c:pt>
                <c:pt idx="58">
                  <c:v>0.58178803866559814</c:v>
                </c:pt>
                <c:pt idx="59">
                  <c:v>0.57546205567075059</c:v>
                </c:pt>
                <c:pt idx="60">
                  <c:v>0.56913607267590316</c:v>
                </c:pt>
                <c:pt idx="61">
                  <c:v>0.56281008968105573</c:v>
                </c:pt>
                <c:pt idx="62">
                  <c:v>0.55648410668620829</c:v>
                </c:pt>
                <c:pt idx="63">
                  <c:v>0.55015812369136086</c:v>
                </c:pt>
                <c:pt idx="64">
                  <c:v>0.54383214069651342</c:v>
                </c:pt>
                <c:pt idx="65">
                  <c:v>0.53750615770166588</c:v>
                </c:pt>
                <c:pt idx="66">
                  <c:v>0.53118017470681844</c:v>
                </c:pt>
                <c:pt idx="67">
                  <c:v>0.52485419171197101</c:v>
                </c:pt>
                <c:pt idx="68">
                  <c:v>0.51846024117299505</c:v>
                </c:pt>
                <c:pt idx="69">
                  <c:v>0.51206629063401921</c:v>
                </c:pt>
                <c:pt idx="70">
                  <c:v>0.50567234009504336</c:v>
                </c:pt>
              </c:numCache>
            </c:numRef>
          </c:xVal>
          <c:yVal>
            <c:numRef>
              <c:f>Tabelle1!$J$38:$J$108</c:f>
              <c:numCache>
                <c:formatCode>General</c:formatCode>
                <c:ptCount val="71"/>
                <c:pt idx="0">
                  <c:v>9.870000000000001</c:v>
                </c:pt>
                <c:pt idx="1">
                  <c:v>8.9328571428571433</c:v>
                </c:pt>
                <c:pt idx="2">
                  <c:v>7.9957142857142864</c:v>
                </c:pt>
                <c:pt idx="3">
                  <c:v>7.0585714285714287</c:v>
                </c:pt>
                <c:pt idx="4">
                  <c:v>6.1214285714285719</c:v>
                </c:pt>
                <c:pt idx="5">
                  <c:v>5.1842857142857142</c:v>
                </c:pt>
                <c:pt idx="6">
                  <c:v>4.2471428571428564</c:v>
                </c:pt>
                <c:pt idx="7">
                  <c:v>3.31</c:v>
                </c:pt>
                <c:pt idx="8">
                  <c:v>3.2761904761904761</c:v>
                </c:pt>
                <c:pt idx="9">
                  <c:v>3.2423809523809521</c:v>
                </c:pt>
                <c:pt idx="10">
                  <c:v>3.2085714285714282</c:v>
                </c:pt>
                <c:pt idx="11">
                  <c:v>3.1747619047619051</c:v>
                </c:pt>
                <c:pt idx="12">
                  <c:v>3.1409523809523812</c:v>
                </c:pt>
                <c:pt idx="13">
                  <c:v>3.1071428571428572</c:v>
                </c:pt>
                <c:pt idx="14">
                  <c:v>3.0733333333333328</c:v>
                </c:pt>
                <c:pt idx="15">
                  <c:v>2.9628571428571431</c:v>
                </c:pt>
                <c:pt idx="16">
                  <c:v>2.852380952380952</c:v>
                </c:pt>
                <c:pt idx="17">
                  <c:v>2.7419047619047618</c:v>
                </c:pt>
                <c:pt idx="18">
                  <c:v>2.6314285714285708</c:v>
                </c:pt>
                <c:pt idx="19">
                  <c:v>2.5209523809523811</c:v>
                </c:pt>
                <c:pt idx="20">
                  <c:v>2.41047619047619</c:v>
                </c:pt>
                <c:pt idx="21">
                  <c:v>2.2999999999999998</c:v>
                </c:pt>
                <c:pt idx="22">
                  <c:v>2.6104761904761902</c:v>
                </c:pt>
                <c:pt idx="23">
                  <c:v>2.920952380952381</c:v>
                </c:pt>
                <c:pt idx="24">
                  <c:v>3.2314285714285709</c:v>
                </c:pt>
                <c:pt idx="25">
                  <c:v>3.5419047619047621</c:v>
                </c:pt>
                <c:pt idx="26">
                  <c:v>3.852380952380952</c:v>
                </c:pt>
                <c:pt idx="27">
                  <c:v>4.1628571428571428</c:v>
                </c:pt>
                <c:pt idx="28">
                  <c:v>4.4733333333333336</c:v>
                </c:pt>
                <c:pt idx="29">
                  <c:v>4.5795238095238098</c:v>
                </c:pt>
                <c:pt idx="30">
                  <c:v>4.6857142857142859</c:v>
                </c:pt>
                <c:pt idx="31">
                  <c:v>4.7919047619047621</c:v>
                </c:pt>
                <c:pt idx="32">
                  <c:v>4.8980952380952374</c:v>
                </c:pt>
                <c:pt idx="33">
                  <c:v>5.0042857142857136</c:v>
                </c:pt>
                <c:pt idx="34">
                  <c:v>5.1104761904761897</c:v>
                </c:pt>
                <c:pt idx="35">
                  <c:v>5.2166666666666659</c:v>
                </c:pt>
                <c:pt idx="36">
                  <c:v>5.3552380952380947</c:v>
                </c:pt>
                <c:pt idx="37">
                  <c:v>5.4938095238095226</c:v>
                </c:pt>
                <c:pt idx="38">
                  <c:v>5.6323809523809523</c:v>
                </c:pt>
                <c:pt idx="39">
                  <c:v>5.7709523809523802</c:v>
                </c:pt>
                <c:pt idx="40">
                  <c:v>5.909523809523809</c:v>
                </c:pt>
                <c:pt idx="41">
                  <c:v>6.0480952380952377</c:v>
                </c:pt>
                <c:pt idx="42">
                  <c:v>6.1866666666666674</c:v>
                </c:pt>
                <c:pt idx="43">
                  <c:v>5.8171428571428567</c:v>
                </c:pt>
                <c:pt idx="44">
                  <c:v>5.4476190476190478</c:v>
                </c:pt>
                <c:pt idx="45">
                  <c:v>5.078095238095238</c:v>
                </c:pt>
                <c:pt idx="46">
                  <c:v>4.7085714285714282</c:v>
                </c:pt>
                <c:pt idx="47">
                  <c:v>4.3390476190476193</c:v>
                </c:pt>
                <c:pt idx="48">
                  <c:v>3.969523809523809</c:v>
                </c:pt>
                <c:pt idx="49">
                  <c:v>3.6</c:v>
                </c:pt>
                <c:pt idx="50">
                  <c:v>3.456390977443609</c:v>
                </c:pt>
                <c:pt idx="51">
                  <c:v>3.3127819548872179</c:v>
                </c:pt>
                <c:pt idx="52">
                  <c:v>3.1691729323308269</c:v>
                </c:pt>
                <c:pt idx="53">
                  <c:v>3.0255639097744358</c:v>
                </c:pt>
                <c:pt idx="54">
                  <c:v>2.8819548872180452</c:v>
                </c:pt>
                <c:pt idx="55">
                  <c:v>2.7383458646616541</c:v>
                </c:pt>
                <c:pt idx="56">
                  <c:v>2.594736842105263</c:v>
                </c:pt>
                <c:pt idx="57">
                  <c:v>2.8869172932330831</c:v>
                </c:pt>
                <c:pt idx="58">
                  <c:v>3.1790977443609019</c:v>
                </c:pt>
                <c:pt idx="59">
                  <c:v>3.471278195488722</c:v>
                </c:pt>
                <c:pt idx="60">
                  <c:v>3.7634586466165421</c:v>
                </c:pt>
                <c:pt idx="61">
                  <c:v>4.0556390977443613</c:v>
                </c:pt>
                <c:pt idx="62">
                  <c:v>4.3478195488721809</c:v>
                </c:pt>
                <c:pt idx="63">
                  <c:v>4.6400000000000006</c:v>
                </c:pt>
                <c:pt idx="64">
                  <c:v>5.168571428571429</c:v>
                </c:pt>
                <c:pt idx="65">
                  <c:v>5.6971428571428584</c:v>
                </c:pt>
                <c:pt idx="66">
                  <c:v>6.225714285714286</c:v>
                </c:pt>
                <c:pt idx="67">
                  <c:v>6.7542857142857136</c:v>
                </c:pt>
                <c:pt idx="68">
                  <c:v>7.2828571428571429</c:v>
                </c:pt>
                <c:pt idx="69">
                  <c:v>7.8114285714285714</c:v>
                </c:pt>
                <c:pt idx="70">
                  <c:v>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C-0946-B1BC-702E67DA9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3424"/>
        <c:axId val="155565152"/>
      </c:scatterChart>
      <c:valAx>
        <c:axId val="1555634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none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NDMI (S2 B8A/B11)</a:t>
                </a:r>
                <a:endParaRPr lang="de-DE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565152"/>
        <c:crosses val="autoZero"/>
        <c:crossBetween val="midCat"/>
        <c:majorUnit val="0.1"/>
      </c:valAx>
      <c:valAx>
        <c:axId val="1555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none" spc="50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Porometer [mmol m-2 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56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 sz="1200" b="1" i="0" u="none" strike="noStrike" cap="none" normalizeH="0" baseline="0">
                <a:effectLst/>
              </a:rPr>
              <a:t>i)  NDMI (S2 B8A/B11) </a:t>
            </a:r>
            <a:r>
              <a:rPr lang="de-DE" sz="1200" b="1" i="0" u="none" strike="noStrike" cap="none" normalizeH="0" baseline="0"/>
              <a:t>/ </a:t>
            </a:r>
            <a:r>
              <a:rPr lang="de-DE" sz="1200" b="1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Wassergehalt [g]</a:t>
            </a:r>
            <a:r>
              <a:rPr lang="de-DE" sz="12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NDMI (S2 B08/B11)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7063036611949"/>
                  <c:y val="0.375789588801399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246.18x - 88.392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0.4163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Tabelle1!$D$38:$D$115</c:f>
              <c:numCache>
                <c:formatCode>General</c:formatCode>
                <c:ptCount val="78"/>
                <c:pt idx="0">
                  <c:v>0.39939478039741511</c:v>
                </c:pt>
                <c:pt idx="1">
                  <c:v>0.41496809199452389</c:v>
                </c:pt>
                <c:pt idx="2">
                  <c:v>0.43054140359163268</c:v>
                </c:pt>
                <c:pt idx="3">
                  <c:v>0.44611471518874157</c:v>
                </c:pt>
                <c:pt idx="4">
                  <c:v>0.46168802678585041</c:v>
                </c:pt>
                <c:pt idx="5">
                  <c:v>0.47726133838295931</c:v>
                </c:pt>
                <c:pt idx="6">
                  <c:v>0.4928346499800681</c:v>
                </c:pt>
                <c:pt idx="7">
                  <c:v>0.50840796157717683</c:v>
                </c:pt>
                <c:pt idx="8">
                  <c:v>0.52398127317428567</c:v>
                </c:pt>
                <c:pt idx="9">
                  <c:v>0.53955458477139451</c:v>
                </c:pt>
                <c:pt idx="10">
                  <c:v>0.55512789636850335</c:v>
                </c:pt>
                <c:pt idx="11">
                  <c:v>0.57070120796561219</c:v>
                </c:pt>
                <c:pt idx="12">
                  <c:v>0.58627451956272103</c:v>
                </c:pt>
                <c:pt idx="13">
                  <c:v>0.59080121620577186</c:v>
                </c:pt>
                <c:pt idx="14">
                  <c:v>0.5953279128488228</c:v>
                </c:pt>
                <c:pt idx="15">
                  <c:v>0.59985460949187364</c:v>
                </c:pt>
                <c:pt idx="16">
                  <c:v>0.60438130613492447</c:v>
                </c:pt>
                <c:pt idx="17">
                  <c:v>0.6089080027779753</c:v>
                </c:pt>
                <c:pt idx="18">
                  <c:v>0.61343469942102624</c:v>
                </c:pt>
                <c:pt idx="19">
                  <c:v>0.61796139606407707</c:v>
                </c:pt>
                <c:pt idx="20">
                  <c:v>0.61071615417798353</c:v>
                </c:pt>
                <c:pt idx="21">
                  <c:v>0.60347091229189009</c:v>
                </c:pt>
                <c:pt idx="22">
                  <c:v>0.59622567040579655</c:v>
                </c:pt>
                <c:pt idx="23">
                  <c:v>0.59311336278915394</c:v>
                </c:pt>
                <c:pt idx="24">
                  <c:v>0.59000105517251134</c:v>
                </c:pt>
                <c:pt idx="25">
                  <c:v>0.59355859804366307</c:v>
                </c:pt>
                <c:pt idx="26">
                  <c:v>0.59711614091481469</c:v>
                </c:pt>
                <c:pt idx="27">
                  <c:v>0.60067368378596631</c:v>
                </c:pt>
                <c:pt idx="28">
                  <c:v>0.60423122665711804</c:v>
                </c:pt>
                <c:pt idx="29">
                  <c:v>0.60778876952826977</c:v>
                </c:pt>
                <c:pt idx="30">
                  <c:v>0.61134631239942139</c:v>
                </c:pt>
                <c:pt idx="31">
                  <c:v>0.61490385527057301</c:v>
                </c:pt>
                <c:pt idx="32">
                  <c:v>0.61846139814172474</c:v>
                </c:pt>
                <c:pt idx="33">
                  <c:v>0.61837404114859451</c:v>
                </c:pt>
                <c:pt idx="34">
                  <c:v>0.61828668415546417</c:v>
                </c:pt>
                <c:pt idx="35">
                  <c:v>0.63436573885736014</c:v>
                </c:pt>
                <c:pt idx="36">
                  <c:v>0.650444793559256</c:v>
                </c:pt>
                <c:pt idx="37">
                  <c:v>0.66652384826115196</c:v>
                </c:pt>
                <c:pt idx="38">
                  <c:v>0.6639771044504742</c:v>
                </c:pt>
                <c:pt idx="39">
                  <c:v>0.66143036063979654</c:v>
                </c:pt>
                <c:pt idx="40">
                  <c:v>0.65888361682911878</c:v>
                </c:pt>
                <c:pt idx="41">
                  <c:v>0.65633687301844101</c:v>
                </c:pt>
                <c:pt idx="42">
                  <c:v>0.65379012920776336</c:v>
                </c:pt>
                <c:pt idx="43">
                  <c:v>0.65124338539708559</c:v>
                </c:pt>
                <c:pt idx="44">
                  <c:v>0.64869664158640783</c:v>
                </c:pt>
                <c:pt idx="45">
                  <c:v>0.64614989777573018</c:v>
                </c:pt>
                <c:pt idx="46">
                  <c:v>0.64360315396505241</c:v>
                </c:pt>
                <c:pt idx="47">
                  <c:v>0.64105641015437476</c:v>
                </c:pt>
                <c:pt idx="48">
                  <c:v>0.63850966634369699</c:v>
                </c:pt>
                <c:pt idx="49">
                  <c:v>0.63596292253301923</c:v>
                </c:pt>
                <c:pt idx="50">
                  <c:v>0.63341617872234157</c:v>
                </c:pt>
                <c:pt idx="51">
                  <c:v>0.63086943491166381</c:v>
                </c:pt>
                <c:pt idx="52">
                  <c:v>0.62832269110098604</c:v>
                </c:pt>
                <c:pt idx="53">
                  <c:v>0.62577594729030839</c:v>
                </c:pt>
                <c:pt idx="54">
                  <c:v>0.62322920347963062</c:v>
                </c:pt>
                <c:pt idx="55">
                  <c:v>0.60883460406746182</c:v>
                </c:pt>
                <c:pt idx="56">
                  <c:v>0.59444000465529301</c:v>
                </c:pt>
                <c:pt idx="57">
                  <c:v>0.58811402166044557</c:v>
                </c:pt>
                <c:pt idx="58">
                  <c:v>0.58178803866559814</c:v>
                </c:pt>
                <c:pt idx="59">
                  <c:v>0.57546205567075059</c:v>
                </c:pt>
                <c:pt idx="60">
                  <c:v>0.56913607267590316</c:v>
                </c:pt>
                <c:pt idx="61">
                  <c:v>0.56281008968105573</c:v>
                </c:pt>
                <c:pt idx="62">
                  <c:v>0.55648410668620829</c:v>
                </c:pt>
                <c:pt idx="63">
                  <c:v>0.55015812369136086</c:v>
                </c:pt>
                <c:pt idx="64">
                  <c:v>0.54383214069651342</c:v>
                </c:pt>
                <c:pt idx="65">
                  <c:v>0.53750615770166588</c:v>
                </c:pt>
                <c:pt idx="66">
                  <c:v>0.53118017470681844</c:v>
                </c:pt>
                <c:pt idx="67">
                  <c:v>0.52485419171197101</c:v>
                </c:pt>
                <c:pt idx="68">
                  <c:v>0.51846024117299505</c:v>
                </c:pt>
                <c:pt idx="69">
                  <c:v>0.51206629063401921</c:v>
                </c:pt>
                <c:pt idx="70">
                  <c:v>0.50567234009504336</c:v>
                </c:pt>
                <c:pt idx="71">
                  <c:v>0.4992783895560674</c:v>
                </c:pt>
                <c:pt idx="72">
                  <c:v>0.4928844390170915</c:v>
                </c:pt>
                <c:pt idx="73">
                  <c:v>0.47737253159284587</c:v>
                </c:pt>
                <c:pt idx="74">
                  <c:v>0.46186062416860041</c:v>
                </c:pt>
                <c:pt idx="75">
                  <c:v>0.44634871674435478</c:v>
                </c:pt>
                <c:pt idx="76">
                  <c:v>0.43083680932010932</c:v>
                </c:pt>
                <c:pt idx="77">
                  <c:v>0.41532490189586369</c:v>
                </c:pt>
              </c:numCache>
            </c:numRef>
          </c:xVal>
          <c:yVal>
            <c:numRef>
              <c:f>Tabelle1!$M$38:$M$115</c:f>
              <c:numCache>
                <c:formatCode>General</c:formatCode>
                <c:ptCount val="78"/>
                <c:pt idx="0">
                  <c:v>0.49574986048543013</c:v>
                </c:pt>
                <c:pt idx="1">
                  <c:v>0.49697777777361302</c:v>
                </c:pt>
                <c:pt idx="2">
                  <c:v>0.49820569506179579</c:v>
                </c:pt>
                <c:pt idx="3">
                  <c:v>0.49943361234997868</c:v>
                </c:pt>
                <c:pt idx="4">
                  <c:v>0.50066152963816157</c:v>
                </c:pt>
                <c:pt idx="5">
                  <c:v>0.50188944692634441</c:v>
                </c:pt>
                <c:pt idx="6">
                  <c:v>0.50311736421452735</c:v>
                </c:pt>
                <c:pt idx="7">
                  <c:v>0.50434528150271019</c:v>
                </c:pt>
                <c:pt idx="8">
                  <c:v>0.48303114685274401</c:v>
                </c:pt>
                <c:pt idx="9">
                  <c:v>0.46171701220277789</c:v>
                </c:pt>
                <c:pt idx="10">
                  <c:v>0.44040287755281171</c:v>
                </c:pt>
                <c:pt idx="11">
                  <c:v>0.41908874290284548</c:v>
                </c:pt>
                <c:pt idx="12">
                  <c:v>0.39777460825287941</c:v>
                </c:pt>
                <c:pt idx="13">
                  <c:v>0.37646047360291318</c:v>
                </c:pt>
                <c:pt idx="14">
                  <c:v>0.35514633895294712</c:v>
                </c:pt>
                <c:pt idx="15">
                  <c:v>0.36501477404599658</c:v>
                </c:pt>
                <c:pt idx="16">
                  <c:v>0.37488320913904599</c:v>
                </c:pt>
                <c:pt idx="17">
                  <c:v>0.38475164423209562</c:v>
                </c:pt>
                <c:pt idx="18">
                  <c:v>0.39462007932514509</c:v>
                </c:pt>
                <c:pt idx="19">
                  <c:v>0.40448851441819461</c:v>
                </c:pt>
                <c:pt idx="20">
                  <c:v>0.41435694951124408</c:v>
                </c:pt>
                <c:pt idx="21">
                  <c:v>0.4242253846042936</c:v>
                </c:pt>
                <c:pt idx="22">
                  <c:v>0.42436312341033477</c:v>
                </c:pt>
                <c:pt idx="23">
                  <c:v>0.42450086221637612</c:v>
                </c:pt>
                <c:pt idx="24">
                  <c:v>0.42463860102241729</c:v>
                </c:pt>
                <c:pt idx="25">
                  <c:v>0.42477633982845853</c:v>
                </c:pt>
                <c:pt idx="26">
                  <c:v>0.42491407863449981</c:v>
                </c:pt>
                <c:pt idx="27">
                  <c:v>0.42505181744054099</c:v>
                </c:pt>
                <c:pt idx="28">
                  <c:v>0.42518955624658222</c:v>
                </c:pt>
                <c:pt idx="29">
                  <c:v>0.42364103342907811</c:v>
                </c:pt>
                <c:pt idx="30">
                  <c:v>0.42209251061157382</c:v>
                </c:pt>
                <c:pt idx="31">
                  <c:v>0.42054398779406971</c:v>
                </c:pt>
                <c:pt idx="32">
                  <c:v>0.41899546497656548</c:v>
                </c:pt>
                <c:pt idx="33">
                  <c:v>0.41744694215906131</c:v>
                </c:pt>
                <c:pt idx="34">
                  <c:v>0.41589841934155708</c:v>
                </c:pt>
                <c:pt idx="35">
                  <c:v>0.41434989652405291</c:v>
                </c:pt>
                <c:pt idx="36">
                  <c:v>0.41173935379788018</c:v>
                </c:pt>
                <c:pt idx="37">
                  <c:v>0.4091288110717074</c:v>
                </c:pt>
                <c:pt idx="38">
                  <c:v>0.40651826834553467</c:v>
                </c:pt>
                <c:pt idx="39">
                  <c:v>0.40390772561936189</c:v>
                </c:pt>
                <c:pt idx="40">
                  <c:v>0.40129718289318922</c:v>
                </c:pt>
                <c:pt idx="41">
                  <c:v>0.39868664016701638</c:v>
                </c:pt>
                <c:pt idx="42">
                  <c:v>0.39607609744084371</c:v>
                </c:pt>
                <c:pt idx="43">
                  <c:v>0.400660212345891</c:v>
                </c:pt>
                <c:pt idx="44">
                  <c:v>0.40524432725093829</c:v>
                </c:pt>
                <c:pt idx="45">
                  <c:v>0.40982844215598557</c:v>
                </c:pt>
                <c:pt idx="46">
                  <c:v>0.41441255706103292</c:v>
                </c:pt>
                <c:pt idx="47">
                  <c:v>0.41899667196608009</c:v>
                </c:pt>
                <c:pt idx="48">
                  <c:v>0.42358078687112738</c:v>
                </c:pt>
                <c:pt idx="49">
                  <c:v>0.42816490177617472</c:v>
                </c:pt>
                <c:pt idx="50">
                  <c:v>0.41924854600275813</c:v>
                </c:pt>
                <c:pt idx="51">
                  <c:v>0.41033219022934159</c:v>
                </c:pt>
                <c:pt idx="52">
                  <c:v>0.40141583445592499</c:v>
                </c:pt>
                <c:pt idx="53">
                  <c:v>0.39249947868250851</c:v>
                </c:pt>
                <c:pt idx="54">
                  <c:v>0.38358312290909191</c:v>
                </c:pt>
                <c:pt idx="55">
                  <c:v>0.37466676713567532</c:v>
                </c:pt>
                <c:pt idx="56">
                  <c:v>0.36575041136225872</c:v>
                </c:pt>
                <c:pt idx="57">
                  <c:v>0.35538950685212622</c:v>
                </c:pt>
                <c:pt idx="58">
                  <c:v>0.34502860234199367</c:v>
                </c:pt>
                <c:pt idx="59">
                  <c:v>0.33466769783186112</c:v>
                </c:pt>
                <c:pt idx="60">
                  <c:v>0.32430679332172863</c:v>
                </c:pt>
                <c:pt idx="61">
                  <c:v>0.31394588881159602</c:v>
                </c:pt>
                <c:pt idx="62">
                  <c:v>0.30358498430146352</c:v>
                </c:pt>
                <c:pt idx="63">
                  <c:v>0.29322407979133103</c:v>
                </c:pt>
                <c:pt idx="64">
                  <c:v>0.27682773051850113</c:v>
                </c:pt>
                <c:pt idx="65">
                  <c:v>0.26043138124567111</c:v>
                </c:pt>
                <c:pt idx="66">
                  <c:v>0.24403503197284121</c:v>
                </c:pt>
                <c:pt idx="67">
                  <c:v>0.22763868270001131</c:v>
                </c:pt>
                <c:pt idx="68">
                  <c:v>0.21124233342718141</c:v>
                </c:pt>
                <c:pt idx="69">
                  <c:v>0.19484598415435139</c:v>
                </c:pt>
                <c:pt idx="70">
                  <c:v>0.17844963488152149</c:v>
                </c:pt>
                <c:pt idx="71">
                  <c:v>0.16205328560869159</c:v>
                </c:pt>
                <c:pt idx="72">
                  <c:v>0.1456569363358616</c:v>
                </c:pt>
                <c:pt idx="73">
                  <c:v>0.1292605870630317</c:v>
                </c:pt>
                <c:pt idx="74">
                  <c:v>0.1128642377902018</c:v>
                </c:pt>
                <c:pt idx="75">
                  <c:v>9.6467888517371869E-2</c:v>
                </c:pt>
                <c:pt idx="76">
                  <c:v>8.0071539244541939E-2</c:v>
                </c:pt>
                <c:pt idx="77">
                  <c:v>6.3675189971711996E-2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C-8A4D-8885-5DFD0D716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3424"/>
        <c:axId val="155565152"/>
      </c:scatterChart>
      <c:valAx>
        <c:axId val="1555634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none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NDMI (S2 B8A/B11) </a:t>
                </a:r>
                <a:endParaRPr lang="de-DE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565152"/>
        <c:crosses val="autoZero"/>
        <c:crossBetween val="midCat"/>
        <c:majorUnit val="0.1"/>
      </c:valAx>
      <c:valAx>
        <c:axId val="1555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none" spc="50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Wassergehalt [g]</a:t>
                </a:r>
                <a:r>
                  <a:rPr lang="de-DE" sz="900" b="0" i="0" u="none" strike="noStrike" kern="1200" cap="none" spc="50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endParaRPr lang="de-DE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56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 sz="1200" b="1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o)  Porometer [mmol m</a:t>
            </a:r>
            <a:r>
              <a:rPr lang="de-DE" sz="1200" b="1" i="0" u="none" strike="noStrike" kern="1200" cap="none" spc="50" normalizeH="0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-2</a:t>
            </a:r>
            <a:r>
              <a:rPr lang="de-DE" sz="1200" b="1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 s</a:t>
            </a:r>
            <a:r>
              <a:rPr lang="de-DE" sz="1200" b="1" i="0" u="none" strike="noStrike" kern="1200" cap="none" spc="50" normalizeH="0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-1</a:t>
            </a:r>
            <a:r>
              <a:rPr lang="de-DE" sz="1200" b="1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]</a:t>
            </a:r>
            <a:r>
              <a:rPr lang="de-DE" sz="1200" b="1" i="0" u="none" strike="noStrike" cap="none" normalizeH="0" baseline="0">
                <a:effectLst/>
              </a:rPr>
              <a:t> </a:t>
            </a:r>
            <a:r>
              <a:rPr lang="de-DE" sz="1200" b="1" i="0" u="none" strike="noStrike" cap="none" normalizeH="0" baseline="0"/>
              <a:t>/ </a:t>
            </a:r>
            <a:r>
              <a:rPr lang="de-DE" sz="1200" b="1" i="0" u="none" strike="noStrike" cap="none" normalizeH="0" baseline="0">
                <a:effectLst/>
              </a:rPr>
              <a:t>Wassergehalt [g]</a:t>
            </a:r>
            <a:r>
              <a:rPr lang="de-DE" sz="1200" b="0" i="0" u="none" strike="noStrike" cap="none" normalizeH="0" baseline="0"/>
              <a:t> 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NDMI (S2 B08/B11)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05876595933982"/>
                  <c:y val="-0.231766404199475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-7.2594x + 90.034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0.2817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Tabelle1!$J$38:$J$108</c:f>
              <c:numCache>
                <c:formatCode>General</c:formatCode>
                <c:ptCount val="71"/>
                <c:pt idx="0">
                  <c:v>9.870000000000001</c:v>
                </c:pt>
                <c:pt idx="1">
                  <c:v>8.9328571428571433</c:v>
                </c:pt>
                <c:pt idx="2">
                  <c:v>7.9957142857142864</c:v>
                </c:pt>
                <c:pt idx="3">
                  <c:v>7.0585714285714287</c:v>
                </c:pt>
                <c:pt idx="4">
                  <c:v>6.1214285714285719</c:v>
                </c:pt>
                <c:pt idx="5">
                  <c:v>5.1842857142857142</c:v>
                </c:pt>
                <c:pt idx="6">
                  <c:v>4.2471428571428564</c:v>
                </c:pt>
                <c:pt idx="7">
                  <c:v>3.31</c:v>
                </c:pt>
                <c:pt idx="8">
                  <c:v>3.2761904761904761</c:v>
                </c:pt>
                <c:pt idx="9">
                  <c:v>3.2423809523809521</c:v>
                </c:pt>
                <c:pt idx="10">
                  <c:v>3.2085714285714282</c:v>
                </c:pt>
                <c:pt idx="11">
                  <c:v>3.1747619047619051</c:v>
                </c:pt>
                <c:pt idx="12">
                  <c:v>3.1409523809523812</c:v>
                </c:pt>
                <c:pt idx="13">
                  <c:v>3.1071428571428572</c:v>
                </c:pt>
                <c:pt idx="14">
                  <c:v>3.0733333333333328</c:v>
                </c:pt>
                <c:pt idx="15">
                  <c:v>2.9628571428571431</c:v>
                </c:pt>
                <c:pt idx="16">
                  <c:v>2.852380952380952</c:v>
                </c:pt>
                <c:pt idx="17">
                  <c:v>2.7419047619047618</c:v>
                </c:pt>
                <c:pt idx="18">
                  <c:v>2.6314285714285708</c:v>
                </c:pt>
                <c:pt idx="19">
                  <c:v>2.5209523809523811</c:v>
                </c:pt>
                <c:pt idx="20">
                  <c:v>2.41047619047619</c:v>
                </c:pt>
                <c:pt idx="21">
                  <c:v>2.2999999999999998</c:v>
                </c:pt>
                <c:pt idx="22">
                  <c:v>2.6104761904761902</c:v>
                </c:pt>
                <c:pt idx="23">
                  <c:v>2.920952380952381</c:v>
                </c:pt>
                <c:pt idx="24">
                  <c:v>3.2314285714285709</c:v>
                </c:pt>
                <c:pt idx="25">
                  <c:v>3.5419047619047621</c:v>
                </c:pt>
                <c:pt idx="26">
                  <c:v>3.852380952380952</c:v>
                </c:pt>
                <c:pt idx="27">
                  <c:v>4.1628571428571428</c:v>
                </c:pt>
                <c:pt idx="28">
                  <c:v>4.4733333333333336</c:v>
                </c:pt>
                <c:pt idx="29">
                  <c:v>4.5795238095238098</c:v>
                </c:pt>
                <c:pt idx="30">
                  <c:v>4.6857142857142859</c:v>
                </c:pt>
                <c:pt idx="31">
                  <c:v>4.7919047619047621</c:v>
                </c:pt>
                <c:pt idx="32">
                  <c:v>4.8980952380952374</c:v>
                </c:pt>
                <c:pt idx="33">
                  <c:v>5.0042857142857136</c:v>
                </c:pt>
                <c:pt idx="34">
                  <c:v>5.1104761904761897</c:v>
                </c:pt>
                <c:pt idx="35">
                  <c:v>5.2166666666666659</c:v>
                </c:pt>
                <c:pt idx="36">
                  <c:v>5.3552380952380947</c:v>
                </c:pt>
                <c:pt idx="37">
                  <c:v>5.4938095238095226</c:v>
                </c:pt>
                <c:pt idx="38">
                  <c:v>5.6323809523809523</c:v>
                </c:pt>
                <c:pt idx="39">
                  <c:v>5.7709523809523802</c:v>
                </c:pt>
                <c:pt idx="40">
                  <c:v>5.909523809523809</c:v>
                </c:pt>
                <c:pt idx="41">
                  <c:v>6.0480952380952377</c:v>
                </c:pt>
                <c:pt idx="42">
                  <c:v>6.1866666666666674</c:v>
                </c:pt>
                <c:pt idx="43">
                  <c:v>5.8171428571428567</c:v>
                </c:pt>
                <c:pt idx="44">
                  <c:v>5.4476190476190478</c:v>
                </c:pt>
                <c:pt idx="45">
                  <c:v>5.078095238095238</c:v>
                </c:pt>
                <c:pt idx="46">
                  <c:v>4.7085714285714282</c:v>
                </c:pt>
                <c:pt idx="47">
                  <c:v>4.3390476190476193</c:v>
                </c:pt>
                <c:pt idx="48">
                  <c:v>3.969523809523809</c:v>
                </c:pt>
                <c:pt idx="49">
                  <c:v>3.6</c:v>
                </c:pt>
                <c:pt idx="50">
                  <c:v>3.456390977443609</c:v>
                </c:pt>
                <c:pt idx="51">
                  <c:v>3.3127819548872179</c:v>
                </c:pt>
                <c:pt idx="52">
                  <c:v>3.1691729323308269</c:v>
                </c:pt>
                <c:pt idx="53">
                  <c:v>3.0255639097744358</c:v>
                </c:pt>
                <c:pt idx="54">
                  <c:v>2.8819548872180452</c:v>
                </c:pt>
                <c:pt idx="55">
                  <c:v>2.7383458646616541</c:v>
                </c:pt>
                <c:pt idx="56">
                  <c:v>2.594736842105263</c:v>
                </c:pt>
                <c:pt idx="57">
                  <c:v>2.8869172932330831</c:v>
                </c:pt>
                <c:pt idx="58">
                  <c:v>3.1790977443609019</c:v>
                </c:pt>
                <c:pt idx="59">
                  <c:v>3.471278195488722</c:v>
                </c:pt>
                <c:pt idx="60">
                  <c:v>3.7634586466165421</c:v>
                </c:pt>
                <c:pt idx="61">
                  <c:v>4.0556390977443613</c:v>
                </c:pt>
                <c:pt idx="62">
                  <c:v>4.3478195488721809</c:v>
                </c:pt>
                <c:pt idx="63">
                  <c:v>4.6400000000000006</c:v>
                </c:pt>
                <c:pt idx="64">
                  <c:v>5.168571428571429</c:v>
                </c:pt>
                <c:pt idx="65">
                  <c:v>5.6971428571428584</c:v>
                </c:pt>
                <c:pt idx="66">
                  <c:v>6.225714285714286</c:v>
                </c:pt>
                <c:pt idx="67">
                  <c:v>6.7542857142857136</c:v>
                </c:pt>
                <c:pt idx="68">
                  <c:v>7.2828571428571429</c:v>
                </c:pt>
                <c:pt idx="69">
                  <c:v>7.8114285714285714</c:v>
                </c:pt>
                <c:pt idx="70">
                  <c:v>8.34</c:v>
                </c:pt>
              </c:numCache>
            </c:numRef>
          </c:xVal>
          <c:yVal>
            <c:numRef>
              <c:f>Tabelle1!$M$38:$M$108</c:f>
              <c:numCache>
                <c:formatCode>General</c:formatCode>
                <c:ptCount val="71"/>
                <c:pt idx="0">
                  <c:v>0.49574986048543013</c:v>
                </c:pt>
                <c:pt idx="1">
                  <c:v>0.49697777777361302</c:v>
                </c:pt>
                <c:pt idx="2">
                  <c:v>0.49820569506179579</c:v>
                </c:pt>
                <c:pt idx="3">
                  <c:v>0.49943361234997868</c:v>
                </c:pt>
                <c:pt idx="4">
                  <c:v>0.50066152963816157</c:v>
                </c:pt>
                <c:pt idx="5">
                  <c:v>0.50188944692634441</c:v>
                </c:pt>
                <c:pt idx="6">
                  <c:v>0.50311736421452735</c:v>
                </c:pt>
                <c:pt idx="7">
                  <c:v>0.50434528150271019</c:v>
                </c:pt>
                <c:pt idx="8">
                  <c:v>0.48303114685274401</c:v>
                </c:pt>
                <c:pt idx="9">
                  <c:v>0.46171701220277789</c:v>
                </c:pt>
                <c:pt idx="10">
                  <c:v>0.44040287755281171</c:v>
                </c:pt>
                <c:pt idx="11">
                  <c:v>0.41908874290284548</c:v>
                </c:pt>
                <c:pt idx="12">
                  <c:v>0.39777460825287941</c:v>
                </c:pt>
                <c:pt idx="13">
                  <c:v>0.37646047360291318</c:v>
                </c:pt>
                <c:pt idx="14">
                  <c:v>0.35514633895294712</c:v>
                </c:pt>
                <c:pt idx="15">
                  <c:v>0.36501477404599658</c:v>
                </c:pt>
                <c:pt idx="16">
                  <c:v>0.37488320913904599</c:v>
                </c:pt>
                <c:pt idx="17">
                  <c:v>0.38475164423209562</c:v>
                </c:pt>
                <c:pt idx="18">
                  <c:v>0.39462007932514509</c:v>
                </c:pt>
                <c:pt idx="19">
                  <c:v>0.40448851441819461</c:v>
                </c:pt>
                <c:pt idx="20">
                  <c:v>0.41435694951124408</c:v>
                </c:pt>
                <c:pt idx="21">
                  <c:v>0.4242253846042936</c:v>
                </c:pt>
                <c:pt idx="22">
                  <c:v>0.42436312341033477</c:v>
                </c:pt>
                <c:pt idx="23">
                  <c:v>0.42450086221637612</c:v>
                </c:pt>
                <c:pt idx="24">
                  <c:v>0.42463860102241729</c:v>
                </c:pt>
                <c:pt idx="25">
                  <c:v>0.42477633982845853</c:v>
                </c:pt>
                <c:pt idx="26">
                  <c:v>0.42491407863449981</c:v>
                </c:pt>
                <c:pt idx="27">
                  <c:v>0.42505181744054099</c:v>
                </c:pt>
                <c:pt idx="28">
                  <c:v>0.42518955624658222</c:v>
                </c:pt>
                <c:pt idx="29">
                  <c:v>0.42364103342907811</c:v>
                </c:pt>
                <c:pt idx="30">
                  <c:v>0.42209251061157382</c:v>
                </c:pt>
                <c:pt idx="31">
                  <c:v>0.42054398779406971</c:v>
                </c:pt>
                <c:pt idx="32">
                  <c:v>0.41899546497656548</c:v>
                </c:pt>
                <c:pt idx="33">
                  <c:v>0.41744694215906131</c:v>
                </c:pt>
                <c:pt idx="34">
                  <c:v>0.41589841934155708</c:v>
                </c:pt>
                <c:pt idx="35">
                  <c:v>0.41434989652405291</c:v>
                </c:pt>
                <c:pt idx="36">
                  <c:v>0.41173935379788018</c:v>
                </c:pt>
                <c:pt idx="37">
                  <c:v>0.4091288110717074</c:v>
                </c:pt>
                <c:pt idx="38">
                  <c:v>0.40651826834553467</c:v>
                </c:pt>
                <c:pt idx="39">
                  <c:v>0.40390772561936189</c:v>
                </c:pt>
                <c:pt idx="40">
                  <c:v>0.40129718289318922</c:v>
                </c:pt>
                <c:pt idx="41">
                  <c:v>0.39868664016701638</c:v>
                </c:pt>
                <c:pt idx="42">
                  <c:v>0.39607609744084371</c:v>
                </c:pt>
                <c:pt idx="43">
                  <c:v>0.400660212345891</c:v>
                </c:pt>
                <c:pt idx="44">
                  <c:v>0.40524432725093829</c:v>
                </c:pt>
                <c:pt idx="45">
                  <c:v>0.40982844215598557</c:v>
                </c:pt>
                <c:pt idx="46">
                  <c:v>0.41441255706103292</c:v>
                </c:pt>
                <c:pt idx="47">
                  <c:v>0.41899667196608009</c:v>
                </c:pt>
                <c:pt idx="48">
                  <c:v>0.42358078687112738</c:v>
                </c:pt>
                <c:pt idx="49">
                  <c:v>0.42816490177617472</c:v>
                </c:pt>
                <c:pt idx="50">
                  <c:v>0.41924854600275813</c:v>
                </c:pt>
                <c:pt idx="51">
                  <c:v>0.41033219022934159</c:v>
                </c:pt>
                <c:pt idx="52">
                  <c:v>0.40141583445592499</c:v>
                </c:pt>
                <c:pt idx="53">
                  <c:v>0.39249947868250851</c:v>
                </c:pt>
                <c:pt idx="54">
                  <c:v>0.38358312290909191</c:v>
                </c:pt>
                <c:pt idx="55">
                  <c:v>0.37466676713567532</c:v>
                </c:pt>
                <c:pt idx="56">
                  <c:v>0.36575041136225872</c:v>
                </c:pt>
                <c:pt idx="57">
                  <c:v>0.35538950685212622</c:v>
                </c:pt>
                <c:pt idx="58">
                  <c:v>0.34502860234199367</c:v>
                </c:pt>
                <c:pt idx="59">
                  <c:v>0.33466769783186112</c:v>
                </c:pt>
                <c:pt idx="60">
                  <c:v>0.32430679332172863</c:v>
                </c:pt>
                <c:pt idx="61">
                  <c:v>0.31394588881159602</c:v>
                </c:pt>
                <c:pt idx="62">
                  <c:v>0.30358498430146352</c:v>
                </c:pt>
                <c:pt idx="63">
                  <c:v>0.29322407979133103</c:v>
                </c:pt>
                <c:pt idx="64">
                  <c:v>0.27682773051850113</c:v>
                </c:pt>
                <c:pt idx="65">
                  <c:v>0.26043138124567111</c:v>
                </c:pt>
                <c:pt idx="66">
                  <c:v>0.24403503197284121</c:v>
                </c:pt>
                <c:pt idx="67">
                  <c:v>0.22763868270001131</c:v>
                </c:pt>
                <c:pt idx="68">
                  <c:v>0.21124233342718141</c:v>
                </c:pt>
                <c:pt idx="69">
                  <c:v>0.19484598415435139</c:v>
                </c:pt>
                <c:pt idx="70">
                  <c:v>0.17844963488152149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A-B944-AF42-09780A2F2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3424"/>
        <c:axId val="155565152"/>
      </c:scatterChart>
      <c:valAx>
        <c:axId val="15556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none" spc="50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Porometer [mmol m-2 s-1]</a:t>
                </a:r>
                <a:endParaRPr lang="de-DE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565152"/>
        <c:crosses val="autoZero"/>
        <c:crossBetween val="midCat"/>
      </c:valAx>
      <c:valAx>
        <c:axId val="1555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none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Wassergehalt [g]</a:t>
                </a:r>
                <a:r>
                  <a:rPr lang="de-DE" sz="900" b="0" i="0" u="none" strike="noStrike" kern="1200" cap="none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endParaRPr lang="de-DE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56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NDVI (UAV)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Tabelle1!$A$2:$A$115</c:f>
              <c:numCache>
                <c:formatCode>m/d/yy</c:formatCode>
                <c:ptCount val="114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45765</c:v>
                </c:pt>
                <c:pt idx="47">
                  <c:v>45766</c:v>
                </c:pt>
                <c:pt idx="48">
                  <c:v>45767</c:v>
                </c:pt>
                <c:pt idx="49">
                  <c:v>45768</c:v>
                </c:pt>
                <c:pt idx="50">
                  <c:v>45769</c:v>
                </c:pt>
                <c:pt idx="51">
                  <c:v>45770</c:v>
                </c:pt>
                <c:pt idx="52">
                  <c:v>45771</c:v>
                </c:pt>
                <c:pt idx="53">
                  <c:v>45772</c:v>
                </c:pt>
                <c:pt idx="54">
                  <c:v>45773</c:v>
                </c:pt>
                <c:pt idx="55">
                  <c:v>45774</c:v>
                </c:pt>
                <c:pt idx="56">
                  <c:v>45775</c:v>
                </c:pt>
                <c:pt idx="57">
                  <c:v>45776</c:v>
                </c:pt>
                <c:pt idx="58">
                  <c:v>45777</c:v>
                </c:pt>
                <c:pt idx="59">
                  <c:v>45778</c:v>
                </c:pt>
                <c:pt idx="60">
                  <c:v>45779</c:v>
                </c:pt>
                <c:pt idx="61">
                  <c:v>45780</c:v>
                </c:pt>
                <c:pt idx="62">
                  <c:v>45781</c:v>
                </c:pt>
                <c:pt idx="63">
                  <c:v>45782</c:v>
                </c:pt>
                <c:pt idx="64">
                  <c:v>45783</c:v>
                </c:pt>
                <c:pt idx="65">
                  <c:v>45784</c:v>
                </c:pt>
                <c:pt idx="66">
                  <c:v>45785</c:v>
                </c:pt>
                <c:pt idx="67">
                  <c:v>45786</c:v>
                </c:pt>
                <c:pt idx="68">
                  <c:v>45787</c:v>
                </c:pt>
                <c:pt idx="69">
                  <c:v>45788</c:v>
                </c:pt>
                <c:pt idx="70">
                  <c:v>45789</c:v>
                </c:pt>
                <c:pt idx="71">
                  <c:v>45790</c:v>
                </c:pt>
                <c:pt idx="72">
                  <c:v>45791</c:v>
                </c:pt>
                <c:pt idx="73">
                  <c:v>45792</c:v>
                </c:pt>
                <c:pt idx="74">
                  <c:v>45793</c:v>
                </c:pt>
                <c:pt idx="75">
                  <c:v>45794</c:v>
                </c:pt>
                <c:pt idx="76">
                  <c:v>45795</c:v>
                </c:pt>
                <c:pt idx="77">
                  <c:v>45796</c:v>
                </c:pt>
                <c:pt idx="78">
                  <c:v>45797</c:v>
                </c:pt>
                <c:pt idx="79">
                  <c:v>45798</c:v>
                </c:pt>
                <c:pt idx="80">
                  <c:v>45799</c:v>
                </c:pt>
                <c:pt idx="81">
                  <c:v>45800</c:v>
                </c:pt>
                <c:pt idx="82">
                  <c:v>45801</c:v>
                </c:pt>
                <c:pt idx="83">
                  <c:v>45802</c:v>
                </c:pt>
                <c:pt idx="84">
                  <c:v>45803</c:v>
                </c:pt>
                <c:pt idx="85">
                  <c:v>45804</c:v>
                </c:pt>
                <c:pt idx="86">
                  <c:v>45805</c:v>
                </c:pt>
                <c:pt idx="87">
                  <c:v>45806</c:v>
                </c:pt>
                <c:pt idx="88">
                  <c:v>45807</c:v>
                </c:pt>
                <c:pt idx="89">
                  <c:v>45808</c:v>
                </c:pt>
                <c:pt idx="90">
                  <c:v>45809</c:v>
                </c:pt>
                <c:pt idx="91">
                  <c:v>45810</c:v>
                </c:pt>
                <c:pt idx="92">
                  <c:v>45811</c:v>
                </c:pt>
                <c:pt idx="93">
                  <c:v>45812</c:v>
                </c:pt>
                <c:pt idx="94">
                  <c:v>45813</c:v>
                </c:pt>
                <c:pt idx="95">
                  <c:v>45814</c:v>
                </c:pt>
                <c:pt idx="96">
                  <c:v>45815</c:v>
                </c:pt>
                <c:pt idx="97">
                  <c:v>45816</c:v>
                </c:pt>
                <c:pt idx="98">
                  <c:v>45817</c:v>
                </c:pt>
                <c:pt idx="99">
                  <c:v>45818</c:v>
                </c:pt>
                <c:pt idx="100">
                  <c:v>45819</c:v>
                </c:pt>
                <c:pt idx="101">
                  <c:v>45820</c:v>
                </c:pt>
                <c:pt idx="102">
                  <c:v>45821</c:v>
                </c:pt>
                <c:pt idx="103">
                  <c:v>45822</c:v>
                </c:pt>
                <c:pt idx="104">
                  <c:v>45823</c:v>
                </c:pt>
                <c:pt idx="105">
                  <c:v>45824</c:v>
                </c:pt>
                <c:pt idx="106">
                  <c:v>45825</c:v>
                </c:pt>
                <c:pt idx="107">
                  <c:v>45826</c:v>
                </c:pt>
                <c:pt idx="108">
                  <c:v>45827</c:v>
                </c:pt>
                <c:pt idx="109">
                  <c:v>45828</c:v>
                </c:pt>
                <c:pt idx="110">
                  <c:v>45829</c:v>
                </c:pt>
                <c:pt idx="111">
                  <c:v>45830</c:v>
                </c:pt>
                <c:pt idx="112">
                  <c:v>45831</c:v>
                </c:pt>
                <c:pt idx="113">
                  <c:v>45832</c:v>
                </c:pt>
              </c:numCache>
            </c:numRef>
          </c:cat>
          <c:val>
            <c:numRef>
              <c:f>Tabelle1!$H$2:$H$115</c:f>
              <c:numCache>
                <c:formatCode>General</c:formatCode>
                <c:ptCount val="114"/>
                <c:pt idx="32">
                  <c:v>0.75031140779152306</c:v>
                </c:pt>
                <c:pt idx="33">
                  <c:v>0.76992560110564134</c:v>
                </c:pt>
                <c:pt idx="34">
                  <c:v>0.78953979441975963</c:v>
                </c:pt>
                <c:pt idx="35">
                  <c:v>0.80915398773387792</c:v>
                </c:pt>
                <c:pt idx="36">
                  <c:v>0.82876818104799621</c:v>
                </c:pt>
                <c:pt idx="37">
                  <c:v>0.84838237436211461</c:v>
                </c:pt>
                <c:pt idx="38">
                  <c:v>0.8679965676762329</c:v>
                </c:pt>
                <c:pt idx="39">
                  <c:v>0.88761076099035119</c:v>
                </c:pt>
                <c:pt idx="40">
                  <c:v>0.90722495430446948</c:v>
                </c:pt>
                <c:pt idx="41">
                  <c:v>0.92683914761858777</c:v>
                </c:pt>
                <c:pt idx="42">
                  <c:v>0.94645334093270606</c:v>
                </c:pt>
                <c:pt idx="43">
                  <c:v>0.92995864105754455</c:v>
                </c:pt>
                <c:pt idx="44">
                  <c:v>0.91346394118238305</c:v>
                </c:pt>
                <c:pt idx="45">
                  <c:v>0.91780848186401642</c:v>
                </c:pt>
                <c:pt idx="46">
                  <c:v>0.9221530225456499</c:v>
                </c:pt>
                <c:pt idx="47">
                  <c:v>0.92649756322728327</c:v>
                </c:pt>
                <c:pt idx="48">
                  <c:v>0.93084210390891675</c:v>
                </c:pt>
                <c:pt idx="49">
                  <c:v>0.93518664459055012</c:v>
                </c:pt>
                <c:pt idx="50">
                  <c:v>0.9395311852721836</c:v>
                </c:pt>
                <c:pt idx="51">
                  <c:v>0.94387572595381697</c:v>
                </c:pt>
                <c:pt idx="52">
                  <c:v>0.83012616076305357</c:v>
                </c:pt>
                <c:pt idx="53">
                  <c:v>0.71637659557229016</c:v>
                </c:pt>
                <c:pt idx="54">
                  <c:v>0.60262703038152676</c:v>
                </c:pt>
                <c:pt idx="55">
                  <c:v>0.48887746519076342</c:v>
                </c:pt>
                <c:pt idx="56">
                  <c:v>0.37512790000000001</c:v>
                </c:pt>
                <c:pt idx="57">
                  <c:v>0.43617781997857807</c:v>
                </c:pt>
                <c:pt idx="58">
                  <c:v>0.49722773995715619</c:v>
                </c:pt>
                <c:pt idx="59">
                  <c:v>0.55827765993573442</c:v>
                </c:pt>
                <c:pt idx="60">
                  <c:v>0.61932757991431253</c:v>
                </c:pt>
                <c:pt idx="61">
                  <c:v>0.68037749989289065</c:v>
                </c:pt>
                <c:pt idx="62">
                  <c:v>0.74142741987146876</c:v>
                </c:pt>
                <c:pt idx="63">
                  <c:v>0.80247733985004688</c:v>
                </c:pt>
                <c:pt idx="64">
                  <c:v>0.86352725982862499</c:v>
                </c:pt>
                <c:pt idx="65">
                  <c:v>0.924577179807203</c:v>
                </c:pt>
                <c:pt idx="66">
                  <c:v>0.92304912261777383</c:v>
                </c:pt>
                <c:pt idx="67">
                  <c:v>0.92152106542834455</c:v>
                </c:pt>
                <c:pt idx="68">
                  <c:v>0.91999300823891539</c:v>
                </c:pt>
                <c:pt idx="69">
                  <c:v>0.91846495104948622</c:v>
                </c:pt>
                <c:pt idx="70">
                  <c:v>0.91693689386005695</c:v>
                </c:pt>
                <c:pt idx="71">
                  <c:v>0.91540883667062778</c:v>
                </c:pt>
                <c:pt idx="72">
                  <c:v>0.91388077948119861</c:v>
                </c:pt>
                <c:pt idx="73">
                  <c:v>0.91235272229176934</c:v>
                </c:pt>
                <c:pt idx="74">
                  <c:v>0.91082466510234017</c:v>
                </c:pt>
                <c:pt idx="75">
                  <c:v>0.909296607912911</c:v>
                </c:pt>
                <c:pt idx="76">
                  <c:v>0.90776855072348173</c:v>
                </c:pt>
                <c:pt idx="77">
                  <c:v>0.90624049353405256</c:v>
                </c:pt>
                <c:pt idx="78">
                  <c:v>0.90471243634462339</c:v>
                </c:pt>
                <c:pt idx="79">
                  <c:v>0.90318437915519412</c:v>
                </c:pt>
                <c:pt idx="80">
                  <c:v>0.90165632196576495</c:v>
                </c:pt>
                <c:pt idx="81">
                  <c:v>0.90080776483275637</c:v>
                </c:pt>
                <c:pt idx="82">
                  <c:v>0.89995920769974791</c:v>
                </c:pt>
                <c:pt idx="83">
                  <c:v>0.89911065056673933</c:v>
                </c:pt>
                <c:pt idx="84">
                  <c:v>0.89826209343373087</c:v>
                </c:pt>
                <c:pt idx="85">
                  <c:v>0.89741353630072229</c:v>
                </c:pt>
                <c:pt idx="86">
                  <c:v>0.89656497916771372</c:v>
                </c:pt>
                <c:pt idx="87">
                  <c:v>0.89571642203470525</c:v>
                </c:pt>
                <c:pt idx="88">
                  <c:v>0.89486786490169667</c:v>
                </c:pt>
                <c:pt idx="89">
                  <c:v>0.8940193077686881</c:v>
                </c:pt>
                <c:pt idx="90">
                  <c:v>0.89317075063567963</c:v>
                </c:pt>
                <c:pt idx="91">
                  <c:v>0.89232219350267106</c:v>
                </c:pt>
                <c:pt idx="92">
                  <c:v>0.89147363636966259</c:v>
                </c:pt>
                <c:pt idx="93">
                  <c:v>0.89062507923665402</c:v>
                </c:pt>
                <c:pt idx="94">
                  <c:v>0.87523895365747872</c:v>
                </c:pt>
                <c:pt idx="95">
                  <c:v>0.85985282807830343</c:v>
                </c:pt>
                <c:pt idx="96">
                  <c:v>0.84446670249912814</c:v>
                </c:pt>
                <c:pt idx="97">
                  <c:v>0.82908057691995285</c:v>
                </c:pt>
                <c:pt idx="98">
                  <c:v>0.81369445134077756</c:v>
                </c:pt>
                <c:pt idx="99">
                  <c:v>0.79830832576160227</c:v>
                </c:pt>
                <c:pt idx="100">
                  <c:v>0.78292220018242697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A-5B4E-9E13-86B139934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850063"/>
        <c:axId val="1677225679"/>
      </c:lineChart>
      <c:dateAx>
        <c:axId val="167685006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7225679"/>
        <c:crosses val="autoZero"/>
        <c:auto val="1"/>
        <c:lblOffset val="100"/>
        <c:baseTimeUnit val="days"/>
      </c:dateAx>
      <c:valAx>
        <c:axId val="16772256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685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NDMI (S-2)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Tabelle1!$A$2:$A$115</c:f>
              <c:numCache>
                <c:formatCode>m/d/yy</c:formatCode>
                <c:ptCount val="114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45765</c:v>
                </c:pt>
                <c:pt idx="47">
                  <c:v>45766</c:v>
                </c:pt>
                <c:pt idx="48">
                  <c:v>45767</c:v>
                </c:pt>
                <c:pt idx="49">
                  <c:v>45768</c:v>
                </c:pt>
                <c:pt idx="50">
                  <c:v>45769</c:v>
                </c:pt>
                <c:pt idx="51">
                  <c:v>45770</c:v>
                </c:pt>
                <c:pt idx="52">
                  <c:v>45771</c:v>
                </c:pt>
                <c:pt idx="53">
                  <c:v>45772</c:v>
                </c:pt>
                <c:pt idx="54">
                  <c:v>45773</c:v>
                </c:pt>
                <c:pt idx="55">
                  <c:v>45774</c:v>
                </c:pt>
                <c:pt idx="56">
                  <c:v>45775</c:v>
                </c:pt>
                <c:pt idx="57">
                  <c:v>45776</c:v>
                </c:pt>
                <c:pt idx="58">
                  <c:v>45777</c:v>
                </c:pt>
                <c:pt idx="59">
                  <c:v>45778</c:v>
                </c:pt>
                <c:pt idx="60">
                  <c:v>45779</c:v>
                </c:pt>
                <c:pt idx="61">
                  <c:v>45780</c:v>
                </c:pt>
                <c:pt idx="62">
                  <c:v>45781</c:v>
                </c:pt>
                <c:pt idx="63">
                  <c:v>45782</c:v>
                </c:pt>
                <c:pt idx="64">
                  <c:v>45783</c:v>
                </c:pt>
                <c:pt idx="65">
                  <c:v>45784</c:v>
                </c:pt>
                <c:pt idx="66">
                  <c:v>45785</c:v>
                </c:pt>
                <c:pt idx="67">
                  <c:v>45786</c:v>
                </c:pt>
                <c:pt idx="68">
                  <c:v>45787</c:v>
                </c:pt>
                <c:pt idx="69">
                  <c:v>45788</c:v>
                </c:pt>
                <c:pt idx="70">
                  <c:v>45789</c:v>
                </c:pt>
                <c:pt idx="71">
                  <c:v>45790</c:v>
                </c:pt>
                <c:pt idx="72">
                  <c:v>45791</c:v>
                </c:pt>
                <c:pt idx="73">
                  <c:v>45792</c:v>
                </c:pt>
                <c:pt idx="74">
                  <c:v>45793</c:v>
                </c:pt>
                <c:pt idx="75">
                  <c:v>45794</c:v>
                </c:pt>
                <c:pt idx="76">
                  <c:v>45795</c:v>
                </c:pt>
                <c:pt idx="77">
                  <c:v>45796</c:v>
                </c:pt>
                <c:pt idx="78">
                  <c:v>45797</c:v>
                </c:pt>
                <c:pt idx="79">
                  <c:v>45798</c:v>
                </c:pt>
                <c:pt idx="80">
                  <c:v>45799</c:v>
                </c:pt>
                <c:pt idx="81">
                  <c:v>45800</c:v>
                </c:pt>
                <c:pt idx="82">
                  <c:v>45801</c:v>
                </c:pt>
                <c:pt idx="83">
                  <c:v>45802</c:v>
                </c:pt>
                <c:pt idx="84">
                  <c:v>45803</c:v>
                </c:pt>
                <c:pt idx="85">
                  <c:v>45804</c:v>
                </c:pt>
                <c:pt idx="86">
                  <c:v>45805</c:v>
                </c:pt>
                <c:pt idx="87">
                  <c:v>45806</c:v>
                </c:pt>
                <c:pt idx="88">
                  <c:v>45807</c:v>
                </c:pt>
                <c:pt idx="89">
                  <c:v>45808</c:v>
                </c:pt>
                <c:pt idx="90">
                  <c:v>45809</c:v>
                </c:pt>
                <c:pt idx="91">
                  <c:v>45810</c:v>
                </c:pt>
                <c:pt idx="92">
                  <c:v>45811</c:v>
                </c:pt>
                <c:pt idx="93">
                  <c:v>45812</c:v>
                </c:pt>
                <c:pt idx="94">
                  <c:v>45813</c:v>
                </c:pt>
                <c:pt idx="95">
                  <c:v>45814</c:v>
                </c:pt>
                <c:pt idx="96">
                  <c:v>45815</c:v>
                </c:pt>
                <c:pt idx="97">
                  <c:v>45816</c:v>
                </c:pt>
                <c:pt idx="98">
                  <c:v>45817</c:v>
                </c:pt>
                <c:pt idx="99">
                  <c:v>45818</c:v>
                </c:pt>
                <c:pt idx="100">
                  <c:v>45819</c:v>
                </c:pt>
                <c:pt idx="101">
                  <c:v>45820</c:v>
                </c:pt>
                <c:pt idx="102">
                  <c:v>45821</c:v>
                </c:pt>
                <c:pt idx="103">
                  <c:v>45822</c:v>
                </c:pt>
                <c:pt idx="104">
                  <c:v>45823</c:v>
                </c:pt>
                <c:pt idx="105">
                  <c:v>45824</c:v>
                </c:pt>
                <c:pt idx="106">
                  <c:v>45825</c:v>
                </c:pt>
                <c:pt idx="107">
                  <c:v>45826</c:v>
                </c:pt>
                <c:pt idx="108">
                  <c:v>45827</c:v>
                </c:pt>
                <c:pt idx="109">
                  <c:v>45828</c:v>
                </c:pt>
                <c:pt idx="110">
                  <c:v>45829</c:v>
                </c:pt>
                <c:pt idx="111">
                  <c:v>45830</c:v>
                </c:pt>
                <c:pt idx="112">
                  <c:v>45831</c:v>
                </c:pt>
                <c:pt idx="113">
                  <c:v>45832</c:v>
                </c:pt>
              </c:numCache>
            </c:numRef>
          </c:cat>
          <c:val>
            <c:numRef>
              <c:f>Tabelle1!$D$2:$D$115</c:f>
              <c:numCache>
                <c:formatCode>General</c:formatCode>
                <c:ptCount val="114"/>
                <c:pt idx="0">
                  <c:v>0.11906161750361401</c:v>
                </c:pt>
                <c:pt idx="1">
                  <c:v>0.11365850486455981</c:v>
                </c:pt>
                <c:pt idx="2">
                  <c:v>0.10825539222550561</c:v>
                </c:pt>
                <c:pt idx="3">
                  <c:v>0.10285227958645141</c:v>
                </c:pt>
                <c:pt idx="4">
                  <c:v>0.10251603661371129</c:v>
                </c:pt>
                <c:pt idx="5">
                  <c:v>0.1021797936409712</c:v>
                </c:pt>
                <c:pt idx="6">
                  <c:v>0.1153610172748034</c:v>
                </c:pt>
                <c:pt idx="7">
                  <c:v>0.1285422409086355</c:v>
                </c:pt>
                <c:pt idx="8">
                  <c:v>0.1417234645424677</c:v>
                </c:pt>
                <c:pt idx="9">
                  <c:v>0.1549046881762999</c:v>
                </c:pt>
                <c:pt idx="10">
                  <c:v>0.16808591181013199</c:v>
                </c:pt>
                <c:pt idx="11">
                  <c:v>0.18126713544396419</c:v>
                </c:pt>
                <c:pt idx="12">
                  <c:v>0.19444835907779631</c:v>
                </c:pt>
                <c:pt idx="13">
                  <c:v>0.20762958271162851</c:v>
                </c:pt>
                <c:pt idx="14">
                  <c:v>0.2038352108959641</c:v>
                </c:pt>
                <c:pt idx="15">
                  <c:v>0.20004083908029971</c:v>
                </c:pt>
                <c:pt idx="16">
                  <c:v>0.18962569552518069</c:v>
                </c:pt>
                <c:pt idx="17">
                  <c:v>0.17921055197006169</c:v>
                </c:pt>
                <c:pt idx="18">
                  <c:v>0.16879540841494281</c:v>
                </c:pt>
                <c:pt idx="19">
                  <c:v>0.18206763936548809</c:v>
                </c:pt>
                <c:pt idx="20">
                  <c:v>0.19533987031603339</c:v>
                </c:pt>
                <c:pt idx="21">
                  <c:v>0.2086121012665787</c:v>
                </c:pt>
                <c:pt idx="22">
                  <c:v>0.221884332217124</c:v>
                </c:pt>
                <c:pt idx="23">
                  <c:v>0.23515656316766931</c:v>
                </c:pt>
                <c:pt idx="24">
                  <c:v>0.24842879411821461</c:v>
                </c:pt>
                <c:pt idx="25">
                  <c:v>0.26170102506875992</c:v>
                </c:pt>
                <c:pt idx="26">
                  <c:v>0.27247252634593422</c:v>
                </c:pt>
                <c:pt idx="27">
                  <c:v>0.28324402762310841</c:v>
                </c:pt>
                <c:pt idx="28">
                  <c:v>0.29401552890028271</c:v>
                </c:pt>
                <c:pt idx="29">
                  <c:v>0.30478703017745701</c:v>
                </c:pt>
                <c:pt idx="30">
                  <c:v>0.31555853145463131</c:v>
                </c:pt>
                <c:pt idx="31">
                  <c:v>0.3263300327318055</c:v>
                </c:pt>
                <c:pt idx="32">
                  <c:v>0.3371015340089798</c:v>
                </c:pt>
                <c:pt idx="33">
                  <c:v>0.35267484560608858</c:v>
                </c:pt>
                <c:pt idx="34">
                  <c:v>0.36824815720319748</c:v>
                </c:pt>
                <c:pt idx="35">
                  <c:v>0.38382146880030632</c:v>
                </c:pt>
                <c:pt idx="36">
                  <c:v>0.39939478039741511</c:v>
                </c:pt>
                <c:pt idx="37">
                  <c:v>0.41496809199452389</c:v>
                </c:pt>
                <c:pt idx="38">
                  <c:v>0.43054140359163268</c:v>
                </c:pt>
                <c:pt idx="39">
                  <c:v>0.44611471518874157</c:v>
                </c:pt>
                <c:pt idx="40">
                  <c:v>0.46168802678585041</c:v>
                </c:pt>
                <c:pt idx="41">
                  <c:v>0.47726133838295931</c:v>
                </c:pt>
                <c:pt idx="42">
                  <c:v>0.4928346499800681</c:v>
                </c:pt>
                <c:pt idx="43">
                  <c:v>0.50840796157717683</c:v>
                </c:pt>
                <c:pt idx="44">
                  <c:v>0.52398127317428567</c:v>
                </c:pt>
                <c:pt idx="45">
                  <c:v>0.53955458477139451</c:v>
                </c:pt>
                <c:pt idx="46">
                  <c:v>0.55512789636850335</c:v>
                </c:pt>
                <c:pt idx="47">
                  <c:v>0.57070120796561219</c:v>
                </c:pt>
                <c:pt idx="48">
                  <c:v>0.58627451956272103</c:v>
                </c:pt>
                <c:pt idx="49">
                  <c:v>0.59080121620577186</c:v>
                </c:pt>
                <c:pt idx="50">
                  <c:v>0.5953279128488228</c:v>
                </c:pt>
                <c:pt idx="51">
                  <c:v>0.59985460949187364</c:v>
                </c:pt>
                <c:pt idx="52">
                  <c:v>0.60438130613492447</c:v>
                </c:pt>
                <c:pt idx="53">
                  <c:v>0.6089080027779753</c:v>
                </c:pt>
                <c:pt idx="54">
                  <c:v>0.61343469942102624</c:v>
                </c:pt>
                <c:pt idx="55">
                  <c:v>0.61796139606407707</c:v>
                </c:pt>
                <c:pt idx="56">
                  <c:v>0.61071615417798353</c:v>
                </c:pt>
                <c:pt idx="57">
                  <c:v>0.60347091229189009</c:v>
                </c:pt>
                <c:pt idx="58">
                  <c:v>0.59622567040579655</c:v>
                </c:pt>
                <c:pt idx="59">
                  <c:v>0.59311336278915394</c:v>
                </c:pt>
                <c:pt idx="60">
                  <c:v>0.59000105517251134</c:v>
                </c:pt>
                <c:pt idx="61">
                  <c:v>0.59355859804366307</c:v>
                </c:pt>
                <c:pt idx="62">
                  <c:v>0.59711614091481469</c:v>
                </c:pt>
                <c:pt idx="63">
                  <c:v>0.60067368378596631</c:v>
                </c:pt>
                <c:pt idx="64">
                  <c:v>0.60423122665711804</c:v>
                </c:pt>
                <c:pt idx="65">
                  <c:v>0.60778876952826977</c:v>
                </c:pt>
                <c:pt idx="66">
                  <c:v>0.61134631239942139</c:v>
                </c:pt>
                <c:pt idx="67">
                  <c:v>0.61490385527057301</c:v>
                </c:pt>
                <c:pt idx="68">
                  <c:v>0.61846139814172474</c:v>
                </c:pt>
                <c:pt idx="69">
                  <c:v>0.61837404114859451</c:v>
                </c:pt>
                <c:pt idx="70">
                  <c:v>0.61828668415546417</c:v>
                </c:pt>
                <c:pt idx="71">
                  <c:v>0.63436573885736014</c:v>
                </c:pt>
                <c:pt idx="72">
                  <c:v>0.650444793559256</c:v>
                </c:pt>
                <c:pt idx="73">
                  <c:v>0.66652384826115196</c:v>
                </c:pt>
                <c:pt idx="74">
                  <c:v>0.6639771044504742</c:v>
                </c:pt>
                <c:pt idx="75">
                  <c:v>0.66143036063979654</c:v>
                </c:pt>
                <c:pt idx="76">
                  <c:v>0.65888361682911878</c:v>
                </c:pt>
                <c:pt idx="77">
                  <c:v>0.65633687301844101</c:v>
                </c:pt>
                <c:pt idx="78">
                  <c:v>0.65379012920776336</c:v>
                </c:pt>
                <c:pt idx="79">
                  <c:v>0.65124338539708559</c:v>
                </c:pt>
                <c:pt idx="80">
                  <c:v>0.64869664158640783</c:v>
                </c:pt>
                <c:pt idx="81">
                  <c:v>0.64614989777573018</c:v>
                </c:pt>
                <c:pt idx="82">
                  <c:v>0.64360315396505241</c:v>
                </c:pt>
                <c:pt idx="83">
                  <c:v>0.64105641015437476</c:v>
                </c:pt>
                <c:pt idx="84">
                  <c:v>0.63850966634369699</c:v>
                </c:pt>
                <c:pt idx="85">
                  <c:v>0.63596292253301923</c:v>
                </c:pt>
                <c:pt idx="86">
                  <c:v>0.63341617872234157</c:v>
                </c:pt>
                <c:pt idx="87">
                  <c:v>0.63086943491166381</c:v>
                </c:pt>
                <c:pt idx="88">
                  <c:v>0.62832269110098604</c:v>
                </c:pt>
                <c:pt idx="89">
                  <c:v>0.62577594729030839</c:v>
                </c:pt>
                <c:pt idx="90">
                  <c:v>0.62322920347963062</c:v>
                </c:pt>
                <c:pt idx="91">
                  <c:v>0.60883460406746182</c:v>
                </c:pt>
                <c:pt idx="92">
                  <c:v>0.59444000465529301</c:v>
                </c:pt>
                <c:pt idx="93">
                  <c:v>0.58811402166044557</c:v>
                </c:pt>
                <c:pt idx="94">
                  <c:v>0.58178803866559814</c:v>
                </c:pt>
                <c:pt idx="95">
                  <c:v>0.57546205567075059</c:v>
                </c:pt>
                <c:pt idx="96">
                  <c:v>0.56913607267590316</c:v>
                </c:pt>
                <c:pt idx="97">
                  <c:v>0.56281008968105573</c:v>
                </c:pt>
                <c:pt idx="98">
                  <c:v>0.55648410668620829</c:v>
                </c:pt>
                <c:pt idx="99">
                  <c:v>0.55015812369136086</c:v>
                </c:pt>
                <c:pt idx="100">
                  <c:v>0.54383214069651342</c:v>
                </c:pt>
                <c:pt idx="101">
                  <c:v>0.53750615770166588</c:v>
                </c:pt>
                <c:pt idx="102">
                  <c:v>0.53118017470681844</c:v>
                </c:pt>
                <c:pt idx="103">
                  <c:v>0.52485419171197101</c:v>
                </c:pt>
                <c:pt idx="104">
                  <c:v>0.51846024117299505</c:v>
                </c:pt>
                <c:pt idx="105">
                  <c:v>0.51206629063401921</c:v>
                </c:pt>
                <c:pt idx="106">
                  <c:v>0.50567234009504336</c:v>
                </c:pt>
                <c:pt idx="107">
                  <c:v>0.4992783895560674</c:v>
                </c:pt>
                <c:pt idx="108">
                  <c:v>0.4928844390170915</c:v>
                </c:pt>
                <c:pt idx="109">
                  <c:v>0.47737253159284587</c:v>
                </c:pt>
                <c:pt idx="110">
                  <c:v>0.46186062416860041</c:v>
                </c:pt>
                <c:pt idx="111">
                  <c:v>0.44634871674435478</c:v>
                </c:pt>
                <c:pt idx="112">
                  <c:v>0.43083680932010932</c:v>
                </c:pt>
                <c:pt idx="113">
                  <c:v>0.41532490189586369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0-B543-9B2E-5FD70FF0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850063"/>
        <c:axId val="1677225679"/>
      </c:lineChart>
      <c:dateAx>
        <c:axId val="167685006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7225679"/>
        <c:crosses val="autoZero"/>
        <c:auto val="1"/>
        <c:lblOffset val="100"/>
        <c:baseTimeUnit val="days"/>
      </c:dateAx>
      <c:valAx>
        <c:axId val="16772256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685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Porometer [mmol </a:t>
            </a:r>
            <a:r>
              <a:rPr lang="de-DE" sz="14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m</a:t>
            </a:r>
            <a:r>
              <a:rPr lang="de-DE" sz="1400" b="0" i="0" u="none" strike="noStrike" kern="1200" cap="none" spc="0" normalizeH="0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-2</a:t>
            </a:r>
            <a:r>
              <a:rPr lang="de-DE" sz="14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 s</a:t>
            </a:r>
            <a:r>
              <a:rPr lang="de-DE" sz="1400" b="0" i="0" u="none" strike="noStrike" kern="1200" cap="none" spc="0" normalizeH="0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-1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PORO [mmol m-2 s-1]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Tabelle1!$A$2:$A$115</c:f>
              <c:numCache>
                <c:formatCode>m/d/yy</c:formatCode>
                <c:ptCount val="114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45765</c:v>
                </c:pt>
                <c:pt idx="47">
                  <c:v>45766</c:v>
                </c:pt>
                <c:pt idx="48">
                  <c:v>45767</c:v>
                </c:pt>
                <c:pt idx="49">
                  <c:v>45768</c:v>
                </c:pt>
                <c:pt idx="50">
                  <c:v>45769</c:v>
                </c:pt>
                <c:pt idx="51">
                  <c:v>45770</c:v>
                </c:pt>
                <c:pt idx="52">
                  <c:v>45771</c:v>
                </c:pt>
                <c:pt idx="53">
                  <c:v>45772</c:v>
                </c:pt>
                <c:pt idx="54">
                  <c:v>45773</c:v>
                </c:pt>
                <c:pt idx="55">
                  <c:v>45774</c:v>
                </c:pt>
                <c:pt idx="56">
                  <c:v>45775</c:v>
                </c:pt>
                <c:pt idx="57">
                  <c:v>45776</c:v>
                </c:pt>
                <c:pt idx="58">
                  <c:v>45777</c:v>
                </c:pt>
                <c:pt idx="59">
                  <c:v>45778</c:v>
                </c:pt>
                <c:pt idx="60">
                  <c:v>45779</c:v>
                </c:pt>
                <c:pt idx="61">
                  <c:v>45780</c:v>
                </c:pt>
                <c:pt idx="62">
                  <c:v>45781</c:v>
                </c:pt>
                <c:pt idx="63">
                  <c:v>45782</c:v>
                </c:pt>
                <c:pt idx="64">
                  <c:v>45783</c:v>
                </c:pt>
                <c:pt idx="65">
                  <c:v>45784</c:v>
                </c:pt>
                <c:pt idx="66">
                  <c:v>45785</c:v>
                </c:pt>
                <c:pt idx="67">
                  <c:v>45786</c:v>
                </c:pt>
                <c:pt idx="68">
                  <c:v>45787</c:v>
                </c:pt>
                <c:pt idx="69">
                  <c:v>45788</c:v>
                </c:pt>
                <c:pt idx="70">
                  <c:v>45789</c:v>
                </c:pt>
                <c:pt idx="71">
                  <c:v>45790</c:v>
                </c:pt>
                <c:pt idx="72">
                  <c:v>45791</c:v>
                </c:pt>
                <c:pt idx="73">
                  <c:v>45792</c:v>
                </c:pt>
                <c:pt idx="74">
                  <c:v>45793</c:v>
                </c:pt>
                <c:pt idx="75">
                  <c:v>45794</c:v>
                </c:pt>
                <c:pt idx="76">
                  <c:v>45795</c:v>
                </c:pt>
                <c:pt idx="77">
                  <c:v>45796</c:v>
                </c:pt>
                <c:pt idx="78">
                  <c:v>45797</c:v>
                </c:pt>
                <c:pt idx="79">
                  <c:v>45798</c:v>
                </c:pt>
                <c:pt idx="80">
                  <c:v>45799</c:v>
                </c:pt>
                <c:pt idx="81">
                  <c:v>45800</c:v>
                </c:pt>
                <c:pt idx="82">
                  <c:v>45801</c:v>
                </c:pt>
                <c:pt idx="83">
                  <c:v>45802</c:v>
                </c:pt>
                <c:pt idx="84">
                  <c:v>45803</c:v>
                </c:pt>
                <c:pt idx="85">
                  <c:v>45804</c:v>
                </c:pt>
                <c:pt idx="86">
                  <c:v>45805</c:v>
                </c:pt>
                <c:pt idx="87">
                  <c:v>45806</c:v>
                </c:pt>
                <c:pt idx="88">
                  <c:v>45807</c:v>
                </c:pt>
                <c:pt idx="89">
                  <c:v>45808</c:v>
                </c:pt>
                <c:pt idx="90">
                  <c:v>45809</c:v>
                </c:pt>
                <c:pt idx="91">
                  <c:v>45810</c:v>
                </c:pt>
                <c:pt idx="92">
                  <c:v>45811</c:v>
                </c:pt>
                <c:pt idx="93">
                  <c:v>45812</c:v>
                </c:pt>
                <c:pt idx="94">
                  <c:v>45813</c:v>
                </c:pt>
                <c:pt idx="95">
                  <c:v>45814</c:v>
                </c:pt>
                <c:pt idx="96">
                  <c:v>45815</c:v>
                </c:pt>
                <c:pt idx="97">
                  <c:v>45816</c:v>
                </c:pt>
                <c:pt idx="98">
                  <c:v>45817</c:v>
                </c:pt>
                <c:pt idx="99">
                  <c:v>45818</c:v>
                </c:pt>
                <c:pt idx="100">
                  <c:v>45819</c:v>
                </c:pt>
                <c:pt idx="101">
                  <c:v>45820</c:v>
                </c:pt>
                <c:pt idx="102">
                  <c:v>45821</c:v>
                </c:pt>
                <c:pt idx="103">
                  <c:v>45822</c:v>
                </c:pt>
                <c:pt idx="104">
                  <c:v>45823</c:v>
                </c:pt>
                <c:pt idx="105">
                  <c:v>45824</c:v>
                </c:pt>
                <c:pt idx="106">
                  <c:v>45825</c:v>
                </c:pt>
                <c:pt idx="107">
                  <c:v>45826</c:v>
                </c:pt>
                <c:pt idx="108">
                  <c:v>45827</c:v>
                </c:pt>
                <c:pt idx="109">
                  <c:v>45828</c:v>
                </c:pt>
                <c:pt idx="110">
                  <c:v>45829</c:v>
                </c:pt>
                <c:pt idx="111">
                  <c:v>45830</c:v>
                </c:pt>
                <c:pt idx="112">
                  <c:v>45831</c:v>
                </c:pt>
                <c:pt idx="113">
                  <c:v>45832</c:v>
                </c:pt>
              </c:numCache>
            </c:numRef>
          </c:cat>
          <c:val>
            <c:numRef>
              <c:f>Tabelle1!$J$2:$J$115</c:f>
              <c:numCache>
                <c:formatCode>General</c:formatCode>
                <c:ptCount val="114"/>
                <c:pt idx="36">
                  <c:v>9.870000000000001</c:v>
                </c:pt>
                <c:pt idx="37">
                  <c:v>8.9328571428571433</c:v>
                </c:pt>
                <c:pt idx="38">
                  <c:v>7.9957142857142864</c:v>
                </c:pt>
                <c:pt idx="39">
                  <c:v>7.0585714285714287</c:v>
                </c:pt>
                <c:pt idx="40">
                  <c:v>6.1214285714285719</c:v>
                </c:pt>
                <c:pt idx="41">
                  <c:v>5.1842857142857142</c:v>
                </c:pt>
                <c:pt idx="42">
                  <c:v>4.2471428571428564</c:v>
                </c:pt>
                <c:pt idx="43">
                  <c:v>3.31</c:v>
                </c:pt>
                <c:pt idx="44">
                  <c:v>3.2761904761904761</c:v>
                </c:pt>
                <c:pt idx="45">
                  <c:v>3.2423809523809521</c:v>
                </c:pt>
                <c:pt idx="46">
                  <c:v>3.2085714285714282</c:v>
                </c:pt>
                <c:pt idx="47">
                  <c:v>3.1747619047619051</c:v>
                </c:pt>
                <c:pt idx="48">
                  <c:v>3.1409523809523812</c:v>
                </c:pt>
                <c:pt idx="49">
                  <c:v>3.1071428571428572</c:v>
                </c:pt>
                <c:pt idx="50">
                  <c:v>3.0733333333333328</c:v>
                </c:pt>
                <c:pt idx="51">
                  <c:v>2.9628571428571431</c:v>
                </c:pt>
                <c:pt idx="52">
                  <c:v>2.852380952380952</c:v>
                </c:pt>
                <c:pt idx="53">
                  <c:v>2.7419047619047618</c:v>
                </c:pt>
                <c:pt idx="54">
                  <c:v>2.6314285714285708</c:v>
                </c:pt>
                <c:pt idx="55">
                  <c:v>2.5209523809523811</c:v>
                </c:pt>
                <c:pt idx="56">
                  <c:v>2.41047619047619</c:v>
                </c:pt>
                <c:pt idx="57">
                  <c:v>2.2999999999999998</c:v>
                </c:pt>
                <c:pt idx="58">
                  <c:v>2.6104761904761902</c:v>
                </c:pt>
                <c:pt idx="59">
                  <c:v>2.920952380952381</c:v>
                </c:pt>
                <c:pt idx="60">
                  <c:v>3.2314285714285709</c:v>
                </c:pt>
                <c:pt idx="61">
                  <c:v>3.5419047619047621</c:v>
                </c:pt>
                <c:pt idx="62">
                  <c:v>3.852380952380952</c:v>
                </c:pt>
                <c:pt idx="63">
                  <c:v>4.1628571428571428</c:v>
                </c:pt>
                <c:pt idx="64">
                  <c:v>4.4733333333333336</c:v>
                </c:pt>
                <c:pt idx="65">
                  <c:v>4.5795238095238098</c:v>
                </c:pt>
                <c:pt idx="66">
                  <c:v>4.6857142857142859</c:v>
                </c:pt>
                <c:pt idx="67">
                  <c:v>4.7919047619047621</c:v>
                </c:pt>
                <c:pt idx="68">
                  <c:v>4.8980952380952374</c:v>
                </c:pt>
                <c:pt idx="69">
                  <c:v>5.0042857142857136</c:v>
                </c:pt>
                <c:pt idx="70">
                  <c:v>5.1104761904761897</c:v>
                </c:pt>
                <c:pt idx="71">
                  <c:v>5.2166666666666659</c:v>
                </c:pt>
                <c:pt idx="72">
                  <c:v>5.3552380952380947</c:v>
                </c:pt>
                <c:pt idx="73">
                  <c:v>5.4938095238095226</c:v>
                </c:pt>
                <c:pt idx="74">
                  <c:v>5.6323809523809523</c:v>
                </c:pt>
                <c:pt idx="75">
                  <c:v>5.7709523809523802</c:v>
                </c:pt>
                <c:pt idx="76">
                  <c:v>5.909523809523809</c:v>
                </c:pt>
                <c:pt idx="77">
                  <c:v>6.0480952380952377</c:v>
                </c:pt>
                <c:pt idx="78">
                  <c:v>6.1866666666666674</c:v>
                </c:pt>
                <c:pt idx="79">
                  <c:v>5.8171428571428567</c:v>
                </c:pt>
                <c:pt idx="80">
                  <c:v>5.4476190476190478</c:v>
                </c:pt>
                <c:pt idx="81">
                  <c:v>5.078095238095238</c:v>
                </c:pt>
                <c:pt idx="82">
                  <c:v>4.7085714285714282</c:v>
                </c:pt>
                <c:pt idx="83">
                  <c:v>4.3390476190476193</c:v>
                </c:pt>
                <c:pt idx="84">
                  <c:v>3.969523809523809</c:v>
                </c:pt>
                <c:pt idx="85">
                  <c:v>3.6</c:v>
                </c:pt>
                <c:pt idx="86">
                  <c:v>3.456390977443609</c:v>
                </c:pt>
                <c:pt idx="87">
                  <c:v>3.3127819548872179</c:v>
                </c:pt>
                <c:pt idx="88">
                  <c:v>3.1691729323308269</c:v>
                </c:pt>
                <c:pt idx="89">
                  <c:v>3.0255639097744358</c:v>
                </c:pt>
                <c:pt idx="90">
                  <c:v>2.8819548872180452</c:v>
                </c:pt>
                <c:pt idx="91">
                  <c:v>2.7383458646616541</c:v>
                </c:pt>
                <c:pt idx="92">
                  <c:v>2.594736842105263</c:v>
                </c:pt>
                <c:pt idx="93">
                  <c:v>2.8869172932330831</c:v>
                </c:pt>
                <c:pt idx="94">
                  <c:v>3.1790977443609019</c:v>
                </c:pt>
                <c:pt idx="95">
                  <c:v>3.471278195488722</c:v>
                </c:pt>
                <c:pt idx="96">
                  <c:v>3.7634586466165421</c:v>
                </c:pt>
                <c:pt idx="97">
                  <c:v>4.0556390977443613</c:v>
                </c:pt>
                <c:pt idx="98">
                  <c:v>4.3478195488721809</c:v>
                </c:pt>
                <c:pt idx="99">
                  <c:v>4.6400000000000006</c:v>
                </c:pt>
                <c:pt idx="100">
                  <c:v>5.168571428571429</c:v>
                </c:pt>
                <c:pt idx="101">
                  <c:v>5.6971428571428584</c:v>
                </c:pt>
                <c:pt idx="102">
                  <c:v>6.225714285714286</c:v>
                </c:pt>
                <c:pt idx="103">
                  <c:v>6.7542857142857136</c:v>
                </c:pt>
                <c:pt idx="104">
                  <c:v>7.2828571428571429</c:v>
                </c:pt>
                <c:pt idx="105">
                  <c:v>7.8114285714285714</c:v>
                </c:pt>
                <c:pt idx="106">
                  <c:v>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6-B94A-B75C-F6B988FD1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507840"/>
        <c:axId val="452306592"/>
      </c:lineChart>
      <c:dateAx>
        <c:axId val="452507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306592"/>
        <c:crosses val="autoZero"/>
        <c:auto val="1"/>
        <c:lblOffset val="100"/>
        <c:baseTimeUnit val="days"/>
      </c:dateAx>
      <c:valAx>
        <c:axId val="4523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50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1211565</xdr:colOff>
      <xdr:row>68</xdr:row>
      <xdr:rowOff>99352</xdr:rowOff>
    </xdr:from>
    <xdr:to>
      <xdr:col>31</xdr:col>
      <xdr:colOff>601965</xdr:colOff>
      <xdr:row>90</xdr:row>
      <xdr:rowOff>200952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33F94E1-9F87-C64D-8EEB-143D5B212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1851</xdr:colOff>
      <xdr:row>90</xdr:row>
      <xdr:rowOff>190741</xdr:rowOff>
    </xdr:from>
    <xdr:to>
      <xdr:col>40</xdr:col>
      <xdr:colOff>366953</xdr:colOff>
      <xdr:row>113</xdr:row>
      <xdr:rowOff>89141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1330BE5-86A3-CB47-B43C-D0E49366B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360653</xdr:colOff>
      <xdr:row>90</xdr:row>
      <xdr:rowOff>192475</xdr:rowOff>
    </xdr:from>
    <xdr:to>
      <xdr:col>45</xdr:col>
      <xdr:colOff>741653</xdr:colOff>
      <xdr:row>113</xdr:row>
      <xdr:rowOff>90875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DD480DB0-CFFD-7442-97D1-BDE357759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9375</xdr:colOff>
      <xdr:row>68</xdr:row>
      <xdr:rowOff>96399</xdr:rowOff>
    </xdr:from>
    <xdr:to>
      <xdr:col>40</xdr:col>
      <xdr:colOff>374477</xdr:colOff>
      <xdr:row>90</xdr:row>
      <xdr:rowOff>197999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4068C2C6-2D0A-D94A-8542-E8B8E54B8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367430</xdr:colOff>
      <xdr:row>68</xdr:row>
      <xdr:rowOff>95209</xdr:rowOff>
    </xdr:from>
    <xdr:to>
      <xdr:col>45</xdr:col>
      <xdr:colOff>748430</xdr:colOff>
      <xdr:row>90</xdr:row>
      <xdr:rowOff>196809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691D5F0-000A-6042-871A-2CE1ED250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749169</xdr:colOff>
      <xdr:row>90</xdr:row>
      <xdr:rowOff>189355</xdr:rowOff>
    </xdr:from>
    <xdr:to>
      <xdr:col>51</xdr:col>
      <xdr:colOff>291969</xdr:colOff>
      <xdr:row>113</xdr:row>
      <xdr:rowOff>87755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95E6B9CE-67E4-4A47-AC1F-E0BFEF027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45980</xdr:colOff>
      <xdr:row>73</xdr:row>
      <xdr:rowOff>91830</xdr:rowOff>
    </xdr:from>
    <xdr:to>
      <xdr:col>20</xdr:col>
      <xdr:colOff>941330</xdr:colOff>
      <xdr:row>83</xdr:row>
      <xdr:rowOff>15630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966635E-9123-D041-8610-05A8DA2E496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43806</xdr:colOff>
      <xdr:row>53</xdr:row>
      <xdr:rowOff>110853</xdr:rowOff>
    </xdr:from>
    <xdr:to>
      <xdr:col>20</xdr:col>
      <xdr:colOff>939156</xdr:colOff>
      <xdr:row>63</xdr:row>
      <xdr:rowOff>22690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7C5BBEF0-EBA4-DA41-ADF1-5E57CC51A4F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54447</xdr:colOff>
      <xdr:row>83</xdr:row>
      <xdr:rowOff>86494</xdr:rowOff>
    </xdr:from>
    <xdr:to>
      <xdr:col>20</xdr:col>
      <xdr:colOff>949797</xdr:colOff>
      <xdr:row>92</xdr:row>
      <xdr:rowOff>200793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66989472-8479-1742-D29F-2ADB7255C54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54448</xdr:colOff>
      <xdr:row>93</xdr:row>
      <xdr:rowOff>64958</xdr:rowOff>
    </xdr:from>
    <xdr:to>
      <xdr:col>20</xdr:col>
      <xdr:colOff>949798</xdr:colOff>
      <xdr:row>102</xdr:row>
      <xdr:rowOff>191221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182DF4E9-F52D-FF95-B5F6-D4CB9DC7075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46533</xdr:colOff>
      <xdr:row>73</xdr:row>
      <xdr:rowOff>83362</xdr:rowOff>
    </xdr:from>
    <xdr:to>
      <xdr:col>24</xdr:col>
      <xdr:colOff>913354</xdr:colOff>
      <xdr:row>83</xdr:row>
      <xdr:rowOff>7162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B46357E3-8E99-3444-9B60-6688CDD616F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44358</xdr:colOff>
      <xdr:row>53</xdr:row>
      <xdr:rowOff>120791</xdr:rowOff>
    </xdr:from>
    <xdr:to>
      <xdr:col>24</xdr:col>
      <xdr:colOff>911179</xdr:colOff>
      <xdr:row>63</xdr:row>
      <xdr:rowOff>32628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E96A01A6-DDB3-3B4C-9891-C7B23D18396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54999</xdr:colOff>
      <xdr:row>83</xdr:row>
      <xdr:rowOff>96431</xdr:rowOff>
    </xdr:from>
    <xdr:to>
      <xdr:col>24</xdr:col>
      <xdr:colOff>921820</xdr:colOff>
      <xdr:row>93</xdr:row>
      <xdr:rowOff>8267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DC5F5306-2A30-3748-8BBB-222EE3B5593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73406</xdr:colOff>
      <xdr:row>93</xdr:row>
      <xdr:rowOff>86011</xdr:rowOff>
    </xdr:from>
    <xdr:to>
      <xdr:col>24</xdr:col>
      <xdr:colOff>940227</xdr:colOff>
      <xdr:row>103</xdr:row>
      <xdr:rowOff>9810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F080A7BD-C07D-7D4A-91A4-E99167A28D9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40559</xdr:colOff>
      <xdr:row>63</xdr:row>
      <xdr:rowOff>111105</xdr:rowOff>
    </xdr:from>
    <xdr:to>
      <xdr:col>20</xdr:col>
      <xdr:colOff>935909</xdr:colOff>
      <xdr:row>73</xdr:row>
      <xdr:rowOff>34905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4485B3F-3F7C-4DA3-8E99-BD3F6D6D79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599088</xdr:colOff>
      <xdr:row>68</xdr:row>
      <xdr:rowOff>96815</xdr:rowOff>
    </xdr:from>
    <xdr:to>
      <xdr:col>35</xdr:col>
      <xdr:colOff>5386</xdr:colOff>
      <xdr:row>90</xdr:row>
      <xdr:rowOff>198415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DF2865F4-52D4-4605-A63F-C82ADE80A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746778</xdr:colOff>
      <xdr:row>68</xdr:row>
      <xdr:rowOff>101434</xdr:rowOff>
    </xdr:from>
    <xdr:to>
      <xdr:col>51</xdr:col>
      <xdr:colOff>289578</xdr:colOff>
      <xdr:row>91</xdr:row>
      <xdr:rowOff>2507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31210060-6079-4671-A9FC-72244D594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50449</xdr:colOff>
      <xdr:row>63</xdr:row>
      <xdr:rowOff>97760</xdr:rowOff>
    </xdr:from>
    <xdr:to>
      <xdr:col>24</xdr:col>
      <xdr:colOff>917270</xdr:colOff>
      <xdr:row>73</xdr:row>
      <xdr:rowOff>21560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3E4EDDB3-CA8B-4B63-B069-98EC2E48554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597734</xdr:colOff>
      <xdr:row>90</xdr:row>
      <xdr:rowOff>190855</xdr:rowOff>
    </xdr:from>
    <xdr:to>
      <xdr:col>33</xdr:col>
      <xdr:colOff>158751</xdr:colOff>
      <xdr:row>106</xdr:row>
      <xdr:rowOff>95251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55ADE6FD-C902-4D88-8FC8-D83CF5431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1213604</xdr:colOff>
      <xdr:row>90</xdr:row>
      <xdr:rowOff>193532</xdr:rowOff>
    </xdr:from>
    <xdr:to>
      <xdr:col>31</xdr:col>
      <xdr:colOff>604004</xdr:colOff>
      <xdr:row>113</xdr:row>
      <xdr:rowOff>91932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DD0A1726-515D-4998-B321-612BF4398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37</xdr:col>
      <xdr:colOff>394607</xdr:colOff>
      <xdr:row>15</xdr:row>
      <xdr:rowOff>28760</xdr:rowOff>
    </xdr:from>
    <xdr:to>
      <xdr:col>53</xdr:col>
      <xdr:colOff>788736</xdr:colOff>
      <xdr:row>60</xdr:row>
      <xdr:rowOff>93579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9FAC2C1B-D864-649C-92F0-B03DFBA36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56</xdr:col>
      <xdr:colOff>25745</xdr:colOff>
      <xdr:row>1</xdr:row>
      <xdr:rowOff>1</xdr:rowOff>
    </xdr:from>
    <xdr:to>
      <xdr:col>67</xdr:col>
      <xdr:colOff>89246</xdr:colOff>
      <xdr:row>25</xdr:row>
      <xdr:rowOff>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64D8F16B-5F26-54F3-9D89-ECC395969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55</xdr:col>
      <xdr:colOff>200526</xdr:colOff>
      <xdr:row>25</xdr:row>
      <xdr:rowOff>53476</xdr:rowOff>
    </xdr:from>
    <xdr:to>
      <xdr:col>60</xdr:col>
      <xdr:colOff>681789</xdr:colOff>
      <xdr:row>40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7DD7E6-AF92-EB40-829D-2644AE827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56C2-433E-5E42-A4DB-91188FEA9EFE}">
  <dimension ref="A1:AL186"/>
  <sheetViews>
    <sheetView tabSelected="1" topLeftCell="AB56" zoomScale="80" zoomScaleNormal="80" workbookViewId="0">
      <selection activeCell="BF97" sqref="BF97"/>
    </sheetView>
  </sheetViews>
  <sheetFormatPr baseColWidth="10" defaultRowHeight="16" x14ac:dyDescent="0.2"/>
  <cols>
    <col min="1" max="1" width="8.6640625" customWidth="1"/>
    <col min="2" max="2" width="14.6640625" hidden="1" customWidth="1"/>
    <col min="3" max="3" width="5.83203125" hidden="1" customWidth="1"/>
    <col min="4" max="4" width="14.6640625" customWidth="1"/>
    <col min="5" max="5" width="5.5" hidden="1" customWidth="1"/>
    <col min="6" max="6" width="11.83203125" customWidth="1"/>
    <col min="7" max="7" width="5.33203125" hidden="1" customWidth="1"/>
    <col min="8" max="8" width="10.83203125" customWidth="1"/>
    <col min="9" max="9" width="5.5" hidden="1" customWidth="1"/>
    <col min="10" max="10" width="17.1640625" customWidth="1"/>
    <col min="11" max="11" width="22.6640625" customWidth="1"/>
    <col min="12" max="12" width="5.5" hidden="1" customWidth="1"/>
    <col min="13" max="14" width="12.83203125" customWidth="1"/>
    <col min="15" max="15" width="5.33203125" hidden="1" customWidth="1"/>
    <col min="16" max="16" width="20.33203125" customWidth="1"/>
    <col min="17" max="19" width="27.33203125" customWidth="1"/>
    <col min="20" max="20" width="36.1640625" customWidth="1"/>
    <col min="21" max="21" width="26.83203125" customWidth="1"/>
    <col min="22" max="22" width="12.33203125" customWidth="1"/>
    <col min="23" max="23" width="13.33203125" customWidth="1"/>
    <col min="24" max="24" width="11.33203125" customWidth="1"/>
    <col min="25" max="26" width="13" customWidth="1"/>
    <col min="27" max="31" width="22.6640625" customWidth="1"/>
    <col min="32" max="32" width="23.33203125" customWidth="1"/>
    <col min="33" max="33" width="22.6640625" customWidth="1"/>
  </cols>
  <sheetData>
    <row r="1" spans="1:33" ht="16" customHeight="1" x14ac:dyDescent="0.2">
      <c r="A1" s="2"/>
      <c r="B1" s="7" t="s">
        <v>26</v>
      </c>
      <c r="C1" s="13" t="s">
        <v>18</v>
      </c>
      <c r="D1" s="7" t="s">
        <v>62</v>
      </c>
      <c r="E1" s="13" t="s">
        <v>18</v>
      </c>
      <c r="F1" s="7" t="s">
        <v>63</v>
      </c>
      <c r="G1" s="14" t="s">
        <v>18</v>
      </c>
      <c r="H1" s="7" t="s">
        <v>64</v>
      </c>
      <c r="I1" s="13" t="s">
        <v>18</v>
      </c>
      <c r="J1" s="7" t="s">
        <v>59</v>
      </c>
      <c r="K1" s="7" t="s">
        <v>60</v>
      </c>
      <c r="L1" s="13" t="s">
        <v>18</v>
      </c>
      <c r="M1" s="7" t="s">
        <v>58</v>
      </c>
      <c r="N1" s="7" t="s">
        <v>61</v>
      </c>
      <c r="O1" s="13" t="s">
        <v>18</v>
      </c>
      <c r="P1" s="49" t="s">
        <v>67</v>
      </c>
      <c r="Q1" s="49" t="s">
        <v>68</v>
      </c>
      <c r="R1" s="49" t="s">
        <v>65</v>
      </c>
      <c r="S1" s="49" t="s">
        <v>66</v>
      </c>
      <c r="T1" s="2"/>
      <c r="U1" s="3" t="s">
        <v>14</v>
      </c>
      <c r="V1" s="3" t="s">
        <v>5</v>
      </c>
      <c r="W1" s="3" t="s">
        <v>4</v>
      </c>
      <c r="X1" s="3" t="s">
        <v>2</v>
      </c>
      <c r="Y1" s="3" t="s">
        <v>3</v>
      </c>
      <c r="AA1" s="1" t="s">
        <v>6</v>
      </c>
    </row>
    <row r="2" spans="1:33" x14ac:dyDescent="0.2">
      <c r="A2" s="4">
        <v>45719</v>
      </c>
      <c r="B2" s="5">
        <v>0.13272734999999999</v>
      </c>
      <c r="C2" s="2">
        <f>_xlfn.RANK.EQ(B2, B$2:B$115, 1)</f>
        <v>7</v>
      </c>
      <c r="D2" s="2">
        <v>0.11906161750361401</v>
      </c>
      <c r="E2" s="2">
        <f>_xlfn.RANK.EQ(D2, D$2:D$115, 1)</f>
        <v>7</v>
      </c>
      <c r="F2" s="2">
        <v>0.57214927400000004</v>
      </c>
      <c r="G2" s="2">
        <f>_xlfn.RANK.EQ(F2, F$2:F$115, 1)</f>
        <v>9</v>
      </c>
      <c r="H2" s="2"/>
      <c r="I2" s="2"/>
      <c r="J2" s="2"/>
      <c r="K2" s="2"/>
      <c r="L2" s="2"/>
      <c r="M2" s="2"/>
      <c r="N2" s="2"/>
      <c r="O2" s="2"/>
      <c r="T2" s="2" t="s">
        <v>30</v>
      </c>
      <c r="U2" s="2">
        <f>CORREL(B2:B115, D2:D115)</f>
        <v>0.99891299947161905</v>
      </c>
      <c r="V2" s="2">
        <v>114</v>
      </c>
      <c r="W2" s="2">
        <f>V2-2</f>
        <v>112</v>
      </c>
      <c r="X2" s="6">
        <f xml:space="preserve"> (U2 * SQRT(W2)) / SQRT(1 - U2^2)</f>
        <v>226.79049686068393</v>
      </c>
      <c r="Y2" s="20">
        <f>_xlfn.T.DIST.2T(ABS(X2), W2)</f>
        <v>5.6253552877910853E-151</v>
      </c>
      <c r="AA2" s="7"/>
      <c r="AB2" s="7" t="s">
        <v>26</v>
      </c>
      <c r="AC2" s="7" t="s">
        <v>29</v>
      </c>
      <c r="AD2" s="7" t="s">
        <v>33</v>
      </c>
      <c r="AE2" s="7" t="s">
        <v>38</v>
      </c>
      <c r="AF2" s="7" t="s">
        <v>17</v>
      </c>
      <c r="AG2" s="7" t="s">
        <v>0</v>
      </c>
    </row>
    <row r="3" spans="1:33" x14ac:dyDescent="0.2">
      <c r="A3" s="4">
        <v>45720</v>
      </c>
      <c r="B3" s="2">
        <v>0.1243719266666667</v>
      </c>
      <c r="C3" s="2">
        <f t="shared" ref="C3:C66" si="0">_xlfn.RANK.EQ(B3, B$2:B$115, 1)</f>
        <v>6</v>
      </c>
      <c r="D3" s="2">
        <v>0.11365850486455981</v>
      </c>
      <c r="E3" s="2">
        <f t="shared" ref="E3:E66" si="1">_xlfn.RANK.EQ(D3, D$2:D$115, 1)</f>
        <v>5</v>
      </c>
      <c r="F3" s="2">
        <v>0.57025787400000005</v>
      </c>
      <c r="G3" s="2">
        <f t="shared" ref="G3:G66" si="2">_xlfn.RANK.EQ(F3, F$2:F$115, 1)</f>
        <v>8</v>
      </c>
      <c r="H3" s="2"/>
      <c r="I3" s="2"/>
      <c r="J3" s="2"/>
      <c r="K3" s="2"/>
      <c r="L3" s="2"/>
      <c r="M3" s="2"/>
      <c r="N3" s="2"/>
      <c r="O3" s="2"/>
      <c r="T3" s="2" t="s">
        <v>39</v>
      </c>
      <c r="U3" s="2">
        <f>CORREL(B34:B102, H34:H102)</f>
        <v>5.5788714161611574E-2</v>
      </c>
      <c r="V3" s="2">
        <v>69</v>
      </c>
      <c r="W3" s="2">
        <f t="shared" ref="W3:W16" si="3">V3-2</f>
        <v>67</v>
      </c>
      <c r="X3" s="6">
        <f t="shared" ref="X3:X7" si="4" xml:space="preserve"> (U3 * SQRT(W3)) / SQRT(1 - U3^2)</f>
        <v>0.45736260402375406</v>
      </c>
      <c r="Y3" s="20">
        <f t="shared" ref="Y3:Y7" si="5">_xlfn.T.DIST.2T(ABS(X3), W3)</f>
        <v>0.64889007291182632</v>
      </c>
      <c r="AA3" s="7" t="s">
        <v>26</v>
      </c>
      <c r="AB3" s="2">
        <v>1</v>
      </c>
      <c r="AC3" s="2">
        <f>U2</f>
        <v>0.99891299947161905</v>
      </c>
      <c r="AD3" s="2">
        <f>U5</f>
        <v>0.88624288686664265</v>
      </c>
      <c r="AE3" s="2">
        <f>U3</f>
        <v>5.5788714161611574E-2</v>
      </c>
      <c r="AF3" s="2">
        <f>U8</f>
        <v>-0.47925686630895792</v>
      </c>
      <c r="AG3" s="2">
        <f>U12</f>
        <v>0.45085177990179481</v>
      </c>
    </row>
    <row r="4" spans="1:33" x14ac:dyDescent="0.2">
      <c r="A4" s="4">
        <v>45721</v>
      </c>
      <c r="B4" s="2">
        <v>0.1160165033333333</v>
      </c>
      <c r="C4" s="2">
        <f t="shared" si="0"/>
        <v>4</v>
      </c>
      <c r="D4" s="2">
        <v>0.10825539222550561</v>
      </c>
      <c r="E4" s="2">
        <f t="shared" si="1"/>
        <v>4</v>
      </c>
      <c r="F4" s="2">
        <v>0.56836647399999995</v>
      </c>
      <c r="G4" s="2">
        <f t="shared" si="2"/>
        <v>7</v>
      </c>
      <c r="H4" s="2"/>
      <c r="I4" s="2"/>
      <c r="J4" s="2"/>
      <c r="K4" s="2"/>
      <c r="L4" s="2"/>
      <c r="M4" s="2"/>
      <c r="N4" s="2"/>
      <c r="O4" s="2"/>
      <c r="T4" s="2" t="s">
        <v>40</v>
      </c>
      <c r="U4" s="2">
        <f>CORREL(D34:D102, H34:H102)</f>
        <v>6.9463426653741264E-2</v>
      </c>
      <c r="V4" s="2">
        <v>69</v>
      </c>
      <c r="W4" s="2">
        <f t="shared" si="3"/>
        <v>67</v>
      </c>
      <c r="X4" s="6">
        <f t="shared" si="4"/>
        <v>0.56995938946131031</v>
      </c>
      <c r="Y4" s="20">
        <f t="shared" si="5"/>
        <v>0.57061154137441505</v>
      </c>
      <c r="AA4" s="7" t="s">
        <v>29</v>
      </c>
      <c r="AB4" s="2">
        <f>U2</f>
        <v>0.99891299947161905</v>
      </c>
      <c r="AC4" s="2">
        <v>1</v>
      </c>
      <c r="AD4" s="2">
        <f>U6</f>
        <v>0.86876240555894091</v>
      </c>
      <c r="AE4" s="2">
        <f>U4</f>
        <v>6.9463426653741264E-2</v>
      </c>
      <c r="AF4" s="2">
        <f>U9</f>
        <v>-0.47591511974701112</v>
      </c>
      <c r="AG4" s="2">
        <f>U13</f>
        <v>0.37064323787671039</v>
      </c>
    </row>
    <row r="5" spans="1:33" x14ac:dyDescent="0.2">
      <c r="A5" s="4">
        <v>45722</v>
      </c>
      <c r="B5" s="5">
        <v>0.10766108000000001</v>
      </c>
      <c r="C5" s="2">
        <f t="shared" si="0"/>
        <v>1</v>
      </c>
      <c r="D5" s="2">
        <v>0.10285227958645141</v>
      </c>
      <c r="E5" s="2">
        <f t="shared" si="1"/>
        <v>3</v>
      </c>
      <c r="F5" s="2">
        <v>0.56647507399999997</v>
      </c>
      <c r="G5" s="2">
        <f t="shared" si="2"/>
        <v>5</v>
      </c>
      <c r="H5" s="2"/>
      <c r="I5" s="2"/>
      <c r="J5" s="2"/>
      <c r="K5" s="2"/>
      <c r="L5" s="2"/>
      <c r="M5" s="2"/>
      <c r="N5" s="2"/>
      <c r="O5" s="2"/>
      <c r="T5" s="2" t="s">
        <v>34</v>
      </c>
      <c r="U5" s="2">
        <f>CORREL(B2:B115, F2:F115)</f>
        <v>0.88624288686664265</v>
      </c>
      <c r="V5" s="2">
        <v>114</v>
      </c>
      <c r="W5" s="2">
        <f t="shared" si="3"/>
        <v>112</v>
      </c>
      <c r="X5" s="6">
        <f t="shared" si="4"/>
        <v>20.247606183126521</v>
      </c>
      <c r="Y5" s="20">
        <f t="shared" si="5"/>
        <v>3.1335750413467091E-39</v>
      </c>
      <c r="AA5" s="3" t="s">
        <v>33</v>
      </c>
      <c r="AB5" s="2">
        <f>U5</f>
        <v>0.88624288686664265</v>
      </c>
      <c r="AC5" s="2">
        <f>U6</f>
        <v>0.86876240555894091</v>
      </c>
      <c r="AD5" s="2">
        <v>1</v>
      </c>
      <c r="AE5" s="2">
        <f>U7</f>
        <v>-3.3682427360577506E-2</v>
      </c>
      <c r="AF5" s="2">
        <f>U11</f>
        <v>-0.51434503004979748</v>
      </c>
      <c r="AG5" s="2">
        <f>U15</f>
        <v>0.85749026997877542</v>
      </c>
    </row>
    <row r="6" spans="1:33" x14ac:dyDescent="0.2">
      <c r="A6" s="4">
        <v>45723</v>
      </c>
      <c r="B6" s="2">
        <v>0.10876942000000001</v>
      </c>
      <c r="C6" s="2">
        <f t="shared" si="0"/>
        <v>2</v>
      </c>
      <c r="D6" s="2">
        <v>0.10251603661371129</v>
      </c>
      <c r="E6" s="2">
        <f t="shared" si="1"/>
        <v>2</v>
      </c>
      <c r="F6" s="2">
        <v>0.56133374400000002</v>
      </c>
      <c r="G6" s="2">
        <f t="shared" si="2"/>
        <v>4</v>
      </c>
      <c r="H6" s="2"/>
      <c r="I6" s="2"/>
      <c r="J6" s="2"/>
      <c r="K6" s="2"/>
      <c r="L6" s="2"/>
      <c r="M6" s="2"/>
      <c r="N6" s="2"/>
      <c r="O6" s="2"/>
      <c r="T6" s="2" t="s">
        <v>35</v>
      </c>
      <c r="U6" s="2">
        <f>CORREL(D2:D115, F2:F115)</f>
        <v>0.86876240555894091</v>
      </c>
      <c r="V6" s="2">
        <v>114</v>
      </c>
      <c r="W6" s="2">
        <f t="shared" si="3"/>
        <v>112</v>
      </c>
      <c r="X6" s="6">
        <f t="shared" si="4"/>
        <v>18.565380541359897</v>
      </c>
      <c r="Y6" s="20">
        <f t="shared" si="5"/>
        <v>5.6822828186757697E-36</v>
      </c>
      <c r="AA6" s="7" t="s">
        <v>38</v>
      </c>
      <c r="AB6" s="2">
        <f>U3</f>
        <v>5.5788714161611574E-2</v>
      </c>
      <c r="AC6" s="2">
        <f>U4</f>
        <v>6.9463426653741264E-2</v>
      </c>
      <c r="AD6" s="2">
        <f>U7</f>
        <v>-3.3682427360577506E-2</v>
      </c>
      <c r="AE6" s="2">
        <v>1</v>
      </c>
      <c r="AF6" s="2">
        <f>U10</f>
        <v>0.33385055569450017</v>
      </c>
      <c r="AG6" s="2">
        <f>U14</f>
        <v>6.9626395495793469E-2</v>
      </c>
    </row>
    <row r="7" spans="1:33" x14ac:dyDescent="0.2">
      <c r="A7" s="4">
        <v>45724</v>
      </c>
      <c r="B7" s="5">
        <v>0.10987776</v>
      </c>
      <c r="C7" s="2">
        <f t="shared" si="0"/>
        <v>3</v>
      </c>
      <c r="D7" s="2">
        <v>0.1021797936409712</v>
      </c>
      <c r="E7" s="2">
        <f t="shared" si="1"/>
        <v>1</v>
      </c>
      <c r="F7" s="2">
        <v>0.556192413</v>
      </c>
      <c r="G7" s="2">
        <f t="shared" si="2"/>
        <v>3</v>
      </c>
      <c r="H7" s="2"/>
      <c r="I7" s="2"/>
      <c r="J7" s="2"/>
      <c r="K7" s="2"/>
      <c r="L7" s="2"/>
      <c r="M7" s="2"/>
      <c r="N7" s="2"/>
      <c r="O7" s="2"/>
      <c r="T7" s="2" t="s">
        <v>41</v>
      </c>
      <c r="U7" s="2">
        <f>CORREL(F34:F102, H34:H102)</f>
        <v>-3.3682427360577506E-2</v>
      </c>
      <c r="V7" s="2">
        <v>69</v>
      </c>
      <c r="W7" s="2">
        <f t="shared" si="3"/>
        <v>67</v>
      </c>
      <c r="X7" s="6">
        <f t="shared" si="4"/>
        <v>-0.27585907644356933</v>
      </c>
      <c r="Y7" s="20">
        <f t="shared" si="5"/>
        <v>0.78350538304889672</v>
      </c>
      <c r="AA7" s="7" t="s">
        <v>17</v>
      </c>
      <c r="AB7" s="2">
        <f>U8</f>
        <v>-0.47925686630895792</v>
      </c>
      <c r="AC7" s="2">
        <f>U9</f>
        <v>-0.47591511974701112</v>
      </c>
      <c r="AD7" s="2">
        <f>U11</f>
        <v>-0.51434503004979748</v>
      </c>
      <c r="AE7" s="2">
        <f>U10</f>
        <v>0.33385055569450017</v>
      </c>
      <c r="AF7" s="2">
        <v>1</v>
      </c>
      <c r="AG7" s="2">
        <f>U16</f>
        <v>-0.13389203866959459</v>
      </c>
    </row>
    <row r="8" spans="1:33" x14ac:dyDescent="0.2">
      <c r="A8" s="4">
        <v>45725</v>
      </c>
      <c r="B8" s="2">
        <v>0.12365204624999999</v>
      </c>
      <c r="C8" s="2">
        <f t="shared" si="0"/>
        <v>5</v>
      </c>
      <c r="D8" s="2">
        <v>0.1153610172748034</v>
      </c>
      <c r="E8" s="2">
        <f t="shared" si="1"/>
        <v>6</v>
      </c>
      <c r="F8" s="2">
        <v>0.56774248400000005</v>
      </c>
      <c r="G8" s="2">
        <f t="shared" si="2"/>
        <v>6</v>
      </c>
      <c r="H8" s="2"/>
      <c r="I8" s="2"/>
      <c r="J8" s="2"/>
      <c r="K8" s="2"/>
      <c r="L8" s="2"/>
      <c r="M8" s="2"/>
      <c r="N8" s="2"/>
      <c r="O8" s="2"/>
      <c r="T8" s="2" t="s">
        <v>27</v>
      </c>
      <c r="U8" s="2">
        <f>CORREL(B38:B108, J38:J108)</f>
        <v>-0.47925686630895792</v>
      </c>
      <c r="V8" s="2">
        <v>71</v>
      </c>
      <c r="W8" s="2">
        <f t="shared" si="3"/>
        <v>69</v>
      </c>
      <c r="X8" s="6">
        <f t="shared" ref="X8:X9" si="6" xml:space="preserve"> (U8 * SQRT(W8)) / SQRT(1 - U8^2)</f>
        <v>-4.5358566008412309</v>
      </c>
      <c r="Y8" s="20">
        <f t="shared" ref="Y8:Y9" si="7">_xlfn.T.DIST.2T(ABS(X8), W8)</f>
        <v>2.3540799524510689E-5</v>
      </c>
      <c r="AA8" s="7" t="s">
        <v>0</v>
      </c>
      <c r="AB8" s="2">
        <f>U12</f>
        <v>0.45085177990179481</v>
      </c>
      <c r="AC8" s="2">
        <f>U13</f>
        <v>0.37064323787671039</v>
      </c>
      <c r="AD8" s="2">
        <f>U15</f>
        <v>0.85749026997877542</v>
      </c>
      <c r="AE8" s="2">
        <f>U14</f>
        <v>6.9626395495793469E-2</v>
      </c>
      <c r="AF8" s="2">
        <f>U16</f>
        <v>-0.13389203866959459</v>
      </c>
      <c r="AG8" s="2">
        <v>1</v>
      </c>
    </row>
    <row r="9" spans="1:33" x14ac:dyDescent="0.2">
      <c r="A9" s="4">
        <v>45726</v>
      </c>
      <c r="B9" s="2">
        <v>0.1374263325</v>
      </c>
      <c r="C9" s="2">
        <f t="shared" si="0"/>
        <v>8</v>
      </c>
      <c r="D9" s="2">
        <v>0.1285422409086355</v>
      </c>
      <c r="E9" s="2">
        <f t="shared" si="1"/>
        <v>8</v>
      </c>
      <c r="F9" s="2">
        <v>0.57929255599999996</v>
      </c>
      <c r="G9" s="2">
        <f t="shared" si="2"/>
        <v>10</v>
      </c>
      <c r="H9" s="2"/>
      <c r="I9" s="2"/>
      <c r="J9" s="2"/>
      <c r="K9" s="2"/>
      <c r="L9" s="2"/>
      <c r="M9" s="2"/>
      <c r="N9" s="2"/>
      <c r="O9" s="2"/>
      <c r="T9" s="2" t="s">
        <v>31</v>
      </c>
      <c r="U9" s="2">
        <f>CORREL(D38:D108, J38:J108)</f>
        <v>-0.47591511974701112</v>
      </c>
      <c r="V9" s="2">
        <v>71</v>
      </c>
      <c r="W9" s="2">
        <f t="shared" si="3"/>
        <v>69</v>
      </c>
      <c r="X9" s="6">
        <f t="shared" si="6"/>
        <v>-4.494925951584408</v>
      </c>
      <c r="Y9" s="20">
        <f t="shared" si="7"/>
        <v>2.7321722083176165E-5</v>
      </c>
    </row>
    <row r="10" spans="1:33" x14ac:dyDescent="0.2">
      <c r="A10" s="4">
        <v>45727</v>
      </c>
      <c r="B10" s="2">
        <v>0.15120061874999999</v>
      </c>
      <c r="C10" s="2">
        <f t="shared" si="0"/>
        <v>9</v>
      </c>
      <c r="D10" s="2">
        <v>0.1417234645424677</v>
      </c>
      <c r="E10" s="2">
        <f t="shared" si="1"/>
        <v>9</v>
      </c>
      <c r="F10" s="2">
        <v>0.59084262799999998</v>
      </c>
      <c r="G10" s="2">
        <f t="shared" si="2"/>
        <v>12</v>
      </c>
      <c r="H10" s="2"/>
      <c r="I10" s="2"/>
      <c r="J10" s="2"/>
      <c r="K10" s="2"/>
      <c r="L10" s="2"/>
      <c r="M10" s="2"/>
      <c r="N10" s="2"/>
      <c r="O10" s="2"/>
      <c r="T10" s="2" t="s">
        <v>42</v>
      </c>
      <c r="U10" s="2">
        <f>CORREL(H38:H102, J38:J102)</f>
        <v>0.33385055569450017</v>
      </c>
      <c r="V10" s="2">
        <v>69</v>
      </c>
      <c r="W10" s="2">
        <f t="shared" si="3"/>
        <v>67</v>
      </c>
      <c r="X10" s="6">
        <f t="shared" ref="X10:X16" si="8" xml:space="preserve"> (U10 * SQRT(W10)) / SQRT(1 - U10^2)</f>
        <v>2.8990124656134393</v>
      </c>
      <c r="Y10" s="20">
        <f t="shared" ref="Y10:Y16" si="9">_xlfn.T.DIST.2T(ABS(X10), W10)</f>
        <v>5.0562839882186761E-3</v>
      </c>
    </row>
    <row r="11" spans="1:33" x14ac:dyDescent="0.2">
      <c r="A11" s="4">
        <v>45728</v>
      </c>
      <c r="B11" s="2">
        <v>0.16497490500000001</v>
      </c>
      <c r="C11" s="2">
        <f t="shared" si="0"/>
        <v>10</v>
      </c>
      <c r="D11" s="2">
        <v>0.1549046881762999</v>
      </c>
      <c r="E11" s="2">
        <f t="shared" si="1"/>
        <v>10</v>
      </c>
      <c r="F11" s="2">
        <v>0.60239269900000003</v>
      </c>
      <c r="G11" s="2">
        <f t="shared" si="2"/>
        <v>13</v>
      </c>
      <c r="H11" s="2"/>
      <c r="I11" s="2"/>
      <c r="J11" s="2"/>
      <c r="K11" s="2"/>
      <c r="L11" s="2"/>
      <c r="M11" s="2"/>
      <c r="N11" s="2"/>
      <c r="O11" s="2"/>
      <c r="T11" s="2" t="s">
        <v>36</v>
      </c>
      <c r="U11" s="2">
        <f>CORREL(F38:F108, J38:J108)</f>
        <v>-0.51434503004979748</v>
      </c>
      <c r="V11" s="10">
        <v>71</v>
      </c>
      <c r="W11" s="2">
        <f t="shared" si="3"/>
        <v>69</v>
      </c>
      <c r="X11" s="6">
        <f t="shared" si="8"/>
        <v>-4.9819889059537266</v>
      </c>
      <c r="Y11" s="20">
        <f t="shared" si="9"/>
        <v>4.4681178861622707E-6</v>
      </c>
    </row>
    <row r="12" spans="1:33" x14ac:dyDescent="0.2">
      <c r="A12" s="4">
        <v>45729</v>
      </c>
      <c r="B12" s="2">
        <v>0.17874919124999999</v>
      </c>
      <c r="C12" s="2">
        <f t="shared" si="0"/>
        <v>12</v>
      </c>
      <c r="D12" s="2">
        <v>0.16808591181013199</v>
      </c>
      <c r="E12" s="2">
        <f t="shared" si="1"/>
        <v>11</v>
      </c>
      <c r="F12" s="2">
        <v>0.61394277100000005</v>
      </c>
      <c r="G12" s="2">
        <f t="shared" si="2"/>
        <v>14</v>
      </c>
      <c r="H12" s="2"/>
      <c r="I12" s="2"/>
      <c r="J12" s="2"/>
      <c r="K12" s="2"/>
      <c r="L12" s="2"/>
      <c r="M12" s="2"/>
      <c r="N12" s="2"/>
      <c r="O12" s="2"/>
      <c r="T12" s="2" t="s">
        <v>28</v>
      </c>
      <c r="U12" s="2">
        <f>CORREL(B38:B115, M38:M115)</f>
        <v>0.45085177990179481</v>
      </c>
      <c r="V12" s="2">
        <v>78</v>
      </c>
      <c r="W12" s="2">
        <f t="shared" si="3"/>
        <v>76</v>
      </c>
      <c r="X12" s="6">
        <f t="shared" si="8"/>
        <v>4.4033607921614513</v>
      </c>
      <c r="Y12" s="20">
        <f t="shared" si="9"/>
        <v>3.4380388237736921E-5</v>
      </c>
    </row>
    <row r="13" spans="1:33" x14ac:dyDescent="0.2">
      <c r="A13" s="4">
        <v>45730</v>
      </c>
      <c r="B13" s="2">
        <v>0.19252347750000001</v>
      </c>
      <c r="C13" s="2">
        <f t="shared" si="0"/>
        <v>15</v>
      </c>
      <c r="D13" s="2">
        <v>0.18126713544396419</v>
      </c>
      <c r="E13" s="2">
        <f t="shared" si="1"/>
        <v>14</v>
      </c>
      <c r="F13" s="2">
        <v>0.62549284199999999</v>
      </c>
      <c r="G13" s="2">
        <f t="shared" si="2"/>
        <v>16</v>
      </c>
      <c r="H13" s="2"/>
      <c r="I13" s="2"/>
      <c r="J13" s="2"/>
      <c r="K13" s="2"/>
      <c r="L13" s="2"/>
      <c r="M13" s="2"/>
      <c r="N13" s="2"/>
      <c r="O13" s="2"/>
      <c r="T13" s="2" t="s">
        <v>32</v>
      </c>
      <c r="U13" s="2">
        <f>CORREL(D38:D115, M38:M115)</f>
        <v>0.37064323787671039</v>
      </c>
      <c r="V13" s="2">
        <v>78</v>
      </c>
      <c r="W13" s="2">
        <f t="shared" si="3"/>
        <v>76</v>
      </c>
      <c r="X13" s="6">
        <f t="shared" si="8"/>
        <v>3.4789822419688585</v>
      </c>
      <c r="Y13" s="20">
        <f t="shared" si="9"/>
        <v>8.3656267818403411E-4</v>
      </c>
    </row>
    <row r="14" spans="1:33" x14ac:dyDescent="0.2">
      <c r="A14" s="4">
        <v>45731</v>
      </c>
      <c r="B14" s="2">
        <v>0.20629776375</v>
      </c>
      <c r="C14" s="2">
        <f t="shared" si="0"/>
        <v>18</v>
      </c>
      <c r="D14" s="2">
        <v>0.19444835907779631</v>
      </c>
      <c r="E14" s="2">
        <f t="shared" si="1"/>
        <v>17</v>
      </c>
      <c r="F14" s="2">
        <v>0.63704291400000002</v>
      </c>
      <c r="G14" s="2">
        <f t="shared" si="2"/>
        <v>17</v>
      </c>
      <c r="H14" s="2"/>
      <c r="I14" s="2"/>
      <c r="J14" s="2"/>
      <c r="K14" s="2"/>
      <c r="L14" s="2"/>
      <c r="M14" s="2"/>
      <c r="N14" s="2"/>
      <c r="O14" s="2"/>
      <c r="T14" s="2" t="s">
        <v>43</v>
      </c>
      <c r="U14" s="2">
        <f>CORREL(H38:H102, M38:M102)</f>
        <v>6.9626395495793469E-2</v>
      </c>
      <c r="V14" s="2">
        <v>69</v>
      </c>
      <c r="W14" s="2">
        <f t="shared" si="3"/>
        <v>67</v>
      </c>
      <c r="X14" s="6">
        <f t="shared" si="8"/>
        <v>0.5713030832846443</v>
      </c>
      <c r="Y14" s="20">
        <f t="shared" si="9"/>
        <v>0.5697057442917608</v>
      </c>
    </row>
    <row r="15" spans="1:33" x14ac:dyDescent="0.2">
      <c r="A15" s="4">
        <v>45732</v>
      </c>
      <c r="B15" s="5">
        <v>0.22007204999999999</v>
      </c>
      <c r="C15" s="2">
        <f t="shared" si="0"/>
        <v>22</v>
      </c>
      <c r="D15" s="2">
        <v>0.20762958271162851</v>
      </c>
      <c r="E15" s="2">
        <f t="shared" si="1"/>
        <v>21</v>
      </c>
      <c r="F15" s="2">
        <v>0.64859298499999996</v>
      </c>
      <c r="G15" s="2">
        <f t="shared" si="2"/>
        <v>18</v>
      </c>
      <c r="H15" s="2"/>
      <c r="I15" s="2"/>
      <c r="J15" s="2"/>
      <c r="K15" s="2"/>
      <c r="L15" s="2"/>
      <c r="M15" s="2"/>
      <c r="N15" s="2"/>
      <c r="O15" s="2"/>
      <c r="T15" s="2" t="s">
        <v>37</v>
      </c>
      <c r="U15" s="2">
        <f>CORREL(F38:F115, M38:M115)</f>
        <v>0.85749026997877542</v>
      </c>
      <c r="V15" s="10">
        <v>78</v>
      </c>
      <c r="W15" s="2">
        <f t="shared" si="3"/>
        <v>76</v>
      </c>
      <c r="X15" s="6">
        <f t="shared" si="8"/>
        <v>14.529493148495</v>
      </c>
      <c r="Y15" s="20">
        <f t="shared" si="9"/>
        <v>1.2308169029577619E-23</v>
      </c>
    </row>
    <row r="16" spans="1:33" x14ac:dyDescent="0.2">
      <c r="A16" s="4">
        <v>45733</v>
      </c>
      <c r="B16" s="2">
        <v>0.21524712500000001</v>
      </c>
      <c r="C16" s="2">
        <f t="shared" si="0"/>
        <v>21</v>
      </c>
      <c r="D16" s="2">
        <v>0.2038352108959641</v>
      </c>
      <c r="E16" s="2">
        <f t="shared" si="1"/>
        <v>20</v>
      </c>
      <c r="F16" s="2">
        <v>0.66331812499999998</v>
      </c>
      <c r="G16" s="2">
        <f t="shared" si="2"/>
        <v>21</v>
      </c>
      <c r="H16" s="2"/>
      <c r="I16" s="2"/>
      <c r="J16" s="2"/>
      <c r="K16" s="2"/>
      <c r="L16" s="2"/>
      <c r="M16" s="2"/>
      <c r="N16" s="2"/>
      <c r="O16" s="2"/>
      <c r="T16" s="2" t="s">
        <v>1</v>
      </c>
      <c r="U16" s="2">
        <f>CORREL(J38:J108, M38:M108)</f>
        <v>-0.13389203866959459</v>
      </c>
      <c r="V16" s="2">
        <v>71</v>
      </c>
      <c r="W16" s="2">
        <f t="shared" si="3"/>
        <v>69</v>
      </c>
      <c r="X16" s="6">
        <f t="shared" si="8"/>
        <v>-1.1222960419865047</v>
      </c>
      <c r="Y16" s="20">
        <f t="shared" si="9"/>
        <v>0.26562681264999072</v>
      </c>
      <c r="AB16" s="11"/>
    </row>
    <row r="17" spans="1:38" x14ac:dyDescent="0.2">
      <c r="A17" s="4">
        <v>45734</v>
      </c>
      <c r="B17" s="2">
        <v>0.2104222</v>
      </c>
      <c r="C17" s="2">
        <f t="shared" si="0"/>
        <v>19</v>
      </c>
      <c r="D17" s="2">
        <v>0.20004083908029971</v>
      </c>
      <c r="E17" s="2">
        <f t="shared" si="1"/>
        <v>19</v>
      </c>
      <c r="F17" s="2">
        <v>0.67804326500000001</v>
      </c>
      <c r="G17" s="2">
        <f t="shared" si="2"/>
        <v>25</v>
      </c>
      <c r="H17" s="2"/>
      <c r="I17" s="2"/>
      <c r="J17" s="2"/>
      <c r="K17" s="2"/>
      <c r="L17" s="2"/>
      <c r="M17" s="2"/>
      <c r="N17" s="2"/>
      <c r="O17" s="2"/>
    </row>
    <row r="18" spans="1:38" x14ac:dyDescent="0.2">
      <c r="A18" s="4">
        <v>45735</v>
      </c>
      <c r="B18" s="2">
        <v>0.19638591999999999</v>
      </c>
      <c r="C18" s="2">
        <f t="shared" si="0"/>
        <v>16</v>
      </c>
      <c r="D18" s="2">
        <v>0.18962569552518069</v>
      </c>
      <c r="E18" s="2">
        <f t="shared" si="1"/>
        <v>16</v>
      </c>
      <c r="F18" s="2">
        <v>0.67176611900000005</v>
      </c>
      <c r="G18" s="2">
        <f t="shared" si="2"/>
        <v>23</v>
      </c>
      <c r="H18" s="2"/>
      <c r="I18" s="2"/>
      <c r="J18" s="2"/>
      <c r="K18" s="2"/>
      <c r="L18" s="2"/>
      <c r="M18" s="2"/>
      <c r="N18" s="2"/>
      <c r="O18" s="2"/>
      <c r="T18" s="6"/>
      <c r="U18" s="15" t="s">
        <v>20</v>
      </c>
      <c r="V18" s="15" t="s">
        <v>5</v>
      </c>
      <c r="W18" s="15" t="s">
        <v>4</v>
      </c>
      <c r="X18" s="15" t="s">
        <v>2</v>
      </c>
      <c r="Y18" s="15" t="s">
        <v>3</v>
      </c>
      <c r="Z18" s="16"/>
      <c r="AA18" s="17" t="s">
        <v>19</v>
      </c>
      <c r="AB18" s="16"/>
      <c r="AC18" s="16"/>
      <c r="AD18" s="16"/>
      <c r="AE18" s="16"/>
      <c r="AF18" s="16"/>
      <c r="AG18" s="16"/>
    </row>
    <row r="19" spans="1:38" x14ac:dyDescent="0.2">
      <c r="A19" s="4">
        <v>45736</v>
      </c>
      <c r="B19" s="2">
        <v>0.18234964000000001</v>
      </c>
      <c r="C19" s="2">
        <f t="shared" si="0"/>
        <v>13</v>
      </c>
      <c r="D19" s="2">
        <v>0.17921055197006169</v>
      </c>
      <c r="E19" s="2">
        <f t="shared" si="1"/>
        <v>13</v>
      </c>
      <c r="F19" s="2">
        <v>0.66548897299999998</v>
      </c>
      <c r="G19" s="2">
        <f t="shared" si="2"/>
        <v>22</v>
      </c>
      <c r="H19" s="2"/>
      <c r="I19" s="2"/>
      <c r="J19" s="2"/>
      <c r="K19" s="2"/>
      <c r="L19" s="2"/>
      <c r="M19" s="2"/>
      <c r="N19" s="2"/>
      <c r="O19" s="2"/>
      <c r="T19" s="6" t="s">
        <v>30</v>
      </c>
      <c r="U19" s="48">
        <f>CORREL(C2:C115, E2:E115)</f>
        <v>0.99796682934732006</v>
      </c>
      <c r="V19" s="2">
        <v>114</v>
      </c>
      <c r="W19" s="2">
        <f>V19-2</f>
        <v>112</v>
      </c>
      <c r="X19" s="18">
        <f t="shared" ref="X19:X24" si="10" xml:space="preserve"> (U19 * SQRT(W19)) / SQRT(1 - U19^2)</f>
        <v>165.70822473357813</v>
      </c>
      <c r="Y19" s="20">
        <f>_xlfn.T.DIST.2T(ABS(X19), W19)</f>
        <v>9.2876951375133651E-136</v>
      </c>
      <c r="Z19" s="16"/>
      <c r="AA19" s="19"/>
      <c r="AB19" s="19" t="s">
        <v>26</v>
      </c>
      <c r="AC19" s="19" t="s">
        <v>29</v>
      </c>
      <c r="AD19" s="19" t="s">
        <v>33</v>
      </c>
      <c r="AE19" s="19" t="s">
        <v>38</v>
      </c>
      <c r="AF19" s="19" t="s">
        <v>17</v>
      </c>
      <c r="AG19" s="19" t="s">
        <v>0</v>
      </c>
    </row>
    <row r="20" spans="1:38" x14ac:dyDescent="0.2">
      <c r="A20" s="4">
        <v>45737</v>
      </c>
      <c r="B20" s="2">
        <v>0.16831336</v>
      </c>
      <c r="C20" s="2">
        <f t="shared" si="0"/>
        <v>11</v>
      </c>
      <c r="D20" s="2">
        <v>0.16879540841494281</v>
      </c>
      <c r="E20" s="2">
        <f t="shared" si="1"/>
        <v>12</v>
      </c>
      <c r="F20" s="2">
        <v>0.65921182700000003</v>
      </c>
      <c r="G20" s="2">
        <f t="shared" si="2"/>
        <v>19</v>
      </c>
      <c r="H20" s="2"/>
      <c r="I20" s="2"/>
      <c r="J20" s="2"/>
      <c r="K20" s="2"/>
      <c r="L20" s="2"/>
      <c r="M20" s="2"/>
      <c r="N20" s="2"/>
      <c r="O20" s="2"/>
      <c r="T20" s="6" t="s">
        <v>39</v>
      </c>
      <c r="U20" s="48">
        <f>CORREL(C34:C102, I34:I102)</f>
        <v>0.22814069451878716</v>
      </c>
      <c r="V20" s="2">
        <v>69</v>
      </c>
      <c r="W20" s="2">
        <f t="shared" ref="W20:W33" si="11">V20-2</f>
        <v>67</v>
      </c>
      <c r="X20" s="18">
        <f t="shared" si="10"/>
        <v>1.9179930427864571</v>
      </c>
      <c r="Y20" s="20">
        <f t="shared" ref="Y20:Y33" si="12">_xlfn.T.DIST.2T(ABS(X20), W20)</f>
        <v>5.9375226781579866E-2</v>
      </c>
      <c r="Z20" s="16"/>
      <c r="AA20" s="19" t="s">
        <v>26</v>
      </c>
      <c r="AB20" s="6">
        <v>1</v>
      </c>
      <c r="AC20" s="6">
        <f>U19</f>
        <v>0.99796682934732006</v>
      </c>
      <c r="AD20" s="6">
        <f>U22</f>
        <v>0.92565561653267459</v>
      </c>
      <c r="AE20" s="6">
        <f>U20</f>
        <v>0.22814069451878716</v>
      </c>
      <c r="AF20" s="6">
        <f>U25</f>
        <v>-0.12794083287984395</v>
      </c>
      <c r="AG20" s="6">
        <f>U29</f>
        <v>0.18184126883479684</v>
      </c>
    </row>
    <row r="21" spans="1:38" x14ac:dyDescent="0.2">
      <c r="A21" s="4">
        <v>45738</v>
      </c>
      <c r="B21" s="2">
        <v>0.18264102142857139</v>
      </c>
      <c r="C21" s="2">
        <f t="shared" si="0"/>
        <v>14</v>
      </c>
      <c r="D21" s="2">
        <v>0.18206763936548809</v>
      </c>
      <c r="E21" s="2">
        <f t="shared" si="1"/>
        <v>15</v>
      </c>
      <c r="F21" s="2">
        <v>0.67229353300000005</v>
      </c>
      <c r="G21" s="2">
        <f t="shared" si="2"/>
        <v>24</v>
      </c>
      <c r="H21" s="2"/>
      <c r="I21" s="2"/>
      <c r="J21" s="2"/>
      <c r="K21" s="2"/>
      <c r="L21" s="2"/>
      <c r="M21" s="2"/>
      <c r="N21" s="2"/>
      <c r="O21" s="2"/>
      <c r="T21" s="6" t="s">
        <v>40</v>
      </c>
      <c r="U21" s="48">
        <f>CORREL(E34:E102, I34:I102)</f>
        <v>0.21880259103845751</v>
      </c>
      <c r="V21" s="2">
        <v>69</v>
      </c>
      <c r="W21" s="2">
        <f t="shared" si="11"/>
        <v>67</v>
      </c>
      <c r="X21" s="18">
        <f t="shared" si="10"/>
        <v>1.8354509388970255</v>
      </c>
      <c r="Y21" s="20">
        <f t="shared" si="12"/>
        <v>7.0877403519055318E-2</v>
      </c>
      <c r="Z21" s="16"/>
      <c r="AA21" s="19" t="s">
        <v>29</v>
      </c>
      <c r="AB21" s="6">
        <f>U19</f>
        <v>0.99796682934732006</v>
      </c>
      <c r="AC21" s="6">
        <v>1</v>
      </c>
      <c r="AD21" s="6">
        <f>U23</f>
        <v>0.90958465806686795</v>
      </c>
      <c r="AE21" s="6">
        <f>U21</f>
        <v>0.21880259103845751</v>
      </c>
      <c r="AF21" s="6">
        <f>U26</f>
        <v>-0.13740623203163344</v>
      </c>
      <c r="AG21" s="6">
        <f>U30</f>
        <v>0.13499159068779323</v>
      </c>
    </row>
    <row r="22" spans="1:38" x14ac:dyDescent="0.2">
      <c r="A22" s="4">
        <v>45739</v>
      </c>
      <c r="B22" s="2">
        <v>0.19696868285714289</v>
      </c>
      <c r="C22" s="2">
        <f t="shared" si="0"/>
        <v>17</v>
      </c>
      <c r="D22" s="2">
        <v>0.19533987031603339</v>
      </c>
      <c r="E22" s="2">
        <f t="shared" si="1"/>
        <v>18</v>
      </c>
      <c r="F22" s="2">
        <v>0.68537523899999997</v>
      </c>
      <c r="G22" s="2">
        <f t="shared" si="2"/>
        <v>26</v>
      </c>
      <c r="H22" s="2"/>
      <c r="I22" s="2"/>
      <c r="J22" s="2"/>
      <c r="K22" s="2"/>
      <c r="L22" s="2"/>
      <c r="M22" s="2"/>
      <c r="N22" s="2"/>
      <c r="O22" s="2"/>
      <c r="T22" s="6" t="s">
        <v>34</v>
      </c>
      <c r="U22" s="48">
        <f>CORREL(C2:C115, G2:G115)</f>
        <v>0.92565561653267459</v>
      </c>
      <c r="V22" s="2">
        <v>114</v>
      </c>
      <c r="W22" s="2">
        <f t="shared" si="11"/>
        <v>112</v>
      </c>
      <c r="X22" s="18">
        <f t="shared" si="10"/>
        <v>25.890775532574096</v>
      </c>
      <c r="Y22" s="20">
        <f t="shared" si="12"/>
        <v>4.3209369132461427E-49</v>
      </c>
      <c r="Z22" s="16"/>
      <c r="AA22" s="19" t="s">
        <v>33</v>
      </c>
      <c r="AB22" s="6">
        <f>U22</f>
        <v>0.92565561653267459</v>
      </c>
      <c r="AC22" s="6">
        <f>U23</f>
        <v>0.90958465806686795</v>
      </c>
      <c r="AD22" s="6">
        <v>1</v>
      </c>
      <c r="AE22" s="6">
        <f>U24</f>
        <v>0.17690902447935697</v>
      </c>
      <c r="AF22" s="6">
        <f>U28</f>
        <v>-0.22750012037515555</v>
      </c>
      <c r="AG22" s="6">
        <f>U32</f>
        <v>0.4936448523485254</v>
      </c>
    </row>
    <row r="23" spans="1:38" x14ac:dyDescent="0.2">
      <c r="A23" s="4">
        <v>45740</v>
      </c>
      <c r="B23" s="2">
        <v>0.21129634428571431</v>
      </c>
      <c r="C23" s="2">
        <f t="shared" si="0"/>
        <v>20</v>
      </c>
      <c r="D23" s="2">
        <v>0.2086121012665787</v>
      </c>
      <c r="E23" s="2">
        <f t="shared" si="1"/>
        <v>22</v>
      </c>
      <c r="F23" s="2">
        <v>0.698456945</v>
      </c>
      <c r="G23" s="2">
        <f t="shared" si="2"/>
        <v>27</v>
      </c>
      <c r="H23" s="2"/>
      <c r="I23" s="2"/>
      <c r="J23" s="2"/>
      <c r="K23" s="2"/>
      <c r="L23" s="2"/>
      <c r="M23" s="2"/>
      <c r="N23" s="2"/>
      <c r="O23" s="2"/>
      <c r="T23" s="6" t="s">
        <v>35</v>
      </c>
      <c r="U23" s="48">
        <f>CORREL(E2:E115, G2:G115)</f>
        <v>0.90958465806686795</v>
      </c>
      <c r="V23" s="2">
        <v>114</v>
      </c>
      <c r="W23" s="2">
        <f t="shared" si="11"/>
        <v>112</v>
      </c>
      <c r="X23" s="18">
        <f t="shared" si="10"/>
        <v>23.166563449936053</v>
      </c>
      <c r="Y23" s="20">
        <f t="shared" si="12"/>
        <v>1.5807588334517442E-44</v>
      </c>
      <c r="Z23" s="16"/>
      <c r="AA23" s="19" t="s">
        <v>38</v>
      </c>
      <c r="AB23" s="6">
        <f>U20</f>
        <v>0.22814069451878716</v>
      </c>
      <c r="AC23" s="6">
        <f>U21</f>
        <v>0.21880259103845751</v>
      </c>
      <c r="AD23" s="6">
        <f>U24</f>
        <v>0.17690902447935697</v>
      </c>
      <c r="AE23" s="6">
        <v>1</v>
      </c>
      <c r="AF23" s="6">
        <f>U27</f>
        <v>0.27723924180086651</v>
      </c>
      <c r="AG23" s="6">
        <f>U31</f>
        <v>0.12746595997364044</v>
      </c>
    </row>
    <row r="24" spans="1:38" x14ac:dyDescent="0.2">
      <c r="A24" s="4">
        <v>45741</v>
      </c>
      <c r="B24" s="2">
        <v>0.2256240057142857</v>
      </c>
      <c r="C24" s="2">
        <f t="shared" si="0"/>
        <v>23</v>
      </c>
      <c r="D24" s="2">
        <v>0.221884332217124</v>
      </c>
      <c r="E24" s="2">
        <f t="shared" si="1"/>
        <v>23</v>
      </c>
      <c r="F24" s="2">
        <v>0.71153865100000002</v>
      </c>
      <c r="G24" s="2">
        <f t="shared" si="2"/>
        <v>29</v>
      </c>
      <c r="H24" s="2"/>
      <c r="I24" s="2"/>
      <c r="J24" s="2"/>
      <c r="K24" s="2"/>
      <c r="L24" s="2"/>
      <c r="M24" s="2"/>
      <c r="N24" s="2"/>
      <c r="O24" s="2"/>
      <c r="T24" s="6" t="s">
        <v>41</v>
      </c>
      <c r="U24" s="48">
        <f>CORREL(G34:G102, I34:I102)</f>
        <v>0.17690902447935697</v>
      </c>
      <c r="V24" s="2">
        <v>69</v>
      </c>
      <c r="W24" s="2">
        <f t="shared" si="11"/>
        <v>67</v>
      </c>
      <c r="X24" s="18">
        <f t="shared" si="10"/>
        <v>1.4712687904314399</v>
      </c>
      <c r="Y24" s="20">
        <f t="shared" si="12"/>
        <v>0.14589986590415682</v>
      </c>
      <c r="Z24" s="16"/>
      <c r="AA24" s="19" t="s">
        <v>17</v>
      </c>
      <c r="AB24" s="6">
        <f>U25</f>
        <v>-0.12794083287984395</v>
      </c>
      <c r="AC24" s="6">
        <f>U26</f>
        <v>-0.13740623203163344</v>
      </c>
      <c r="AD24" s="6">
        <f>U28</f>
        <v>-0.22750012037515555</v>
      </c>
      <c r="AE24" s="6">
        <f>U27</f>
        <v>0.27723924180086651</v>
      </c>
      <c r="AF24" s="6">
        <v>1</v>
      </c>
      <c r="AG24" s="6">
        <f>U33</f>
        <v>1.5694164989939641E-2</v>
      </c>
    </row>
    <row r="25" spans="1:38" x14ac:dyDescent="0.2">
      <c r="A25" s="4">
        <v>45742</v>
      </c>
      <c r="B25" s="2">
        <v>0.23995166714285721</v>
      </c>
      <c r="C25" s="2">
        <f t="shared" si="0"/>
        <v>24</v>
      </c>
      <c r="D25" s="2">
        <v>0.23515656316766931</v>
      </c>
      <c r="E25" s="2">
        <f t="shared" si="1"/>
        <v>24</v>
      </c>
      <c r="F25" s="2">
        <v>0.72462035700000005</v>
      </c>
      <c r="G25" s="2">
        <f t="shared" si="2"/>
        <v>31</v>
      </c>
      <c r="H25" s="2"/>
      <c r="I25" s="2"/>
      <c r="J25" s="2"/>
      <c r="K25" s="2"/>
      <c r="L25" s="2"/>
      <c r="M25" s="2"/>
      <c r="N25" s="2"/>
      <c r="O25" s="2"/>
      <c r="T25" s="6" t="s">
        <v>27</v>
      </c>
      <c r="U25" s="48">
        <f>CORREL(C38:C108, L38:L108)</f>
        <v>-0.12794083287984395</v>
      </c>
      <c r="V25" s="2">
        <v>71</v>
      </c>
      <c r="W25" s="2">
        <f t="shared" si="11"/>
        <v>69</v>
      </c>
      <c r="X25" s="18">
        <f t="shared" ref="X25:X33" si="13" xml:space="preserve"> (U25 * SQRT(W25)) / SQRT(1 - U25^2)</f>
        <v>-1.071562689521143</v>
      </c>
      <c r="Y25" s="20">
        <f t="shared" si="12"/>
        <v>0.2876502796750684</v>
      </c>
      <c r="Z25" s="16"/>
      <c r="AA25" s="19" t="s">
        <v>0</v>
      </c>
      <c r="AB25" s="6">
        <f>U29</f>
        <v>0.18184126883479684</v>
      </c>
      <c r="AC25" s="6">
        <f>U30</f>
        <v>0.13499159068779323</v>
      </c>
      <c r="AD25" s="6">
        <f>U32</f>
        <v>0.4936448523485254</v>
      </c>
      <c r="AE25" s="6">
        <f>U31</f>
        <v>0.12746595997364044</v>
      </c>
      <c r="AF25" s="6">
        <f>U33</f>
        <v>1.5694164989939641E-2</v>
      </c>
      <c r="AG25" s="6">
        <v>1</v>
      </c>
    </row>
    <row r="26" spans="1:38" x14ac:dyDescent="0.2">
      <c r="A26" s="4">
        <v>45743</v>
      </c>
      <c r="B26" s="2">
        <v>0.25427932857142849</v>
      </c>
      <c r="C26" s="2">
        <f t="shared" si="0"/>
        <v>25</v>
      </c>
      <c r="D26" s="2">
        <v>0.24842879411821461</v>
      </c>
      <c r="E26" s="2">
        <f t="shared" si="1"/>
        <v>25</v>
      </c>
      <c r="F26" s="2">
        <v>0.73770206299999996</v>
      </c>
      <c r="G26" s="2">
        <f t="shared" si="2"/>
        <v>33</v>
      </c>
      <c r="H26" s="2"/>
      <c r="I26" s="2"/>
      <c r="J26" s="2"/>
      <c r="K26" s="2"/>
      <c r="L26" s="2"/>
      <c r="M26" s="2"/>
      <c r="N26" s="2"/>
      <c r="O26" s="2"/>
      <c r="T26" s="6" t="s">
        <v>31</v>
      </c>
      <c r="U26" s="48">
        <f>CORREL(E38:E108, L38:L108)</f>
        <v>-0.13740623203163344</v>
      </c>
      <c r="V26" s="2">
        <v>71</v>
      </c>
      <c r="W26" s="2">
        <f t="shared" si="11"/>
        <v>69</v>
      </c>
      <c r="X26" s="18">
        <f t="shared" si="13"/>
        <v>-1.1523118181747134</v>
      </c>
      <c r="Y26" s="20">
        <f t="shared" si="12"/>
        <v>0.25316970158197066</v>
      </c>
      <c r="Z26" s="16"/>
      <c r="AA26" s="16"/>
      <c r="AB26" s="16"/>
      <c r="AC26" s="16"/>
      <c r="AD26" s="16"/>
      <c r="AE26" s="16"/>
      <c r="AF26" s="16"/>
      <c r="AG26" s="16"/>
    </row>
    <row r="27" spans="1:38" x14ac:dyDescent="0.2">
      <c r="A27" s="4">
        <v>45744</v>
      </c>
      <c r="B27" s="5">
        <v>0.26860698999999999</v>
      </c>
      <c r="C27" s="2">
        <f t="shared" si="0"/>
        <v>26</v>
      </c>
      <c r="D27" s="2">
        <v>0.26170102506875992</v>
      </c>
      <c r="E27" s="2">
        <f t="shared" si="1"/>
        <v>26</v>
      </c>
      <c r="F27" s="2">
        <v>0.75078376899999999</v>
      </c>
      <c r="G27" s="2">
        <f t="shared" si="2"/>
        <v>34</v>
      </c>
      <c r="H27" s="2"/>
      <c r="I27" s="2"/>
      <c r="J27" s="2"/>
      <c r="K27" s="2"/>
      <c r="L27" s="2"/>
      <c r="M27" s="2"/>
      <c r="N27" s="2"/>
      <c r="O27" s="2"/>
      <c r="T27" s="6" t="s">
        <v>42</v>
      </c>
      <c r="U27" s="48">
        <f>CORREL(I38:I102, L38:L102)</f>
        <v>0.27723924180086651</v>
      </c>
      <c r="V27" s="2">
        <v>69</v>
      </c>
      <c r="W27" s="2">
        <f t="shared" si="11"/>
        <v>67</v>
      </c>
      <c r="X27" s="18">
        <f t="shared" si="13"/>
        <v>2.361884710283904</v>
      </c>
      <c r="Y27" s="20">
        <f t="shared" si="12"/>
        <v>2.1096197415527911E-2</v>
      </c>
      <c r="Z27" s="16"/>
      <c r="AA27" s="16"/>
      <c r="AB27" s="16"/>
      <c r="AC27" s="16"/>
      <c r="AD27" s="16"/>
      <c r="AE27" s="16"/>
      <c r="AF27" s="16"/>
      <c r="AG27" s="16"/>
    </row>
    <row r="28" spans="1:38" x14ac:dyDescent="0.2">
      <c r="A28" s="4">
        <v>45745</v>
      </c>
      <c r="B28" s="2">
        <v>0.27883260142857141</v>
      </c>
      <c r="C28" s="2">
        <f t="shared" si="0"/>
        <v>27</v>
      </c>
      <c r="D28" s="2">
        <v>0.27247252634593422</v>
      </c>
      <c r="E28" s="2">
        <f t="shared" si="1"/>
        <v>27</v>
      </c>
      <c r="F28" s="2">
        <v>0.75986571000000003</v>
      </c>
      <c r="G28" s="2">
        <f t="shared" si="2"/>
        <v>36</v>
      </c>
      <c r="H28" s="2"/>
      <c r="I28" s="2"/>
      <c r="J28" s="2"/>
      <c r="K28" s="2"/>
      <c r="L28" s="2"/>
      <c r="M28" s="2"/>
      <c r="N28" s="2"/>
      <c r="O28" s="2"/>
      <c r="T28" s="6" t="s">
        <v>36</v>
      </c>
      <c r="U28" s="48">
        <f>CORREL(G38:G108, L38:L108)</f>
        <v>-0.22750012037515555</v>
      </c>
      <c r="V28" s="10">
        <v>71</v>
      </c>
      <c r="W28" s="2">
        <f t="shared" si="11"/>
        <v>69</v>
      </c>
      <c r="X28" s="18">
        <f t="shared" si="13"/>
        <v>-1.9406454316501809</v>
      </c>
      <c r="Y28" s="20">
        <f t="shared" si="12"/>
        <v>5.638792037862695E-2</v>
      </c>
      <c r="Z28" s="16"/>
      <c r="AA28" s="16"/>
      <c r="AB28" s="16"/>
      <c r="AC28" s="16"/>
      <c r="AD28" s="16"/>
      <c r="AE28" s="16"/>
      <c r="AF28" s="16"/>
      <c r="AG28" s="16"/>
    </row>
    <row r="29" spans="1:38" x14ac:dyDescent="0.2">
      <c r="A29" s="4">
        <v>45746</v>
      </c>
      <c r="B29" s="2">
        <v>0.28905821285714278</v>
      </c>
      <c r="C29" s="2">
        <f t="shared" si="0"/>
        <v>28</v>
      </c>
      <c r="D29" s="2">
        <v>0.28324402762310841</v>
      </c>
      <c r="E29" s="2">
        <f t="shared" si="1"/>
        <v>28</v>
      </c>
      <c r="F29" s="2">
        <v>0.76894764999999998</v>
      </c>
      <c r="G29" s="2">
        <f t="shared" si="2"/>
        <v>37</v>
      </c>
      <c r="H29" s="2"/>
      <c r="I29" s="2"/>
      <c r="J29" s="2"/>
      <c r="K29" s="2"/>
      <c r="L29" s="2"/>
      <c r="M29" s="2"/>
      <c r="N29" s="2"/>
      <c r="O29" s="2"/>
      <c r="T29" s="6" t="s">
        <v>28</v>
      </c>
      <c r="U29" s="48">
        <f>CORREL(C38:C115, O38:O115)</f>
        <v>0.18184126883479684</v>
      </c>
      <c r="V29" s="2">
        <v>78</v>
      </c>
      <c r="W29" s="2">
        <f t="shared" si="11"/>
        <v>76</v>
      </c>
      <c r="X29" s="18">
        <f t="shared" si="13"/>
        <v>1.6121330780158631</v>
      </c>
      <c r="Y29" s="20">
        <f t="shared" si="12"/>
        <v>0.11107830303439242</v>
      </c>
      <c r="Z29" s="16"/>
      <c r="AA29" s="16"/>
      <c r="AB29" s="16"/>
      <c r="AC29" s="16"/>
      <c r="AD29" s="16"/>
      <c r="AE29" s="16"/>
      <c r="AF29" s="16"/>
      <c r="AG29" s="16"/>
    </row>
    <row r="30" spans="1:38" x14ac:dyDescent="0.2">
      <c r="A30" s="4">
        <v>45747</v>
      </c>
      <c r="B30" s="2">
        <v>0.29928382428571432</v>
      </c>
      <c r="C30" s="2">
        <f t="shared" si="0"/>
        <v>29</v>
      </c>
      <c r="D30" s="2">
        <v>0.29401552890028271</v>
      </c>
      <c r="E30" s="2">
        <f t="shared" si="1"/>
        <v>29</v>
      </c>
      <c r="F30" s="2">
        <v>0.77802959100000002</v>
      </c>
      <c r="G30" s="2">
        <f t="shared" si="2"/>
        <v>39</v>
      </c>
      <c r="H30" s="2"/>
      <c r="I30" s="2"/>
      <c r="J30" s="2"/>
      <c r="K30" s="2"/>
      <c r="L30" s="2"/>
      <c r="M30" s="2"/>
      <c r="N30" s="2"/>
      <c r="O30" s="2"/>
      <c r="T30" s="6" t="s">
        <v>32</v>
      </c>
      <c r="U30" s="48">
        <f>CORREL(E38:E115, O38:O115)</f>
        <v>0.13499159068779323</v>
      </c>
      <c r="V30" s="2">
        <v>78</v>
      </c>
      <c r="W30" s="2">
        <f t="shared" si="11"/>
        <v>76</v>
      </c>
      <c r="X30" s="18">
        <f t="shared" si="13"/>
        <v>1.1877007327211022</v>
      </c>
      <c r="Y30" s="20">
        <f t="shared" si="12"/>
        <v>0.23865002441408439</v>
      </c>
      <c r="Z30" s="16"/>
      <c r="AA30" s="16"/>
      <c r="AB30" s="16"/>
      <c r="AC30" s="16"/>
      <c r="AD30" s="16"/>
      <c r="AE30" s="16"/>
      <c r="AF30" s="16"/>
      <c r="AG30" s="16"/>
    </row>
    <row r="31" spans="1:38" x14ac:dyDescent="0.2">
      <c r="A31" s="4">
        <v>45748</v>
      </c>
      <c r="B31" s="2">
        <v>0.30950943571428569</v>
      </c>
      <c r="C31" s="2">
        <f t="shared" si="0"/>
        <v>30</v>
      </c>
      <c r="D31" s="2">
        <v>0.30478703017745701</v>
      </c>
      <c r="E31" s="2">
        <f t="shared" si="1"/>
        <v>30</v>
      </c>
      <c r="F31" s="2">
        <v>0.78711153099999998</v>
      </c>
      <c r="G31" s="2">
        <f t="shared" si="2"/>
        <v>40</v>
      </c>
      <c r="H31" s="2"/>
      <c r="I31" s="2"/>
      <c r="J31" s="2"/>
      <c r="K31" s="2"/>
      <c r="L31" s="2"/>
      <c r="M31" s="2"/>
      <c r="N31" s="2"/>
      <c r="O31" s="2"/>
      <c r="T31" s="6" t="s">
        <v>43</v>
      </c>
      <c r="U31" s="48">
        <f>CORREL(I38:I102, O38:O102)</f>
        <v>0.12746595997364044</v>
      </c>
      <c r="V31" s="2">
        <v>69</v>
      </c>
      <c r="W31" s="2">
        <f t="shared" si="11"/>
        <v>67</v>
      </c>
      <c r="X31" s="18">
        <f t="shared" si="13"/>
        <v>1.0519345358586649</v>
      </c>
      <c r="Y31" s="20">
        <f t="shared" si="12"/>
        <v>0.29660881289789026</v>
      </c>
      <c r="Z31" s="16"/>
      <c r="AA31" s="16"/>
      <c r="AG31" s="16"/>
      <c r="AH31" s="16"/>
      <c r="AI31" s="16"/>
      <c r="AJ31" s="16"/>
      <c r="AK31" s="16"/>
      <c r="AL31" s="16"/>
    </row>
    <row r="32" spans="1:38" x14ac:dyDescent="0.2">
      <c r="A32" s="4">
        <v>45749</v>
      </c>
      <c r="B32" s="2">
        <v>0.31973504714285722</v>
      </c>
      <c r="C32" s="2">
        <f t="shared" si="0"/>
        <v>31</v>
      </c>
      <c r="D32" s="2">
        <v>0.31555853145463131</v>
      </c>
      <c r="E32" s="2">
        <f t="shared" si="1"/>
        <v>31</v>
      </c>
      <c r="F32" s="2">
        <v>0.79619347200000001</v>
      </c>
      <c r="G32" s="2">
        <f t="shared" si="2"/>
        <v>42</v>
      </c>
      <c r="H32" s="2"/>
      <c r="I32" s="2"/>
      <c r="J32" s="2"/>
      <c r="K32" s="2"/>
      <c r="L32" s="2"/>
      <c r="M32" s="2"/>
      <c r="N32" s="2"/>
      <c r="O32" s="2"/>
      <c r="T32" s="6" t="s">
        <v>37</v>
      </c>
      <c r="U32" s="48">
        <f>CORREL(G38:G115, O38:O115)</f>
        <v>0.4936448523485254</v>
      </c>
      <c r="V32" s="10">
        <v>78</v>
      </c>
      <c r="W32" s="2">
        <f t="shared" si="11"/>
        <v>76</v>
      </c>
      <c r="X32" s="18">
        <f t="shared" si="13"/>
        <v>4.9484606465297967</v>
      </c>
      <c r="Y32" s="20">
        <f>_xlfn.T.DIST.2T(ABS(X32), W32)</f>
        <v>4.3805317752408805E-6</v>
      </c>
      <c r="Z32" s="16"/>
      <c r="AA32" s="16"/>
      <c r="AG32" s="16"/>
      <c r="AH32" s="16"/>
      <c r="AI32" s="16"/>
      <c r="AJ32" s="16"/>
      <c r="AK32" s="16"/>
      <c r="AL32" s="16"/>
    </row>
    <row r="33" spans="1:38" x14ac:dyDescent="0.2">
      <c r="A33" s="4">
        <v>45750</v>
      </c>
      <c r="B33" s="2">
        <v>0.32996065857142859</v>
      </c>
      <c r="C33" s="2">
        <f t="shared" si="0"/>
        <v>32</v>
      </c>
      <c r="D33" s="2">
        <v>0.3263300327318055</v>
      </c>
      <c r="E33" s="2">
        <f t="shared" si="1"/>
        <v>32</v>
      </c>
      <c r="F33" s="2">
        <v>0.80527541300000005</v>
      </c>
      <c r="G33" s="2">
        <f t="shared" si="2"/>
        <v>45</v>
      </c>
      <c r="H33" s="2"/>
      <c r="I33" s="2"/>
      <c r="J33" s="2"/>
      <c r="K33" s="2"/>
      <c r="L33" s="2"/>
      <c r="M33" s="2"/>
      <c r="N33" s="2"/>
      <c r="O33" s="2"/>
      <c r="T33" s="6" t="s">
        <v>1</v>
      </c>
      <c r="U33" s="48">
        <f>CORREL(L38:L108, O38:O108)</f>
        <v>1.5694164989939641E-2</v>
      </c>
      <c r="V33" s="2">
        <v>71</v>
      </c>
      <c r="W33" s="2">
        <f t="shared" si="11"/>
        <v>69</v>
      </c>
      <c r="X33" s="18">
        <f t="shared" si="13"/>
        <v>0.13038158333910696</v>
      </c>
      <c r="Y33" s="20">
        <f t="shared" si="12"/>
        <v>0.89664390897735247</v>
      </c>
      <c r="Z33" s="16"/>
      <c r="AA33" s="16"/>
      <c r="AG33" s="16"/>
      <c r="AH33" s="16"/>
      <c r="AI33" s="16"/>
      <c r="AJ33" s="16"/>
      <c r="AK33" s="16"/>
      <c r="AL33" s="16"/>
    </row>
    <row r="34" spans="1:38" x14ac:dyDescent="0.2">
      <c r="A34" s="4">
        <v>45751</v>
      </c>
      <c r="B34" s="5">
        <v>0.34018627000000001</v>
      </c>
      <c r="C34" s="2">
        <f t="shared" si="0"/>
        <v>33</v>
      </c>
      <c r="D34" s="2">
        <v>0.3371015340089798</v>
      </c>
      <c r="E34" s="2">
        <f t="shared" si="1"/>
        <v>33</v>
      </c>
      <c r="F34" s="2">
        <v>0.81435735300000001</v>
      </c>
      <c r="G34" s="2">
        <f t="shared" si="2"/>
        <v>47</v>
      </c>
      <c r="H34">
        <v>0.75031140779152306</v>
      </c>
      <c r="I34" s="2">
        <f t="shared" ref="I34:I97" si="14">_xlfn.RANK.EQ(H34, H$34:H$102, 1)</f>
        <v>11</v>
      </c>
      <c r="J34" s="2"/>
      <c r="K34" s="2"/>
      <c r="L34" s="2"/>
      <c r="M34" s="2"/>
      <c r="N34" s="2"/>
      <c r="O34" s="2"/>
    </row>
    <row r="35" spans="1:38" x14ac:dyDescent="0.2">
      <c r="A35" s="4">
        <v>45752</v>
      </c>
      <c r="B35" s="2">
        <v>0.35553660999999998</v>
      </c>
      <c r="C35" s="2">
        <f t="shared" si="0"/>
        <v>34</v>
      </c>
      <c r="D35" s="2">
        <v>0.35267484560608858</v>
      </c>
      <c r="E35" s="2">
        <f t="shared" si="1"/>
        <v>34</v>
      </c>
      <c r="F35" s="2">
        <v>0.82070962999999997</v>
      </c>
      <c r="G35" s="2">
        <f t="shared" si="2"/>
        <v>48</v>
      </c>
      <c r="H35">
        <v>0.76992560110564134</v>
      </c>
      <c r="I35" s="2">
        <f t="shared" si="14"/>
        <v>12</v>
      </c>
      <c r="J35" s="2"/>
      <c r="K35" s="2"/>
      <c r="L35" s="2"/>
      <c r="M35" s="2"/>
      <c r="N35" s="2"/>
      <c r="O35" s="2"/>
      <c r="T35" s="2"/>
      <c r="U35" s="13" t="s">
        <v>5</v>
      </c>
      <c r="V35" s="3" t="s">
        <v>7</v>
      </c>
      <c r="W35" s="3" t="s">
        <v>8</v>
      </c>
      <c r="X35" s="3" t="s">
        <v>9</v>
      </c>
      <c r="Y35" s="3" t="s">
        <v>10</v>
      </c>
      <c r="Z35" s="3" t="s">
        <v>11</v>
      </c>
      <c r="AA35" s="3" t="s">
        <v>12</v>
      </c>
      <c r="AB35" s="3" t="s">
        <v>13</v>
      </c>
      <c r="AC35" s="7" t="s">
        <v>21</v>
      </c>
      <c r="AD35" s="7" t="s">
        <v>22</v>
      </c>
      <c r="AE35" s="13" t="s">
        <v>23</v>
      </c>
      <c r="AF35" s="13" t="s">
        <v>24</v>
      </c>
    </row>
    <row r="36" spans="1:38" x14ac:dyDescent="0.2">
      <c r="A36" s="4">
        <v>45753</v>
      </c>
      <c r="B36" s="2">
        <v>0.37088694999999999</v>
      </c>
      <c r="C36" s="2">
        <f t="shared" si="0"/>
        <v>35</v>
      </c>
      <c r="D36" s="2">
        <v>0.36824815720319748</v>
      </c>
      <c r="E36" s="2">
        <f t="shared" si="1"/>
        <v>35</v>
      </c>
      <c r="F36" s="2">
        <v>0.82706190599999996</v>
      </c>
      <c r="G36" s="2">
        <f t="shared" si="2"/>
        <v>50</v>
      </c>
      <c r="H36">
        <v>0.78953979441975963</v>
      </c>
      <c r="I36" s="2">
        <f t="shared" si="14"/>
        <v>14</v>
      </c>
      <c r="J36" s="2"/>
      <c r="K36" s="2"/>
      <c r="L36" s="2"/>
      <c r="M36" s="2"/>
      <c r="N36" s="2"/>
      <c r="O36" s="2"/>
      <c r="T36" s="8" t="s">
        <v>26</v>
      </c>
      <c r="U36" s="2">
        <v>114</v>
      </c>
      <c r="V36" s="2">
        <f>AVERAGE(B2:B115)</f>
        <v>0.45882806289473688</v>
      </c>
      <c r="W36" s="2">
        <f>_xlfn.QUARTILE.INC(B2:B115, 0)</f>
        <v>0.10766108000000001</v>
      </c>
      <c r="X36" s="2">
        <f>_xlfn.QUARTILE.INC(B2:B115, 1)</f>
        <v>0.30184022714285719</v>
      </c>
      <c r="Y36" s="2">
        <f>_xlfn.QUARTILE.INC(B2:B115, 2)</f>
        <v>0.52551496681818177</v>
      </c>
      <c r="Z36" s="2">
        <f>_xlfn.QUARTILE.INC(B2:B115, 3)</f>
        <v>0.61083049</v>
      </c>
      <c r="AA36" s="2">
        <f>_xlfn.QUARTILE.INC(B2:B115, 4)</f>
        <v>0.67219225000000005</v>
      </c>
      <c r="AB36" s="2">
        <f>STDEV(B2:B115)</f>
        <v>0.18018776565289535</v>
      </c>
      <c r="AC36" s="2">
        <f>_xlfn.SKEW.P(B2:B115)</f>
        <v>-0.65247465035710062</v>
      </c>
      <c r="AD36" s="2">
        <f>KURT(B2:B115)</f>
        <v>-1.0433685666444128</v>
      </c>
      <c r="AE36" s="22">
        <v>1.040223196469015E-8</v>
      </c>
      <c r="AF36" s="21" t="s">
        <v>25</v>
      </c>
    </row>
    <row r="37" spans="1:38" x14ac:dyDescent="0.2">
      <c r="A37" s="4">
        <v>45754</v>
      </c>
      <c r="B37" s="2">
        <v>0.38623729000000001</v>
      </c>
      <c r="C37" s="2">
        <f t="shared" si="0"/>
        <v>37</v>
      </c>
      <c r="D37" s="2">
        <v>0.38382146880030632</v>
      </c>
      <c r="E37" s="2">
        <f t="shared" si="1"/>
        <v>36</v>
      </c>
      <c r="F37" s="2">
        <v>0.83341418199999995</v>
      </c>
      <c r="G37" s="2">
        <f t="shared" si="2"/>
        <v>52</v>
      </c>
      <c r="H37">
        <v>0.80915398773387792</v>
      </c>
      <c r="I37" s="2">
        <f t="shared" si="14"/>
        <v>17</v>
      </c>
      <c r="J37" s="2"/>
      <c r="K37" s="2"/>
      <c r="L37" s="2"/>
      <c r="M37" s="2"/>
      <c r="N37" s="2"/>
      <c r="O37" s="2"/>
      <c r="T37" s="8" t="s">
        <v>29</v>
      </c>
      <c r="U37" s="2">
        <v>114</v>
      </c>
      <c r="V37" s="2">
        <f>AVERAGE(D2:D115)</f>
        <v>0.45935542333998819</v>
      </c>
      <c r="W37" s="2">
        <f>_xlfn.QUARTILE.INC(D2:D115, 0)</f>
        <v>0.1021797936409712</v>
      </c>
      <c r="X37" s="2">
        <f>_xlfn.QUARTILE.INC(D2:D115, 1)</f>
        <v>0.29670840421957628</v>
      </c>
      <c r="Y37" s="2">
        <f>_xlfn.QUARTILE.INC(D2:D115, 2)</f>
        <v>0.53434316620424216</v>
      </c>
      <c r="Z37" s="2">
        <f>_xlfn.QUARTILE.INC(D2:D115, 3)</f>
        <v>0.60888965310034693</v>
      </c>
      <c r="AA37" s="2">
        <f>_xlfn.QUARTILE.INC(D2:D115, 4)</f>
        <v>0.66652384826115196</v>
      </c>
      <c r="AB37" s="2">
        <f>STDEV(D2:D115)</f>
        <v>0.18341361560390232</v>
      </c>
      <c r="AC37" s="2">
        <f>_xlfn.SKEW.P(D2:D115)</f>
        <v>-0.69898450081563979</v>
      </c>
      <c r="AD37" s="2">
        <f>KURT(D2:D115)</f>
        <v>-1.0078194138605183</v>
      </c>
      <c r="AE37" s="22">
        <v>3.3075868710596978E-9</v>
      </c>
      <c r="AF37" s="21" t="s">
        <v>25</v>
      </c>
    </row>
    <row r="38" spans="1:38" x14ac:dyDescent="0.2">
      <c r="A38" s="4">
        <v>45755</v>
      </c>
      <c r="B38" s="2">
        <v>0.40158762999999997</v>
      </c>
      <c r="C38" s="2">
        <f t="shared" si="0"/>
        <v>39</v>
      </c>
      <c r="D38" s="2">
        <v>0.39939478039741511</v>
      </c>
      <c r="E38" s="2">
        <f t="shared" si="1"/>
        <v>37</v>
      </c>
      <c r="F38" s="2">
        <v>0.83976645900000002</v>
      </c>
      <c r="G38" s="2">
        <f t="shared" si="2"/>
        <v>54</v>
      </c>
      <c r="H38">
        <v>0.82876818104799621</v>
      </c>
      <c r="I38" s="2">
        <f t="shared" si="14"/>
        <v>19</v>
      </c>
      <c r="J38" s="2">
        <v>9.870000000000001</v>
      </c>
      <c r="K38">
        <v>0.55483994847257645</v>
      </c>
      <c r="L38" s="2">
        <f>_xlfn.RANK.EQ(J38, J$38:J$108, 1)</f>
        <v>71</v>
      </c>
      <c r="M38" s="2">
        <v>0.49574986048543013</v>
      </c>
      <c r="N38">
        <v>1.1405881707795324E-2</v>
      </c>
      <c r="O38" s="2">
        <f>_xlfn.RANK.EQ(M38, M$38:M$115, 1)</f>
        <v>71</v>
      </c>
      <c r="P38">
        <v>1.0225828571428568</v>
      </c>
      <c r="Q38">
        <v>2.0451657142857137E-2</v>
      </c>
      <c r="R38">
        <v>1.278228571428571</v>
      </c>
      <c r="S38">
        <v>0.11168628683355286</v>
      </c>
      <c r="T38" s="2" t="s">
        <v>33</v>
      </c>
      <c r="U38" s="2">
        <v>114</v>
      </c>
      <c r="V38" s="2">
        <f>AVERAGE(F2:F115)</f>
        <v>0.81045015346491223</v>
      </c>
      <c r="W38" s="2">
        <f>_xlfn.QUARTILE.INC(F2:F115, 0)</f>
        <v>0.506602518</v>
      </c>
      <c r="X38" s="2">
        <f>_xlfn.QUARTILE.INC(F2:F115, 1)</f>
        <v>0.71299121249999997</v>
      </c>
      <c r="Y38" s="2">
        <f>_xlfn.QUARTILE.INC(F2:F115, 2)</f>
        <v>0.853281124</v>
      </c>
      <c r="Z38" s="2">
        <f>_xlfn.QUARTILE.INC(F2:F115, 3)</f>
        <v>0.92393245499999999</v>
      </c>
      <c r="AA38" s="2">
        <f>_xlfn.QUARTILE.INC(F2:F115, 4)</f>
        <v>0.938895072</v>
      </c>
      <c r="AB38" s="2">
        <f>STDEV(F2:F115)</f>
        <v>0.12746823148852951</v>
      </c>
      <c r="AC38" s="2">
        <f>_xlfn.SKEW.P(F2:F115)</f>
        <v>-0.76661995519876625</v>
      </c>
      <c r="AD38" s="2">
        <f>KURT(F2:F115)</f>
        <v>-0.7513741271779697</v>
      </c>
      <c r="AE38" s="22">
        <v>2.9844804405598779E-9</v>
      </c>
      <c r="AF38" s="21" t="s">
        <v>25</v>
      </c>
    </row>
    <row r="39" spans="1:38" x14ac:dyDescent="0.2">
      <c r="A39" s="4">
        <v>45756</v>
      </c>
      <c r="B39" s="2">
        <v>0.41693796999999999</v>
      </c>
      <c r="C39" s="2">
        <f t="shared" si="0"/>
        <v>40</v>
      </c>
      <c r="D39" s="2">
        <v>0.41496809199452389</v>
      </c>
      <c r="E39" s="2">
        <f t="shared" si="1"/>
        <v>38</v>
      </c>
      <c r="F39" s="2">
        <v>0.84611873500000001</v>
      </c>
      <c r="G39" s="2">
        <f t="shared" si="2"/>
        <v>56</v>
      </c>
      <c r="H39">
        <v>0.84838237436211461</v>
      </c>
      <c r="I39" s="2">
        <f t="shared" si="14"/>
        <v>23</v>
      </c>
      <c r="J39" s="2">
        <v>8.9328571428571433</v>
      </c>
      <c r="K39" s="2"/>
      <c r="L39" s="2">
        <f t="shared" ref="L39:L102" si="15">_xlfn.RANK.EQ(J39, J$38:J$108, 1)</f>
        <v>70</v>
      </c>
      <c r="M39" s="2">
        <v>0.49697777777361302</v>
      </c>
      <c r="N39" s="2"/>
      <c r="O39" s="2">
        <f t="shared" ref="O39:O102" si="16">_xlfn.RANK.EQ(M39, M$38:M$115, 1)</f>
        <v>72</v>
      </c>
      <c r="P39">
        <v>1.0163804081632648</v>
      </c>
      <c r="R39">
        <v>1.5212571428571431</v>
      </c>
      <c r="T39" s="2" t="s">
        <v>38</v>
      </c>
      <c r="U39" s="2">
        <v>69</v>
      </c>
      <c r="V39" s="2">
        <f>AVERAGE(H2:H115)</f>
        <v>0.84001774547531338</v>
      </c>
      <c r="W39" s="2">
        <f>_xlfn.QUARTILE.INC(H2:H115, 0)</f>
        <v>0.37512790000000001</v>
      </c>
      <c r="X39" s="2">
        <f>_xlfn.QUARTILE.INC(H2:H115, 1)</f>
        <v>0.81369445134077756</v>
      </c>
      <c r="Y39" s="2">
        <f>_xlfn.QUARTILE.INC(H2:H115, 2)</f>
        <v>0.89571642203470525</v>
      </c>
      <c r="Z39" s="2">
        <f>_xlfn.QUARTILE.INC(H2:H115, 3)</f>
        <v>0.91388077948119861</v>
      </c>
      <c r="AA39" s="2">
        <f>_xlfn.QUARTILE.INC(H2:H115, 4)</f>
        <v>0.94645334093270606</v>
      </c>
      <c r="AB39" s="2">
        <f>STDEV(H2:H115)</f>
        <v>0.12753676195003347</v>
      </c>
      <c r="AC39" s="2">
        <f>_xlfn.SKEW.P(H2:H115)</f>
        <v>-2.051669965269546</v>
      </c>
      <c r="AD39" s="2">
        <f>KURT(H2:H115)</f>
        <v>3.9466193582982765</v>
      </c>
      <c r="AE39" s="23">
        <v>1.8604699725255361E-10</v>
      </c>
      <c r="AF39" s="21" t="s">
        <v>25</v>
      </c>
    </row>
    <row r="40" spans="1:38" x14ac:dyDescent="0.2">
      <c r="A40" s="4">
        <v>45757</v>
      </c>
      <c r="B40" s="2">
        <v>0.43228831000000001</v>
      </c>
      <c r="C40" s="2">
        <f t="shared" si="0"/>
        <v>42</v>
      </c>
      <c r="D40" s="2">
        <v>0.43054140359163268</v>
      </c>
      <c r="E40" s="2">
        <f t="shared" si="1"/>
        <v>40</v>
      </c>
      <c r="F40" s="2">
        <v>0.85247101199999997</v>
      </c>
      <c r="G40" s="2">
        <f t="shared" si="2"/>
        <v>57</v>
      </c>
      <c r="H40">
        <v>0.8679965676762329</v>
      </c>
      <c r="I40" s="2">
        <f t="shared" si="14"/>
        <v>26</v>
      </c>
      <c r="J40" s="2">
        <v>7.9957142857142864</v>
      </c>
      <c r="K40" s="2"/>
      <c r="L40" s="2">
        <f t="shared" si="15"/>
        <v>68</v>
      </c>
      <c r="M40" s="2">
        <v>0.49820569506179579</v>
      </c>
      <c r="N40" s="2"/>
      <c r="O40" s="2">
        <f t="shared" si="16"/>
        <v>73</v>
      </c>
      <c r="P40">
        <v>1.0101779591836737</v>
      </c>
      <c r="R40">
        <v>1.764285714285714</v>
      </c>
      <c r="T40" s="2" t="s">
        <v>17</v>
      </c>
      <c r="U40" s="2">
        <v>71</v>
      </c>
      <c r="V40" s="2">
        <f>AVERAGE(J2:J115)</f>
        <v>4.5155374351371389</v>
      </c>
      <c r="W40" s="2">
        <f>_xlfn.QUARTILE.INC(J2:J115, 0)</f>
        <v>2.2999999999999998</v>
      </c>
      <c r="X40" s="2">
        <f>_xlfn.QUARTILE.INC(J2:J115, 1)</f>
        <v>3.171967418546366</v>
      </c>
      <c r="Y40" s="2">
        <f>_xlfn.QUARTILE.INC(J2:J115, 2)</f>
        <v>4.2471428571428564</v>
      </c>
      <c r="Z40" s="2">
        <f>_xlfn.QUARTILE.INC(J2:J115, 3)</f>
        <v>5.4707142857142852</v>
      </c>
      <c r="AA40" s="2">
        <f>_xlfn.QUARTILE.INC(J2:J115, 4)</f>
        <v>9.870000000000001</v>
      </c>
      <c r="AB40" s="2">
        <f>STDEV(J2:J115)</f>
        <v>1.6937830695124105</v>
      </c>
      <c r="AC40" s="2">
        <f>_xlfn.SKEW.P(J2:J115)</f>
        <v>0.99704881073295637</v>
      </c>
      <c r="AD40" s="2">
        <f>KURT(J2:J115)</f>
        <v>0.74389352224609961</v>
      </c>
      <c r="AE40" s="22">
        <v>1.204065847559832E-4</v>
      </c>
      <c r="AF40" s="21" t="s">
        <v>25</v>
      </c>
    </row>
    <row r="41" spans="1:38" x14ac:dyDescent="0.2">
      <c r="A41" s="4">
        <v>45758</v>
      </c>
      <c r="B41" s="2">
        <v>0.44763865000000003</v>
      </c>
      <c r="C41" s="2">
        <f t="shared" si="0"/>
        <v>44</v>
      </c>
      <c r="D41" s="2">
        <v>0.44611471518874157</v>
      </c>
      <c r="E41" s="2">
        <f t="shared" si="1"/>
        <v>42</v>
      </c>
      <c r="F41" s="2">
        <v>0.85882328799999996</v>
      </c>
      <c r="G41" s="2">
        <f t="shared" si="2"/>
        <v>59</v>
      </c>
      <c r="H41">
        <v>0.88761076099035119</v>
      </c>
      <c r="I41" s="2">
        <f t="shared" si="14"/>
        <v>28</v>
      </c>
      <c r="J41" s="2">
        <v>7.0585714285714287</v>
      </c>
      <c r="K41" s="2"/>
      <c r="L41" s="2">
        <f t="shared" si="15"/>
        <v>65</v>
      </c>
      <c r="M41" s="2">
        <v>0.49943361234997868</v>
      </c>
      <c r="N41" s="2"/>
      <c r="O41" s="2">
        <f t="shared" si="16"/>
        <v>74</v>
      </c>
      <c r="P41">
        <v>1.0039755102040815</v>
      </c>
      <c r="R41">
        <v>2.0073142857142861</v>
      </c>
      <c r="T41" s="2" t="s">
        <v>0</v>
      </c>
      <c r="U41" s="2">
        <v>78</v>
      </c>
      <c r="V41" s="2">
        <f>AVERAGE(M2:M115)</f>
        <v>0.36836091388984071</v>
      </c>
      <c r="W41" s="2">
        <f>_xlfn.QUARTILE.INC(M2:M115, 0)</f>
        <v>6.3675189971711996E-2</v>
      </c>
      <c r="X41" s="2">
        <f>_xlfn.QUARTILE.INC(M2:M115, 1)</f>
        <v>0.34755803649473205</v>
      </c>
      <c r="Y41" s="2">
        <f>_xlfn.QUARTILE.INC(M2:M115, 2)</f>
        <v>0.40486642083456648</v>
      </c>
      <c r="Z41" s="2">
        <f>_xlfn.QUARTILE.INC(M2:M115, 3)</f>
        <v>0.42407929681048973</v>
      </c>
      <c r="AA41" s="2">
        <f>_xlfn.QUARTILE.INC(M2:M115, 4)</f>
        <v>0.50434528150271019</v>
      </c>
      <c r="AB41" s="2">
        <f>STDEV(M2:M115)</f>
        <v>0.10662255338933377</v>
      </c>
      <c r="AC41" s="2">
        <f>_xlfn.SKEW.P(M2:M115)</f>
        <v>-1.3067457825905098</v>
      </c>
      <c r="AD41" s="2">
        <f>KURT(M2:M115)</f>
        <v>1.1597935748743122</v>
      </c>
      <c r="AE41" s="22">
        <f>6.39*10^-8</f>
        <v>6.3899999999999996E-8</v>
      </c>
      <c r="AF41" s="21" t="s">
        <v>25</v>
      </c>
    </row>
    <row r="42" spans="1:38" x14ac:dyDescent="0.2">
      <c r="A42" s="4">
        <v>45759</v>
      </c>
      <c r="B42" s="2">
        <v>0.46298898999999999</v>
      </c>
      <c r="C42" s="2">
        <f t="shared" si="0"/>
        <v>46</v>
      </c>
      <c r="D42" s="2">
        <v>0.46168802678585041</v>
      </c>
      <c r="E42" s="2">
        <f t="shared" si="1"/>
        <v>44</v>
      </c>
      <c r="F42" s="2">
        <v>0.86517556399999995</v>
      </c>
      <c r="G42" s="2">
        <f t="shared" si="2"/>
        <v>61</v>
      </c>
      <c r="H42">
        <v>0.90722495430446948</v>
      </c>
      <c r="I42" s="2">
        <f t="shared" si="14"/>
        <v>46</v>
      </c>
      <c r="J42" s="2">
        <v>6.1214285714285719</v>
      </c>
      <c r="K42" s="2"/>
      <c r="L42" s="2">
        <f t="shared" si="15"/>
        <v>61</v>
      </c>
      <c r="M42" s="2">
        <v>0.50066152963816157</v>
      </c>
      <c r="N42" s="2"/>
      <c r="O42" s="2">
        <f t="shared" si="16"/>
        <v>75</v>
      </c>
      <c r="P42">
        <v>0.99777306122448961</v>
      </c>
      <c r="R42">
        <v>2.250342857142857</v>
      </c>
    </row>
    <row r="43" spans="1:38" x14ac:dyDescent="0.2">
      <c r="A43" s="4">
        <v>45760</v>
      </c>
      <c r="B43" s="2">
        <v>0.47833933000000001</v>
      </c>
      <c r="C43" s="2">
        <f t="shared" si="0"/>
        <v>48</v>
      </c>
      <c r="D43" s="2">
        <v>0.47726133838295931</v>
      </c>
      <c r="E43" s="2">
        <f t="shared" si="1"/>
        <v>46</v>
      </c>
      <c r="F43" s="2">
        <v>0.87152784100000003</v>
      </c>
      <c r="G43" s="2">
        <f t="shared" si="2"/>
        <v>63</v>
      </c>
      <c r="H43">
        <v>0.92683914761858777</v>
      </c>
      <c r="I43" s="2">
        <f t="shared" si="14"/>
        <v>63</v>
      </c>
      <c r="J43" s="2">
        <v>5.1842857142857142</v>
      </c>
      <c r="K43" s="2"/>
      <c r="L43" s="2">
        <f t="shared" si="15"/>
        <v>50</v>
      </c>
      <c r="M43" s="2">
        <v>0.50188944692634441</v>
      </c>
      <c r="N43" s="2"/>
      <c r="O43" s="2">
        <f t="shared" si="16"/>
        <v>76</v>
      </c>
      <c r="P43">
        <v>0.99157061224489751</v>
      </c>
      <c r="R43">
        <v>2.4933714285714288</v>
      </c>
      <c r="T43" s="1" t="s">
        <v>15</v>
      </c>
      <c r="V43" s="12" t="s">
        <v>16</v>
      </c>
    </row>
    <row r="44" spans="1:38" x14ac:dyDescent="0.2">
      <c r="A44" s="4">
        <v>45761</v>
      </c>
      <c r="B44" s="2">
        <v>0.49368967000000002</v>
      </c>
      <c r="C44" s="2">
        <f t="shared" si="0"/>
        <v>51</v>
      </c>
      <c r="D44" s="2">
        <v>0.4928346499800681</v>
      </c>
      <c r="E44" s="2">
        <f t="shared" si="1"/>
        <v>48</v>
      </c>
      <c r="F44" s="2">
        <v>0.87788011700000002</v>
      </c>
      <c r="G44" s="2">
        <f t="shared" si="2"/>
        <v>64</v>
      </c>
      <c r="H44">
        <v>0.94645334093270606</v>
      </c>
      <c r="I44" s="2">
        <f t="shared" si="14"/>
        <v>69</v>
      </c>
      <c r="J44" s="2">
        <v>4.2471428571428564</v>
      </c>
      <c r="K44" s="2"/>
      <c r="L44" s="2">
        <f t="shared" si="15"/>
        <v>36</v>
      </c>
      <c r="M44" s="2">
        <v>0.50311736421452735</v>
      </c>
      <c r="N44" s="2"/>
      <c r="O44" s="2">
        <f t="shared" si="16"/>
        <v>77</v>
      </c>
      <c r="P44">
        <v>0.98536816326530641</v>
      </c>
      <c r="R44">
        <v>2.7364000000000002</v>
      </c>
    </row>
    <row r="45" spans="1:38" x14ac:dyDescent="0.2">
      <c r="A45" s="4">
        <v>45762</v>
      </c>
      <c r="B45" s="2">
        <v>0.50904000999999999</v>
      </c>
      <c r="C45" s="2">
        <f t="shared" si="0"/>
        <v>54</v>
      </c>
      <c r="D45" s="2">
        <v>0.50840796157717683</v>
      </c>
      <c r="E45" s="2">
        <f t="shared" si="1"/>
        <v>52</v>
      </c>
      <c r="F45" s="2">
        <v>0.88423239399999998</v>
      </c>
      <c r="G45" s="2">
        <f t="shared" si="2"/>
        <v>66</v>
      </c>
      <c r="H45">
        <v>0.92995864105754455</v>
      </c>
      <c r="I45" s="2">
        <f t="shared" si="14"/>
        <v>64</v>
      </c>
      <c r="J45" s="2">
        <v>3.31</v>
      </c>
      <c r="K45">
        <v>0.21871635079541543</v>
      </c>
      <c r="L45" s="2">
        <f t="shared" si="15"/>
        <v>25</v>
      </c>
      <c r="M45" s="2">
        <v>0.50434528150271019</v>
      </c>
      <c r="N45">
        <v>7.351088523541661E-3</v>
      </c>
      <c r="O45" s="2">
        <f t="shared" si="16"/>
        <v>78</v>
      </c>
      <c r="P45">
        <v>0.97916571428571442</v>
      </c>
      <c r="Q45">
        <v>1.958331428571429E-2</v>
      </c>
      <c r="R45">
        <v>2.979428571428572</v>
      </c>
      <c r="S45">
        <v>0.14412118083719114</v>
      </c>
      <c r="V45" s="1"/>
      <c r="W45" s="1"/>
      <c r="X45" s="1"/>
      <c r="Y45" s="1"/>
      <c r="Z45" s="1"/>
    </row>
    <row r="46" spans="1:38" x14ac:dyDescent="0.2">
      <c r="A46" s="4">
        <v>45763</v>
      </c>
      <c r="B46" s="2">
        <v>0.52439035000000001</v>
      </c>
      <c r="C46" s="2">
        <f t="shared" si="0"/>
        <v>57</v>
      </c>
      <c r="D46" s="2">
        <v>0.52398127317428567</v>
      </c>
      <c r="E46" s="2">
        <f t="shared" si="1"/>
        <v>55</v>
      </c>
      <c r="F46" s="2">
        <v>0.89058466999999997</v>
      </c>
      <c r="G46" s="2">
        <f t="shared" si="2"/>
        <v>67</v>
      </c>
      <c r="H46">
        <v>0.91346394118238305</v>
      </c>
      <c r="I46" s="2">
        <f t="shared" si="14"/>
        <v>51</v>
      </c>
      <c r="J46" s="2">
        <v>3.2761904761904761</v>
      </c>
      <c r="K46" s="2"/>
      <c r="L46" s="2">
        <f t="shared" si="15"/>
        <v>24</v>
      </c>
      <c r="M46" s="2">
        <v>0.48303114685274401</v>
      </c>
      <c r="N46" s="2"/>
      <c r="O46" s="2">
        <f t="shared" si="16"/>
        <v>70</v>
      </c>
      <c r="P46">
        <v>0.96905632653061191</v>
      </c>
      <c r="R46">
        <v>3.2354285714285709</v>
      </c>
      <c r="AA46" t="s">
        <v>54</v>
      </c>
    </row>
    <row r="47" spans="1:38" x14ac:dyDescent="0.2">
      <c r="A47" s="4">
        <v>45764</v>
      </c>
      <c r="B47" s="2">
        <v>0.53974068999999991</v>
      </c>
      <c r="C47" s="2">
        <f t="shared" si="0"/>
        <v>60</v>
      </c>
      <c r="D47" s="2">
        <v>0.53955458477139451</v>
      </c>
      <c r="E47" s="2">
        <f t="shared" si="1"/>
        <v>59</v>
      </c>
      <c r="F47" s="2">
        <v>0.89693694599999996</v>
      </c>
      <c r="G47" s="2">
        <f t="shared" si="2"/>
        <v>69</v>
      </c>
      <c r="H47">
        <v>0.91780848186401642</v>
      </c>
      <c r="I47" s="2">
        <f t="shared" si="14"/>
        <v>55</v>
      </c>
      <c r="J47" s="2">
        <v>3.2423809523809521</v>
      </c>
      <c r="K47" s="2"/>
      <c r="L47" s="2">
        <f t="shared" si="15"/>
        <v>23</v>
      </c>
      <c r="M47" s="2">
        <v>0.46171701220277789</v>
      </c>
      <c r="N47" s="2"/>
      <c r="O47" s="2">
        <f t="shared" si="16"/>
        <v>69</v>
      </c>
      <c r="P47">
        <v>0.95894693877551029</v>
      </c>
      <c r="R47">
        <v>3.491428571428572</v>
      </c>
      <c r="AA47" t="s">
        <v>55</v>
      </c>
    </row>
    <row r="48" spans="1:38" x14ac:dyDescent="0.2">
      <c r="A48" s="4">
        <v>45765</v>
      </c>
      <c r="B48" s="2">
        <v>0.55509103000000004</v>
      </c>
      <c r="C48" s="2">
        <f t="shared" si="0"/>
        <v>63</v>
      </c>
      <c r="D48" s="2">
        <v>0.55512789636850335</v>
      </c>
      <c r="E48" s="2">
        <f t="shared" si="1"/>
        <v>62</v>
      </c>
      <c r="F48" s="2">
        <v>0.90328922300000003</v>
      </c>
      <c r="G48" s="2">
        <f t="shared" si="2"/>
        <v>70</v>
      </c>
      <c r="H48">
        <v>0.9221530225456499</v>
      </c>
      <c r="I48" s="2">
        <f t="shared" si="14"/>
        <v>59</v>
      </c>
      <c r="J48" s="2">
        <v>3.2085714285714282</v>
      </c>
      <c r="K48" s="2"/>
      <c r="L48" s="2">
        <f t="shared" si="15"/>
        <v>21</v>
      </c>
      <c r="M48" s="2">
        <v>0.44040287755281171</v>
      </c>
      <c r="N48" s="2"/>
      <c r="O48" s="2">
        <f t="shared" si="16"/>
        <v>68</v>
      </c>
      <c r="P48">
        <v>0.9488375510204079</v>
      </c>
      <c r="R48">
        <v>3.7474285714285709</v>
      </c>
      <c r="AA48" t="s">
        <v>56</v>
      </c>
    </row>
    <row r="49" spans="1:27" x14ac:dyDescent="0.2">
      <c r="A49" s="4">
        <v>45766</v>
      </c>
      <c r="B49" s="2">
        <v>0.57044136999999995</v>
      </c>
      <c r="C49" s="2">
        <f t="shared" si="0"/>
        <v>67</v>
      </c>
      <c r="D49" s="2">
        <v>0.57070120796561219</v>
      </c>
      <c r="E49" s="2">
        <f t="shared" si="1"/>
        <v>66</v>
      </c>
      <c r="F49" s="2">
        <v>0.90964149900000002</v>
      </c>
      <c r="G49" s="2">
        <f t="shared" si="2"/>
        <v>71</v>
      </c>
      <c r="H49">
        <v>0.92649756322728327</v>
      </c>
      <c r="I49" s="2">
        <f t="shared" si="14"/>
        <v>62</v>
      </c>
      <c r="J49" s="2">
        <v>3.1747619047619051</v>
      </c>
      <c r="K49" s="2"/>
      <c r="L49" s="2">
        <f t="shared" si="15"/>
        <v>19</v>
      </c>
      <c r="M49" s="2">
        <v>0.41908874290284548</v>
      </c>
      <c r="N49" s="2"/>
      <c r="O49" s="2">
        <f t="shared" si="16"/>
        <v>53</v>
      </c>
      <c r="P49">
        <v>0.93872816326530639</v>
      </c>
      <c r="R49">
        <v>4.0034285714285716</v>
      </c>
      <c r="AA49" t="s">
        <v>57</v>
      </c>
    </row>
    <row r="50" spans="1:27" x14ac:dyDescent="0.2">
      <c r="A50" s="4">
        <v>45767</v>
      </c>
      <c r="B50" s="5">
        <v>0.58579170999999997</v>
      </c>
      <c r="C50" s="2">
        <f t="shared" si="0"/>
        <v>70</v>
      </c>
      <c r="D50" s="2">
        <v>0.58627451956272103</v>
      </c>
      <c r="E50" s="2">
        <f t="shared" si="1"/>
        <v>69</v>
      </c>
      <c r="F50" s="2">
        <v>0.91599377599999998</v>
      </c>
      <c r="G50" s="2">
        <f t="shared" si="2"/>
        <v>75</v>
      </c>
      <c r="H50">
        <v>0.93084210390891675</v>
      </c>
      <c r="I50" s="2">
        <f t="shared" si="14"/>
        <v>65</v>
      </c>
      <c r="J50" s="2">
        <v>3.1409523809523812</v>
      </c>
      <c r="K50" s="2"/>
      <c r="L50" s="2">
        <f t="shared" si="15"/>
        <v>17</v>
      </c>
      <c r="M50" s="2">
        <v>0.39777460825287941</v>
      </c>
      <c r="N50" s="2"/>
      <c r="O50" s="2">
        <f t="shared" si="16"/>
        <v>33</v>
      </c>
      <c r="P50">
        <v>0.928618775510204</v>
      </c>
      <c r="R50">
        <v>4.2594285714285718</v>
      </c>
    </row>
    <row r="51" spans="1:27" x14ac:dyDescent="0.2">
      <c r="A51" s="4">
        <v>45768</v>
      </c>
      <c r="B51" s="2">
        <v>0.59148864428571424</v>
      </c>
      <c r="C51" s="2">
        <f t="shared" si="0"/>
        <v>73</v>
      </c>
      <c r="D51" s="2">
        <v>0.59080121620577186</v>
      </c>
      <c r="E51" s="2">
        <f t="shared" si="1"/>
        <v>72</v>
      </c>
      <c r="F51" s="2">
        <v>0.91917256199999997</v>
      </c>
      <c r="G51" s="2">
        <f t="shared" si="2"/>
        <v>78</v>
      </c>
      <c r="H51">
        <v>0.93518664459055012</v>
      </c>
      <c r="I51" s="2">
        <f t="shared" si="14"/>
        <v>66</v>
      </c>
      <c r="J51" s="2">
        <v>3.1071428571428572</v>
      </c>
      <c r="K51" s="2"/>
      <c r="L51" s="2">
        <f t="shared" si="15"/>
        <v>16</v>
      </c>
      <c r="M51" s="2">
        <v>0.37646047360291318</v>
      </c>
      <c r="N51" s="2"/>
      <c r="O51" s="2">
        <f t="shared" si="16"/>
        <v>27</v>
      </c>
      <c r="P51">
        <v>0.91850938775510249</v>
      </c>
      <c r="R51">
        <v>4.5154285714285711</v>
      </c>
    </row>
    <row r="52" spans="1:27" x14ac:dyDescent="0.2">
      <c r="A52" s="4">
        <v>45769</v>
      </c>
      <c r="B52" s="2">
        <v>0.59718557857142851</v>
      </c>
      <c r="C52" s="2">
        <f t="shared" si="0"/>
        <v>76</v>
      </c>
      <c r="D52" s="2">
        <v>0.5953279128488228</v>
      </c>
      <c r="E52" s="2">
        <f t="shared" si="1"/>
        <v>76</v>
      </c>
      <c r="F52" s="2">
        <v>0.92235134799999996</v>
      </c>
      <c r="G52" s="2">
        <f t="shared" si="2"/>
        <v>81</v>
      </c>
      <c r="H52">
        <v>0.9395311852721836</v>
      </c>
      <c r="I52" s="2">
        <f t="shared" si="14"/>
        <v>67</v>
      </c>
      <c r="J52" s="2">
        <v>3.0733333333333328</v>
      </c>
      <c r="K52">
        <v>0.49149593484407778</v>
      </c>
      <c r="L52" s="2">
        <f t="shared" si="15"/>
        <v>15</v>
      </c>
      <c r="M52" s="2">
        <v>0.35514633895294712</v>
      </c>
      <c r="N52">
        <v>6.1291495232373332E-3</v>
      </c>
      <c r="O52" s="2">
        <f t="shared" si="16"/>
        <v>21</v>
      </c>
      <c r="P52">
        <v>0.90839999999999999</v>
      </c>
      <c r="Q52">
        <v>1.8168000000000004E-2</v>
      </c>
      <c r="R52">
        <v>4.7714285714285714</v>
      </c>
      <c r="S52">
        <v>0.12322156232319245</v>
      </c>
    </row>
    <row r="53" spans="1:27" x14ac:dyDescent="0.2">
      <c r="A53" s="4">
        <v>45770</v>
      </c>
      <c r="B53" s="2">
        <v>0.60288251285714278</v>
      </c>
      <c r="C53" s="2">
        <f t="shared" si="0"/>
        <v>81</v>
      </c>
      <c r="D53" s="2">
        <v>0.59985460949187364</v>
      </c>
      <c r="E53" s="2">
        <f t="shared" si="1"/>
        <v>79</v>
      </c>
      <c r="F53" s="2">
        <v>0.92553013399999995</v>
      </c>
      <c r="G53" s="2">
        <f t="shared" si="2"/>
        <v>90</v>
      </c>
      <c r="H53">
        <v>0.94387572595381697</v>
      </c>
      <c r="I53" s="2">
        <f t="shared" si="14"/>
        <v>68</v>
      </c>
      <c r="J53" s="2">
        <v>2.9628571428571431</v>
      </c>
      <c r="K53" s="2"/>
      <c r="L53" s="2">
        <f t="shared" si="15"/>
        <v>13</v>
      </c>
      <c r="M53" s="2">
        <v>0.36501477404599658</v>
      </c>
      <c r="N53" s="2"/>
      <c r="O53" s="2">
        <f t="shared" si="16"/>
        <v>23</v>
      </c>
      <c r="P53">
        <v>0.90407673469387762</v>
      </c>
      <c r="R53">
        <v>4.6171836734693876</v>
      </c>
    </row>
    <row r="54" spans="1:27" x14ac:dyDescent="0.2">
      <c r="A54" s="4">
        <v>45771</v>
      </c>
      <c r="B54" s="2">
        <v>0.60857944714285717</v>
      </c>
      <c r="C54" s="2">
        <f t="shared" si="0"/>
        <v>84</v>
      </c>
      <c r="D54" s="2">
        <v>0.60438130613492447</v>
      </c>
      <c r="E54" s="2">
        <f t="shared" si="1"/>
        <v>83</v>
      </c>
      <c r="F54" s="2">
        <v>0.92870891899999997</v>
      </c>
      <c r="G54" s="2">
        <f t="shared" si="2"/>
        <v>101</v>
      </c>
      <c r="H54">
        <v>0.83012616076305357</v>
      </c>
      <c r="I54" s="2">
        <f t="shared" si="14"/>
        <v>21</v>
      </c>
      <c r="J54" s="2">
        <v>2.852380952380952</v>
      </c>
      <c r="K54" s="2"/>
      <c r="L54" s="2">
        <f t="shared" si="15"/>
        <v>9</v>
      </c>
      <c r="M54" s="2">
        <v>0.37488320913904599</v>
      </c>
      <c r="N54" s="2"/>
      <c r="O54" s="2">
        <f t="shared" si="16"/>
        <v>26</v>
      </c>
      <c r="P54">
        <v>0.89975346938775536</v>
      </c>
      <c r="R54">
        <v>4.4629387755102039</v>
      </c>
    </row>
    <row r="55" spans="1:27" x14ac:dyDescent="0.2">
      <c r="A55" s="4">
        <v>45772</v>
      </c>
      <c r="B55" s="2">
        <v>0.61427638142857144</v>
      </c>
      <c r="C55" s="2">
        <f t="shared" si="0"/>
        <v>88</v>
      </c>
      <c r="D55" s="2">
        <v>0.6089080027779753</v>
      </c>
      <c r="E55" s="2">
        <f t="shared" si="1"/>
        <v>86</v>
      </c>
      <c r="F55" s="2">
        <v>0.93188770499999996</v>
      </c>
      <c r="G55" s="2">
        <f t="shared" si="2"/>
        <v>105</v>
      </c>
      <c r="H55">
        <v>0.71637659557229016</v>
      </c>
      <c r="I55" s="2">
        <f t="shared" si="14"/>
        <v>9</v>
      </c>
      <c r="J55" s="2">
        <v>2.7419047619047618</v>
      </c>
      <c r="K55" s="2"/>
      <c r="L55" s="2">
        <f t="shared" si="15"/>
        <v>8</v>
      </c>
      <c r="M55" s="2">
        <v>0.38475164423209562</v>
      </c>
      <c r="N55" s="2"/>
      <c r="O55" s="2">
        <f t="shared" si="16"/>
        <v>29</v>
      </c>
      <c r="P55">
        <v>0.89543020408163287</v>
      </c>
      <c r="R55">
        <v>4.3086938775510202</v>
      </c>
    </row>
    <row r="56" spans="1:27" x14ac:dyDescent="0.2">
      <c r="A56" s="4">
        <v>45773</v>
      </c>
      <c r="B56" s="2">
        <v>0.61997331571428571</v>
      </c>
      <c r="C56" s="2">
        <f t="shared" si="0"/>
        <v>93</v>
      </c>
      <c r="D56" s="2">
        <v>0.61343469942102624</v>
      </c>
      <c r="E56" s="2">
        <f t="shared" si="1"/>
        <v>89</v>
      </c>
      <c r="F56" s="2">
        <v>0.93506649100000006</v>
      </c>
      <c r="G56" s="2">
        <f t="shared" si="2"/>
        <v>110</v>
      </c>
      <c r="H56">
        <v>0.60262703038152676</v>
      </c>
      <c r="I56" s="2">
        <f t="shared" si="14"/>
        <v>6</v>
      </c>
      <c r="J56" s="2">
        <v>2.6314285714285708</v>
      </c>
      <c r="K56" s="2"/>
      <c r="L56" s="2">
        <f t="shared" si="15"/>
        <v>6</v>
      </c>
      <c r="M56" s="2">
        <v>0.39462007932514509</v>
      </c>
      <c r="N56" s="2"/>
      <c r="O56" s="2">
        <f t="shared" si="16"/>
        <v>31</v>
      </c>
      <c r="P56">
        <v>0.89110693877551039</v>
      </c>
      <c r="R56">
        <v>4.1544489795918356</v>
      </c>
    </row>
    <row r="57" spans="1:27" x14ac:dyDescent="0.2">
      <c r="A57" s="4">
        <v>45774</v>
      </c>
      <c r="B57" s="5">
        <v>0.62567024999999998</v>
      </c>
      <c r="C57" s="2">
        <f t="shared" si="0"/>
        <v>98</v>
      </c>
      <c r="D57" s="2">
        <v>0.61796139606407707</v>
      </c>
      <c r="E57" s="2">
        <f t="shared" si="1"/>
        <v>91</v>
      </c>
      <c r="F57" s="2">
        <v>0.93824527700000004</v>
      </c>
      <c r="G57" s="2">
        <f t="shared" si="2"/>
        <v>113</v>
      </c>
      <c r="H57">
        <v>0.48887746519076342</v>
      </c>
      <c r="I57" s="2">
        <f t="shared" si="14"/>
        <v>3</v>
      </c>
      <c r="J57" s="2">
        <v>2.5209523809523811</v>
      </c>
      <c r="K57" s="2"/>
      <c r="L57" s="2">
        <f t="shared" si="15"/>
        <v>3</v>
      </c>
      <c r="M57" s="2">
        <v>0.40448851441819461</v>
      </c>
      <c r="N57" s="2"/>
      <c r="O57" s="2">
        <f t="shared" si="16"/>
        <v>39</v>
      </c>
      <c r="P57">
        <v>0.88678367346938802</v>
      </c>
      <c r="R57">
        <v>4.0002040816326527</v>
      </c>
    </row>
    <row r="58" spans="1:27" x14ac:dyDescent="0.2">
      <c r="A58" s="4">
        <v>45775</v>
      </c>
      <c r="B58" s="2">
        <v>0.61625593333333328</v>
      </c>
      <c r="C58" s="2">
        <f t="shared" si="0"/>
        <v>90</v>
      </c>
      <c r="D58" s="2">
        <v>0.61071615417798353</v>
      </c>
      <c r="E58" s="2">
        <f t="shared" si="1"/>
        <v>87</v>
      </c>
      <c r="F58" s="2">
        <v>0.93323602100000003</v>
      </c>
      <c r="G58" s="2">
        <f t="shared" si="2"/>
        <v>107</v>
      </c>
      <c r="H58">
        <v>0.37512790000000001</v>
      </c>
      <c r="I58" s="2">
        <f t="shared" si="14"/>
        <v>1</v>
      </c>
      <c r="J58" s="2">
        <v>2.41047619047619</v>
      </c>
      <c r="K58" s="2"/>
      <c r="L58" s="2">
        <f t="shared" si="15"/>
        <v>2</v>
      </c>
      <c r="M58" s="2">
        <v>0.41435694951124408</v>
      </c>
      <c r="N58" s="2"/>
      <c r="O58" s="2">
        <f t="shared" si="16"/>
        <v>47</v>
      </c>
      <c r="P58">
        <v>0.88246040816326554</v>
      </c>
      <c r="R58">
        <v>3.845959183673469</v>
      </c>
    </row>
    <row r="59" spans="1:27" x14ac:dyDescent="0.2">
      <c r="A59" s="4">
        <v>45776</v>
      </c>
      <c r="B59" s="2">
        <v>0.60684161666666669</v>
      </c>
      <c r="C59" s="2">
        <f t="shared" si="0"/>
        <v>83</v>
      </c>
      <c r="D59" s="2">
        <v>0.60347091229189009</v>
      </c>
      <c r="E59" s="2">
        <f t="shared" si="1"/>
        <v>81</v>
      </c>
      <c r="F59" s="2">
        <v>0.92822676400000004</v>
      </c>
      <c r="G59" s="2">
        <f t="shared" si="2"/>
        <v>99</v>
      </c>
      <c r="H59">
        <v>0.43617781997857807</v>
      </c>
      <c r="I59" s="2">
        <f t="shared" si="14"/>
        <v>2</v>
      </c>
      <c r="J59" s="2">
        <v>2.2999999999999998</v>
      </c>
      <c r="K59">
        <v>0.32848860239704197</v>
      </c>
      <c r="L59" s="2">
        <f t="shared" si="15"/>
        <v>1</v>
      </c>
      <c r="M59" s="2">
        <v>0.4242253846042936</v>
      </c>
      <c r="N59">
        <v>3.5479712236132508E-3</v>
      </c>
      <c r="O59" s="2">
        <f t="shared" si="16"/>
        <v>59</v>
      </c>
      <c r="P59">
        <v>0.87813714285714328</v>
      </c>
      <c r="Q59">
        <v>1.7562742857142866E-2</v>
      </c>
      <c r="R59">
        <v>3.6917142857142848</v>
      </c>
      <c r="S59">
        <v>9.8363487892104445E-2</v>
      </c>
    </row>
    <row r="60" spans="1:27" x14ac:dyDescent="0.2">
      <c r="A60" s="4">
        <v>45777</v>
      </c>
      <c r="B60" s="5">
        <v>0.59742729999999999</v>
      </c>
      <c r="C60" s="2">
        <f t="shared" si="0"/>
        <v>77</v>
      </c>
      <c r="D60" s="2">
        <v>0.59622567040579655</v>
      </c>
      <c r="E60" s="2">
        <f t="shared" si="1"/>
        <v>77</v>
      </c>
      <c r="F60" s="2">
        <v>0.92321750700000005</v>
      </c>
      <c r="G60" s="2">
        <f t="shared" si="2"/>
        <v>83</v>
      </c>
      <c r="H60">
        <v>0.49722773995715619</v>
      </c>
      <c r="I60" s="2">
        <f t="shared" si="14"/>
        <v>4</v>
      </c>
      <c r="J60" s="2">
        <v>2.6104761904761902</v>
      </c>
      <c r="K60" s="2"/>
      <c r="L60" s="2">
        <f t="shared" si="15"/>
        <v>5</v>
      </c>
      <c r="M60" s="2">
        <v>0.42436312341033477</v>
      </c>
      <c r="N60" s="2"/>
      <c r="O60" s="2">
        <f t="shared" si="16"/>
        <v>60</v>
      </c>
      <c r="P60">
        <v>0.89269738295318168</v>
      </c>
      <c r="R60">
        <v>3.8356326530612241</v>
      </c>
    </row>
    <row r="61" spans="1:27" x14ac:dyDescent="0.2">
      <c r="A61" s="4">
        <v>45778</v>
      </c>
      <c r="B61" s="2">
        <v>0.59398200999999995</v>
      </c>
      <c r="C61" s="2">
        <f t="shared" si="0"/>
        <v>74</v>
      </c>
      <c r="D61" s="2">
        <v>0.59311336278915394</v>
      </c>
      <c r="E61" s="2">
        <f t="shared" si="1"/>
        <v>73</v>
      </c>
      <c r="F61" s="2">
        <v>0.92333261200000005</v>
      </c>
      <c r="G61" s="2">
        <f t="shared" si="2"/>
        <v>84</v>
      </c>
      <c r="H61">
        <v>0.55827765993573442</v>
      </c>
      <c r="I61" s="2">
        <f t="shared" si="14"/>
        <v>5</v>
      </c>
      <c r="J61" s="2">
        <v>2.920952380952381</v>
      </c>
      <c r="K61" s="2"/>
      <c r="L61" s="2">
        <f t="shared" si="15"/>
        <v>12</v>
      </c>
      <c r="M61" s="2">
        <v>0.42450086221637612</v>
      </c>
      <c r="N61" s="2"/>
      <c r="O61" s="2">
        <f t="shared" si="16"/>
        <v>61</v>
      </c>
      <c r="P61">
        <v>0.90725762304921997</v>
      </c>
      <c r="R61">
        <v>3.979551020408163</v>
      </c>
    </row>
    <row r="62" spans="1:27" x14ac:dyDescent="0.2">
      <c r="A62" s="4">
        <v>45779</v>
      </c>
      <c r="B62" s="5">
        <v>0.59053672000000001</v>
      </c>
      <c r="C62" s="2">
        <f t="shared" si="0"/>
        <v>71</v>
      </c>
      <c r="D62" s="2">
        <v>0.59000105517251134</v>
      </c>
      <c r="E62" s="2">
        <f t="shared" si="1"/>
        <v>71</v>
      </c>
      <c r="F62" s="2">
        <v>0.92344771800000003</v>
      </c>
      <c r="G62" s="2">
        <f t="shared" si="2"/>
        <v>85</v>
      </c>
      <c r="H62">
        <v>0.61932757991431253</v>
      </c>
      <c r="I62" s="2">
        <f t="shared" si="14"/>
        <v>7</v>
      </c>
      <c r="J62" s="2">
        <v>3.2314285714285709</v>
      </c>
      <c r="K62" s="2"/>
      <c r="L62" s="2">
        <f t="shared" si="15"/>
        <v>22</v>
      </c>
      <c r="M62" s="2">
        <v>0.42463860102241729</v>
      </c>
      <c r="N62" s="2"/>
      <c r="O62" s="2">
        <f t="shared" si="16"/>
        <v>62</v>
      </c>
      <c r="P62">
        <v>0.92181786314525849</v>
      </c>
      <c r="R62">
        <v>4.1234693877551027</v>
      </c>
    </row>
    <row r="63" spans="1:27" x14ac:dyDescent="0.2">
      <c r="A63" s="4">
        <v>45780</v>
      </c>
      <c r="B63" s="2">
        <v>0.59434291000000006</v>
      </c>
      <c r="C63" s="2">
        <f t="shared" si="0"/>
        <v>75</v>
      </c>
      <c r="D63" s="2">
        <v>0.59355859804366307</v>
      </c>
      <c r="E63" s="2">
        <f t="shared" si="1"/>
        <v>74</v>
      </c>
      <c r="F63" s="2">
        <v>0.92409403400000001</v>
      </c>
      <c r="G63" s="2">
        <f t="shared" si="2"/>
        <v>86</v>
      </c>
      <c r="H63">
        <v>0.68037749989289065</v>
      </c>
      <c r="I63" s="2">
        <f t="shared" si="14"/>
        <v>8</v>
      </c>
      <c r="J63" s="2">
        <v>3.5419047619047621</v>
      </c>
      <c r="K63" s="2"/>
      <c r="L63" s="2">
        <f t="shared" si="15"/>
        <v>29</v>
      </c>
      <c r="M63" s="2">
        <v>0.42477633982845853</v>
      </c>
      <c r="N63" s="2"/>
      <c r="O63" s="2">
        <f t="shared" si="16"/>
        <v>63</v>
      </c>
      <c r="P63">
        <v>0.93637810324129678</v>
      </c>
      <c r="R63">
        <v>4.2673877551020416</v>
      </c>
    </row>
    <row r="64" spans="1:27" x14ac:dyDescent="0.2">
      <c r="A64" s="4">
        <v>45781</v>
      </c>
      <c r="B64" s="2">
        <v>0.59814909999999999</v>
      </c>
      <c r="C64" s="2">
        <f t="shared" si="0"/>
        <v>78</v>
      </c>
      <c r="D64" s="2">
        <v>0.59711614091481469</v>
      </c>
      <c r="E64" s="2">
        <f t="shared" si="1"/>
        <v>78</v>
      </c>
      <c r="F64" s="2">
        <v>0.92474034999999999</v>
      </c>
      <c r="G64" s="2">
        <f t="shared" si="2"/>
        <v>88</v>
      </c>
      <c r="H64">
        <v>0.74142741987146876</v>
      </c>
      <c r="I64" s="2">
        <f t="shared" si="14"/>
        <v>10</v>
      </c>
      <c r="J64" s="2">
        <v>3.852380952380952</v>
      </c>
      <c r="K64" s="2"/>
      <c r="L64" s="2">
        <f t="shared" si="15"/>
        <v>32</v>
      </c>
      <c r="M64" s="2">
        <v>0.42491407863449981</v>
      </c>
      <c r="N64" s="2"/>
      <c r="O64" s="2">
        <f t="shared" si="16"/>
        <v>64</v>
      </c>
      <c r="P64">
        <v>0.95093834333733507</v>
      </c>
      <c r="R64">
        <v>4.4113061224489796</v>
      </c>
    </row>
    <row r="65" spans="1:19" x14ac:dyDescent="0.2">
      <c r="A65" s="4">
        <v>45782</v>
      </c>
      <c r="B65" s="2">
        <v>0.60195529000000003</v>
      </c>
      <c r="C65" s="2">
        <f t="shared" si="0"/>
        <v>80</v>
      </c>
      <c r="D65" s="2">
        <v>0.60067368378596631</v>
      </c>
      <c r="E65" s="2">
        <f t="shared" si="1"/>
        <v>80</v>
      </c>
      <c r="F65" s="2">
        <v>0.92538666599999997</v>
      </c>
      <c r="G65" s="2">
        <f t="shared" si="2"/>
        <v>89</v>
      </c>
      <c r="H65">
        <v>0.80247733985004688</v>
      </c>
      <c r="I65" s="2">
        <f t="shared" si="14"/>
        <v>16</v>
      </c>
      <c r="J65" s="2">
        <v>4.1628571428571428</v>
      </c>
      <c r="K65" s="2"/>
      <c r="L65" s="2">
        <f t="shared" si="15"/>
        <v>35</v>
      </c>
      <c r="M65" s="2">
        <v>0.42505181744054099</v>
      </c>
      <c r="N65" s="2"/>
      <c r="O65" s="2">
        <f t="shared" si="16"/>
        <v>65</v>
      </c>
      <c r="P65">
        <v>0.96549858343337358</v>
      </c>
      <c r="R65">
        <v>4.5552244897959193</v>
      </c>
    </row>
    <row r="66" spans="1:19" x14ac:dyDescent="0.2">
      <c r="A66" s="4">
        <v>45783</v>
      </c>
      <c r="B66" s="2">
        <v>0.60576147999999996</v>
      </c>
      <c r="C66" s="2">
        <f t="shared" si="0"/>
        <v>82</v>
      </c>
      <c r="D66" s="2">
        <v>0.60423122665711804</v>
      </c>
      <c r="E66" s="2">
        <f t="shared" si="1"/>
        <v>82</v>
      </c>
      <c r="F66" s="2">
        <v>0.92603298300000003</v>
      </c>
      <c r="G66" s="2">
        <f t="shared" si="2"/>
        <v>92</v>
      </c>
      <c r="H66">
        <v>0.86352725982862499</v>
      </c>
      <c r="I66" s="2">
        <f t="shared" si="14"/>
        <v>25</v>
      </c>
      <c r="J66" s="2">
        <v>4.4733333333333336</v>
      </c>
      <c r="K66">
        <v>0.75985378710497797</v>
      </c>
      <c r="L66" s="2">
        <f t="shared" si="15"/>
        <v>39</v>
      </c>
      <c r="M66" s="2">
        <v>0.42518955624658222</v>
      </c>
      <c r="N66">
        <v>7.4888722678219449E-3</v>
      </c>
      <c r="O66" s="2">
        <f t="shared" si="16"/>
        <v>66</v>
      </c>
      <c r="P66">
        <v>0.98005882352941198</v>
      </c>
      <c r="Q66">
        <v>1.9601176470588236E-2</v>
      </c>
      <c r="R66">
        <v>4.6991428571428582</v>
      </c>
      <c r="S66">
        <v>7.6303651936978523E-2</v>
      </c>
    </row>
    <row r="67" spans="1:19" x14ac:dyDescent="0.2">
      <c r="A67" s="4">
        <v>45784</v>
      </c>
      <c r="B67" s="2">
        <v>0.60956767000000001</v>
      </c>
      <c r="C67" s="2">
        <f t="shared" ref="C67:C115" si="17">_xlfn.RANK.EQ(B67, B$2:B$115, 1)</f>
        <v>85</v>
      </c>
      <c r="D67" s="2">
        <v>0.60778876952826977</v>
      </c>
      <c r="E67" s="2">
        <f t="shared" ref="E67:E115" si="18">_xlfn.RANK.EQ(D67, D$2:D$115, 1)</f>
        <v>84</v>
      </c>
      <c r="F67" s="2">
        <v>0.92667929900000001</v>
      </c>
      <c r="G67" s="2">
        <f t="shared" ref="G67:G115" si="19">_xlfn.RANK.EQ(F67, F$2:F$115, 1)</f>
        <v>93</v>
      </c>
      <c r="H67">
        <v>0.924577179807203</v>
      </c>
      <c r="I67" s="2">
        <f t="shared" si="14"/>
        <v>61</v>
      </c>
      <c r="J67" s="2">
        <v>4.5795238095238098</v>
      </c>
      <c r="K67" s="2"/>
      <c r="L67" s="2">
        <f t="shared" si="15"/>
        <v>40</v>
      </c>
      <c r="M67" s="2">
        <v>0.42364103342907811</v>
      </c>
      <c r="N67" s="2"/>
      <c r="O67" s="2">
        <f t="shared" si="16"/>
        <v>58</v>
      </c>
      <c r="P67">
        <v>0.97703968523825768</v>
      </c>
      <c r="R67">
        <v>4.5244897959183694</v>
      </c>
    </row>
    <row r="68" spans="1:19" x14ac:dyDescent="0.2">
      <c r="A68" s="4">
        <v>45785</v>
      </c>
      <c r="B68" s="2">
        <v>0.61337386000000005</v>
      </c>
      <c r="C68" s="2">
        <f t="shared" si="17"/>
        <v>87</v>
      </c>
      <c r="D68" s="2">
        <v>0.61134631239942139</v>
      </c>
      <c r="E68" s="2">
        <f t="shared" si="18"/>
        <v>88</v>
      </c>
      <c r="F68" s="2">
        <v>0.92732561499999999</v>
      </c>
      <c r="G68" s="2">
        <f t="shared" si="19"/>
        <v>95</v>
      </c>
      <c r="H68">
        <v>0.92304912261777383</v>
      </c>
      <c r="I68" s="2">
        <f t="shared" si="14"/>
        <v>60</v>
      </c>
      <c r="J68" s="2">
        <v>4.6857142857142859</v>
      </c>
      <c r="K68" s="2"/>
      <c r="L68" s="2">
        <f t="shared" si="15"/>
        <v>42</v>
      </c>
      <c r="M68" s="2">
        <v>0.42209251061157382</v>
      </c>
      <c r="N68" s="2"/>
      <c r="O68" s="2">
        <f t="shared" si="16"/>
        <v>56</v>
      </c>
      <c r="P68">
        <v>0.97402054694710227</v>
      </c>
      <c r="R68">
        <v>4.349836734693878</v>
      </c>
    </row>
    <row r="69" spans="1:19" x14ac:dyDescent="0.2">
      <c r="A69" s="4">
        <v>45786</v>
      </c>
      <c r="B69" s="2">
        <v>0.61718004999999998</v>
      </c>
      <c r="C69" s="2">
        <f t="shared" si="17"/>
        <v>91</v>
      </c>
      <c r="D69" s="2">
        <v>0.61490385527057301</v>
      </c>
      <c r="E69" s="2">
        <f t="shared" si="18"/>
        <v>90</v>
      </c>
      <c r="F69" s="2">
        <v>0.92797193200000005</v>
      </c>
      <c r="G69" s="2">
        <f t="shared" si="19"/>
        <v>98</v>
      </c>
      <c r="H69">
        <v>0.92152106542834455</v>
      </c>
      <c r="I69" s="2">
        <f t="shared" si="14"/>
        <v>58</v>
      </c>
      <c r="J69" s="2">
        <v>4.7919047619047621</v>
      </c>
      <c r="K69" s="2"/>
      <c r="L69" s="2">
        <f t="shared" si="15"/>
        <v>44</v>
      </c>
      <c r="M69" s="2">
        <v>0.42054398779406971</v>
      </c>
      <c r="N69" s="2"/>
      <c r="O69" s="2">
        <f t="shared" si="16"/>
        <v>55</v>
      </c>
      <c r="P69">
        <v>0.97100140865594808</v>
      </c>
      <c r="R69">
        <v>4.1751836734693883</v>
      </c>
    </row>
    <row r="70" spans="1:19" x14ac:dyDescent="0.2">
      <c r="A70" s="4">
        <v>45787</v>
      </c>
      <c r="B70" s="5">
        <v>0.62098624000000002</v>
      </c>
      <c r="C70" s="2">
        <f t="shared" si="17"/>
        <v>94</v>
      </c>
      <c r="D70" s="2">
        <v>0.61846139814172474</v>
      </c>
      <c r="E70" s="2">
        <f t="shared" si="18"/>
        <v>94</v>
      </c>
      <c r="F70" s="2">
        <v>0.92861824800000003</v>
      </c>
      <c r="G70" s="2">
        <f t="shared" si="19"/>
        <v>100</v>
      </c>
      <c r="H70">
        <v>0.91999300823891539</v>
      </c>
      <c r="I70" s="2">
        <f t="shared" si="14"/>
        <v>57</v>
      </c>
      <c r="J70" s="2">
        <v>4.8980952380952374</v>
      </c>
      <c r="K70" s="2"/>
      <c r="L70" s="2">
        <f t="shared" si="15"/>
        <v>45</v>
      </c>
      <c r="M70" s="2">
        <v>0.41899546497656548</v>
      </c>
      <c r="N70" s="2"/>
      <c r="O70" s="2">
        <f t="shared" si="16"/>
        <v>51</v>
      </c>
      <c r="P70">
        <v>0.96798227036479356</v>
      </c>
      <c r="R70">
        <v>4.0005306122448987</v>
      </c>
    </row>
    <row r="71" spans="1:19" x14ac:dyDescent="0.2">
      <c r="A71" s="4">
        <v>45788</v>
      </c>
      <c r="B71" s="2">
        <v>0.62335208500000006</v>
      </c>
      <c r="C71" s="2">
        <f t="shared" si="17"/>
        <v>96</v>
      </c>
      <c r="D71" s="2">
        <v>0.61837404114859451</v>
      </c>
      <c r="E71" s="2">
        <f t="shared" si="18"/>
        <v>93</v>
      </c>
      <c r="F71" s="2">
        <v>0.92774076100000002</v>
      </c>
      <c r="G71" s="2">
        <f t="shared" si="19"/>
        <v>97</v>
      </c>
      <c r="H71">
        <v>0.91846495104948622</v>
      </c>
      <c r="I71" s="2">
        <f t="shared" si="14"/>
        <v>56</v>
      </c>
      <c r="J71" s="2">
        <v>5.0042857142857136</v>
      </c>
      <c r="K71" s="2"/>
      <c r="L71" s="2">
        <f t="shared" si="15"/>
        <v>46</v>
      </c>
      <c r="M71" s="2">
        <v>0.41744694215906131</v>
      </c>
      <c r="N71" s="2"/>
      <c r="O71" s="2">
        <f t="shared" si="16"/>
        <v>50</v>
      </c>
      <c r="P71">
        <v>0.96496313207363837</v>
      </c>
      <c r="R71">
        <v>3.8258775510204091</v>
      </c>
    </row>
    <row r="72" spans="1:19" x14ac:dyDescent="0.2">
      <c r="A72" s="4">
        <v>45789</v>
      </c>
      <c r="B72" s="5">
        <v>0.62571792999999998</v>
      </c>
      <c r="C72" s="2">
        <f t="shared" si="17"/>
        <v>99</v>
      </c>
      <c r="D72" s="2">
        <v>0.61828668415546417</v>
      </c>
      <c r="E72" s="2">
        <f t="shared" si="18"/>
        <v>92</v>
      </c>
      <c r="F72" s="2">
        <v>0.92686327400000001</v>
      </c>
      <c r="G72" s="2">
        <f t="shared" si="19"/>
        <v>94</v>
      </c>
      <c r="H72">
        <v>0.91693689386005695</v>
      </c>
      <c r="I72" s="2">
        <f t="shared" si="14"/>
        <v>54</v>
      </c>
      <c r="J72" s="2">
        <v>5.1104761904761897</v>
      </c>
      <c r="K72" s="2"/>
      <c r="L72" s="2">
        <f t="shared" si="15"/>
        <v>48</v>
      </c>
      <c r="M72" s="2">
        <v>0.41589841934155708</v>
      </c>
      <c r="N72" s="2"/>
      <c r="O72" s="2">
        <f t="shared" si="16"/>
        <v>49</v>
      </c>
      <c r="P72">
        <v>0.96194399378248396</v>
      </c>
      <c r="R72">
        <v>3.651224489795919</v>
      </c>
    </row>
    <row r="73" spans="1:19" x14ac:dyDescent="0.2">
      <c r="A73" s="4">
        <v>45790</v>
      </c>
      <c r="B73" s="2">
        <v>0.64120937</v>
      </c>
      <c r="C73" s="2">
        <f t="shared" si="17"/>
        <v>104</v>
      </c>
      <c r="D73" s="2">
        <v>0.63436573885736014</v>
      </c>
      <c r="E73" s="2">
        <f t="shared" si="18"/>
        <v>100</v>
      </c>
      <c r="F73" s="2">
        <v>0.93087387399999999</v>
      </c>
      <c r="G73" s="2">
        <f t="shared" si="19"/>
        <v>104</v>
      </c>
      <c r="H73">
        <v>0.91540883667062778</v>
      </c>
      <c r="I73" s="2">
        <f t="shared" si="14"/>
        <v>53</v>
      </c>
      <c r="J73" s="2">
        <v>5.2166666666666659</v>
      </c>
      <c r="K73">
        <v>1.0922199615665538</v>
      </c>
      <c r="L73" s="2">
        <f t="shared" si="15"/>
        <v>51</v>
      </c>
      <c r="M73" s="2">
        <v>0.41434989652405291</v>
      </c>
      <c r="N73">
        <v>1.1266924787698427E-2</v>
      </c>
      <c r="O73" s="2">
        <f t="shared" si="16"/>
        <v>46</v>
      </c>
      <c r="P73">
        <v>0.95892485549132889</v>
      </c>
      <c r="Q73">
        <v>1.9178497109826578E-2</v>
      </c>
      <c r="R73">
        <v>3.4765714285714289</v>
      </c>
      <c r="S73">
        <v>0.14521033302188421</v>
      </c>
    </row>
    <row r="74" spans="1:19" x14ac:dyDescent="0.2">
      <c r="A74" s="4">
        <v>45791</v>
      </c>
      <c r="B74" s="2">
        <v>0.65670081000000002</v>
      </c>
      <c r="C74" s="2">
        <f t="shared" si="17"/>
        <v>109</v>
      </c>
      <c r="D74" s="2">
        <v>0.650444793559256</v>
      </c>
      <c r="E74" s="2">
        <f t="shared" si="18"/>
        <v>107</v>
      </c>
      <c r="F74" s="2">
        <v>0.93488447299999999</v>
      </c>
      <c r="G74" s="2">
        <f t="shared" si="19"/>
        <v>109</v>
      </c>
      <c r="H74">
        <v>0.91388077948119861</v>
      </c>
      <c r="I74" s="2">
        <f t="shared" si="14"/>
        <v>52</v>
      </c>
      <c r="J74" s="2">
        <v>5.3552380952380947</v>
      </c>
      <c r="K74" s="2"/>
      <c r="L74" s="2">
        <f t="shared" si="15"/>
        <v>52</v>
      </c>
      <c r="M74" s="2">
        <v>0.41173935379788018</v>
      </c>
      <c r="N74" s="2"/>
      <c r="O74" s="2">
        <f t="shared" si="16"/>
        <v>45</v>
      </c>
      <c r="P74">
        <v>0.96114701899256805</v>
      </c>
      <c r="R74">
        <v>3.6104081632653058</v>
      </c>
    </row>
    <row r="75" spans="1:19" x14ac:dyDescent="0.2">
      <c r="A75" s="4">
        <v>45792</v>
      </c>
      <c r="B75" s="5">
        <v>0.67219225000000005</v>
      </c>
      <c r="C75" s="2">
        <f t="shared" si="17"/>
        <v>114</v>
      </c>
      <c r="D75" s="2">
        <v>0.66652384826115196</v>
      </c>
      <c r="E75" s="2">
        <f t="shared" si="18"/>
        <v>114</v>
      </c>
      <c r="F75" s="2">
        <v>0.938895072</v>
      </c>
      <c r="G75" s="2">
        <f t="shared" si="19"/>
        <v>114</v>
      </c>
      <c r="H75">
        <v>0.91235272229176934</v>
      </c>
      <c r="I75" s="2">
        <f t="shared" si="14"/>
        <v>50</v>
      </c>
      <c r="J75" s="2">
        <v>5.4938095238095226</v>
      </c>
      <c r="K75" s="2"/>
      <c r="L75" s="2">
        <f t="shared" si="15"/>
        <v>54</v>
      </c>
      <c r="M75" s="2">
        <v>0.4091288110717074</v>
      </c>
      <c r="N75" s="2"/>
      <c r="O75" s="2">
        <f t="shared" si="16"/>
        <v>42</v>
      </c>
      <c r="P75">
        <v>0.96336918249380632</v>
      </c>
      <c r="R75">
        <v>3.744244897959184</v>
      </c>
    </row>
    <row r="76" spans="1:19" x14ac:dyDescent="0.2">
      <c r="A76" s="4">
        <v>45793</v>
      </c>
      <c r="B76" s="2">
        <v>0.66860749588235302</v>
      </c>
      <c r="C76" s="2">
        <f t="shared" si="17"/>
        <v>113</v>
      </c>
      <c r="D76" s="2">
        <v>0.6639771044504742</v>
      </c>
      <c r="E76" s="2">
        <f t="shared" si="18"/>
        <v>113</v>
      </c>
      <c r="F76" s="2">
        <v>0.93727819099999998</v>
      </c>
      <c r="G76" s="2">
        <f t="shared" si="19"/>
        <v>112</v>
      </c>
      <c r="H76">
        <v>0.91082466510234017</v>
      </c>
      <c r="I76" s="2">
        <f t="shared" si="14"/>
        <v>49</v>
      </c>
      <c r="J76" s="2">
        <v>5.6323809523809523</v>
      </c>
      <c r="K76" s="2"/>
      <c r="L76" s="2">
        <f t="shared" si="15"/>
        <v>55</v>
      </c>
      <c r="M76" s="2">
        <v>0.40651826834553467</v>
      </c>
      <c r="N76" s="2"/>
      <c r="O76" s="2">
        <f t="shared" si="16"/>
        <v>41</v>
      </c>
      <c r="P76">
        <v>0.96559134599504559</v>
      </c>
      <c r="R76">
        <v>3.8780816326530609</v>
      </c>
    </row>
    <row r="77" spans="1:19" x14ac:dyDescent="0.2">
      <c r="A77" s="4">
        <v>45794</v>
      </c>
      <c r="B77" s="2">
        <v>0.66502274176470588</v>
      </c>
      <c r="C77" s="2">
        <f t="shared" si="17"/>
        <v>112</v>
      </c>
      <c r="D77" s="2">
        <v>0.66143036063979654</v>
      </c>
      <c r="E77" s="2">
        <f t="shared" si="18"/>
        <v>112</v>
      </c>
      <c r="F77" s="2">
        <v>0.93566130999999997</v>
      </c>
      <c r="G77" s="2">
        <f t="shared" si="19"/>
        <v>111</v>
      </c>
      <c r="H77">
        <v>0.909296607912911</v>
      </c>
      <c r="I77" s="2">
        <f t="shared" si="14"/>
        <v>48</v>
      </c>
      <c r="J77" s="2">
        <v>5.7709523809523802</v>
      </c>
      <c r="K77" s="2"/>
      <c r="L77" s="2">
        <f t="shared" si="15"/>
        <v>57</v>
      </c>
      <c r="M77" s="2">
        <v>0.40390772561936189</v>
      </c>
      <c r="N77" s="2"/>
      <c r="O77" s="2">
        <f t="shared" si="16"/>
        <v>38</v>
      </c>
      <c r="P77">
        <v>0.96781350949628409</v>
      </c>
      <c r="R77">
        <v>4.0119183673469383</v>
      </c>
    </row>
    <row r="78" spans="1:19" x14ac:dyDescent="0.2">
      <c r="A78" s="4">
        <v>45795</v>
      </c>
      <c r="B78" s="2">
        <v>0.66143798764705886</v>
      </c>
      <c r="C78" s="2">
        <f t="shared" si="17"/>
        <v>111</v>
      </c>
      <c r="D78" s="2">
        <v>0.65888361682911878</v>
      </c>
      <c r="E78" s="2">
        <f t="shared" si="18"/>
        <v>111</v>
      </c>
      <c r="F78" s="2">
        <v>0.93404442899999995</v>
      </c>
      <c r="G78" s="2">
        <f t="shared" si="19"/>
        <v>108</v>
      </c>
      <c r="H78">
        <v>0.90776855072348173</v>
      </c>
      <c r="I78" s="2">
        <f t="shared" si="14"/>
        <v>47</v>
      </c>
      <c r="J78" s="2">
        <v>5.909523809523809</v>
      </c>
      <c r="K78" s="2"/>
      <c r="L78" s="2">
        <f t="shared" si="15"/>
        <v>59</v>
      </c>
      <c r="M78" s="2">
        <v>0.40129718289318922</v>
      </c>
      <c r="N78" s="2"/>
      <c r="O78" s="2">
        <f t="shared" si="16"/>
        <v>36</v>
      </c>
      <c r="P78">
        <v>0.97003567299752325</v>
      </c>
      <c r="R78">
        <v>4.1457551020408161</v>
      </c>
    </row>
    <row r="79" spans="1:19" x14ac:dyDescent="0.2">
      <c r="A79" s="4">
        <v>45796</v>
      </c>
      <c r="B79" s="2">
        <v>0.65785323352941183</v>
      </c>
      <c r="C79" s="2">
        <f t="shared" si="17"/>
        <v>110</v>
      </c>
      <c r="D79" s="2">
        <v>0.65633687301844101</v>
      </c>
      <c r="E79" s="2">
        <f t="shared" si="18"/>
        <v>110</v>
      </c>
      <c r="F79" s="2">
        <v>0.93242754800000005</v>
      </c>
      <c r="G79" s="2">
        <f t="shared" si="19"/>
        <v>106</v>
      </c>
      <c r="H79">
        <v>0.90624049353405256</v>
      </c>
      <c r="I79" s="2">
        <f t="shared" si="14"/>
        <v>45</v>
      </c>
      <c r="J79" s="2">
        <v>6.0480952380952377</v>
      </c>
      <c r="K79" s="2"/>
      <c r="L79" s="2">
        <f t="shared" si="15"/>
        <v>60</v>
      </c>
      <c r="M79" s="2">
        <v>0.39868664016701638</v>
      </c>
      <c r="N79" s="2"/>
      <c r="O79" s="2">
        <f t="shared" si="16"/>
        <v>34</v>
      </c>
      <c r="P79">
        <v>0.97225783649876152</v>
      </c>
      <c r="R79">
        <v>4.279591836734693</v>
      </c>
    </row>
    <row r="80" spans="1:19" x14ac:dyDescent="0.2">
      <c r="A80" s="4">
        <v>45797</v>
      </c>
      <c r="B80" s="2">
        <v>0.6542684794117648</v>
      </c>
      <c r="C80" s="2">
        <f t="shared" si="17"/>
        <v>108</v>
      </c>
      <c r="D80" s="2">
        <v>0.65379012920776336</v>
      </c>
      <c r="E80" s="2">
        <f t="shared" si="18"/>
        <v>109</v>
      </c>
      <c r="F80" s="2">
        <v>0.93081066700000004</v>
      </c>
      <c r="G80" s="2">
        <f t="shared" si="19"/>
        <v>103</v>
      </c>
      <c r="H80">
        <v>0.90471243634462339</v>
      </c>
      <c r="I80" s="2">
        <f t="shared" si="14"/>
        <v>44</v>
      </c>
      <c r="J80" s="2">
        <v>6.1866666666666674</v>
      </c>
      <c r="K80">
        <v>0.46638086486380581</v>
      </c>
      <c r="L80" s="2">
        <f t="shared" si="15"/>
        <v>62</v>
      </c>
      <c r="M80" s="2">
        <v>0.39607609744084371</v>
      </c>
      <c r="N80">
        <v>1.0409951984125643E-2</v>
      </c>
      <c r="O80" s="2">
        <f t="shared" si="16"/>
        <v>32</v>
      </c>
      <c r="P80">
        <v>0.9744799999999999</v>
      </c>
      <c r="Q80">
        <v>1.9489599999999999E-2</v>
      </c>
      <c r="R80">
        <v>4.4134285714285708</v>
      </c>
      <c r="S80">
        <v>0.11506734809597031</v>
      </c>
    </row>
    <row r="81" spans="1:19" x14ac:dyDescent="0.2">
      <c r="A81" s="4">
        <v>45798</v>
      </c>
      <c r="B81" s="2">
        <v>0.65068372529411767</v>
      </c>
      <c r="C81" s="2">
        <f t="shared" si="17"/>
        <v>107</v>
      </c>
      <c r="D81" s="2">
        <v>0.65124338539708559</v>
      </c>
      <c r="E81" s="2">
        <f t="shared" si="18"/>
        <v>108</v>
      </c>
      <c r="F81" s="2">
        <v>0.92919378600000002</v>
      </c>
      <c r="G81" s="2">
        <f t="shared" si="19"/>
        <v>102</v>
      </c>
      <c r="H81">
        <v>0.90318437915519412</v>
      </c>
      <c r="I81" s="2">
        <f t="shared" si="14"/>
        <v>43</v>
      </c>
      <c r="J81" s="2">
        <v>5.8171428571428567</v>
      </c>
      <c r="K81" s="2"/>
      <c r="L81" s="2">
        <f t="shared" si="15"/>
        <v>58</v>
      </c>
      <c r="M81" s="2">
        <v>0.400660212345891</v>
      </c>
      <c r="N81" s="2"/>
      <c r="O81" s="2">
        <f t="shared" si="16"/>
        <v>35</v>
      </c>
      <c r="P81">
        <v>0.96891102040816324</v>
      </c>
      <c r="R81">
        <v>4.5543265306122436</v>
      </c>
    </row>
    <row r="82" spans="1:19" x14ac:dyDescent="0.2">
      <c r="A82" s="4">
        <v>45799</v>
      </c>
      <c r="B82" s="2">
        <v>0.64709897117647064</v>
      </c>
      <c r="C82" s="2">
        <f t="shared" si="17"/>
        <v>106</v>
      </c>
      <c r="D82" s="2">
        <v>0.64869664158640783</v>
      </c>
      <c r="E82" s="2">
        <f t="shared" si="18"/>
        <v>106</v>
      </c>
      <c r="F82" s="2">
        <v>0.92757690500000001</v>
      </c>
      <c r="G82" s="2">
        <f t="shared" si="19"/>
        <v>96</v>
      </c>
      <c r="H82">
        <v>0.90165632196576495</v>
      </c>
      <c r="I82" s="2">
        <f t="shared" si="14"/>
        <v>42</v>
      </c>
      <c r="J82" s="2">
        <v>5.4476190476190478</v>
      </c>
      <c r="K82" s="2"/>
      <c r="L82" s="2">
        <f t="shared" si="15"/>
        <v>53</v>
      </c>
      <c r="M82" s="2">
        <v>0.40524432725093829</v>
      </c>
      <c r="N82" s="2"/>
      <c r="O82" s="2">
        <f t="shared" si="16"/>
        <v>40</v>
      </c>
      <c r="P82">
        <v>0.96334204081632635</v>
      </c>
      <c r="R82">
        <v>4.6952244897959181</v>
      </c>
    </row>
    <row r="83" spans="1:19" x14ac:dyDescent="0.2">
      <c r="A83" s="4">
        <v>45800</v>
      </c>
      <c r="B83" s="2">
        <v>0.64351421705882361</v>
      </c>
      <c r="C83" s="2">
        <f t="shared" si="17"/>
        <v>105</v>
      </c>
      <c r="D83" s="2">
        <v>0.64614989777573018</v>
      </c>
      <c r="E83" s="2">
        <f t="shared" si="18"/>
        <v>105</v>
      </c>
      <c r="F83" s="2">
        <v>0.92596002399999999</v>
      </c>
      <c r="G83" s="2">
        <f t="shared" si="19"/>
        <v>91</v>
      </c>
      <c r="H83">
        <v>0.90080776483275637</v>
      </c>
      <c r="I83" s="2">
        <f t="shared" si="14"/>
        <v>41</v>
      </c>
      <c r="J83" s="2">
        <v>5.078095238095238</v>
      </c>
      <c r="K83" s="2"/>
      <c r="L83" s="2">
        <f t="shared" si="15"/>
        <v>47</v>
      </c>
      <c r="M83" s="2">
        <v>0.40982844215598557</v>
      </c>
      <c r="N83" s="2"/>
      <c r="O83" s="2">
        <f t="shared" si="16"/>
        <v>43</v>
      </c>
      <c r="P83">
        <v>0.95777306122448946</v>
      </c>
      <c r="R83">
        <v>4.8361224489795909</v>
      </c>
    </row>
    <row r="84" spans="1:19" x14ac:dyDescent="0.2">
      <c r="A84" s="4">
        <v>45801</v>
      </c>
      <c r="B84" s="2">
        <v>0.63992946294117647</v>
      </c>
      <c r="C84" s="2">
        <f t="shared" si="17"/>
        <v>103</v>
      </c>
      <c r="D84" s="2">
        <v>0.64360315396505241</v>
      </c>
      <c r="E84" s="2">
        <f t="shared" si="18"/>
        <v>104</v>
      </c>
      <c r="F84" s="2">
        <v>0.92434314299999998</v>
      </c>
      <c r="G84" s="2">
        <f t="shared" si="19"/>
        <v>87</v>
      </c>
      <c r="H84">
        <v>0.89995920769974791</v>
      </c>
      <c r="I84" s="2">
        <f t="shared" si="14"/>
        <v>40</v>
      </c>
      <c r="J84" s="2">
        <v>4.7085714285714282</v>
      </c>
      <c r="K84" s="2"/>
      <c r="L84" s="2">
        <f t="shared" si="15"/>
        <v>43</v>
      </c>
      <c r="M84" s="2">
        <v>0.41441255706103292</v>
      </c>
      <c r="N84" s="2"/>
      <c r="O84" s="2">
        <f t="shared" si="16"/>
        <v>48</v>
      </c>
      <c r="P84">
        <v>0.95220408163265291</v>
      </c>
      <c r="R84">
        <v>4.9770204081632654</v>
      </c>
    </row>
    <row r="85" spans="1:19" x14ac:dyDescent="0.2">
      <c r="A85" s="4">
        <v>45802</v>
      </c>
      <c r="B85" s="2">
        <v>0.63634470882352945</v>
      </c>
      <c r="C85" s="2">
        <f t="shared" si="17"/>
        <v>102</v>
      </c>
      <c r="D85" s="2">
        <v>0.64105641015437476</v>
      </c>
      <c r="E85" s="2">
        <f t="shared" si="18"/>
        <v>103</v>
      </c>
      <c r="F85" s="2">
        <v>0.92272626199999996</v>
      </c>
      <c r="G85" s="2">
        <f t="shared" si="19"/>
        <v>82</v>
      </c>
      <c r="H85">
        <v>0.89911065056673933</v>
      </c>
      <c r="I85" s="2">
        <f t="shared" si="14"/>
        <v>39</v>
      </c>
      <c r="J85" s="2">
        <v>4.3390476190476193</v>
      </c>
      <c r="K85" s="2"/>
      <c r="L85" s="2">
        <f t="shared" si="15"/>
        <v>37</v>
      </c>
      <c r="M85" s="2">
        <v>0.41899667196608009</v>
      </c>
      <c r="N85" s="2"/>
      <c r="O85" s="2">
        <f t="shared" si="16"/>
        <v>52</v>
      </c>
      <c r="P85">
        <v>0.94663510204081602</v>
      </c>
      <c r="R85">
        <v>5.1179183673469382</v>
      </c>
    </row>
    <row r="86" spans="1:19" x14ac:dyDescent="0.2">
      <c r="A86" s="4">
        <v>45803</v>
      </c>
      <c r="B86" s="2">
        <v>0.63275995470588242</v>
      </c>
      <c r="C86" s="2">
        <f t="shared" si="17"/>
        <v>101</v>
      </c>
      <c r="D86" s="2">
        <v>0.63850966634369699</v>
      </c>
      <c r="E86" s="2">
        <f t="shared" si="18"/>
        <v>102</v>
      </c>
      <c r="F86" s="2">
        <v>0.92110938099999995</v>
      </c>
      <c r="G86" s="2">
        <f t="shared" si="19"/>
        <v>80</v>
      </c>
      <c r="H86">
        <v>0.89826209343373087</v>
      </c>
      <c r="I86" s="2">
        <f t="shared" si="14"/>
        <v>38</v>
      </c>
      <c r="J86" s="2">
        <v>3.969523809523809</v>
      </c>
      <c r="K86" s="2"/>
      <c r="L86" s="2">
        <f t="shared" si="15"/>
        <v>33</v>
      </c>
      <c r="M86" s="2">
        <v>0.42358078687112738</v>
      </c>
      <c r="N86" s="2"/>
      <c r="O86" s="2">
        <f t="shared" si="16"/>
        <v>57</v>
      </c>
      <c r="P86">
        <v>0.94106612244897914</v>
      </c>
      <c r="R86">
        <v>5.2588163265306118</v>
      </c>
    </row>
    <row r="87" spans="1:19" x14ac:dyDescent="0.2">
      <c r="A87" s="4">
        <v>45804</v>
      </c>
      <c r="B87" s="2">
        <v>0.62917520058823539</v>
      </c>
      <c r="C87" s="2">
        <f t="shared" si="17"/>
        <v>100</v>
      </c>
      <c r="D87" s="2">
        <v>0.63596292253301923</v>
      </c>
      <c r="E87" s="2">
        <f t="shared" si="18"/>
        <v>101</v>
      </c>
      <c r="F87" s="2">
        <v>0.91949250000000005</v>
      </c>
      <c r="G87" s="2">
        <f t="shared" si="19"/>
        <v>79</v>
      </c>
      <c r="H87">
        <v>0.89741353630072229</v>
      </c>
      <c r="I87" s="2">
        <f t="shared" si="14"/>
        <v>37</v>
      </c>
      <c r="J87" s="2">
        <v>3.6</v>
      </c>
      <c r="K87">
        <v>0.58442754517181628</v>
      </c>
      <c r="L87" s="2">
        <f t="shared" si="15"/>
        <v>30</v>
      </c>
      <c r="M87" s="2">
        <v>0.42816490177617472</v>
      </c>
      <c r="N87">
        <v>8.2139027925126253E-3</v>
      </c>
      <c r="O87" s="2">
        <f t="shared" si="16"/>
        <v>67</v>
      </c>
      <c r="P87">
        <v>0.93549714285714314</v>
      </c>
      <c r="Q87">
        <v>1.8709942857142864E-2</v>
      </c>
      <c r="R87">
        <v>5.3997142857142846</v>
      </c>
      <c r="S87">
        <v>9.309477028545568E-2</v>
      </c>
    </row>
    <row r="88" spans="1:19" x14ac:dyDescent="0.2">
      <c r="A88" s="4">
        <v>45805</v>
      </c>
      <c r="B88" s="2">
        <v>0.62559044647058826</v>
      </c>
      <c r="C88" s="2">
        <f t="shared" si="17"/>
        <v>97</v>
      </c>
      <c r="D88" s="2">
        <v>0.63341617872234157</v>
      </c>
      <c r="E88" s="2">
        <f t="shared" si="18"/>
        <v>99</v>
      </c>
      <c r="F88" s="2">
        <v>0.91787561900000003</v>
      </c>
      <c r="G88" s="2">
        <f t="shared" si="19"/>
        <v>77</v>
      </c>
      <c r="H88">
        <v>0.89656497916771372</v>
      </c>
      <c r="I88" s="2">
        <f t="shared" si="14"/>
        <v>36</v>
      </c>
      <c r="J88" s="2">
        <v>3.456390977443609</v>
      </c>
      <c r="K88" s="2"/>
      <c r="L88" s="2">
        <f t="shared" si="15"/>
        <v>27</v>
      </c>
      <c r="M88" s="2">
        <v>0.41924854600275813</v>
      </c>
      <c r="N88" s="2"/>
      <c r="O88" s="2">
        <f t="shared" si="16"/>
        <v>54</v>
      </c>
      <c r="P88">
        <v>0.91754448979591829</v>
      </c>
      <c r="R88">
        <v>5.4409387755102037</v>
      </c>
    </row>
    <row r="89" spans="1:19" x14ac:dyDescent="0.2">
      <c r="A89" s="4">
        <v>45806</v>
      </c>
      <c r="B89" s="2">
        <v>0.62200569235294123</v>
      </c>
      <c r="C89" s="2">
        <f t="shared" si="17"/>
        <v>95</v>
      </c>
      <c r="D89" s="2">
        <v>0.63086943491166381</v>
      </c>
      <c r="E89" s="2">
        <f t="shared" si="18"/>
        <v>98</v>
      </c>
      <c r="F89" s="2">
        <v>0.91625873800000002</v>
      </c>
      <c r="G89" s="2">
        <f t="shared" si="19"/>
        <v>76</v>
      </c>
      <c r="H89">
        <v>0.89571642203470525</v>
      </c>
      <c r="I89" s="2">
        <f t="shared" si="14"/>
        <v>35</v>
      </c>
      <c r="J89" s="2">
        <v>3.3127819548872179</v>
      </c>
      <c r="K89" s="2"/>
      <c r="L89" s="2">
        <f t="shared" si="15"/>
        <v>26</v>
      </c>
      <c r="M89" s="2">
        <v>0.41033219022934159</v>
      </c>
      <c r="N89" s="2"/>
      <c r="O89" s="2">
        <f t="shared" si="16"/>
        <v>44</v>
      </c>
      <c r="P89">
        <v>0.89959183673469367</v>
      </c>
      <c r="R89">
        <v>5.4821632653061227</v>
      </c>
    </row>
    <row r="90" spans="1:19" x14ac:dyDescent="0.2">
      <c r="A90" s="4">
        <v>45807</v>
      </c>
      <c r="B90" s="2">
        <v>0.6184209382352942</v>
      </c>
      <c r="C90" s="2">
        <f t="shared" si="17"/>
        <v>92</v>
      </c>
      <c r="D90" s="2">
        <v>0.62832269110098604</v>
      </c>
      <c r="E90" s="2">
        <f t="shared" si="18"/>
        <v>97</v>
      </c>
      <c r="F90" s="2">
        <v>0.914641857</v>
      </c>
      <c r="G90" s="2">
        <f t="shared" si="19"/>
        <v>74</v>
      </c>
      <c r="H90">
        <v>0.89486786490169667</v>
      </c>
      <c r="I90" s="2">
        <f t="shared" si="14"/>
        <v>34</v>
      </c>
      <c r="J90" s="2">
        <v>3.1691729323308269</v>
      </c>
      <c r="K90" s="2"/>
      <c r="L90" s="2">
        <f t="shared" si="15"/>
        <v>18</v>
      </c>
      <c r="M90" s="2">
        <v>0.40141583445592499</v>
      </c>
      <c r="N90" s="2"/>
      <c r="O90" s="2">
        <f t="shared" si="16"/>
        <v>37</v>
      </c>
      <c r="P90">
        <v>0.88163918367346883</v>
      </c>
      <c r="R90">
        <v>5.5233877551020409</v>
      </c>
    </row>
    <row r="91" spans="1:19" x14ac:dyDescent="0.2">
      <c r="A91" s="4">
        <v>45808</v>
      </c>
      <c r="B91" s="2">
        <v>0.61483618411764707</v>
      </c>
      <c r="C91" s="2">
        <f t="shared" si="17"/>
        <v>89</v>
      </c>
      <c r="D91" s="2">
        <v>0.62577594729030839</v>
      </c>
      <c r="E91" s="2">
        <f t="shared" si="18"/>
        <v>96</v>
      </c>
      <c r="F91" s="2">
        <v>0.91302497500000002</v>
      </c>
      <c r="G91" s="2">
        <f t="shared" si="19"/>
        <v>73</v>
      </c>
      <c r="H91">
        <v>0.8940193077686881</v>
      </c>
      <c r="I91" s="2">
        <f t="shared" si="14"/>
        <v>33</v>
      </c>
      <c r="J91" s="2">
        <v>3.0255639097744358</v>
      </c>
      <c r="K91" s="2"/>
      <c r="L91" s="2">
        <f t="shared" si="15"/>
        <v>14</v>
      </c>
      <c r="M91" s="2">
        <v>0.39249947868250851</v>
      </c>
      <c r="N91" s="2"/>
      <c r="O91" s="2">
        <f t="shared" si="16"/>
        <v>30</v>
      </c>
      <c r="P91">
        <v>0.86368653061224476</v>
      </c>
      <c r="R91">
        <v>5.56461224489796</v>
      </c>
    </row>
    <row r="92" spans="1:19" x14ac:dyDescent="0.2">
      <c r="A92" s="4">
        <v>45809</v>
      </c>
      <c r="B92" s="5">
        <v>0.61125143000000004</v>
      </c>
      <c r="C92" s="2">
        <f t="shared" si="17"/>
        <v>86</v>
      </c>
      <c r="D92" s="2">
        <v>0.62322920347963062</v>
      </c>
      <c r="E92" s="2">
        <f t="shared" si="18"/>
        <v>95</v>
      </c>
      <c r="F92" s="2">
        <v>0.911408094</v>
      </c>
      <c r="G92" s="2">
        <f t="shared" si="19"/>
        <v>72</v>
      </c>
      <c r="H92">
        <v>0.89317075063567963</v>
      </c>
      <c r="I92" s="2">
        <f t="shared" si="14"/>
        <v>32</v>
      </c>
      <c r="J92" s="2">
        <v>2.8819548872180452</v>
      </c>
      <c r="K92" s="2"/>
      <c r="L92" s="2">
        <f t="shared" si="15"/>
        <v>10</v>
      </c>
      <c r="M92" s="2">
        <v>0.38358312290909191</v>
      </c>
      <c r="N92" s="2"/>
      <c r="O92" s="2">
        <f t="shared" si="16"/>
        <v>28</v>
      </c>
      <c r="P92">
        <v>0.84573387755102003</v>
      </c>
      <c r="R92">
        <v>5.6058367346938782</v>
      </c>
    </row>
    <row r="93" spans="1:19" x14ac:dyDescent="0.2">
      <c r="A93" s="4">
        <v>45810</v>
      </c>
      <c r="B93" s="2">
        <v>0.60115327500000004</v>
      </c>
      <c r="C93" s="2">
        <f t="shared" si="17"/>
        <v>79</v>
      </c>
      <c r="D93" s="2">
        <v>0.60883460406746182</v>
      </c>
      <c r="E93" s="2">
        <f t="shared" si="18"/>
        <v>85</v>
      </c>
      <c r="F93" s="2">
        <v>0.89504619699999999</v>
      </c>
      <c r="G93" s="2">
        <f t="shared" si="19"/>
        <v>68</v>
      </c>
      <c r="H93">
        <v>0.89232219350267106</v>
      </c>
      <c r="I93" s="2">
        <f t="shared" si="14"/>
        <v>31</v>
      </c>
      <c r="J93" s="2">
        <v>2.7383458646616541</v>
      </c>
      <c r="K93" s="2"/>
      <c r="L93" s="2">
        <f t="shared" si="15"/>
        <v>7</v>
      </c>
      <c r="M93" s="2">
        <v>0.37466676713567532</v>
      </c>
      <c r="N93" s="2"/>
      <c r="O93" s="2">
        <f t="shared" si="16"/>
        <v>25</v>
      </c>
      <c r="P93">
        <v>0.82778122448979519</v>
      </c>
      <c r="R93">
        <v>5.6470612244897973</v>
      </c>
    </row>
    <row r="94" spans="1:19" x14ac:dyDescent="0.2">
      <c r="A94" s="4">
        <v>45811</v>
      </c>
      <c r="B94" s="5">
        <v>0.59105512000000004</v>
      </c>
      <c r="C94" s="2">
        <f t="shared" si="17"/>
        <v>72</v>
      </c>
      <c r="D94" s="2">
        <v>0.59444000465529301</v>
      </c>
      <c r="E94" s="2">
        <f t="shared" si="18"/>
        <v>75</v>
      </c>
      <c r="F94" s="2">
        <v>0.878684299</v>
      </c>
      <c r="G94" s="2">
        <f t="shared" si="19"/>
        <v>65</v>
      </c>
      <c r="H94">
        <v>0.89147363636966259</v>
      </c>
      <c r="I94" s="2">
        <f t="shared" si="14"/>
        <v>30</v>
      </c>
      <c r="J94" s="2">
        <v>2.594736842105263</v>
      </c>
      <c r="K94">
        <v>0.38445478096754482</v>
      </c>
      <c r="L94" s="2">
        <f t="shared" si="15"/>
        <v>4</v>
      </c>
      <c r="M94" s="2">
        <v>0.36575041136225872</v>
      </c>
      <c r="N94">
        <v>7.4284415124346295E-3</v>
      </c>
      <c r="O94" s="2">
        <f t="shared" si="16"/>
        <v>24</v>
      </c>
      <c r="P94">
        <v>0.80982857142857112</v>
      </c>
      <c r="Q94">
        <v>1.6196571428571421E-2</v>
      </c>
      <c r="R94">
        <v>5.6882857142857146</v>
      </c>
      <c r="S94">
        <v>0.12726897719799024</v>
      </c>
    </row>
    <row r="95" spans="1:19" x14ac:dyDescent="0.2">
      <c r="A95" s="4">
        <v>45812</v>
      </c>
      <c r="B95" s="2">
        <v>0.58389783818181817</v>
      </c>
      <c r="C95" s="2">
        <f t="shared" si="17"/>
        <v>69</v>
      </c>
      <c r="D95" s="2">
        <v>0.58811402166044557</v>
      </c>
      <c r="E95" s="2">
        <f t="shared" si="18"/>
        <v>70</v>
      </c>
      <c r="F95" s="2">
        <v>0.87048661199999999</v>
      </c>
      <c r="G95" s="2">
        <f t="shared" si="19"/>
        <v>62</v>
      </c>
      <c r="H95">
        <v>0.89062507923665402</v>
      </c>
      <c r="I95" s="2">
        <f t="shared" si="14"/>
        <v>29</v>
      </c>
      <c r="J95" s="2">
        <v>2.8869172932330831</v>
      </c>
      <c r="K95" s="2"/>
      <c r="L95" s="2">
        <f t="shared" si="15"/>
        <v>11</v>
      </c>
      <c r="M95" s="2">
        <v>0.35538950685212622</v>
      </c>
      <c r="N95" s="2"/>
      <c r="O95" s="2">
        <f t="shared" si="16"/>
        <v>22</v>
      </c>
      <c r="P95">
        <v>0.81484734693877525</v>
      </c>
      <c r="R95">
        <v>5.6162857142857154</v>
      </c>
    </row>
    <row r="96" spans="1:19" x14ac:dyDescent="0.2">
      <c r="A96" s="4">
        <v>45813</v>
      </c>
      <c r="B96" s="2">
        <v>0.57674055636363641</v>
      </c>
      <c r="C96" s="2">
        <f t="shared" si="17"/>
        <v>68</v>
      </c>
      <c r="D96" s="2">
        <v>0.58178803866559814</v>
      </c>
      <c r="E96" s="2">
        <f t="shared" si="18"/>
        <v>68</v>
      </c>
      <c r="F96" s="2">
        <v>0.86228892400000001</v>
      </c>
      <c r="G96" s="2">
        <f t="shared" si="19"/>
        <v>60</v>
      </c>
      <c r="H96">
        <v>0.87523895365747872</v>
      </c>
      <c r="I96" s="2">
        <f t="shared" si="14"/>
        <v>27</v>
      </c>
      <c r="J96" s="2">
        <v>3.1790977443609019</v>
      </c>
      <c r="K96" s="2"/>
      <c r="L96" s="2">
        <f t="shared" si="15"/>
        <v>20</v>
      </c>
      <c r="M96" s="2">
        <v>0.34502860234199367</v>
      </c>
      <c r="N96" s="2"/>
      <c r="O96" s="2">
        <f t="shared" si="16"/>
        <v>20</v>
      </c>
      <c r="P96">
        <v>0.81986612244897916</v>
      </c>
      <c r="R96">
        <v>5.5442857142857154</v>
      </c>
    </row>
    <row r="97" spans="1:19" x14ac:dyDescent="0.2">
      <c r="A97" s="4">
        <v>45814</v>
      </c>
      <c r="B97" s="2">
        <v>0.56958327454545454</v>
      </c>
      <c r="C97" s="2">
        <f t="shared" si="17"/>
        <v>66</v>
      </c>
      <c r="D97" s="2">
        <v>0.57546205567075059</v>
      </c>
      <c r="E97" s="2">
        <f t="shared" si="18"/>
        <v>67</v>
      </c>
      <c r="F97" s="2">
        <v>0.85409123600000003</v>
      </c>
      <c r="G97" s="2">
        <f t="shared" si="19"/>
        <v>58</v>
      </c>
      <c r="H97">
        <v>0.85985282807830343</v>
      </c>
      <c r="I97" s="2">
        <f t="shared" si="14"/>
        <v>24</v>
      </c>
      <c r="J97" s="2">
        <v>3.471278195488722</v>
      </c>
      <c r="K97" s="2"/>
      <c r="L97" s="2">
        <f t="shared" si="15"/>
        <v>28</v>
      </c>
      <c r="M97" s="2">
        <v>0.33466769783186112</v>
      </c>
      <c r="N97" s="2"/>
      <c r="O97" s="2">
        <f t="shared" si="16"/>
        <v>19</v>
      </c>
      <c r="P97">
        <v>0.82488489795918329</v>
      </c>
      <c r="R97">
        <v>5.4722857142857153</v>
      </c>
    </row>
    <row r="98" spans="1:19" x14ac:dyDescent="0.2">
      <c r="A98" s="4">
        <v>45815</v>
      </c>
      <c r="B98" s="2">
        <v>0.56242599272727278</v>
      </c>
      <c r="C98" s="2">
        <f t="shared" si="17"/>
        <v>65</v>
      </c>
      <c r="D98" s="2">
        <v>0.56913607267590316</v>
      </c>
      <c r="E98" s="2">
        <f t="shared" si="18"/>
        <v>65</v>
      </c>
      <c r="F98" s="2">
        <v>0.84589354900000002</v>
      </c>
      <c r="G98" s="2">
        <f t="shared" si="19"/>
        <v>55</v>
      </c>
      <c r="H98">
        <v>0.84446670249912814</v>
      </c>
      <c r="I98" s="2">
        <f t="shared" ref="I98:I102" si="20">_xlfn.RANK.EQ(H98, H$34:H$102, 1)</f>
        <v>22</v>
      </c>
      <c r="J98" s="2">
        <v>3.7634586466165421</v>
      </c>
      <c r="K98" s="2"/>
      <c r="L98" s="2">
        <f t="shared" si="15"/>
        <v>31</v>
      </c>
      <c r="M98" s="2">
        <v>0.32430679332172863</v>
      </c>
      <c r="N98" s="2"/>
      <c r="O98" s="2">
        <f t="shared" si="16"/>
        <v>18</v>
      </c>
      <c r="P98">
        <v>0.82990367346938709</v>
      </c>
      <c r="R98">
        <v>5.4002857142857152</v>
      </c>
    </row>
    <row r="99" spans="1:19" x14ac:dyDescent="0.2">
      <c r="A99" s="4">
        <v>45816</v>
      </c>
      <c r="B99" s="2">
        <v>0.55526871090909091</v>
      </c>
      <c r="C99" s="2">
        <f t="shared" si="17"/>
        <v>64</v>
      </c>
      <c r="D99" s="2">
        <v>0.56281008968105573</v>
      </c>
      <c r="E99" s="2">
        <f t="shared" si="18"/>
        <v>64</v>
      </c>
      <c r="F99" s="2">
        <v>0.83769586100000004</v>
      </c>
      <c r="G99" s="2">
        <f t="shared" si="19"/>
        <v>53</v>
      </c>
      <c r="H99">
        <v>0.82908057691995285</v>
      </c>
      <c r="I99" s="2">
        <f t="shared" si="20"/>
        <v>20</v>
      </c>
      <c r="J99" s="2">
        <v>4.0556390977443613</v>
      </c>
      <c r="K99" s="2"/>
      <c r="L99" s="2">
        <f t="shared" si="15"/>
        <v>34</v>
      </c>
      <c r="M99" s="2">
        <v>0.31394588881159602</v>
      </c>
      <c r="N99" s="2"/>
      <c r="O99" s="2">
        <f t="shared" si="16"/>
        <v>17</v>
      </c>
      <c r="P99">
        <v>0.83492244897959123</v>
      </c>
      <c r="R99">
        <v>5.3282857142857152</v>
      </c>
    </row>
    <row r="100" spans="1:19" x14ac:dyDescent="0.2">
      <c r="A100" s="4">
        <v>45817</v>
      </c>
      <c r="B100" s="2">
        <v>0.54811142909090915</v>
      </c>
      <c r="C100" s="2">
        <f t="shared" si="17"/>
        <v>62</v>
      </c>
      <c r="D100" s="2">
        <v>0.55648410668620829</v>
      </c>
      <c r="E100" s="2">
        <f t="shared" si="18"/>
        <v>63</v>
      </c>
      <c r="F100" s="2">
        <v>0.82949817299999995</v>
      </c>
      <c r="G100" s="2">
        <f t="shared" si="19"/>
        <v>51</v>
      </c>
      <c r="H100">
        <v>0.81369445134077756</v>
      </c>
      <c r="I100" s="2">
        <f t="shared" si="20"/>
        <v>18</v>
      </c>
      <c r="J100" s="2">
        <v>4.3478195488721809</v>
      </c>
      <c r="K100" s="2"/>
      <c r="L100" s="2">
        <f t="shared" si="15"/>
        <v>38</v>
      </c>
      <c r="M100" s="2">
        <v>0.30358498430146352</v>
      </c>
      <c r="N100" s="2"/>
      <c r="O100" s="2">
        <f t="shared" si="16"/>
        <v>16</v>
      </c>
      <c r="P100">
        <v>0.83994122448979591</v>
      </c>
      <c r="R100">
        <v>5.2562857142857151</v>
      </c>
    </row>
    <row r="101" spans="1:19" x14ac:dyDescent="0.2">
      <c r="A101" s="4">
        <v>45818</v>
      </c>
      <c r="B101" s="2">
        <v>0.54095414727272728</v>
      </c>
      <c r="C101" s="2">
        <f t="shared" si="17"/>
        <v>61</v>
      </c>
      <c r="D101" s="2">
        <v>0.55015812369136086</v>
      </c>
      <c r="E101" s="2">
        <f t="shared" si="18"/>
        <v>61</v>
      </c>
      <c r="F101" s="2">
        <v>0.82130048600000005</v>
      </c>
      <c r="G101" s="2">
        <f t="shared" si="19"/>
        <v>49</v>
      </c>
      <c r="H101">
        <v>0.79830832576160227</v>
      </c>
      <c r="I101" s="2">
        <f t="shared" si="20"/>
        <v>15</v>
      </c>
      <c r="J101" s="2">
        <v>4.6400000000000006</v>
      </c>
      <c r="K101">
        <v>0.39602789704526475</v>
      </c>
      <c r="L101" s="2">
        <f t="shared" si="15"/>
        <v>41</v>
      </c>
      <c r="M101" s="2">
        <v>0.29322407979133103</v>
      </c>
      <c r="N101">
        <v>9.5555724872264051E-3</v>
      </c>
      <c r="O101" s="2">
        <f t="shared" si="16"/>
        <v>15</v>
      </c>
      <c r="P101">
        <v>0.84496000000000004</v>
      </c>
      <c r="Q101">
        <v>1.68992E-2</v>
      </c>
      <c r="R101">
        <v>5.1842857142857151</v>
      </c>
      <c r="S101">
        <v>0.12973294205598457</v>
      </c>
    </row>
    <row r="102" spans="1:19" x14ac:dyDescent="0.2">
      <c r="A102" s="4">
        <v>45819</v>
      </c>
      <c r="B102" s="2">
        <v>0.53379686545454552</v>
      </c>
      <c r="C102" s="2">
        <f t="shared" si="17"/>
        <v>59</v>
      </c>
      <c r="D102" s="2">
        <v>0.54383214069651342</v>
      </c>
      <c r="E102" s="2">
        <f t="shared" si="18"/>
        <v>60</v>
      </c>
      <c r="F102" s="2">
        <v>0.81310279799999996</v>
      </c>
      <c r="G102" s="2">
        <f t="shared" si="19"/>
        <v>46</v>
      </c>
      <c r="H102">
        <v>0.78292220018242697</v>
      </c>
      <c r="I102" s="2">
        <f t="shared" si="20"/>
        <v>13</v>
      </c>
      <c r="J102" s="2">
        <v>5.168571428571429</v>
      </c>
      <c r="K102" s="2"/>
      <c r="L102" s="2">
        <f t="shared" si="15"/>
        <v>49</v>
      </c>
      <c r="M102" s="9">
        <v>0.27682773051850113</v>
      </c>
      <c r="N102" s="9"/>
      <c r="O102" s="2">
        <f t="shared" si="16"/>
        <v>14</v>
      </c>
    </row>
    <row r="103" spans="1:19" x14ac:dyDescent="0.2">
      <c r="A103" s="4">
        <v>45820</v>
      </c>
      <c r="B103" s="2">
        <v>0.52663958363636365</v>
      </c>
      <c r="C103" s="2">
        <f t="shared" si="17"/>
        <v>58</v>
      </c>
      <c r="D103" s="2">
        <v>0.53750615770166588</v>
      </c>
      <c r="E103" s="2">
        <f t="shared" si="18"/>
        <v>58</v>
      </c>
      <c r="F103" s="2">
        <v>0.80490510999999998</v>
      </c>
      <c r="G103" s="2">
        <f t="shared" si="19"/>
        <v>44</v>
      </c>
      <c r="H103" s="2"/>
      <c r="I103" s="2"/>
      <c r="J103" s="2">
        <v>5.6971428571428584</v>
      </c>
      <c r="K103" s="2"/>
      <c r="L103" s="2">
        <f t="shared" ref="L103:L108" si="21">_xlfn.RANK.EQ(J103, J$38:J$108, 1)</f>
        <v>56</v>
      </c>
      <c r="M103" s="9">
        <v>0.26043138124567111</v>
      </c>
      <c r="N103" s="9"/>
      <c r="O103" s="2">
        <f t="shared" ref="O103:O115" si="22">_xlfn.RANK.EQ(M103, M$38:M$115, 1)</f>
        <v>13</v>
      </c>
    </row>
    <row r="104" spans="1:19" x14ac:dyDescent="0.2">
      <c r="A104" s="4">
        <v>45821</v>
      </c>
      <c r="B104" s="2">
        <v>0.51948230181818178</v>
      </c>
      <c r="C104" s="2">
        <f t="shared" si="17"/>
        <v>56</v>
      </c>
      <c r="D104" s="2">
        <v>0.53118017470681844</v>
      </c>
      <c r="E104" s="2">
        <f t="shared" si="18"/>
        <v>57</v>
      </c>
      <c r="F104" s="2">
        <v>0.79670742299999997</v>
      </c>
      <c r="G104" s="2">
        <f t="shared" si="19"/>
        <v>43</v>
      </c>
      <c r="H104" s="2"/>
      <c r="I104" s="2"/>
      <c r="J104" s="2">
        <v>6.225714285714286</v>
      </c>
      <c r="K104" s="2"/>
      <c r="L104" s="2">
        <f t="shared" si="21"/>
        <v>63</v>
      </c>
      <c r="M104" s="9">
        <v>0.24403503197284121</v>
      </c>
      <c r="N104" s="9"/>
      <c r="O104" s="2">
        <f t="shared" si="22"/>
        <v>12</v>
      </c>
    </row>
    <row r="105" spans="1:19" x14ac:dyDescent="0.2">
      <c r="A105" s="4">
        <v>45822</v>
      </c>
      <c r="B105" s="5">
        <v>0.51232502000000002</v>
      </c>
      <c r="C105" s="2">
        <f t="shared" si="17"/>
        <v>55</v>
      </c>
      <c r="D105" s="2">
        <v>0.52485419171197101</v>
      </c>
      <c r="E105" s="2">
        <f t="shared" si="18"/>
        <v>56</v>
      </c>
      <c r="F105" s="2">
        <v>0.78850973499999999</v>
      </c>
      <c r="G105" s="2">
        <f t="shared" si="19"/>
        <v>41</v>
      </c>
      <c r="H105" s="2"/>
      <c r="I105" s="2"/>
      <c r="J105" s="2">
        <v>6.7542857142857136</v>
      </c>
      <c r="K105" s="2"/>
      <c r="L105" s="2">
        <f t="shared" si="21"/>
        <v>64</v>
      </c>
      <c r="M105" s="9">
        <v>0.22763868270001131</v>
      </c>
      <c r="N105" s="9"/>
      <c r="O105" s="2">
        <f t="shared" si="22"/>
        <v>11</v>
      </c>
    </row>
    <row r="106" spans="1:19" x14ac:dyDescent="0.2">
      <c r="A106" s="4">
        <v>45823</v>
      </c>
      <c r="B106" s="2">
        <v>0.50438844000000005</v>
      </c>
      <c r="C106" s="2">
        <f t="shared" si="17"/>
        <v>53</v>
      </c>
      <c r="D106" s="2">
        <v>0.51846024117299505</v>
      </c>
      <c r="E106" s="2">
        <f t="shared" si="18"/>
        <v>54</v>
      </c>
      <c r="F106" s="2">
        <v>0.77071952600000004</v>
      </c>
      <c r="G106" s="2">
        <f t="shared" si="19"/>
        <v>38</v>
      </c>
      <c r="H106" s="2"/>
      <c r="I106" s="2"/>
      <c r="J106" s="2">
        <v>7.2828571428571429</v>
      </c>
      <c r="K106" s="2"/>
      <c r="L106" s="2">
        <f t="shared" si="21"/>
        <v>66</v>
      </c>
      <c r="M106" s="9">
        <v>0.21124233342718141</v>
      </c>
      <c r="N106" s="9"/>
      <c r="O106" s="2">
        <f t="shared" si="22"/>
        <v>10</v>
      </c>
    </row>
    <row r="107" spans="1:19" x14ac:dyDescent="0.2">
      <c r="A107" s="4">
        <v>45824</v>
      </c>
      <c r="B107" s="2">
        <v>0.49645186000000002</v>
      </c>
      <c r="C107" s="2">
        <f t="shared" si="17"/>
        <v>52</v>
      </c>
      <c r="D107" s="2">
        <v>0.51206629063401921</v>
      </c>
      <c r="E107" s="2">
        <f t="shared" si="18"/>
        <v>53</v>
      </c>
      <c r="F107" s="2">
        <v>0.75292931600000002</v>
      </c>
      <c r="G107" s="2">
        <f t="shared" si="19"/>
        <v>35</v>
      </c>
      <c r="H107" s="2"/>
      <c r="I107" s="2"/>
      <c r="J107" s="2">
        <v>7.8114285714285714</v>
      </c>
      <c r="K107" s="2"/>
      <c r="L107" s="2">
        <f t="shared" si="21"/>
        <v>67</v>
      </c>
      <c r="M107" s="9">
        <v>0.19484598415435139</v>
      </c>
      <c r="N107" s="9"/>
      <c r="O107" s="2">
        <f t="shared" si="22"/>
        <v>9</v>
      </c>
    </row>
    <row r="108" spans="1:19" x14ac:dyDescent="0.2">
      <c r="A108" s="4">
        <v>45825</v>
      </c>
      <c r="B108" s="2">
        <v>0.48851528</v>
      </c>
      <c r="C108" s="2">
        <f t="shared" si="17"/>
        <v>50</v>
      </c>
      <c r="D108" s="2">
        <v>0.50567234009504336</v>
      </c>
      <c r="E108" s="2">
        <f t="shared" si="18"/>
        <v>51</v>
      </c>
      <c r="F108" s="2">
        <v>0.73513910699999996</v>
      </c>
      <c r="G108" s="2">
        <f t="shared" si="19"/>
        <v>32</v>
      </c>
      <c r="H108" s="2"/>
      <c r="I108" s="2"/>
      <c r="J108" s="2">
        <v>8.34</v>
      </c>
      <c r="K108">
        <v>2.3098299257119095</v>
      </c>
      <c r="L108" s="2">
        <f t="shared" si="21"/>
        <v>69</v>
      </c>
      <c r="M108" s="9">
        <v>0.17844963488152149</v>
      </c>
      <c r="N108">
        <v>2.1863286255469079E-2</v>
      </c>
      <c r="O108" s="2">
        <f t="shared" si="22"/>
        <v>8</v>
      </c>
    </row>
    <row r="109" spans="1:19" x14ac:dyDescent="0.2">
      <c r="A109" s="4">
        <v>45826</v>
      </c>
      <c r="B109" s="2">
        <v>0.48057870000000003</v>
      </c>
      <c r="C109" s="2">
        <f t="shared" si="17"/>
        <v>49</v>
      </c>
      <c r="D109" s="2">
        <v>0.4992783895560674</v>
      </c>
      <c r="E109" s="2">
        <f t="shared" si="18"/>
        <v>50</v>
      </c>
      <c r="F109" s="2">
        <v>0.71734889700000004</v>
      </c>
      <c r="G109" s="2">
        <f t="shared" si="19"/>
        <v>30</v>
      </c>
      <c r="H109" s="2"/>
      <c r="I109" s="2"/>
      <c r="J109" s="2"/>
      <c r="K109" s="2"/>
      <c r="L109" s="2"/>
      <c r="M109" s="9">
        <v>0.16205328560869159</v>
      </c>
      <c r="N109" s="9"/>
      <c r="O109" s="2">
        <f t="shared" si="22"/>
        <v>7</v>
      </c>
    </row>
    <row r="110" spans="1:19" x14ac:dyDescent="0.2">
      <c r="A110" s="4">
        <v>45827</v>
      </c>
      <c r="B110" s="5">
        <v>0.47264212</v>
      </c>
      <c r="C110" s="2">
        <f t="shared" si="17"/>
        <v>47</v>
      </c>
      <c r="D110" s="2">
        <v>0.4928844390170915</v>
      </c>
      <c r="E110" s="2">
        <f t="shared" si="18"/>
        <v>49</v>
      </c>
      <c r="F110" s="2">
        <v>0.69955868799999998</v>
      </c>
      <c r="G110" s="2">
        <f t="shared" si="19"/>
        <v>28</v>
      </c>
      <c r="H110" s="2"/>
      <c r="I110" s="2"/>
      <c r="J110" s="2"/>
      <c r="K110" s="2"/>
      <c r="L110" s="2"/>
      <c r="M110" s="9">
        <v>0.1456569363358616</v>
      </c>
      <c r="N110" s="9"/>
      <c r="O110" s="2">
        <f t="shared" si="22"/>
        <v>6</v>
      </c>
    </row>
    <row r="111" spans="1:19" x14ac:dyDescent="0.2">
      <c r="A111" s="4">
        <v>45828</v>
      </c>
      <c r="B111" s="2">
        <v>0.454721394</v>
      </c>
      <c r="C111" s="2">
        <f t="shared" si="17"/>
        <v>45</v>
      </c>
      <c r="D111" s="2">
        <v>0.47737253159284587</v>
      </c>
      <c r="E111" s="2">
        <f t="shared" si="18"/>
        <v>47</v>
      </c>
      <c r="F111" s="2">
        <v>0.66096745400000001</v>
      </c>
      <c r="G111" s="2">
        <f t="shared" si="19"/>
        <v>20</v>
      </c>
      <c r="H111" s="2"/>
      <c r="I111" s="2"/>
      <c r="J111" s="2"/>
      <c r="K111" s="2"/>
      <c r="L111" s="2"/>
      <c r="M111" s="9">
        <v>0.1292605870630317</v>
      </c>
      <c r="N111" s="9"/>
      <c r="O111" s="2">
        <f t="shared" si="22"/>
        <v>5</v>
      </c>
    </row>
    <row r="112" spans="1:19" x14ac:dyDescent="0.2">
      <c r="A112" s="4">
        <v>45829</v>
      </c>
      <c r="B112" s="2">
        <v>0.436800668</v>
      </c>
      <c r="C112" s="2">
        <f t="shared" si="17"/>
        <v>43</v>
      </c>
      <c r="D112" s="2">
        <v>0.46186062416860041</v>
      </c>
      <c r="E112" s="2">
        <f t="shared" si="18"/>
        <v>45</v>
      </c>
      <c r="F112" s="2">
        <v>0.62237622000000004</v>
      </c>
      <c r="G112" s="2">
        <f t="shared" si="19"/>
        <v>15</v>
      </c>
      <c r="H112" s="2"/>
      <c r="I112" s="2"/>
      <c r="J112" s="2"/>
      <c r="K112" s="2"/>
      <c r="L112" s="2"/>
      <c r="M112" s="9">
        <v>0.1128642377902018</v>
      </c>
      <c r="N112" s="9"/>
      <c r="O112" s="2">
        <f t="shared" si="22"/>
        <v>4</v>
      </c>
    </row>
    <row r="113" spans="1:19" x14ac:dyDescent="0.2">
      <c r="A113" s="4">
        <v>45830</v>
      </c>
      <c r="B113" s="2">
        <v>0.41887994200000001</v>
      </c>
      <c r="C113" s="2">
        <f t="shared" si="17"/>
        <v>41</v>
      </c>
      <c r="D113" s="2">
        <v>0.44634871674435478</v>
      </c>
      <c r="E113" s="2">
        <f t="shared" si="18"/>
        <v>43</v>
      </c>
      <c r="F113" s="2">
        <v>0.58378498599999995</v>
      </c>
      <c r="G113" s="2">
        <f t="shared" si="19"/>
        <v>11</v>
      </c>
      <c r="H113" s="2"/>
      <c r="I113" s="2"/>
      <c r="J113" s="2"/>
      <c r="K113" s="2"/>
      <c r="L113" s="2"/>
      <c r="M113" s="9">
        <v>9.6467888517371869E-2</v>
      </c>
      <c r="N113" s="9"/>
      <c r="O113" s="2">
        <f t="shared" si="22"/>
        <v>3</v>
      </c>
    </row>
    <row r="114" spans="1:19" x14ac:dyDescent="0.2">
      <c r="A114" s="4">
        <v>45831</v>
      </c>
      <c r="B114" s="2">
        <v>0.40095921600000001</v>
      </c>
      <c r="C114" s="2">
        <f t="shared" si="17"/>
        <v>38</v>
      </c>
      <c r="D114" s="2">
        <v>0.43083680932010932</v>
      </c>
      <c r="E114" s="2">
        <f t="shared" si="18"/>
        <v>41</v>
      </c>
      <c r="F114" s="2">
        <v>0.54519375199999998</v>
      </c>
      <c r="G114" s="2">
        <f t="shared" si="19"/>
        <v>2</v>
      </c>
      <c r="H114" s="2"/>
      <c r="I114" s="2"/>
      <c r="J114" s="2"/>
      <c r="K114" s="2"/>
      <c r="L114" s="2"/>
      <c r="M114" s="9">
        <v>8.0071539244541939E-2</v>
      </c>
      <c r="N114" s="9"/>
      <c r="O114" s="2">
        <f t="shared" si="22"/>
        <v>2</v>
      </c>
    </row>
    <row r="115" spans="1:19" x14ac:dyDescent="0.2">
      <c r="A115" s="4">
        <v>45832</v>
      </c>
      <c r="B115" s="5">
        <v>0.38303849000000001</v>
      </c>
      <c r="C115" s="2">
        <f t="shared" si="17"/>
        <v>36</v>
      </c>
      <c r="D115" s="2">
        <v>0.41532490189586369</v>
      </c>
      <c r="E115" s="2">
        <f t="shared" si="18"/>
        <v>39</v>
      </c>
      <c r="F115" s="2">
        <v>0.506602518</v>
      </c>
      <c r="G115" s="2">
        <f t="shared" si="19"/>
        <v>1</v>
      </c>
      <c r="H115" s="2"/>
      <c r="I115" s="2"/>
      <c r="J115" s="2"/>
      <c r="K115" s="2"/>
      <c r="L115" s="2"/>
      <c r="M115" s="9">
        <v>6.3675189971711996E-2</v>
      </c>
      <c r="N115">
        <v>5.8435421824431739E-2</v>
      </c>
      <c r="O115" s="2">
        <f t="shared" si="22"/>
        <v>1</v>
      </c>
    </row>
    <row r="123" spans="1:19" x14ac:dyDescent="0.2">
      <c r="P123">
        <v>1.278228571428571</v>
      </c>
      <c r="Q123">
        <f>(P123*40)/50</f>
        <v>1.0225828571428568</v>
      </c>
      <c r="R123">
        <f>Q123/40</f>
        <v>2.5564571428571419E-2</v>
      </c>
      <c r="S123">
        <f>(R123*40)/50</f>
        <v>2.0451657142857137E-2</v>
      </c>
    </row>
    <row r="124" spans="1:19" x14ac:dyDescent="0.2">
      <c r="P124">
        <v>1.270475510204081</v>
      </c>
      <c r="Q124">
        <f t="shared" ref="Q124:Q186" si="23">(P124*40)/50</f>
        <v>1.0163804081632648</v>
      </c>
    </row>
    <row r="125" spans="1:19" x14ac:dyDescent="0.2">
      <c r="P125">
        <v>1.2627224489795921</v>
      </c>
      <c r="Q125">
        <f t="shared" si="23"/>
        <v>1.0101779591836737</v>
      </c>
    </row>
    <row r="126" spans="1:19" x14ac:dyDescent="0.2">
      <c r="P126">
        <v>1.254969387755102</v>
      </c>
      <c r="Q126">
        <f t="shared" si="23"/>
        <v>1.0039755102040815</v>
      </c>
    </row>
    <row r="127" spans="1:19" x14ac:dyDescent="0.2">
      <c r="P127">
        <v>1.247216326530612</v>
      </c>
      <c r="Q127">
        <f t="shared" si="23"/>
        <v>0.99777306122448961</v>
      </c>
    </row>
    <row r="128" spans="1:19" x14ac:dyDescent="0.2">
      <c r="P128">
        <v>1.2394632653061219</v>
      </c>
      <c r="Q128">
        <f t="shared" si="23"/>
        <v>0.99157061224489751</v>
      </c>
    </row>
    <row r="129" spans="16:19" x14ac:dyDescent="0.2">
      <c r="P129">
        <v>1.231710204081633</v>
      </c>
      <c r="Q129">
        <f t="shared" si="23"/>
        <v>0.98536816326530641</v>
      </c>
    </row>
    <row r="130" spans="16:19" x14ac:dyDescent="0.2">
      <c r="P130">
        <v>1.223957142857143</v>
      </c>
      <c r="Q130">
        <f t="shared" si="23"/>
        <v>0.97916571428571442</v>
      </c>
      <c r="R130">
        <f t="shared" ref="R130" si="24">Q130/40</f>
        <v>2.4479142857142859E-2</v>
      </c>
      <c r="S130">
        <f t="shared" ref="S130" si="25">(R130*40)/50</f>
        <v>1.958331428571429E-2</v>
      </c>
    </row>
    <row r="131" spans="16:19" x14ac:dyDescent="0.2">
      <c r="P131">
        <v>1.2113204081632649</v>
      </c>
      <c r="Q131">
        <f t="shared" si="23"/>
        <v>0.96905632653061191</v>
      </c>
    </row>
    <row r="132" spans="16:19" x14ac:dyDescent="0.2">
      <c r="P132">
        <v>1.198683673469388</v>
      </c>
      <c r="Q132">
        <f t="shared" si="23"/>
        <v>0.95894693877551029</v>
      </c>
    </row>
    <row r="133" spans="16:19" x14ac:dyDescent="0.2">
      <c r="P133">
        <v>1.1860469387755099</v>
      </c>
      <c r="Q133">
        <f t="shared" si="23"/>
        <v>0.9488375510204079</v>
      </c>
    </row>
    <row r="134" spans="16:19" x14ac:dyDescent="0.2">
      <c r="P134">
        <v>1.173410204081633</v>
      </c>
      <c r="Q134">
        <f t="shared" si="23"/>
        <v>0.93872816326530639</v>
      </c>
    </row>
    <row r="135" spans="16:19" x14ac:dyDescent="0.2">
      <c r="P135">
        <v>1.1607734693877549</v>
      </c>
      <c r="Q135">
        <f t="shared" si="23"/>
        <v>0.928618775510204</v>
      </c>
    </row>
    <row r="136" spans="16:19" x14ac:dyDescent="0.2">
      <c r="P136">
        <v>1.148136734693878</v>
      </c>
      <c r="Q136">
        <f t="shared" si="23"/>
        <v>0.91850938775510249</v>
      </c>
    </row>
    <row r="137" spans="16:19" x14ac:dyDescent="0.2">
      <c r="P137">
        <v>1.1355</v>
      </c>
      <c r="Q137">
        <f t="shared" si="23"/>
        <v>0.90839999999999999</v>
      </c>
      <c r="R137">
        <f t="shared" ref="R137" si="26">Q137/40</f>
        <v>2.2710000000000001E-2</v>
      </c>
      <c r="S137">
        <f t="shared" ref="S137" si="27">(R137*40)/50</f>
        <v>1.8168000000000004E-2</v>
      </c>
    </row>
    <row r="138" spans="16:19" x14ac:dyDescent="0.2">
      <c r="P138">
        <v>1.1300959183673469</v>
      </c>
      <c r="Q138">
        <f t="shared" si="23"/>
        <v>0.90407673469387762</v>
      </c>
    </row>
    <row r="139" spans="16:19" x14ac:dyDescent="0.2">
      <c r="P139">
        <v>1.1246918367346941</v>
      </c>
      <c r="Q139">
        <f t="shared" si="23"/>
        <v>0.89975346938775536</v>
      </c>
    </row>
    <row r="140" spans="16:19" x14ac:dyDescent="0.2">
      <c r="P140">
        <v>1.119287755102041</v>
      </c>
      <c r="Q140">
        <f t="shared" si="23"/>
        <v>0.89543020408163287</v>
      </c>
    </row>
    <row r="141" spans="16:19" x14ac:dyDescent="0.2">
      <c r="P141">
        <v>1.113883673469388</v>
      </c>
      <c r="Q141">
        <f t="shared" si="23"/>
        <v>0.89110693877551039</v>
      </c>
    </row>
    <row r="142" spans="16:19" x14ac:dyDescent="0.2">
      <c r="P142">
        <v>1.1084795918367349</v>
      </c>
      <c r="Q142">
        <f t="shared" si="23"/>
        <v>0.88678367346938802</v>
      </c>
    </row>
    <row r="143" spans="16:19" x14ac:dyDescent="0.2">
      <c r="P143">
        <v>1.1030755102040819</v>
      </c>
      <c r="Q143">
        <f t="shared" si="23"/>
        <v>0.88246040816326554</v>
      </c>
    </row>
    <row r="144" spans="16:19" x14ac:dyDescent="0.2">
      <c r="P144">
        <v>1.0976714285714291</v>
      </c>
      <c r="Q144">
        <f t="shared" si="23"/>
        <v>0.87813714285714328</v>
      </c>
      <c r="R144">
        <f t="shared" ref="R144" si="28">Q144/40</f>
        <v>2.1953428571428582E-2</v>
      </c>
      <c r="S144">
        <f t="shared" ref="S144" si="29">(R144*40)/50</f>
        <v>1.7562742857142866E-2</v>
      </c>
    </row>
    <row r="145" spans="16:19" x14ac:dyDescent="0.2">
      <c r="P145">
        <v>1.115871728691477</v>
      </c>
      <c r="Q145">
        <f t="shared" si="23"/>
        <v>0.89269738295318168</v>
      </c>
    </row>
    <row r="146" spans="16:19" x14ac:dyDescent="0.2">
      <c r="P146">
        <v>1.1340720288115249</v>
      </c>
      <c r="Q146">
        <f t="shared" si="23"/>
        <v>0.90725762304921997</v>
      </c>
    </row>
    <row r="147" spans="16:19" x14ac:dyDescent="0.2">
      <c r="P147">
        <v>1.1522723289315731</v>
      </c>
      <c r="Q147">
        <f t="shared" si="23"/>
        <v>0.92181786314525849</v>
      </c>
    </row>
    <row r="148" spans="16:19" x14ac:dyDescent="0.2">
      <c r="P148">
        <v>1.170472629051621</v>
      </c>
      <c r="Q148">
        <f t="shared" si="23"/>
        <v>0.93637810324129678</v>
      </c>
    </row>
    <row r="149" spans="16:19" x14ac:dyDescent="0.2">
      <c r="P149">
        <v>1.1886729291716689</v>
      </c>
      <c r="Q149">
        <f t="shared" si="23"/>
        <v>0.95093834333733507</v>
      </c>
    </row>
    <row r="150" spans="16:19" x14ac:dyDescent="0.2">
      <c r="P150">
        <v>1.206873229291717</v>
      </c>
      <c r="Q150">
        <f t="shared" si="23"/>
        <v>0.96549858343337358</v>
      </c>
    </row>
    <row r="151" spans="16:19" x14ac:dyDescent="0.2">
      <c r="P151">
        <v>1.2250735294117649</v>
      </c>
      <c r="Q151">
        <f t="shared" si="23"/>
        <v>0.98005882352941198</v>
      </c>
      <c r="R151">
        <f t="shared" ref="R151" si="30">Q151/40</f>
        <v>2.4501470588235298E-2</v>
      </c>
      <c r="S151">
        <f t="shared" ref="S151" si="31">(R151*40)/50</f>
        <v>1.9601176470588236E-2</v>
      </c>
    </row>
    <row r="152" spans="16:19" x14ac:dyDescent="0.2">
      <c r="P152">
        <v>1.2212996065478221</v>
      </c>
      <c r="Q152">
        <f t="shared" si="23"/>
        <v>0.97703968523825768</v>
      </c>
    </row>
    <row r="153" spans="16:19" x14ac:dyDescent="0.2">
      <c r="P153">
        <v>1.2175256836838779</v>
      </c>
      <c r="Q153">
        <f t="shared" si="23"/>
        <v>0.97402054694710227</v>
      </c>
    </row>
    <row r="154" spans="16:19" x14ac:dyDescent="0.2">
      <c r="P154">
        <v>1.2137517608199351</v>
      </c>
      <c r="Q154">
        <f t="shared" si="23"/>
        <v>0.97100140865594808</v>
      </c>
    </row>
    <row r="155" spans="16:19" x14ac:dyDescent="0.2">
      <c r="P155">
        <v>1.209977837955992</v>
      </c>
      <c r="Q155">
        <f t="shared" si="23"/>
        <v>0.96798227036479356</v>
      </c>
    </row>
    <row r="156" spans="16:19" x14ac:dyDescent="0.2">
      <c r="P156">
        <v>1.2062039150920481</v>
      </c>
      <c r="Q156">
        <f t="shared" si="23"/>
        <v>0.96496313207363837</v>
      </c>
    </row>
    <row r="157" spans="16:19" x14ac:dyDescent="0.2">
      <c r="P157">
        <v>1.202429992228105</v>
      </c>
      <c r="Q157">
        <f t="shared" si="23"/>
        <v>0.96194399378248396</v>
      </c>
    </row>
    <row r="158" spans="16:19" x14ac:dyDescent="0.2">
      <c r="P158">
        <v>1.198656069364161</v>
      </c>
      <c r="Q158">
        <f t="shared" si="23"/>
        <v>0.95892485549132889</v>
      </c>
      <c r="R158">
        <f t="shared" ref="R158" si="32">Q158/40</f>
        <v>2.3973121387283223E-2</v>
      </c>
      <c r="S158">
        <f t="shared" ref="S158" si="33">(R158*40)/50</f>
        <v>1.9178497109826578E-2</v>
      </c>
    </row>
    <row r="159" spans="16:19" x14ac:dyDescent="0.2">
      <c r="P159">
        <v>1.2014337737407099</v>
      </c>
      <c r="Q159">
        <f t="shared" si="23"/>
        <v>0.96114701899256805</v>
      </c>
    </row>
    <row r="160" spans="16:19" x14ac:dyDescent="0.2">
      <c r="P160">
        <v>1.2042114781172579</v>
      </c>
      <c r="Q160">
        <f t="shared" si="23"/>
        <v>0.96336918249380632</v>
      </c>
    </row>
    <row r="161" spans="16:19" x14ac:dyDescent="0.2">
      <c r="P161">
        <v>1.206989182493807</v>
      </c>
      <c r="Q161">
        <f t="shared" si="23"/>
        <v>0.96559134599504559</v>
      </c>
    </row>
    <row r="162" spans="16:19" x14ac:dyDescent="0.2">
      <c r="P162">
        <v>1.2097668868703551</v>
      </c>
      <c r="Q162">
        <f t="shared" si="23"/>
        <v>0.96781350949628409</v>
      </c>
    </row>
    <row r="163" spans="16:19" x14ac:dyDescent="0.2">
      <c r="P163">
        <v>1.2125445912469039</v>
      </c>
      <c r="Q163">
        <f t="shared" si="23"/>
        <v>0.97003567299752325</v>
      </c>
    </row>
    <row r="164" spans="16:19" x14ac:dyDescent="0.2">
      <c r="P164">
        <v>1.215322295623452</v>
      </c>
      <c r="Q164">
        <f t="shared" si="23"/>
        <v>0.97225783649876152</v>
      </c>
    </row>
    <row r="165" spans="16:19" x14ac:dyDescent="0.2">
      <c r="P165">
        <v>1.2181</v>
      </c>
      <c r="Q165">
        <f t="shared" si="23"/>
        <v>0.9744799999999999</v>
      </c>
      <c r="R165">
        <f t="shared" ref="R165" si="34">Q165/40</f>
        <v>2.4361999999999998E-2</v>
      </c>
      <c r="S165">
        <f t="shared" ref="S165" si="35">(R165*40)/50</f>
        <v>1.9489599999999999E-2</v>
      </c>
    </row>
    <row r="166" spans="16:19" x14ac:dyDescent="0.2">
      <c r="P166">
        <v>1.2111387755102041</v>
      </c>
      <c r="Q166">
        <f t="shared" si="23"/>
        <v>0.96891102040816324</v>
      </c>
    </row>
    <row r="167" spans="16:19" x14ac:dyDescent="0.2">
      <c r="P167">
        <v>1.204177551020408</v>
      </c>
      <c r="Q167">
        <f t="shared" si="23"/>
        <v>0.96334204081632635</v>
      </c>
    </row>
    <row r="168" spans="16:19" x14ac:dyDescent="0.2">
      <c r="P168">
        <v>1.1972163265306119</v>
      </c>
      <c r="Q168">
        <f t="shared" si="23"/>
        <v>0.95777306122448946</v>
      </c>
    </row>
    <row r="169" spans="16:19" x14ac:dyDescent="0.2">
      <c r="P169">
        <v>1.1902551020408161</v>
      </c>
      <c r="Q169">
        <f t="shared" si="23"/>
        <v>0.95220408163265291</v>
      </c>
    </row>
    <row r="170" spans="16:19" x14ac:dyDescent="0.2">
      <c r="P170">
        <v>1.18329387755102</v>
      </c>
      <c r="Q170">
        <f t="shared" si="23"/>
        <v>0.94663510204081602</v>
      </c>
    </row>
    <row r="171" spans="16:19" x14ac:dyDescent="0.2">
      <c r="P171">
        <v>1.1763326530612239</v>
      </c>
      <c r="Q171">
        <f t="shared" si="23"/>
        <v>0.94106612244897914</v>
      </c>
    </row>
    <row r="172" spans="16:19" x14ac:dyDescent="0.2">
      <c r="P172">
        <v>1.169371428571429</v>
      </c>
      <c r="Q172">
        <f t="shared" si="23"/>
        <v>0.93549714285714314</v>
      </c>
      <c r="R172">
        <f t="shared" ref="R172" si="36">Q172/40</f>
        <v>2.338742857142858E-2</v>
      </c>
      <c r="S172">
        <f t="shared" ref="S172" si="37">(R172*40)/50</f>
        <v>1.8709942857142864E-2</v>
      </c>
    </row>
    <row r="173" spans="16:19" x14ac:dyDescent="0.2">
      <c r="P173">
        <v>1.1469306122448979</v>
      </c>
      <c r="Q173">
        <f t="shared" si="23"/>
        <v>0.91754448979591829</v>
      </c>
    </row>
    <row r="174" spans="16:19" x14ac:dyDescent="0.2">
      <c r="P174">
        <v>1.1244897959183671</v>
      </c>
      <c r="Q174">
        <f t="shared" si="23"/>
        <v>0.89959183673469367</v>
      </c>
    </row>
    <row r="175" spans="16:19" x14ac:dyDescent="0.2">
      <c r="P175">
        <v>1.102048979591836</v>
      </c>
      <c r="Q175">
        <f t="shared" si="23"/>
        <v>0.88163918367346883</v>
      </c>
    </row>
    <row r="176" spans="16:19" x14ac:dyDescent="0.2">
      <c r="P176">
        <v>1.0796081632653061</v>
      </c>
      <c r="Q176">
        <f t="shared" si="23"/>
        <v>0.86368653061224476</v>
      </c>
    </row>
    <row r="177" spans="16:19" x14ac:dyDescent="0.2">
      <c r="P177">
        <v>1.057167346938775</v>
      </c>
      <c r="Q177">
        <f t="shared" si="23"/>
        <v>0.84573387755102003</v>
      </c>
    </row>
    <row r="178" spans="16:19" x14ac:dyDescent="0.2">
      <c r="P178">
        <v>1.034726530612244</v>
      </c>
      <c r="Q178">
        <f t="shared" si="23"/>
        <v>0.82778122448979519</v>
      </c>
    </row>
    <row r="179" spans="16:19" x14ac:dyDescent="0.2">
      <c r="P179">
        <v>1.012285714285714</v>
      </c>
      <c r="Q179">
        <f t="shared" si="23"/>
        <v>0.80982857142857112</v>
      </c>
      <c r="R179">
        <f t="shared" ref="R179" si="38">Q179/40</f>
        <v>2.0245714285714277E-2</v>
      </c>
      <c r="S179">
        <f t="shared" ref="S179" si="39">(R179*40)/50</f>
        <v>1.6196571428571421E-2</v>
      </c>
    </row>
    <row r="180" spans="16:19" x14ac:dyDescent="0.2">
      <c r="P180">
        <v>1.0185591836734691</v>
      </c>
      <c r="Q180">
        <f t="shared" si="23"/>
        <v>0.81484734693877525</v>
      </c>
    </row>
    <row r="181" spans="16:19" x14ac:dyDescent="0.2">
      <c r="P181">
        <v>1.024832653061224</v>
      </c>
      <c r="Q181">
        <f t="shared" si="23"/>
        <v>0.81986612244897916</v>
      </c>
    </row>
    <row r="182" spans="16:19" x14ac:dyDescent="0.2">
      <c r="P182">
        <v>1.031106122448979</v>
      </c>
      <c r="Q182">
        <f t="shared" si="23"/>
        <v>0.82488489795918329</v>
      </c>
    </row>
    <row r="183" spans="16:19" x14ac:dyDescent="0.2">
      <c r="P183">
        <v>1.0373795918367339</v>
      </c>
      <c r="Q183">
        <f t="shared" si="23"/>
        <v>0.82990367346938709</v>
      </c>
    </row>
    <row r="184" spans="16:19" x14ac:dyDescent="0.2">
      <c r="P184">
        <v>1.043653061224489</v>
      </c>
      <c r="Q184">
        <f t="shared" si="23"/>
        <v>0.83492244897959123</v>
      </c>
    </row>
    <row r="185" spans="16:19" x14ac:dyDescent="0.2">
      <c r="P185">
        <v>1.0499265306122449</v>
      </c>
      <c r="Q185">
        <f t="shared" si="23"/>
        <v>0.83994122448979591</v>
      </c>
    </row>
    <row r="186" spans="16:19" x14ac:dyDescent="0.2">
      <c r="P186">
        <v>1.0562</v>
      </c>
      <c r="Q186">
        <f t="shared" si="23"/>
        <v>0.84496000000000004</v>
      </c>
      <c r="R186">
        <f t="shared" ref="R186" si="40">Q186/40</f>
        <v>2.1124E-2</v>
      </c>
      <c r="S186">
        <f t="shared" ref="S186" si="41">(R186*40)/50</f>
        <v>1.68992E-2</v>
      </c>
    </row>
  </sheetData>
  <conditionalFormatting sqref="U2:U1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9:U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3:AC4 AE3:AG4 AB6:AC8 AE6:AG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0:AC21 AE20:AG21 AB23:AC25 AE23:AG2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3:AG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0:AG2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37F5-7409-3D4A-A631-8FD5BDEFA933}">
  <dimension ref="A1:AD36"/>
  <sheetViews>
    <sheetView showGridLines="0" zoomScale="134" zoomScaleNormal="180" workbookViewId="0">
      <selection activeCell="R45" sqref="R45"/>
    </sheetView>
  </sheetViews>
  <sheetFormatPr baseColWidth="10" defaultRowHeight="16" x14ac:dyDescent="0.2"/>
  <cols>
    <col min="1" max="7" width="18.33203125" customWidth="1"/>
    <col min="10" max="10" width="17.5" customWidth="1"/>
    <col min="11" max="11" width="17.6640625" customWidth="1"/>
    <col min="12" max="12" width="14.33203125" customWidth="1"/>
    <col min="13" max="13" width="10.83203125" customWidth="1"/>
    <col min="14" max="14" width="9.1640625" customWidth="1"/>
    <col min="15" max="15" width="6.83203125" customWidth="1"/>
    <col min="16" max="16" width="7.1640625" customWidth="1"/>
    <col min="18" max="18" width="20.5" customWidth="1"/>
    <col min="19" max="19" width="11.5" customWidth="1"/>
    <col min="20" max="20" width="9" customWidth="1"/>
    <col min="21" max="21" width="6.33203125" customWidth="1"/>
    <col min="22" max="22" width="8.5" customWidth="1"/>
    <col min="23" max="23" width="8" customWidth="1"/>
    <col min="24" max="24" width="8.33203125" customWidth="1"/>
    <col min="25" max="25" width="6.1640625" customWidth="1"/>
    <col min="26" max="26" width="7.33203125" customWidth="1"/>
    <col min="27" max="27" width="7.5" customWidth="1"/>
    <col min="28" max="28" width="8" customWidth="1"/>
    <col min="29" max="29" width="16.6640625" customWidth="1"/>
    <col min="30" max="30" width="21.6640625" customWidth="1"/>
  </cols>
  <sheetData>
    <row r="1" spans="1:30" ht="13" customHeight="1" x14ac:dyDescent="0.2">
      <c r="B1" s="16"/>
      <c r="C1" s="16"/>
      <c r="D1" s="16"/>
      <c r="E1" s="16"/>
      <c r="F1" s="16"/>
      <c r="G1" s="16"/>
    </row>
    <row r="2" spans="1:30" ht="16" customHeight="1" thickBot="1" x14ac:dyDescent="0.3">
      <c r="A2" s="44" t="s">
        <v>52</v>
      </c>
      <c r="B2" s="38" t="s">
        <v>26</v>
      </c>
      <c r="C2" s="38" t="s">
        <v>29</v>
      </c>
      <c r="D2" s="38" t="s">
        <v>33</v>
      </c>
      <c r="E2" s="38" t="s">
        <v>38</v>
      </c>
      <c r="F2" s="41" t="s">
        <v>51</v>
      </c>
      <c r="G2" s="38" t="s">
        <v>0</v>
      </c>
      <c r="J2" s="37" t="s">
        <v>45</v>
      </c>
      <c r="K2" s="39"/>
      <c r="L2" s="38" t="s">
        <v>44</v>
      </c>
      <c r="M2" s="38" t="s">
        <v>5</v>
      </c>
      <c r="N2" s="38" t="s">
        <v>48</v>
      </c>
      <c r="O2" s="38" t="s">
        <v>2</v>
      </c>
      <c r="P2" s="38" t="s">
        <v>3</v>
      </c>
      <c r="R2" s="32" t="s">
        <v>50</v>
      </c>
      <c r="S2" s="31" t="s">
        <v>5</v>
      </c>
      <c r="T2" s="31" t="s">
        <v>7</v>
      </c>
      <c r="U2" s="31" t="s">
        <v>8</v>
      </c>
      <c r="V2" s="31" t="s">
        <v>9</v>
      </c>
      <c r="W2" s="31" t="s">
        <v>10</v>
      </c>
      <c r="X2" s="31" t="s">
        <v>11</v>
      </c>
      <c r="Y2" s="31" t="s">
        <v>12</v>
      </c>
      <c r="Z2" s="31" t="s">
        <v>49</v>
      </c>
      <c r="AA2" s="31" t="s">
        <v>21</v>
      </c>
      <c r="AB2" s="31" t="s">
        <v>22</v>
      </c>
      <c r="AC2" s="31" t="s">
        <v>23</v>
      </c>
      <c r="AD2" s="31" t="s">
        <v>53</v>
      </c>
    </row>
    <row r="3" spans="1:30" ht="16" customHeight="1" thickTop="1" x14ac:dyDescent="0.2">
      <c r="A3" s="45" t="s">
        <v>26</v>
      </c>
      <c r="B3" s="42">
        <v>1</v>
      </c>
      <c r="C3" s="43">
        <v>0.99796682934732006</v>
      </c>
      <c r="D3" s="43">
        <v>0.92565561653267459</v>
      </c>
      <c r="E3" s="43">
        <v>0.22814069451878716</v>
      </c>
      <c r="F3" s="43">
        <v>-0.12794083287984395</v>
      </c>
      <c r="G3" s="43">
        <v>0.61012963176638502</v>
      </c>
      <c r="J3" s="47" t="s">
        <v>29</v>
      </c>
      <c r="K3" s="40" t="s">
        <v>26</v>
      </c>
      <c r="L3" s="34">
        <v>0.99796682934732006</v>
      </c>
      <c r="M3" s="35">
        <v>114</v>
      </c>
      <c r="N3" s="35">
        <v>112</v>
      </c>
      <c r="O3" s="36">
        <v>165.70822473357813</v>
      </c>
      <c r="P3" s="34">
        <v>9.2876951375133651E-136</v>
      </c>
      <c r="R3" s="33" t="s">
        <v>26</v>
      </c>
      <c r="S3" s="27">
        <v>114</v>
      </c>
      <c r="T3" s="28">
        <v>0.45882806289473688</v>
      </c>
      <c r="U3" s="28">
        <v>0.10766108000000001</v>
      </c>
      <c r="V3" s="28">
        <v>0.30184022714285719</v>
      </c>
      <c r="W3" s="28">
        <v>0.52551496681818177</v>
      </c>
      <c r="X3" s="28">
        <v>0.61083049</v>
      </c>
      <c r="Y3" s="28">
        <v>0.67219225000000005</v>
      </c>
      <c r="Z3" s="28">
        <v>0.18018776565289535</v>
      </c>
      <c r="AA3" s="28">
        <v>-0.65247465035710062</v>
      </c>
      <c r="AB3" s="28">
        <v>-1.0433685666444128</v>
      </c>
      <c r="AC3" s="29">
        <v>1.040223196469015E-8</v>
      </c>
      <c r="AD3" s="30" t="s">
        <v>25</v>
      </c>
    </row>
    <row r="4" spans="1:30" ht="16" customHeight="1" x14ac:dyDescent="0.2">
      <c r="A4" s="45" t="s">
        <v>29</v>
      </c>
      <c r="B4" s="43">
        <v>0.99796682934732006</v>
      </c>
      <c r="C4" s="42">
        <v>1</v>
      </c>
      <c r="D4" s="43">
        <v>0.90958465806686795</v>
      </c>
      <c r="E4" s="43">
        <v>0.21880259103845751</v>
      </c>
      <c r="F4" s="43">
        <v>-0.13740623203163344</v>
      </c>
      <c r="G4" s="43">
        <v>0.57118830536552045</v>
      </c>
      <c r="J4" s="40" t="s">
        <v>33</v>
      </c>
      <c r="K4" s="40" t="s">
        <v>26</v>
      </c>
      <c r="L4" s="34">
        <v>0.92565561653267459</v>
      </c>
      <c r="M4" s="35">
        <v>114</v>
      </c>
      <c r="N4" s="35">
        <v>112</v>
      </c>
      <c r="O4" s="36">
        <v>25.890775532574096</v>
      </c>
      <c r="P4" s="34">
        <v>4.3209369132461427E-49</v>
      </c>
      <c r="R4" s="33" t="s">
        <v>29</v>
      </c>
      <c r="S4" s="27">
        <v>114</v>
      </c>
      <c r="T4" s="28">
        <v>0.45935542333998819</v>
      </c>
      <c r="U4" s="28">
        <v>0.1021797936409712</v>
      </c>
      <c r="V4" s="28">
        <v>0.29670840421957628</v>
      </c>
      <c r="W4" s="28">
        <v>0.53434316620424216</v>
      </c>
      <c r="X4" s="28">
        <v>0.60888965310034693</v>
      </c>
      <c r="Y4" s="28">
        <v>0.66652384826115196</v>
      </c>
      <c r="Z4" s="28">
        <v>0.18341361560390232</v>
      </c>
      <c r="AA4" s="28">
        <v>-0.69898450081563979</v>
      </c>
      <c r="AB4" s="28">
        <v>-1.0078194138605183</v>
      </c>
      <c r="AC4" s="29">
        <v>3.3075868710596978E-9</v>
      </c>
      <c r="AD4" s="30" t="s">
        <v>25</v>
      </c>
    </row>
    <row r="5" spans="1:30" ht="16" customHeight="1" x14ac:dyDescent="0.2">
      <c r="A5" s="45" t="s">
        <v>33</v>
      </c>
      <c r="B5" s="43">
        <v>0.92565561653267459</v>
      </c>
      <c r="C5" s="43">
        <v>0.90958465806686795</v>
      </c>
      <c r="D5" s="42">
        <v>1</v>
      </c>
      <c r="E5" s="43">
        <v>0.17690902447935697</v>
      </c>
      <c r="F5" s="43">
        <v>-0.22750012037515555</v>
      </c>
      <c r="G5" s="43">
        <v>0.81526990552250178</v>
      </c>
      <c r="J5" s="40" t="s">
        <v>33</v>
      </c>
      <c r="K5" s="40" t="s">
        <v>29</v>
      </c>
      <c r="L5" s="34">
        <v>0.90958465806686795</v>
      </c>
      <c r="M5" s="35">
        <v>114</v>
      </c>
      <c r="N5" s="35">
        <v>112</v>
      </c>
      <c r="O5" s="36">
        <v>23.166563449936053</v>
      </c>
      <c r="P5" s="34">
        <v>1.5807588334517442E-44</v>
      </c>
      <c r="R5" s="33" t="s">
        <v>33</v>
      </c>
      <c r="S5" s="27">
        <v>114</v>
      </c>
      <c r="T5" s="28">
        <v>0.81045015346491223</v>
      </c>
      <c r="U5" s="28">
        <v>0.506602518</v>
      </c>
      <c r="V5" s="28">
        <v>0.71299121249999997</v>
      </c>
      <c r="W5" s="28">
        <v>0.853281124</v>
      </c>
      <c r="X5" s="28">
        <v>0.92393245499999999</v>
      </c>
      <c r="Y5" s="28">
        <v>0.938895072</v>
      </c>
      <c r="Z5" s="28">
        <v>0.12746823148852951</v>
      </c>
      <c r="AA5" s="28">
        <v>-0.76661995519876625</v>
      </c>
      <c r="AB5" s="28">
        <v>-0.7513741271779697</v>
      </c>
      <c r="AC5" s="29">
        <v>2.9844804405598779E-9</v>
      </c>
      <c r="AD5" s="30" t="s">
        <v>25</v>
      </c>
    </row>
    <row r="6" spans="1:30" ht="16" customHeight="1" x14ac:dyDescent="0.2">
      <c r="A6" s="45" t="s">
        <v>38</v>
      </c>
      <c r="B6" s="43">
        <v>0.22814069451878716</v>
      </c>
      <c r="C6" s="43">
        <v>0.21880259103845751</v>
      </c>
      <c r="D6" s="43">
        <v>0.17690902447935697</v>
      </c>
      <c r="E6" s="42">
        <v>1</v>
      </c>
      <c r="F6" s="43">
        <v>0.27723924180086651</v>
      </c>
      <c r="G6" s="43">
        <v>-7.8836368473280075E-3</v>
      </c>
      <c r="J6" s="40" t="s">
        <v>38</v>
      </c>
      <c r="K6" s="40" t="s">
        <v>26</v>
      </c>
      <c r="L6" s="34">
        <v>0.22814069451878716</v>
      </c>
      <c r="M6" s="35">
        <v>69</v>
      </c>
      <c r="N6" s="35">
        <v>67</v>
      </c>
      <c r="O6" s="36">
        <v>1.9179930427864571</v>
      </c>
      <c r="P6" s="34">
        <v>5.9375226781579866E-2</v>
      </c>
      <c r="R6" s="33" t="s">
        <v>38</v>
      </c>
      <c r="S6" s="27">
        <v>69</v>
      </c>
      <c r="T6" s="28">
        <v>0.84001774547531338</v>
      </c>
      <c r="U6" s="28">
        <v>0.37512790000000001</v>
      </c>
      <c r="V6" s="28">
        <v>0.81369445134077756</v>
      </c>
      <c r="W6" s="28">
        <v>0.89571642203470525</v>
      </c>
      <c r="X6" s="28">
        <v>0.91388077948119861</v>
      </c>
      <c r="Y6" s="28">
        <v>0.94645334093270606</v>
      </c>
      <c r="Z6" s="28">
        <v>0.12753676195003347</v>
      </c>
      <c r="AA6" s="28">
        <v>-2.051669965269546</v>
      </c>
      <c r="AB6" s="28">
        <v>3.9466193582982765</v>
      </c>
      <c r="AC6" s="29">
        <v>1.8604699725255361E-10</v>
      </c>
      <c r="AD6" s="30" t="s">
        <v>25</v>
      </c>
    </row>
    <row r="7" spans="1:30" ht="16" customHeight="1" x14ac:dyDescent="0.2">
      <c r="A7" s="45" t="s">
        <v>46</v>
      </c>
      <c r="B7" s="43">
        <v>-0.12794083287984395</v>
      </c>
      <c r="C7" s="43">
        <v>-0.13740623203163344</v>
      </c>
      <c r="D7" s="43">
        <v>-0.22750012037515555</v>
      </c>
      <c r="E7" s="43">
        <v>0.27723924180086651</v>
      </c>
      <c r="F7" s="42">
        <v>1</v>
      </c>
      <c r="G7" s="43">
        <v>-0.49020791415157622</v>
      </c>
      <c r="J7" s="40" t="s">
        <v>38</v>
      </c>
      <c r="K7" s="40" t="s">
        <v>29</v>
      </c>
      <c r="L7" s="34">
        <v>0.21880259103845751</v>
      </c>
      <c r="M7" s="35">
        <v>69</v>
      </c>
      <c r="N7" s="35">
        <v>67</v>
      </c>
      <c r="O7" s="36">
        <v>1.8354509388970255</v>
      </c>
      <c r="P7" s="34">
        <v>7.0877403519055318E-2</v>
      </c>
      <c r="R7" s="33" t="s">
        <v>17</v>
      </c>
      <c r="S7" s="27">
        <v>71</v>
      </c>
      <c r="T7" s="28">
        <v>4.5155374351371389</v>
      </c>
      <c r="U7" s="28">
        <v>2.2999999999999998</v>
      </c>
      <c r="V7" s="28">
        <v>3.171967418546366</v>
      </c>
      <c r="W7" s="28">
        <v>4.2471428571428564</v>
      </c>
      <c r="X7" s="28">
        <v>5.4707142857142852</v>
      </c>
      <c r="Y7" s="28">
        <v>9.870000000000001</v>
      </c>
      <c r="Z7" s="28">
        <v>1.6937830695124105</v>
      </c>
      <c r="AA7" s="28">
        <v>0.99704881073295637</v>
      </c>
      <c r="AB7" s="28">
        <v>0.74389352224609961</v>
      </c>
      <c r="AC7" s="29">
        <v>1.204065847559832E-4</v>
      </c>
      <c r="AD7" s="30" t="s">
        <v>25</v>
      </c>
    </row>
    <row r="8" spans="1:30" ht="16" customHeight="1" x14ac:dyDescent="0.2">
      <c r="A8" s="45" t="s">
        <v>0</v>
      </c>
      <c r="B8" s="43">
        <v>0.61012963176638502</v>
      </c>
      <c r="C8" s="43">
        <v>0.57118830536552045</v>
      </c>
      <c r="D8" s="43">
        <v>0.81526990552250178</v>
      </c>
      <c r="E8" s="43">
        <v>-7.8836368473280075E-3</v>
      </c>
      <c r="F8" s="43">
        <v>-0.49020791415157622</v>
      </c>
      <c r="G8" s="42">
        <v>1</v>
      </c>
      <c r="J8" s="40" t="s">
        <v>38</v>
      </c>
      <c r="K8" s="40" t="s">
        <v>33</v>
      </c>
      <c r="L8" s="34">
        <v>0.17690902447935697</v>
      </c>
      <c r="M8" s="35">
        <v>69</v>
      </c>
      <c r="N8" s="35">
        <v>67</v>
      </c>
      <c r="O8" s="36">
        <v>1.4712687904314399</v>
      </c>
      <c r="P8" s="34">
        <v>0.14589986590415682</v>
      </c>
      <c r="R8" s="33" t="s">
        <v>0</v>
      </c>
      <c r="S8" s="27">
        <v>78</v>
      </c>
      <c r="T8" s="28">
        <v>52.667097680012226</v>
      </c>
      <c r="U8" s="28">
        <v>1.639999999999993</v>
      </c>
      <c r="V8" s="28">
        <v>34.774139455782318</v>
      </c>
      <c r="W8" s="28">
        <v>53.844421768707491</v>
      </c>
      <c r="X8" s="28">
        <v>74.004642856428561</v>
      </c>
      <c r="Y8" s="28">
        <v>99.229523809523798</v>
      </c>
      <c r="Z8" s="28">
        <v>26.550858506296752</v>
      </c>
      <c r="AA8" s="28">
        <v>-0.1777319276202376</v>
      </c>
      <c r="AB8" s="28">
        <v>-0.82202525810589533</v>
      </c>
      <c r="AC8" s="29">
        <v>3.1765244901180267E-2</v>
      </c>
      <c r="AD8" s="30" t="s">
        <v>25</v>
      </c>
    </row>
    <row r="9" spans="1:30" ht="16" customHeight="1" x14ac:dyDescent="0.2">
      <c r="G9" s="46"/>
      <c r="J9" s="40" t="s">
        <v>47</v>
      </c>
      <c r="K9" s="40" t="s">
        <v>26</v>
      </c>
      <c r="L9" s="34">
        <v>-0.12794083287984395</v>
      </c>
      <c r="M9" s="35">
        <v>71</v>
      </c>
      <c r="N9" s="35">
        <v>69</v>
      </c>
      <c r="O9" s="36">
        <v>-1.071562689521143</v>
      </c>
      <c r="P9" s="34">
        <v>0.2876502796750684</v>
      </c>
    </row>
    <row r="10" spans="1:30" ht="16" customHeight="1" x14ac:dyDescent="0.2">
      <c r="J10" s="40" t="s">
        <v>47</v>
      </c>
      <c r="K10" s="40" t="s">
        <v>29</v>
      </c>
      <c r="L10" s="34">
        <v>-0.13740623203163344</v>
      </c>
      <c r="M10" s="35">
        <v>71</v>
      </c>
      <c r="N10" s="35">
        <v>69</v>
      </c>
      <c r="O10" s="36">
        <v>-1.1523118181747134</v>
      </c>
      <c r="P10" s="34">
        <v>0.25316970158197066</v>
      </c>
    </row>
    <row r="11" spans="1:30" ht="16" customHeight="1" x14ac:dyDescent="0.2">
      <c r="J11" s="40" t="s">
        <v>47</v>
      </c>
      <c r="K11" s="40" t="s">
        <v>33</v>
      </c>
      <c r="L11" s="34">
        <v>-0.22750012037515555</v>
      </c>
      <c r="M11" s="35">
        <v>71</v>
      </c>
      <c r="N11" s="35">
        <v>69</v>
      </c>
      <c r="O11" s="36">
        <v>-1.9406454316501809</v>
      </c>
      <c r="P11" s="34">
        <v>5.638792037862695E-2</v>
      </c>
    </row>
    <row r="12" spans="1:30" ht="16" customHeight="1" x14ac:dyDescent="0.2">
      <c r="J12" s="40" t="s">
        <v>47</v>
      </c>
      <c r="K12" s="40" t="s">
        <v>38</v>
      </c>
      <c r="L12" s="34">
        <v>0.27723924180086651</v>
      </c>
      <c r="M12" s="35">
        <v>69</v>
      </c>
      <c r="N12" s="35">
        <v>67</v>
      </c>
      <c r="O12" s="36">
        <v>2.361884710283904</v>
      </c>
      <c r="P12" s="34">
        <v>2.1096197415527911E-2</v>
      </c>
    </row>
    <row r="13" spans="1:30" x14ac:dyDescent="0.2">
      <c r="J13" s="40" t="s">
        <v>0</v>
      </c>
      <c r="K13" s="40" t="s">
        <v>26</v>
      </c>
      <c r="L13" s="34">
        <v>0.61012963176638502</v>
      </c>
      <c r="M13" s="35">
        <v>78</v>
      </c>
      <c r="N13" s="35">
        <v>76</v>
      </c>
      <c r="O13" s="36">
        <v>6.7133359123240384</v>
      </c>
      <c r="P13" s="34">
        <v>3.0298612146578904E-9</v>
      </c>
    </row>
    <row r="14" spans="1:30" x14ac:dyDescent="0.2">
      <c r="J14" s="40" t="s">
        <v>0</v>
      </c>
      <c r="K14" s="40" t="s">
        <v>29</v>
      </c>
      <c r="L14" s="34">
        <v>0.57118830536552045</v>
      </c>
      <c r="M14" s="35">
        <v>78</v>
      </c>
      <c r="N14" s="35">
        <v>76</v>
      </c>
      <c r="O14" s="36">
        <v>6.0665065898280099</v>
      </c>
      <c r="P14" s="34">
        <v>4.7346958259937948E-8</v>
      </c>
    </row>
    <row r="15" spans="1:30" x14ac:dyDescent="0.2">
      <c r="J15" s="40" t="s">
        <v>0</v>
      </c>
      <c r="K15" s="40" t="s">
        <v>33</v>
      </c>
      <c r="L15" s="34">
        <v>0.81526990552250178</v>
      </c>
      <c r="M15" s="35">
        <v>78</v>
      </c>
      <c r="N15" s="35">
        <v>76</v>
      </c>
      <c r="O15" s="36">
        <v>12.273509903428959</v>
      </c>
      <c r="P15" s="34">
        <v>1.033317235650551E-19</v>
      </c>
    </row>
    <row r="16" spans="1:30" x14ac:dyDescent="0.2">
      <c r="J16" s="40" t="s">
        <v>0</v>
      </c>
      <c r="K16" s="40" t="s">
        <v>38</v>
      </c>
      <c r="L16" s="34">
        <v>-7.8836368473280075E-3</v>
      </c>
      <c r="M16" s="35">
        <v>69</v>
      </c>
      <c r="N16" s="35">
        <v>67</v>
      </c>
      <c r="O16" s="36">
        <v>-6.4532354150596605E-2</v>
      </c>
      <c r="P16" s="34">
        <v>0.94873850236901269</v>
      </c>
    </row>
    <row r="17" spans="10:16" ht="16" customHeight="1" x14ac:dyDescent="0.2">
      <c r="J17" s="40" t="s">
        <v>0</v>
      </c>
      <c r="K17" s="40" t="s">
        <v>47</v>
      </c>
      <c r="L17" s="34">
        <v>-0.49020791415157622</v>
      </c>
      <c r="M17" s="35">
        <v>71</v>
      </c>
      <c r="N17" s="35">
        <v>69</v>
      </c>
      <c r="O17" s="36">
        <v>-4.67180692952412</v>
      </c>
      <c r="P17" s="34">
        <v>1.4290487182781676E-5</v>
      </c>
    </row>
    <row r="21" spans="10:16" x14ac:dyDescent="0.2">
      <c r="J21" s="24"/>
      <c r="K21" s="24"/>
      <c r="M21" s="25"/>
    </row>
    <row r="22" spans="10:16" x14ac:dyDescent="0.2">
      <c r="J22" s="16"/>
      <c r="K22" s="16"/>
      <c r="M22" s="26"/>
    </row>
    <row r="23" spans="10:16" x14ac:dyDescent="0.2">
      <c r="J23" s="16"/>
      <c r="M23" s="26"/>
    </row>
    <row r="25" spans="10:16" x14ac:dyDescent="0.2">
      <c r="J25" s="16"/>
      <c r="M25" s="26"/>
    </row>
    <row r="26" spans="10:16" x14ac:dyDescent="0.2">
      <c r="J26" s="16"/>
      <c r="M26" s="26"/>
    </row>
    <row r="27" spans="10:16" x14ac:dyDescent="0.2">
      <c r="J27" s="16"/>
      <c r="M27" s="26"/>
    </row>
    <row r="28" spans="10:16" x14ac:dyDescent="0.2">
      <c r="J28" s="16"/>
      <c r="M28" s="26"/>
    </row>
    <row r="29" spans="10:16" x14ac:dyDescent="0.2">
      <c r="J29" s="16"/>
      <c r="M29" s="26"/>
    </row>
    <row r="30" spans="10:16" x14ac:dyDescent="0.2">
      <c r="J30" s="16"/>
      <c r="M30" s="26"/>
    </row>
    <row r="31" spans="10:16" x14ac:dyDescent="0.2">
      <c r="J31" s="16"/>
      <c r="M31" s="26"/>
    </row>
    <row r="32" spans="10:16" x14ac:dyDescent="0.2">
      <c r="J32" s="16"/>
      <c r="M32" s="26"/>
    </row>
    <row r="33" spans="10:13" x14ac:dyDescent="0.2">
      <c r="J33" s="16"/>
      <c r="M33" s="26"/>
    </row>
    <row r="34" spans="10:13" x14ac:dyDescent="0.2">
      <c r="J34" s="16"/>
      <c r="M34" s="26"/>
    </row>
    <row r="35" spans="10:13" x14ac:dyDescent="0.2">
      <c r="J35" s="16"/>
      <c r="M35" s="26"/>
    </row>
    <row r="36" spans="10:13" x14ac:dyDescent="0.2">
      <c r="J36" s="16"/>
      <c r="M36" s="26"/>
    </row>
  </sheetData>
  <conditionalFormatting sqref="B3:C4 E3:G4 B6:C8 E6:G8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G8">
    <cfRule type="colorScale" priority="8">
      <colorScale>
        <cfvo type="num" val="-1"/>
        <cfvo type="num" val="0"/>
        <cfvo type="num" val="1"/>
        <color rgb="FFFF0201"/>
        <color theme="0"/>
        <color theme="3" tint="0.499984740745262"/>
      </colorScale>
    </cfRule>
    <cfRule type="colorScale" priority="9">
      <colorScale>
        <cfvo type="num" val="-1"/>
        <cfvo type="num" val="0"/>
        <cfvo type="num" val="1"/>
        <color rgb="FFFF0201"/>
        <color theme="0"/>
        <color rgb="FF0070C0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9">
    <cfRule type="colorScale" priority="11">
      <colorScale>
        <cfvo type="num" val="0"/>
        <cfvo type="num" val="&quot;0,05&quot;"/>
        <cfvo type="num" val="1"/>
        <color rgb="FF0070C0"/>
        <color theme="0"/>
        <color rgb="FFC00000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:L17">
    <cfRule type="colorScale" priority="87">
      <colorScale>
        <cfvo type="num" val="-1"/>
        <cfvo type="num" val="0"/>
        <cfvo type="num" val="1"/>
        <color rgb="FFFF0201"/>
        <color theme="0"/>
        <color theme="3" tint="0.499984740745262"/>
      </colorScale>
    </cfRule>
    <cfRule type="colorScale" priority="88">
      <colorScale>
        <cfvo type="num" val="-1"/>
        <cfvo type="num" val="0"/>
        <cfvo type="num" val="1"/>
        <color rgb="FFFF0201"/>
        <color theme="0"/>
        <color theme="3" tint="0.499984740745262"/>
      </colorScale>
    </cfRule>
    <cfRule type="colorScale" priority="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2:M23 M25:M36">
    <cfRule type="colorScale" priority="1">
      <colorScale>
        <cfvo type="num" val="0"/>
        <cfvo type="num" val="2.5000000000000001E-2"/>
        <cfvo type="num" val="0.05"/>
        <color theme="3" tint="0.499984740745262"/>
        <color theme="0"/>
        <color rgb="FFFF6161"/>
      </colorScale>
    </cfRule>
    <cfRule type="colorScale" priority="2">
      <colorScale>
        <cfvo type="num" val="0"/>
        <cfvo type="num" val="2.5000000000000001E-2"/>
        <cfvo type="num" val="0.05"/>
        <color theme="3" tint="0.499984740745262"/>
        <color theme="0"/>
        <color rgb="FFFF0201"/>
      </colorScale>
    </cfRule>
    <cfRule type="colorScale" priority="3">
      <colorScale>
        <cfvo type="num" val="0"/>
        <cfvo type="num" val="&quot;0,05&quot;"/>
        <cfvo type="num" val="1"/>
        <color rgb="FF0070C0"/>
        <color theme="0"/>
        <color rgb="FFC00000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P17">
    <cfRule type="colorScale" priority="102">
      <colorScale>
        <cfvo type="num" val="0"/>
        <cfvo type="num" val="2.5000000000000001E-2"/>
        <cfvo type="num" val="0.05"/>
        <color theme="3" tint="0.499984740745262"/>
        <color theme="0"/>
        <color rgb="FFFF6161"/>
      </colorScale>
    </cfRule>
    <cfRule type="colorScale" priority="103">
      <colorScale>
        <cfvo type="num" val="0"/>
        <cfvo type="num" val="2.5000000000000001E-2"/>
        <cfvo type="num" val="0.05"/>
        <color theme="3" tint="0.499984740745262"/>
        <color theme="0"/>
        <color rgb="FFFF0201"/>
      </colorScale>
    </cfRule>
    <cfRule type="colorScale" priority="104">
      <colorScale>
        <cfvo type="num" val="0"/>
        <cfvo type="num" val="&quot;0,05&quot;"/>
        <cfvo type="num" val="1"/>
        <color rgb="FF0070C0"/>
        <color theme="0"/>
        <color rgb="FFC00000"/>
      </colorScale>
    </cfRule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Schmidt</dc:creator>
  <cp:lastModifiedBy>Sebastian Schmidt</cp:lastModifiedBy>
  <dcterms:created xsi:type="dcterms:W3CDTF">2025-06-26T17:40:19Z</dcterms:created>
  <dcterms:modified xsi:type="dcterms:W3CDTF">2025-07-06T10:47:22Z</dcterms:modified>
</cp:coreProperties>
</file>