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22260" windowHeight="12650"/>
  </bookViews>
  <sheets>
    <sheet name="ANSER_DATA" sheetId="1" r:id="rId1"/>
    <sheet name="ANSWER_LIST" sheetId="2" r:id="rId2"/>
  </sheets>
  <definedNames>
    <definedName name="DATA_TOP">ANSER_DATA!$D$8</definedName>
    <definedName name="_xlnm.Print_Area" localSheetId="0">ANSER_DATA!$A$1:$GJ$10</definedName>
    <definedName name="Q1_1_ANS_LIST">ANSWER_LIST!$B$3:$C$10</definedName>
    <definedName name="Q1_17_ANS_LIST">ANSWER_LIST!$P$3:$Q$4</definedName>
    <definedName name="Q1_18_ANS_LIST">ANSWER_LIST!$W$3:$X$8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C9" i="1" l="1"/>
  <c r="GB9" i="1"/>
  <c r="GA9" i="1"/>
  <c r="FZ9" i="1"/>
  <c r="FY9" i="1"/>
  <c r="FX9" i="1"/>
  <c r="FW9" i="1"/>
  <c r="FV9" i="1"/>
  <c r="FU9" i="1"/>
  <c r="FT9" i="1"/>
  <c r="FS9" i="1"/>
  <c r="FR9" i="1"/>
  <c r="FQ9" i="1"/>
  <c r="FP9" i="1"/>
  <c r="FO9" i="1"/>
  <c r="FN9" i="1"/>
  <c r="FM9" i="1"/>
  <c r="FL9" i="1"/>
  <c r="FK9" i="1"/>
  <c r="FJ9" i="1"/>
  <c r="FI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BQ9" i="1"/>
  <c r="BP9" i="1"/>
  <c r="BO9" i="1"/>
  <c r="BN9" i="1"/>
  <c r="BM9" i="1"/>
  <c r="BL9" i="1"/>
  <c r="BK9" i="1"/>
  <c r="BJ9" i="1"/>
  <c r="BI9" i="1"/>
  <c r="BH9" i="1"/>
  <c r="BG9" i="1"/>
  <c r="BF9" i="1"/>
  <c r="BE9" i="1"/>
  <c r="AV9" i="1"/>
  <c r="AT9" i="1"/>
  <c r="AR9" i="1"/>
  <c r="AP9" i="1"/>
  <c r="AN9" i="1"/>
  <c r="AL9" i="1"/>
  <c r="AJ9" i="1"/>
  <c r="L9" i="1" l="1"/>
  <c r="GI9" i="1"/>
  <c r="GH9" i="1"/>
  <c r="GG9" i="1"/>
  <c r="GF9" i="1"/>
  <c r="GE9" i="1"/>
  <c r="GD9" i="1"/>
  <c r="FH9" i="1"/>
  <c r="DR9" i="1"/>
  <c r="DQ9" i="1"/>
  <c r="DP9" i="1"/>
  <c r="DO9" i="1"/>
  <c r="DK9" i="1"/>
  <c r="DG9" i="1"/>
  <c r="DC9" i="1"/>
  <c r="DL9" i="1"/>
  <c r="DH9" i="1"/>
  <c r="DD9" i="1"/>
  <c r="DB9" i="1"/>
  <c r="BD9" i="1"/>
  <c r="DN9" i="1"/>
  <c r="DM9" i="1"/>
  <c r="DJ9" i="1"/>
  <c r="DI9" i="1"/>
  <c r="DF9" i="1"/>
  <c r="DE9" i="1"/>
  <c r="DA9" i="1"/>
  <c r="CZ9" i="1"/>
  <c r="CY9" i="1"/>
  <c r="CX9" i="1"/>
  <c r="CW9" i="1"/>
  <c r="CV9" i="1"/>
  <c r="CU9" i="1"/>
  <c r="CT9" i="1"/>
  <c r="CS9" i="1"/>
  <c r="CR9" i="1"/>
  <c r="CQ9" i="1"/>
  <c r="CP9" i="1"/>
  <c r="CO9" i="1"/>
  <c r="CN9" i="1"/>
  <c r="CM9" i="1"/>
  <c r="CJ9" i="1"/>
  <c r="CI9" i="1"/>
  <c r="CH9" i="1"/>
  <c r="CG9" i="1"/>
  <c r="CF9" i="1"/>
  <c r="CE9" i="1"/>
  <c r="CD9" i="1"/>
  <c r="CC9" i="1"/>
  <c r="CB9" i="1"/>
  <c r="CA9" i="1"/>
  <c r="BZ9" i="1"/>
  <c r="BY9" i="1"/>
  <c r="BX9" i="1"/>
  <c r="BW9" i="1"/>
  <c r="BV9" i="1"/>
  <c r="BU9" i="1"/>
  <c r="BT9" i="1"/>
  <c r="BS9" i="1"/>
  <c r="BR9" i="1"/>
  <c r="AG9" i="1"/>
  <c r="AF9" i="1"/>
  <c r="AE9" i="1"/>
  <c r="AD9" i="1"/>
  <c r="AC9" i="1"/>
  <c r="AB9" i="1"/>
  <c r="AA9" i="1"/>
  <c r="Z9" i="1"/>
  <c r="Y9" i="1"/>
  <c r="X9" i="1"/>
  <c r="W9" i="1"/>
  <c r="V9" i="1"/>
  <c r="U9" i="1"/>
  <c r="T9" i="1"/>
  <c r="S9" i="1"/>
  <c r="R9" i="1"/>
  <c r="Q9" i="1"/>
  <c r="P9" i="1"/>
  <c r="O9" i="1"/>
  <c r="N9" i="1"/>
  <c r="M9" i="1"/>
  <c r="CL9" i="1"/>
  <c r="CK9" i="1"/>
  <c r="BC9" i="1"/>
  <c r="BB9" i="1"/>
  <c r="BA9" i="1"/>
  <c r="AZ9" i="1"/>
  <c r="AY9" i="1"/>
  <c r="AX9" i="1"/>
  <c r="AU9" i="1"/>
  <c r="AS9" i="1"/>
  <c r="AQ9" i="1"/>
  <c r="AO9" i="1"/>
  <c r="AM9" i="1"/>
  <c r="AK9" i="1"/>
  <c r="AI9" i="1"/>
  <c r="AH9" i="1"/>
  <c r="K9" i="1"/>
  <c r="J9" i="1"/>
  <c r="I9" i="1"/>
  <c r="H9" i="1"/>
  <c r="G9" i="1"/>
  <c r="F9" i="1"/>
  <c r="E9" i="1"/>
  <c r="D9" i="1"/>
</calcChain>
</file>

<file path=xl/sharedStrings.xml><?xml version="1.0" encoding="utf-8"?>
<sst xmlns="http://schemas.openxmlformats.org/spreadsheetml/2006/main" count="303" uniqueCount="272">
  <si>
    <t>文部科学省が提案する大学の7つの機能分化について、貴学が目指されている項目すべてにチェックマークをつけてください。
そのうち、最も重視されている項目は、右欄から一つ選んでください。</t>
    <phoneticPr fontId="1"/>
  </si>
  <si>
    <t>幼稚園</t>
  </si>
  <si>
    <t>全学部で実施</t>
  </si>
  <si>
    <t>一部の学部で実施</t>
  </si>
  <si>
    <t>実施していない</t>
  </si>
  <si>
    <t>現在の理事長は、学園の創設者またはその親族である。</t>
  </si>
  <si>
    <t>上記以外である。</t>
  </si>
  <si>
    <t>A: 選挙（教員のみ）</t>
  </si>
  <si>
    <t>B: 選挙（教職員）</t>
  </si>
  <si>
    <t>C: 理事会の選任</t>
  </si>
  <si>
    <t>D: 理事長の指名</t>
  </si>
  <si>
    <t>E: 学長選出委員会及びこれに類する機関</t>
  </si>
  <si>
    <t>F: その他</t>
  </si>
  <si>
    <t>第一部 質問１</t>
    <rPh sb="0" eb="1">
      <t>ダイ</t>
    </rPh>
    <rPh sb="1" eb="3">
      <t>イチブ</t>
    </rPh>
    <rPh sb="4" eb="6">
      <t>シツモン</t>
    </rPh>
    <phoneticPr fontId="1"/>
  </si>
  <si>
    <t>第一部 質問2</t>
    <rPh sb="0" eb="1">
      <t>ダイ</t>
    </rPh>
    <rPh sb="1" eb="3">
      <t>イチブ</t>
    </rPh>
    <rPh sb="4" eb="6">
      <t>シツモン</t>
    </rPh>
    <phoneticPr fontId="1"/>
  </si>
  <si>
    <t>1. 世界的研究・教育拠点</t>
    <phoneticPr fontId="1"/>
  </si>
  <si>
    <t>2. 高度専門職業人養成</t>
    <phoneticPr fontId="1"/>
  </si>
  <si>
    <t>3. 幅広い職業人養成</t>
    <phoneticPr fontId="1"/>
  </si>
  <si>
    <t>4. 総合的教養教育</t>
    <phoneticPr fontId="1"/>
  </si>
  <si>
    <t>5. 特定の専門的分野（芸術、体育等）の教育・研究</t>
    <phoneticPr fontId="1"/>
  </si>
  <si>
    <t>6. 地域の生涯学習機会の拠点</t>
    <phoneticPr fontId="1"/>
  </si>
  <si>
    <t>7. 社会貢献機能
（地域貢献、産学官連携、国際交流等）</t>
    <phoneticPr fontId="1"/>
  </si>
  <si>
    <t>8. 該当するものはない</t>
    <phoneticPr fontId="1"/>
  </si>
  <si>
    <t>最重視する項目</t>
    <rPh sb="0" eb="3">
      <t>サイジュウシ</t>
    </rPh>
    <rPh sb="5" eb="7">
      <t>コウモク</t>
    </rPh>
    <phoneticPr fontId="1"/>
  </si>
  <si>
    <t>学部数</t>
    <rPh sb="0" eb="2">
      <t>ガクブ</t>
    </rPh>
    <rPh sb="2" eb="3">
      <t>スウ</t>
    </rPh>
    <phoneticPr fontId="1"/>
  </si>
  <si>
    <t>学部 入学定員</t>
    <rPh sb="0" eb="2">
      <t>ガクブ</t>
    </rPh>
    <rPh sb="3" eb="5">
      <t>ニュウガク</t>
    </rPh>
    <rPh sb="5" eb="7">
      <t>テイイン</t>
    </rPh>
    <phoneticPr fontId="1"/>
  </si>
  <si>
    <t>学部 収容定員</t>
    <rPh sb="0" eb="2">
      <t>ガクブ</t>
    </rPh>
    <rPh sb="3" eb="5">
      <t>シュウヨウ</t>
    </rPh>
    <rPh sb="5" eb="7">
      <t>テイイン</t>
    </rPh>
    <phoneticPr fontId="1"/>
  </si>
  <si>
    <t>研究科数</t>
    <rPh sb="0" eb="3">
      <t>ケンキュウカ</t>
    </rPh>
    <rPh sb="3" eb="4">
      <t>スウ</t>
    </rPh>
    <phoneticPr fontId="1"/>
  </si>
  <si>
    <t>大学院 入学定員</t>
    <rPh sb="0" eb="3">
      <t>ダイガクイン</t>
    </rPh>
    <rPh sb="4" eb="6">
      <t>ニュウガク</t>
    </rPh>
    <rPh sb="6" eb="8">
      <t>テイイン</t>
    </rPh>
    <phoneticPr fontId="1"/>
  </si>
  <si>
    <t>大学院 収容定員</t>
    <rPh sb="0" eb="3">
      <t>ダイガクイン</t>
    </rPh>
    <rPh sb="4" eb="6">
      <t>シュウヨウ</t>
    </rPh>
    <rPh sb="6" eb="8">
      <t>テイイン</t>
    </rPh>
    <phoneticPr fontId="1"/>
  </si>
  <si>
    <t>学部・研究科数、定員数をご記入ください。 （2016年5月1日現在）</t>
    <phoneticPr fontId="1"/>
  </si>
  <si>
    <t xml:space="preserve">学部 外国人留学生の数 </t>
    <rPh sb="0" eb="2">
      <t>ガクブ</t>
    </rPh>
    <phoneticPr fontId="1"/>
  </si>
  <si>
    <t xml:space="preserve">大学院 外国人留学生の数 </t>
    <rPh sb="0" eb="3">
      <t>ダイガクイン</t>
    </rPh>
    <phoneticPr fontId="1"/>
  </si>
  <si>
    <t>大学院 在籍学生数
（正規学生のみ）</t>
    <rPh sb="0" eb="3">
      <t>ダイガクイン</t>
    </rPh>
    <phoneticPr fontId="1"/>
  </si>
  <si>
    <t>学部 在籍学生数
（正規学生のみ）</t>
    <rPh sb="0" eb="2">
      <t>ガクブ</t>
    </rPh>
    <phoneticPr fontId="1"/>
  </si>
  <si>
    <t>在籍する学生の数をご記入ください。(2016年5月1日現在)</t>
    <phoneticPr fontId="1"/>
  </si>
  <si>
    <t>第一部 質問3</t>
    <rPh sb="0" eb="1">
      <t>ダイ</t>
    </rPh>
    <rPh sb="1" eb="3">
      <t>イチブ</t>
    </rPh>
    <rPh sb="4" eb="6">
      <t>シツモン</t>
    </rPh>
    <phoneticPr fontId="1"/>
  </si>
  <si>
    <t>第一部 質問4</t>
    <rPh sb="0" eb="1">
      <t>ダイ</t>
    </rPh>
    <rPh sb="1" eb="2">
      <t>イチ</t>
    </rPh>
    <rPh sb="2" eb="3">
      <t>ブ</t>
    </rPh>
    <rPh sb="4" eb="6">
      <t>シツモン</t>
    </rPh>
    <phoneticPr fontId="1"/>
  </si>
  <si>
    <t>入学に関する数値をご記入ください。(2015年度に実施した入学試験)</t>
    <phoneticPr fontId="1"/>
  </si>
  <si>
    <t>学部 志願者数</t>
    <rPh sb="0" eb="2">
      <t>ガクブ</t>
    </rPh>
    <phoneticPr fontId="1"/>
  </si>
  <si>
    <t>学部 入学者数
（2016年4月1日）</t>
    <rPh sb="0" eb="2">
      <t>ガクブ</t>
    </rPh>
    <phoneticPr fontId="1"/>
  </si>
  <si>
    <t>大学院 志願者数</t>
    <rPh sb="0" eb="3">
      <t>ダイガクイン</t>
    </rPh>
    <phoneticPr fontId="1"/>
  </si>
  <si>
    <t>大学院 入学者数
（2016年4月1日）</t>
    <rPh sb="0" eb="3">
      <t>ダイガクイン</t>
    </rPh>
    <phoneticPr fontId="1"/>
  </si>
  <si>
    <t>学士</t>
    <rPh sb="0" eb="2">
      <t>ガクシ</t>
    </rPh>
    <phoneticPr fontId="1"/>
  </si>
  <si>
    <t>修士</t>
    <rPh sb="0" eb="2">
      <t>シュウシ</t>
    </rPh>
    <phoneticPr fontId="1"/>
  </si>
  <si>
    <t>課程博士</t>
    <rPh sb="0" eb="2">
      <t>カテイ</t>
    </rPh>
    <rPh sb="2" eb="4">
      <t>ハクシ</t>
    </rPh>
    <phoneticPr fontId="1"/>
  </si>
  <si>
    <t>論文博士</t>
    <rPh sb="0" eb="2">
      <t>ロンブン</t>
    </rPh>
    <rPh sb="2" eb="4">
      <t>ハクシ</t>
    </rPh>
    <phoneticPr fontId="1"/>
  </si>
  <si>
    <t>学位授与に関する数値をご記入ください。
（2015年4月から2016年3月）</t>
    <phoneticPr fontId="1"/>
  </si>
  <si>
    <t>学部卒業生（2016年3月の卒業者）に関する数値をご記入ください。</t>
    <phoneticPr fontId="1"/>
  </si>
  <si>
    <t>第一部 質問5</t>
    <phoneticPr fontId="1"/>
  </si>
  <si>
    <t>第一部 質問6</t>
    <phoneticPr fontId="1"/>
  </si>
  <si>
    <t>卒業率
（2016年3月卒業者/2012年4月入学者）</t>
    <phoneticPr fontId="1"/>
  </si>
  <si>
    <t>卒業者に対する就職率</t>
    <phoneticPr fontId="1"/>
  </si>
  <si>
    <t>就職希望者に対する就職率</t>
    <phoneticPr fontId="1"/>
  </si>
  <si>
    <t>① 附属学校（併設校）の有無について
該当するものを選択してください。</t>
    <phoneticPr fontId="1"/>
  </si>
  <si>
    <t>② 附属校が「あり」の場合、該当するものにチェックを入れてください。
また、附属校の設置時期を選択肢から選んでください。</t>
    <phoneticPr fontId="1"/>
  </si>
  <si>
    <t>設置時期</t>
    <rPh sb="0" eb="2">
      <t>セッチ</t>
    </rPh>
    <rPh sb="2" eb="4">
      <t>ジキ</t>
    </rPh>
    <phoneticPr fontId="1"/>
  </si>
  <si>
    <t>小学校</t>
    <phoneticPr fontId="1"/>
  </si>
  <si>
    <t>中学校</t>
    <phoneticPr fontId="1"/>
  </si>
  <si>
    <t>高等学校</t>
    <phoneticPr fontId="1"/>
  </si>
  <si>
    <t>短期大学</t>
    <phoneticPr fontId="1"/>
  </si>
  <si>
    <t>専門学校</t>
    <phoneticPr fontId="1"/>
  </si>
  <si>
    <t>その他</t>
    <phoneticPr fontId="1"/>
  </si>
  <si>
    <t>「その他」記入欄</t>
    <rPh sb="3" eb="4">
      <t>タ</t>
    </rPh>
    <rPh sb="5" eb="7">
      <t>キニュウ</t>
    </rPh>
    <rPh sb="7" eb="8">
      <t>ラン</t>
    </rPh>
    <phoneticPr fontId="1"/>
  </si>
  <si>
    <t>③ 附属校が「あり」の場合、附属校を設置している目的について、最も適当なものを選択肢を2つ選択してください。</t>
    <phoneticPr fontId="1"/>
  </si>
  <si>
    <t>経営基盤の安定化</t>
    <phoneticPr fontId="1"/>
  </si>
  <si>
    <t>ブランド校化などの経営戦略</t>
    <phoneticPr fontId="1"/>
  </si>
  <si>
    <t>一貫教育などの教育理念の実現</t>
    <phoneticPr fontId="1"/>
  </si>
  <si>
    <t>学校文化の継承</t>
    <phoneticPr fontId="1"/>
  </si>
  <si>
    <t>教育研究活動のため
（たとえば実験校など）</t>
    <phoneticPr fontId="1"/>
  </si>
  <si>
    <t>附属学校（併設校）についてご回答ください。 （2016年5月1日現在）</t>
    <phoneticPr fontId="1"/>
  </si>
  <si>
    <t>①クラス担当制</t>
  </si>
  <si>
    <t>②入学前教育</t>
    <phoneticPr fontId="1"/>
  </si>
  <si>
    <t>③シラバス・チェック</t>
    <phoneticPr fontId="1"/>
  </si>
  <si>
    <t>⑤キャップ制</t>
    <phoneticPr fontId="1"/>
  </si>
  <si>
    <t>⑥GPA（Grade Point Average）制度</t>
    <phoneticPr fontId="1"/>
  </si>
  <si>
    <t>⑦リメディアル教育</t>
    <phoneticPr fontId="1"/>
  </si>
  <si>
    <t>⑧アクティブ・ラーニング
　(体験型学習)</t>
    <phoneticPr fontId="1"/>
  </si>
  <si>
    <t>⑨学習（学修）支援</t>
    <phoneticPr fontId="1"/>
  </si>
  <si>
    <t>⑩学生の活動記録
　(ポートフォリオ)</t>
    <phoneticPr fontId="1"/>
  </si>
  <si>
    <t>⑪ピアサポート制度
　(学生同士の支援制度)</t>
    <phoneticPr fontId="1"/>
  </si>
  <si>
    <t>⑫学生による授業評価アンケート</t>
    <phoneticPr fontId="1"/>
  </si>
  <si>
    <t>⑬卒業生アンケート</t>
    <phoneticPr fontId="1"/>
  </si>
  <si>
    <t>④授業科目のナンバリング</t>
    <phoneticPr fontId="1"/>
  </si>
  <si>
    <t>第一部 質問7</t>
    <phoneticPr fontId="1"/>
  </si>
  <si>
    <t>第一部 質問8</t>
    <phoneticPr fontId="1"/>
  </si>
  <si>
    <t>あてはまる項目を選択してください。(2016年5月1日現在)</t>
    <phoneticPr fontId="1"/>
  </si>
  <si>
    <t>教員に関する数値をご記入ください。(2016年5月1日現在)</t>
    <phoneticPr fontId="1"/>
  </si>
  <si>
    <t>② 大学全体の専任教員数</t>
    <phoneticPr fontId="1"/>
  </si>
  <si>
    <t>① 学部所属の専任教員数</t>
    <phoneticPr fontId="1"/>
  </si>
  <si>
    <t>第一部 質問9</t>
    <phoneticPr fontId="1"/>
  </si>
  <si>
    <t>研究に関する数値をご記入ください。(2016年5月1日現在)</t>
    <phoneticPr fontId="1"/>
  </si>
  <si>
    <t xml:space="preserve">
① 研究所・センター等の数</t>
    <phoneticPr fontId="1"/>
  </si>
  <si>
    <t>② ①に所属する専任教員数(兼任は除く)</t>
    <rPh sb="14" eb="16">
      <t>ケンニン</t>
    </rPh>
    <rPh sb="17" eb="18">
      <t>ノゾ</t>
    </rPh>
    <phoneticPr fontId="1"/>
  </si>
  <si>
    <t>② ①に所属する専任教員数</t>
    <phoneticPr fontId="1"/>
  </si>
  <si>
    <t>国際交流に関する数値をご記入ください。
（①から③は2016年5月1日現在、④から⑧は2015年4月から2016年3月）</t>
    <phoneticPr fontId="1"/>
  </si>
  <si>
    <t xml:space="preserve">①国際交流担当教員数 </t>
    <phoneticPr fontId="1"/>
  </si>
  <si>
    <t>②国際交流担当専任職員数</t>
    <phoneticPr fontId="1"/>
  </si>
  <si>
    <t xml:space="preserve">③海外協定大学数 </t>
    <phoneticPr fontId="1"/>
  </si>
  <si>
    <t>④交換教員・交換研究員数</t>
    <phoneticPr fontId="1"/>
  </si>
  <si>
    <t>派遣</t>
    <rPh sb="0" eb="2">
      <t>ハケン</t>
    </rPh>
    <phoneticPr fontId="1"/>
  </si>
  <si>
    <t>受入れ</t>
    <rPh sb="0" eb="1">
      <t>ウ</t>
    </rPh>
    <rPh sb="1" eb="2">
      <t>イ</t>
    </rPh>
    <phoneticPr fontId="1"/>
  </si>
  <si>
    <t xml:space="preserve">⑤交換留学生数（学部） </t>
    <phoneticPr fontId="1"/>
  </si>
  <si>
    <t xml:space="preserve">⑥交換留学生数（大学院） </t>
    <phoneticPr fontId="1"/>
  </si>
  <si>
    <t xml:space="preserve">⑦海外インターンシップ数（学部） </t>
    <phoneticPr fontId="1"/>
  </si>
  <si>
    <t xml:space="preserve">⑧海外インターンシップ数（大学院） </t>
    <phoneticPr fontId="1"/>
  </si>
  <si>
    <t>第一部 質問10</t>
    <phoneticPr fontId="1"/>
  </si>
  <si>
    <t>公開講座 ・産官学連携に関する数値をご記入ください。</t>
    <phoneticPr fontId="1"/>
  </si>
  <si>
    <t>第一部 質問11</t>
    <phoneticPr fontId="1"/>
  </si>
  <si>
    <t>第一部 質問12</t>
    <phoneticPr fontId="1"/>
  </si>
  <si>
    <t>① 公開講座開催回数
　（2015年4月から2016年3月）</t>
    <phoneticPr fontId="1"/>
  </si>
  <si>
    <t>② 公開講座受講者数
　（2015年4月から2016年3月）</t>
    <phoneticPr fontId="1"/>
  </si>
  <si>
    <t>③ リエゾンオフィス（もしくはこれに類する部署）の専任職員数
　 （2016年5月1日現在）</t>
    <phoneticPr fontId="1"/>
  </si>
  <si>
    <t>第一部 質問13</t>
    <phoneticPr fontId="1"/>
  </si>
  <si>
    <t>① 校地面積</t>
    <phoneticPr fontId="1"/>
  </si>
  <si>
    <t>② 校舎面積</t>
    <phoneticPr fontId="1"/>
  </si>
  <si>
    <t>③ キャンパス数</t>
    <phoneticPr fontId="1"/>
  </si>
  <si>
    <t>校地・校舎に関する数値をご記入ください。　
（2016年5月1日現在）</t>
    <phoneticPr fontId="1"/>
  </si>
  <si>
    <t>第一部 質問14</t>
    <phoneticPr fontId="1"/>
  </si>
  <si>
    <t>職員に関する数値をご記入ください。
（2016年5月1日現在）</t>
    <phoneticPr fontId="1"/>
  </si>
  <si>
    <t xml:space="preserve">① 専任の事務系職員数 </t>
    <phoneticPr fontId="1"/>
  </si>
  <si>
    <t>② ①のうち女性の数</t>
    <phoneticPr fontId="1"/>
  </si>
  <si>
    <t xml:space="preserve">③ 大学全体の専任職員数 </t>
    <phoneticPr fontId="1"/>
  </si>
  <si>
    <t>就職支援に関する数値をご記入ください。
（2015年4月から2016年3月）</t>
    <phoneticPr fontId="1"/>
  </si>
  <si>
    <t>第一部 質問15</t>
    <phoneticPr fontId="1"/>
  </si>
  <si>
    <t>① 大学主催の就職支援ガイダンス・セミナー等開催数</t>
    <phoneticPr fontId="1"/>
  </si>
  <si>
    <t xml:space="preserve">② 国内インターンシップ参加者数 </t>
    <phoneticPr fontId="1"/>
  </si>
  <si>
    <t>③ 就職支援担当部署の専任職員数（2015年5月1日現在）</t>
    <phoneticPr fontId="1"/>
  </si>
  <si>
    <t xml:space="preserve">④ キャリア・コンサルタント等の有資格者数 </t>
    <phoneticPr fontId="1"/>
  </si>
  <si>
    <t>第一部 質問16</t>
    <phoneticPr fontId="1"/>
  </si>
  <si>
    <t>理事・監事・評議員の人数をご記入ください。 
（2016年5月1日現在）</t>
    <phoneticPr fontId="1"/>
  </si>
  <si>
    <t xml:space="preserve">理事 </t>
    <phoneticPr fontId="1"/>
  </si>
  <si>
    <t>監事</t>
    <phoneticPr fontId="1"/>
  </si>
  <si>
    <t>評議員</t>
    <phoneticPr fontId="1"/>
  </si>
  <si>
    <t>理事長について、いずれか該当する方を選択してください。
（私立大学法人のみ回答、2016年5月1日現在）</t>
    <phoneticPr fontId="1"/>
  </si>
  <si>
    <t>理事会運営、学長選任の方法についてご記入ください。
（2015年4月から2016年3月）</t>
    <phoneticPr fontId="1"/>
  </si>
  <si>
    <t>① 理事会の開催数</t>
    <phoneticPr fontId="1"/>
  </si>
  <si>
    <t xml:space="preserve">③ 学長の選任方法
　（いずれか一つを選択） </t>
    <phoneticPr fontId="1"/>
  </si>
  <si>
    <t>「その他」記入欄</t>
    <rPh sb="3" eb="4">
      <t>タ</t>
    </rPh>
    <rPh sb="5" eb="7">
      <t>キニュウ</t>
    </rPh>
    <rPh sb="7" eb="8">
      <t>ラン</t>
    </rPh>
    <phoneticPr fontId="1"/>
  </si>
  <si>
    <t>第一部 質問17</t>
    <phoneticPr fontId="1"/>
  </si>
  <si>
    <t>計画策定・評価・IR（Institutional Research）に関する数値をご記入ください。
（2016年5月1日現在）</t>
    <phoneticPr fontId="1"/>
  </si>
  <si>
    <t>「あり」の場合の名称</t>
    <rPh sb="5" eb="7">
      <t>バアイ</t>
    </rPh>
    <rPh sb="8" eb="10">
      <t>メイショウ</t>
    </rPh>
    <phoneticPr fontId="1"/>
  </si>
  <si>
    <t>② 計画策定担当者数</t>
    <phoneticPr fontId="1"/>
  </si>
  <si>
    <t>教員</t>
    <phoneticPr fontId="1"/>
  </si>
  <si>
    <t>職員</t>
    <phoneticPr fontId="1"/>
  </si>
  <si>
    <t xml:space="preserve">③ 評価を専門に担当する部署 </t>
    <phoneticPr fontId="1"/>
  </si>
  <si>
    <t>① 計画策定を専門に担当する部署</t>
    <phoneticPr fontId="1"/>
  </si>
  <si>
    <t>② 理事の職務分担の有無</t>
    <phoneticPr fontId="1"/>
  </si>
  <si>
    <t>④ 評価担当者数</t>
    <phoneticPr fontId="1"/>
  </si>
  <si>
    <t>⑤ IRを専門に担当する部署</t>
    <phoneticPr fontId="1"/>
  </si>
  <si>
    <t>⑥ IR担当者数</t>
    <phoneticPr fontId="1"/>
  </si>
  <si>
    <t>第一部 質問1８</t>
    <phoneticPr fontId="1"/>
  </si>
  <si>
    <t>財務に関する数値をご記入ください。 
（2015年4月から2016年3月）</t>
    <phoneticPr fontId="1"/>
  </si>
  <si>
    <t xml:space="preserve">② 教育研究経費 </t>
    <phoneticPr fontId="1"/>
  </si>
  <si>
    <t xml:space="preserve">③ 収入 
（私立大学の場合は帰属収入） </t>
    <phoneticPr fontId="1"/>
  </si>
  <si>
    <t xml:space="preserve">① 経常経費
（私立大学の場合は経常費用） </t>
    <phoneticPr fontId="1"/>
  </si>
  <si>
    <t>第一部 質問1９</t>
    <phoneticPr fontId="1"/>
  </si>
  <si>
    <t>第一部 質問２０</t>
    <phoneticPr fontId="1"/>
  </si>
  <si>
    <t>第二部</t>
    <rPh sb="0" eb="1">
      <t>ダイ</t>
    </rPh>
    <rPh sb="1" eb="2">
      <t>ニ</t>
    </rPh>
    <rPh sb="2" eb="3">
      <t>ブ</t>
    </rPh>
    <phoneticPr fontId="1"/>
  </si>
  <si>
    <t>役職名</t>
    <rPh sb="0" eb="3">
      <t>ヤクショクメイ</t>
    </rPh>
    <phoneticPr fontId="1"/>
  </si>
  <si>
    <t>教育に関することについてご記入ください。</t>
    <phoneticPr fontId="1"/>
  </si>
  <si>
    <t>第二部 質問１</t>
    <rPh sb="4" eb="6">
      <t>シツモン</t>
    </rPh>
    <phoneticPr fontId="1"/>
  </si>
  <si>
    <t>② 学位授与方針（ディプロマポリシー） に基づく人材を輩出している</t>
    <phoneticPr fontId="1"/>
  </si>
  <si>
    <t>④ 教員組織は適切に配置されている</t>
    <phoneticPr fontId="1"/>
  </si>
  <si>
    <t>⑤ FD（教員の能力向上・資質開発）は十分に機能している</t>
    <phoneticPr fontId="1"/>
  </si>
  <si>
    <t>① 教育課程方針（カリキュラムポリシー） に基づく教育が行われている</t>
    <phoneticPr fontId="1"/>
  </si>
  <si>
    <t>③ 教育組織は適切に整備されている</t>
    <phoneticPr fontId="1"/>
  </si>
  <si>
    <t>学生支援に関することについてご記入ください。</t>
    <phoneticPr fontId="1"/>
  </si>
  <si>
    <t>① 学習支援は十分に機能している</t>
    <phoneticPr fontId="1"/>
  </si>
  <si>
    <t>② 留学支援（派遣・受入）は十分に機能している</t>
    <phoneticPr fontId="1"/>
  </si>
  <si>
    <t>③ キャリア（就職・進路）支援は十分に機能している</t>
    <phoneticPr fontId="1"/>
  </si>
  <si>
    <t>⑤ 学生への経済的支援（奨学金等）は十分に機能している</t>
    <phoneticPr fontId="1"/>
  </si>
  <si>
    <t>⑥ 学生への精神的支援は十分に機能している</t>
    <phoneticPr fontId="1"/>
  </si>
  <si>
    <t>④ 正課外活動（クラブ・サークル活動等）への支援は十分に機能している</t>
    <phoneticPr fontId="1"/>
  </si>
  <si>
    <t>第二部 質問２</t>
    <phoneticPr fontId="1"/>
  </si>
  <si>
    <t>研究に関することについてご記入ください。</t>
    <phoneticPr fontId="1"/>
  </si>
  <si>
    <t>① 研究活動は活発である</t>
    <phoneticPr fontId="1"/>
  </si>
  <si>
    <t>② 国際的水準の研究が行われている</t>
    <phoneticPr fontId="1"/>
  </si>
  <si>
    <t>③ 研究者養成・研究者確保はできている</t>
    <phoneticPr fontId="1"/>
  </si>
  <si>
    <t>④ 研究の支援体制・システムは十分に機能している</t>
    <phoneticPr fontId="1"/>
  </si>
  <si>
    <t>⑤ 研究施設・設備は適切に整備されている</t>
    <phoneticPr fontId="1"/>
  </si>
  <si>
    <t>社会貢献に関することについてご記入ください。</t>
    <phoneticPr fontId="1"/>
  </si>
  <si>
    <t>① 産学連携は十分に機能している</t>
    <phoneticPr fontId="1"/>
  </si>
  <si>
    <t>② 地域連携は十分に機能している</t>
    <phoneticPr fontId="1"/>
  </si>
  <si>
    <t>③ 国際貢献など、広く社会に対して貢献活動は十分に機能している</t>
    <phoneticPr fontId="1"/>
  </si>
  <si>
    <t>第二部 質問３</t>
    <phoneticPr fontId="1"/>
  </si>
  <si>
    <t>第二部 質問４</t>
    <phoneticPr fontId="1"/>
  </si>
  <si>
    <t>④ 地元地域に密着した貢献活動は十分の機能している（公開講座等）</t>
    <phoneticPr fontId="1"/>
  </si>
  <si>
    <t>第二部 質問５</t>
    <phoneticPr fontId="1"/>
  </si>
  <si>
    <t>管理運営（マネジメント）に関することについてご記入ください。</t>
    <phoneticPr fontId="1"/>
  </si>
  <si>
    <t>① 大学の理念・ビジョンに基づいた運営がされている</t>
    <phoneticPr fontId="1"/>
  </si>
  <si>
    <t>② 中長期計画は着実に実行されている</t>
    <phoneticPr fontId="1"/>
  </si>
  <si>
    <t>③ 教職員の人事が適切に行われている</t>
    <phoneticPr fontId="1"/>
  </si>
  <si>
    <t>④ 管理運営（事務組織、センター組織等）組織の見直し（改組・再編）が適切に行われている</t>
    <phoneticPr fontId="1"/>
  </si>
  <si>
    <t>⑤ 予算の適切な配分が行われている</t>
    <phoneticPr fontId="1"/>
  </si>
  <si>
    <t>ガバナンス・リーダーシップに関することについてご記入ください。</t>
    <phoneticPr fontId="1"/>
  </si>
  <si>
    <t>① 大学の改革のために理事会は機能している</t>
    <phoneticPr fontId="1"/>
  </si>
  <si>
    <t>② 大学の適切な運営をするために監事システムは機能している</t>
    <phoneticPr fontId="1"/>
  </si>
  <si>
    <t>③ 学長は、理事会において大学の代表としての影響力を発揮している</t>
    <phoneticPr fontId="1"/>
  </si>
  <si>
    <t>④ 学長がリーダーシップを発揮できる組織風土がある</t>
    <phoneticPr fontId="1"/>
  </si>
  <si>
    <t>⑤ 学長は、実質的な権限を持ち、それを行使している</t>
    <phoneticPr fontId="1"/>
  </si>
  <si>
    <t>⑥ 学長のリーダーシップの下、執行部が中心となって大学政策を企画立案・実行している</t>
    <phoneticPr fontId="1"/>
  </si>
  <si>
    <t>大学外部の動向等に関することについてご記入ください</t>
    <phoneticPr fontId="1"/>
  </si>
  <si>
    <t>① 中教審答申等、高等教育政策の動向は、大学の経営方針に影響を与えている</t>
    <phoneticPr fontId="1"/>
  </si>
  <si>
    <t>② 認証評価機関が設定する評価項目は、大学の経営方針に影響を与えている</t>
    <phoneticPr fontId="1"/>
  </si>
  <si>
    <t>③ 文部科学省等による競争的資金配分は、大学の経営方針に影響を与えている</t>
    <phoneticPr fontId="1"/>
  </si>
  <si>
    <t>④ ステークホルダー（受験生・保護者・卒業者・企業等）は、大学の経営方針に影響を与えている</t>
    <phoneticPr fontId="1"/>
  </si>
  <si>
    <t>⑤ マスコミは、大学の経営方針に影響を与えている</t>
    <phoneticPr fontId="1"/>
  </si>
  <si>
    <t>⑥ 政治・法律的な環境（法律や規制、税制等）は、大学の経営方針に影響を与えている</t>
    <phoneticPr fontId="1"/>
  </si>
  <si>
    <t>⑦ 経済的な環境（景気動向等）は、大学の経営方針に影響を与えている</t>
    <phoneticPr fontId="1"/>
  </si>
  <si>
    <t>⑧ 社会的な環境（少子高齢化やライフスタイルの変化等）は、大学の経営方針に影響を与えている</t>
    <phoneticPr fontId="1"/>
  </si>
  <si>
    <t>⑨ 技術的な環境（情報通信技術等）は、大学の経営方針に影響を与えている</t>
    <phoneticPr fontId="1"/>
  </si>
  <si>
    <t>⑩ 国際的な環境（グローバル化の進展等）は、大学の経営方針に影響を与えている</t>
    <phoneticPr fontId="1"/>
  </si>
  <si>
    <t>第二部 質問６</t>
    <phoneticPr fontId="1"/>
  </si>
  <si>
    <t>第三部</t>
    <rPh sb="0" eb="1">
      <t>ダイ</t>
    </rPh>
    <rPh sb="1" eb="2">
      <t>サン</t>
    </rPh>
    <rPh sb="2" eb="3">
      <t>ブ</t>
    </rPh>
    <phoneticPr fontId="1"/>
  </si>
  <si>
    <t>貴学では、どの評価基準がどの程度重要だと思われますか。
記入例を参考にして、回答欄のあてはまる箇所に、それぞれ一つだけチェックを入れてください。</t>
    <phoneticPr fontId="1"/>
  </si>
  <si>
    <t>左：社会的責任
右：持続的成長</t>
    <rPh sb="0" eb="1">
      <t>ヒダリ</t>
    </rPh>
    <rPh sb="2" eb="5">
      <t>シャカイテキ</t>
    </rPh>
    <rPh sb="5" eb="7">
      <t>セキニン</t>
    </rPh>
    <rPh sb="8" eb="9">
      <t>ミギ</t>
    </rPh>
    <phoneticPr fontId="1"/>
  </si>
  <si>
    <t>左：社会的責任
右：個性の発揮</t>
    <rPh sb="0" eb="1">
      <t>ヒダリ</t>
    </rPh>
    <rPh sb="2" eb="5">
      <t>シャカイテキ</t>
    </rPh>
    <rPh sb="5" eb="7">
      <t>セキニン</t>
    </rPh>
    <rPh sb="8" eb="9">
      <t>ミギ</t>
    </rPh>
    <phoneticPr fontId="1"/>
  </si>
  <si>
    <t>左：持続的成長
右：個性の発揮</t>
    <rPh sb="0" eb="1">
      <t>ヒダリ</t>
    </rPh>
    <rPh sb="8" eb="9">
      <t>ミギ</t>
    </rPh>
    <phoneticPr fontId="1"/>
  </si>
  <si>
    <t>第二部 質問７</t>
    <phoneticPr fontId="1"/>
  </si>
  <si>
    <t>第三部 質問１</t>
    <rPh sb="1" eb="2">
      <t>サン</t>
    </rPh>
    <phoneticPr fontId="1"/>
  </si>
  <si>
    <t>第三部 質問２</t>
    <rPh sb="1" eb="2">
      <t>サン</t>
    </rPh>
    <phoneticPr fontId="1"/>
  </si>
  <si>
    <t>「社会的責任」の視点からみて、各機能はどの程度重要だと思われますか。
いずれの機能も重要という見方もあるとは思いますが、貴学の状況に応じて、ここでは「社会的責任」を意識した評価をお願いいたします。回答欄のあてはまる箇所に、それぞれ一つだけチェックを入れてください。</t>
    <phoneticPr fontId="1"/>
  </si>
  <si>
    <t>1: 教育</t>
    <phoneticPr fontId="1"/>
  </si>
  <si>
    <t>2: 学生支援</t>
    <phoneticPr fontId="1"/>
  </si>
  <si>
    <t>3: 研究</t>
    <phoneticPr fontId="1"/>
  </si>
  <si>
    <t>4: 社会貢献</t>
    <phoneticPr fontId="1"/>
  </si>
  <si>
    <t>5: 管理運営</t>
    <phoneticPr fontId="1"/>
  </si>
  <si>
    <t>6: ガバナンス・リーダーシップ</t>
    <phoneticPr fontId="1"/>
  </si>
  <si>
    <t>第三部 質問3</t>
    <rPh sb="1" eb="2">
      <t>サン</t>
    </rPh>
    <phoneticPr fontId="1"/>
  </si>
  <si>
    <t>「持続的成長」の視点からみて、各機能はどの程度重要だと思われますか。
いずれの機能も重要という見方もあるとは思いますが、貴学の状況に応じて、ここでは「持続的成長」を意識した評価をお願いいたします。回答欄のあてはまる箇所に、それぞれ一つだけチェックを入れてください。</t>
    <phoneticPr fontId="1"/>
  </si>
  <si>
    <t>第三部 質問４</t>
    <rPh sb="1" eb="2">
      <t>サン</t>
    </rPh>
    <phoneticPr fontId="1"/>
  </si>
  <si>
    <t>「個性の発揮」の視点からみて、各機能はどの程度重要だと思われますか。
いずれの機能も重要という見方もあるとは思いますが、貴学の状況に応じて、ここでは「個性の発揮」を意識した評価をお願いいたします。回答欄のあてはまる箇所に、それぞれ一つだけチェックを入れてください。</t>
    <phoneticPr fontId="1"/>
  </si>
  <si>
    <t>第三部 最終質問</t>
    <rPh sb="4" eb="6">
      <t>サイシュウ</t>
    </rPh>
    <phoneticPr fontId="1"/>
  </si>
  <si>
    <t>貴学名</t>
    <phoneticPr fontId="1"/>
  </si>
  <si>
    <t>部署・役職名</t>
    <phoneticPr fontId="1"/>
  </si>
  <si>
    <t>お名前</t>
    <phoneticPr fontId="1"/>
  </si>
  <si>
    <t>メールアドレス</t>
    <phoneticPr fontId="1"/>
  </si>
  <si>
    <t>個別報告</t>
    <phoneticPr fontId="1"/>
  </si>
  <si>
    <t>インタビューの可否</t>
    <phoneticPr fontId="1"/>
  </si>
  <si>
    <t>ご回答内容について事務的に確認が必要な場合のみ、Eメールでご連絡させていただくことがありますので、ご担当者のご連絡先等をご記入ください。
なお、第三部の回答によって、貴学は教育・研究等の各機能をどれぐらい重要と捉えておられるのかがわかります。
そして第二部の5段階評価による自己評価結果と合わせて分析することによって、大学経営の総合評価（自己評価）を数値で算出することができます。
これらの結果について、簡単な解説を含む個別の報告をご希望の場合、また、上記の総合評価結果の解説も含めた貴学の大学経営改革について インタビューにご協力いただける場合は、その旨もご記入いただけると有り難く存じます。</t>
    <phoneticPr fontId="1"/>
  </si>
  <si>
    <t>1. 世界的研究・教育拠点</t>
    <phoneticPr fontId="1"/>
  </si>
  <si>
    <t>2. 高度専門職業人養成</t>
    <phoneticPr fontId="1"/>
  </si>
  <si>
    <t>3. 幅広い職業人養成</t>
    <phoneticPr fontId="1"/>
  </si>
  <si>
    <t>4. 総合的教養教育</t>
    <phoneticPr fontId="1"/>
  </si>
  <si>
    <t>5. 特定の専門的分野（芸術、体育等）の教育・研究</t>
    <phoneticPr fontId="1"/>
  </si>
  <si>
    <t>6. 地域の生涯学習機会の拠点</t>
    <phoneticPr fontId="1"/>
  </si>
  <si>
    <t>7. 社会貢献機能（地域貢献、産学官連携、国際交流等）</t>
    <phoneticPr fontId="1"/>
  </si>
  <si>
    <t>8. 該当するものはない</t>
    <phoneticPr fontId="1"/>
  </si>
  <si>
    <t>1: 大学の前に設置された</t>
    <rPh sb="3" eb="5">
      <t>ダイガク</t>
    </rPh>
    <rPh sb="6" eb="7">
      <t>マエ</t>
    </rPh>
    <rPh sb="8" eb="10">
      <t>セッチ</t>
    </rPh>
    <phoneticPr fontId="1"/>
  </si>
  <si>
    <t>2: 大学の後に設置された</t>
    <rPh sb="3" eb="5">
      <t>ダイガク</t>
    </rPh>
    <rPh sb="6" eb="7">
      <t>アト</t>
    </rPh>
    <rPh sb="8" eb="10">
      <t>セッチ</t>
    </rPh>
    <phoneticPr fontId="1"/>
  </si>
  <si>
    <t>3: ほぼ同時（同年度内）に設置された</t>
    <rPh sb="5" eb="7">
      <t>ドウジ</t>
    </rPh>
    <rPh sb="8" eb="11">
      <t>ドウネンド</t>
    </rPh>
    <rPh sb="11" eb="12">
      <t>ナイ</t>
    </rPh>
    <rPh sb="14" eb="16">
      <t>セッチ</t>
    </rPh>
    <phoneticPr fontId="1"/>
  </si>
  <si>
    <t>強くそう思う</t>
    <rPh sb="0" eb="1">
      <t>ツヨ</t>
    </rPh>
    <rPh sb="4" eb="5">
      <t>オモ</t>
    </rPh>
    <phoneticPr fontId="1"/>
  </si>
  <si>
    <t>そう思う</t>
    <rPh sb="2" eb="3">
      <t>オモ</t>
    </rPh>
    <phoneticPr fontId="1"/>
  </si>
  <si>
    <t>どちらともいえない</t>
    <phoneticPr fontId="1"/>
  </si>
  <si>
    <t>あまりそう思わない</t>
    <rPh sb="5" eb="6">
      <t>オモ</t>
    </rPh>
    <phoneticPr fontId="1"/>
  </si>
  <si>
    <t>左の項目が絶対に重要</t>
    <rPh sb="0" eb="1">
      <t>ヒダリ</t>
    </rPh>
    <rPh sb="2" eb="4">
      <t>コウモク</t>
    </rPh>
    <rPh sb="5" eb="7">
      <t>ゼッタイ</t>
    </rPh>
    <rPh sb="8" eb="10">
      <t>ジュウヨウ</t>
    </rPh>
    <phoneticPr fontId="1"/>
  </si>
  <si>
    <t>左の項目がかなり重要</t>
    <rPh sb="0" eb="1">
      <t>ヒダリ</t>
    </rPh>
    <rPh sb="2" eb="4">
      <t>コウモク</t>
    </rPh>
    <rPh sb="8" eb="10">
      <t>ジュウヨウ</t>
    </rPh>
    <phoneticPr fontId="1"/>
  </si>
  <si>
    <t>左の項目が重要</t>
    <rPh sb="0" eb="1">
      <t>ヒダリ</t>
    </rPh>
    <rPh sb="2" eb="4">
      <t>コウモク</t>
    </rPh>
    <rPh sb="5" eb="7">
      <t>ジュウヨウ</t>
    </rPh>
    <phoneticPr fontId="1"/>
  </si>
  <si>
    <t>左の項目がやや重要</t>
    <rPh sb="0" eb="1">
      <t>ヒダリ</t>
    </rPh>
    <rPh sb="2" eb="4">
      <t>コウモク</t>
    </rPh>
    <rPh sb="7" eb="9">
      <t>ジュウヨウ</t>
    </rPh>
    <phoneticPr fontId="1"/>
  </si>
  <si>
    <t>両方同じぐらい重要</t>
    <rPh sb="0" eb="2">
      <t>リョウホウ</t>
    </rPh>
    <rPh sb="2" eb="3">
      <t>オナ</t>
    </rPh>
    <rPh sb="7" eb="9">
      <t>ジュウヨウ</t>
    </rPh>
    <phoneticPr fontId="1"/>
  </si>
  <si>
    <t>右の項目がやや重要</t>
    <rPh sb="0" eb="1">
      <t>ミギ</t>
    </rPh>
    <rPh sb="2" eb="4">
      <t>コウモク</t>
    </rPh>
    <rPh sb="7" eb="9">
      <t>ジュウヨウ</t>
    </rPh>
    <phoneticPr fontId="1"/>
  </si>
  <si>
    <t>右の項目が重要</t>
    <rPh sb="0" eb="1">
      <t>ミギ</t>
    </rPh>
    <rPh sb="2" eb="4">
      <t>コウモク</t>
    </rPh>
    <rPh sb="5" eb="7">
      <t>ジュウヨウ</t>
    </rPh>
    <phoneticPr fontId="1"/>
  </si>
  <si>
    <t>右の項目がかなり重要</t>
    <rPh sb="0" eb="1">
      <t>ミギ</t>
    </rPh>
    <rPh sb="2" eb="4">
      <t>コウモク</t>
    </rPh>
    <rPh sb="8" eb="10">
      <t>ジュウヨウ</t>
    </rPh>
    <phoneticPr fontId="1"/>
  </si>
  <si>
    <t>右の項目が絶対に重要</t>
    <rPh sb="0" eb="1">
      <t>ミギ</t>
    </rPh>
    <rPh sb="2" eb="4">
      <t>コウモク</t>
    </rPh>
    <rPh sb="5" eb="7">
      <t>ゼッタイ</t>
    </rPh>
    <rPh sb="8" eb="10">
      <t>ジュウヨウ</t>
    </rPh>
    <phoneticPr fontId="1"/>
  </si>
  <si>
    <t>とても重要</t>
    <rPh sb="3" eb="5">
      <t>ジュウヨウ</t>
    </rPh>
    <phoneticPr fontId="1"/>
  </si>
  <si>
    <t>重要</t>
    <rPh sb="0" eb="2">
      <t>ジュウヨウ</t>
    </rPh>
    <phoneticPr fontId="1"/>
  </si>
  <si>
    <t>普通</t>
    <rPh sb="0" eb="2">
      <t>フツウ</t>
    </rPh>
    <phoneticPr fontId="1"/>
  </si>
  <si>
    <t>あまり重要ではない</t>
    <rPh sb="3" eb="5">
      <t>ジュウヨウ</t>
    </rPh>
    <phoneticPr fontId="1"/>
  </si>
  <si>
    <t>まったく重要ではない</t>
    <rPh sb="4" eb="6">
      <t>ジュウヨウ</t>
    </rPh>
    <phoneticPr fontId="1"/>
  </si>
  <si>
    <t>まったくそう思わない</t>
    <rPh sb="6" eb="7">
      <t>オモ</t>
    </rPh>
    <phoneticPr fontId="1"/>
  </si>
  <si>
    <t>回答者ID</t>
    <rPh sb="0" eb="2">
      <t>カイトウ</t>
    </rPh>
    <rPh sb="2" eb="3">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</si>
</sst>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scheme val="minor"/>
    </font>
    <font>
      <sz val="6"/>
      <name val="游ゴシック"/>
      <family val="3"/>
      <charset val="128"/>
      <scheme val="minor"/>
    </font>
    <font>
      <b/>
      <sz val="11"/>
      <color theme="0"/>
      <name val="游ゴシック"/>
      <family val="3"/>
      <charset val="128"/>
      <scheme val="minor"/>
    </font>
    <font>
      <sz val="8"/>
      <color theme="1"/>
      <name val="游ゴシック"/>
      <family val="2"/>
      <scheme val="minor"/>
    </font>
    <font>
      <sz val="8"/>
      <color theme="1"/>
      <name val="游ゴシック"/>
      <family val="3"/>
      <charset val="128"/>
      <scheme val="minor"/>
    </font>
    <font>
      <sz val="9"/>
      <color theme="1"/>
      <name val="游ゴシック"/>
      <family val="2"/>
      <scheme val="minor"/>
    </font>
    <font>
      <sz val="9"/>
      <color theme="1"/>
      <name val="游ゴシック"/>
      <family val="3"/>
      <charset val="128"/>
      <scheme val="minor"/>
    </font>
    <font>
      <sz val="8"/>
      <color rgb="FF333333"/>
      <name val="游ゴシック"/>
      <family val="3"/>
      <charset val="128"/>
      <scheme val="minor"/>
    </font>
    <font>
      <sz val="6"/>
      <color theme="1"/>
      <name val="游ゴシック"/>
      <family val="2"/>
      <scheme val="minor"/>
    </font>
    <font>
      <sz val="6"/>
      <color theme="1"/>
      <name val="游ゴシック"/>
      <family val="3"/>
      <charset val="128"/>
      <scheme val="minor"/>
    </font>
    <font>
      <b/>
      <sz val="10"/>
      <color theme="0"/>
      <name val="游ゴシック"/>
      <family val="3"/>
      <charset val="128"/>
      <scheme val="minor"/>
    </font>
    <font>
      <sz val="11"/>
      <color theme="0"/>
      <name val="游ゴシック"/>
      <family val="2"/>
      <scheme val="minor"/>
    </font>
    <font>
      <sz val="10"/>
      <color theme="1"/>
      <name val="游ゴシック"/>
      <family val="2"/>
      <scheme val="minor"/>
    </font>
  </fonts>
  <fills count="6">
    <fill>
      <patternFill patternType="none"/>
    </fill>
    <fill>
      <patternFill patternType="gray125"/>
    </fill>
    <fill>
      <patternFill patternType="solid">
        <fgColor rgb="FF00B0F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22">
    <xf numFmtId="0" fontId="0" fillId="0" borderId="0" xfId="0"/>
    <xf numFmtId="0" fontId="0" fillId="0" borderId="0" xfId="0" applyBorder="1" applyAlignment="1">
      <alignment horizontal="right" vertical="center"/>
    </xf>
    <xf numFmtId="0" fontId="2" fillId="0" borderId="0" xfId="0" applyFont="1" applyFill="1" applyBorder="1" applyAlignment="1">
      <alignment horizontal="right" vertical="center"/>
    </xf>
    <xf numFmtId="0" fontId="5" fillId="0" borderId="0" xfId="0" applyFont="1"/>
    <xf numFmtId="0" fontId="6" fillId="0" borderId="0" xfId="0" applyFont="1"/>
    <xf numFmtId="0" fontId="3" fillId="0" borderId="1" xfId="0" applyFont="1" applyBorder="1" applyAlignment="1">
      <alignment vertical="center"/>
    </xf>
    <xf numFmtId="0" fontId="0" fillId="0" borderId="1" xfId="0" applyBorder="1"/>
    <xf numFmtId="0" fontId="4" fillId="0" borderId="7" xfId="0" applyFont="1" applyFill="1" applyBorder="1" applyAlignment="1">
      <alignment wrapText="1" shrinkToFit="1"/>
    </xf>
    <xf numFmtId="0" fontId="4" fillId="0" borderId="2" xfId="0" applyFont="1" applyFill="1" applyBorder="1" applyAlignment="1">
      <alignment horizontal="left" vertical="center" wrapText="1" shrinkToFit="1"/>
    </xf>
    <xf numFmtId="0" fontId="3" fillId="0" borderId="2" xfId="0" applyFont="1" applyBorder="1" applyAlignment="1">
      <alignment horizontal="left" vertical="center" wrapText="1"/>
    </xf>
    <xf numFmtId="0" fontId="0" fillId="0" borderId="5" xfId="0" applyBorder="1"/>
    <xf numFmtId="0" fontId="0" fillId="0" borderId="6" xfId="0" applyBorder="1"/>
    <xf numFmtId="0" fontId="3" fillId="4" borderId="8"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7" xfId="0" applyFont="1" applyFill="1" applyBorder="1" applyAlignment="1">
      <alignment shrinkToFit="1"/>
    </xf>
    <xf numFmtId="0" fontId="4" fillId="4" borderId="7" xfId="0" applyFont="1" applyFill="1" applyBorder="1" applyAlignment="1">
      <alignment shrinkToFit="1"/>
    </xf>
    <xf numFmtId="0" fontId="4" fillId="4" borderId="7" xfId="0" applyFont="1" applyFill="1" applyBorder="1" applyAlignment="1">
      <alignment wrapText="1" shrinkToFit="1"/>
    </xf>
    <xf numFmtId="0" fontId="3" fillId="4" borderId="3" xfId="0" applyFont="1" applyFill="1" applyBorder="1" applyAlignment="1">
      <alignment horizontal="left" vertical="center" wrapText="1"/>
    </xf>
    <xf numFmtId="0" fontId="4" fillId="4" borderId="8" xfId="0" applyFont="1" applyFill="1" applyBorder="1" applyAlignment="1">
      <alignment horizontal="left" vertical="center" wrapText="1"/>
    </xf>
    <xf numFmtId="0" fontId="3" fillId="4" borderId="8" xfId="0" applyFont="1" applyFill="1" applyBorder="1" applyAlignment="1">
      <alignment vertical="center"/>
    </xf>
    <xf numFmtId="0" fontId="0" fillId="4" borderId="8" xfId="0" applyFill="1" applyBorder="1"/>
    <xf numFmtId="0" fontId="4" fillId="4" borderId="8" xfId="0" applyFont="1" applyFill="1" applyBorder="1" applyAlignment="1">
      <alignment horizontal="left" vertical="center"/>
    </xf>
    <xf numFmtId="0" fontId="4" fillId="4" borderId="9" xfId="0" applyFont="1" applyFill="1" applyBorder="1" applyAlignment="1">
      <alignment shrinkToFit="1"/>
    </xf>
    <xf numFmtId="0" fontId="4" fillId="4" borderId="10" xfId="0" applyFont="1" applyFill="1" applyBorder="1" applyAlignment="1">
      <alignment shrinkToFit="1"/>
    </xf>
    <xf numFmtId="0" fontId="4" fillId="4" borderId="11" xfId="0" applyFont="1" applyFill="1" applyBorder="1" applyAlignment="1">
      <alignment shrinkToFit="1"/>
    </xf>
    <xf numFmtId="0" fontId="3" fillId="4" borderId="7" xfId="0" applyFont="1" applyFill="1" applyBorder="1" applyAlignment="1">
      <alignment horizontal="left" wrapText="1"/>
    </xf>
    <xf numFmtId="0" fontId="4" fillId="4" borderId="9" xfId="0" applyFont="1" applyFill="1" applyBorder="1" applyAlignment="1">
      <alignment wrapText="1" shrinkToFit="1"/>
    </xf>
    <xf numFmtId="0" fontId="7" fillId="4" borderId="1" xfId="0" applyFont="1" applyFill="1" applyBorder="1"/>
    <xf numFmtId="0" fontId="4" fillId="4" borderId="1" xfId="0" applyFont="1" applyFill="1" applyBorder="1" applyAlignment="1">
      <alignment wrapText="1" shrinkToFit="1"/>
    </xf>
    <xf numFmtId="0" fontId="3" fillId="4" borderId="1" xfId="0" applyFont="1" applyFill="1" applyBorder="1"/>
    <xf numFmtId="0" fontId="4" fillId="4" borderId="1" xfId="0" applyFont="1" applyFill="1" applyBorder="1" applyAlignment="1">
      <alignment shrinkToFit="1"/>
    </xf>
    <xf numFmtId="0" fontId="0" fillId="4" borderId="3" xfId="0" applyFill="1" applyBorder="1"/>
    <xf numFmtId="0" fontId="0" fillId="4" borderId="2" xfId="0" applyFill="1" applyBorder="1"/>
    <xf numFmtId="0" fontId="3" fillId="4" borderId="7" xfId="0" applyNumberFormat="1" applyFont="1" applyFill="1" applyBorder="1" applyAlignment="1">
      <alignment horizontal="left" wrapText="1"/>
    </xf>
    <xf numFmtId="0" fontId="4" fillId="4" borderId="7" xfId="0" applyNumberFormat="1" applyFont="1" applyFill="1" applyBorder="1" applyAlignment="1">
      <alignment horizontal="left" wrapText="1"/>
    </xf>
    <xf numFmtId="0" fontId="4" fillId="4" borderId="7" xfId="0" applyNumberFormat="1" applyFont="1" applyFill="1" applyBorder="1" applyAlignment="1">
      <alignment horizontal="left" wrapText="1" shrinkToFit="1"/>
    </xf>
    <xf numFmtId="0" fontId="4" fillId="4" borderId="15" xfId="0" applyNumberFormat="1" applyFont="1" applyFill="1" applyBorder="1" applyAlignment="1">
      <alignment horizontal="left" wrapText="1"/>
    </xf>
    <xf numFmtId="0" fontId="4" fillId="4" borderId="9" xfId="0" applyNumberFormat="1" applyFont="1" applyFill="1" applyBorder="1" applyAlignment="1">
      <alignment horizontal="left" wrapText="1"/>
    </xf>
    <xf numFmtId="0" fontId="0" fillId="0" borderId="15" xfId="0" applyBorder="1"/>
    <xf numFmtId="0" fontId="3" fillId="4" borderId="9" xfId="0" applyFont="1" applyFill="1" applyBorder="1" applyAlignment="1">
      <alignment wrapText="1"/>
    </xf>
    <xf numFmtId="0" fontId="0" fillId="4" borderId="15" xfId="0" applyFill="1" applyBorder="1"/>
    <xf numFmtId="0" fontId="5" fillId="3" borderId="1" xfId="0" applyFont="1" applyFill="1" applyBorder="1"/>
    <xf numFmtId="0" fontId="6" fillId="3" borderId="1" xfId="0" applyFont="1" applyFill="1" applyBorder="1"/>
    <xf numFmtId="0" fontId="3" fillId="4" borderId="2" xfId="0" applyFont="1" applyFill="1" applyBorder="1" applyAlignment="1">
      <alignment wrapText="1"/>
    </xf>
    <xf numFmtId="0" fontId="0" fillId="0" borderId="7" xfId="0" applyBorder="1"/>
    <xf numFmtId="0" fontId="0" fillId="4" borderId="7" xfId="0" applyFill="1" applyBorder="1"/>
    <xf numFmtId="0" fontId="0" fillId="4" borderId="11" xfId="0" applyFill="1" applyBorder="1"/>
    <xf numFmtId="0" fontId="3" fillId="4" borderId="15" xfId="0" applyFont="1" applyFill="1" applyBorder="1" applyAlignment="1">
      <alignment wrapText="1"/>
    </xf>
    <xf numFmtId="0" fontId="3" fillId="4" borderId="14" xfId="0" applyFont="1" applyFill="1" applyBorder="1" applyAlignment="1">
      <alignment wrapText="1"/>
    </xf>
    <xf numFmtId="0" fontId="0" fillId="4" borderId="0" xfId="0" applyFill="1"/>
    <xf numFmtId="0" fontId="0" fillId="4" borderId="14" xfId="0" applyFill="1" applyBorder="1"/>
    <xf numFmtId="0" fontId="3" fillId="0" borderId="4" xfId="0" applyFont="1" applyBorder="1" applyAlignment="1">
      <alignment vertical="center"/>
    </xf>
    <xf numFmtId="0" fontId="3" fillId="4" borderId="7" xfId="0" applyFont="1" applyFill="1" applyBorder="1" applyAlignment="1">
      <alignment wrapText="1"/>
    </xf>
    <xf numFmtId="0" fontId="4" fillId="4" borderId="10" xfId="0" applyFont="1" applyFill="1" applyBorder="1" applyAlignment="1">
      <alignment wrapText="1"/>
    </xf>
    <xf numFmtId="0" fontId="4" fillId="4" borderId="7" xfId="0" applyFont="1" applyFill="1" applyBorder="1" applyAlignment="1">
      <alignment wrapText="1"/>
    </xf>
    <xf numFmtId="0" fontId="2" fillId="2" borderId="1" xfId="0" applyFont="1" applyFill="1" applyBorder="1"/>
    <xf numFmtId="0" fontId="3" fillId="4" borderId="2" xfId="0" applyFont="1" applyFill="1" applyBorder="1"/>
    <xf numFmtId="0" fontId="4" fillId="4" borderId="2" xfId="0" applyFont="1" applyFill="1" applyBorder="1" applyAlignment="1">
      <alignment wrapText="1"/>
    </xf>
    <xf numFmtId="0" fontId="0" fillId="4" borderId="13" xfId="0" applyFill="1" applyBorder="1"/>
    <xf numFmtId="0" fontId="0" fillId="4" borderId="9" xfId="0" applyFill="1" applyBorder="1"/>
    <xf numFmtId="0" fontId="3" fillId="4" borderId="11" xfId="0" applyFont="1" applyFill="1" applyBorder="1" applyAlignment="1">
      <alignment wrapText="1"/>
    </xf>
    <xf numFmtId="0" fontId="3" fillId="3" borderId="1" xfId="0" applyFont="1" applyFill="1" applyBorder="1"/>
    <xf numFmtId="0" fontId="4" fillId="3" borderId="1" xfId="0" applyFont="1" applyFill="1" applyBorder="1"/>
    <xf numFmtId="0" fontId="3" fillId="5" borderId="4" xfId="0" applyFont="1" applyFill="1" applyBorder="1"/>
    <xf numFmtId="0" fontId="4" fillId="5" borderId="6" xfId="0" applyFont="1" applyFill="1" applyBorder="1"/>
    <xf numFmtId="0" fontId="3" fillId="0" borderId="2" xfId="0" applyFont="1" applyBorder="1" applyAlignment="1">
      <alignment vertical="center"/>
    </xf>
    <xf numFmtId="0" fontId="4" fillId="4" borderId="11" xfId="0" applyFont="1" applyFill="1" applyBorder="1" applyAlignment="1">
      <alignment vertical="center" wrapText="1"/>
    </xf>
    <xf numFmtId="0" fontId="3" fillId="4" borderId="7" xfId="0" applyFont="1" applyFill="1" applyBorder="1" applyAlignment="1">
      <alignment vertical="center" wrapText="1"/>
    </xf>
    <xf numFmtId="0" fontId="4" fillId="4" borderId="7" xfId="0" applyFont="1" applyFill="1" applyBorder="1" applyAlignment="1">
      <alignment vertical="center" wrapText="1"/>
    </xf>
    <xf numFmtId="0" fontId="11" fillId="4" borderId="8" xfId="0" applyFont="1" applyFill="1" applyBorder="1"/>
    <xf numFmtId="0" fontId="11" fillId="4" borderId="13" xfId="0" applyFont="1" applyFill="1" applyBorder="1"/>
    <xf numFmtId="0" fontId="11" fillId="4" borderId="2" xfId="0" applyFont="1" applyFill="1" applyBorder="1"/>
    <xf numFmtId="0" fontId="0" fillId="4" borderId="12" xfId="0"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0" borderId="0" xfId="0" applyAlignment="1">
      <alignment vertical="center"/>
    </xf>
    <xf numFmtId="0" fontId="12" fillId="0" borderId="1" xfId="0" applyFont="1" applyBorder="1" applyAlignment="1">
      <alignment horizontal="center" vertical="center"/>
    </xf>
    <xf numFmtId="0" fontId="5" fillId="0" borderId="1" xfId="0" applyFont="1" applyFill="1" applyBorder="1" applyAlignment="1">
      <alignment horizontal="center" vertical="center" shrinkToFit="1"/>
    </xf>
    <xf numFmtId="0" fontId="12" fillId="0" borderId="1" xfId="0" applyFont="1" applyFill="1" applyBorder="1" applyAlignment="1">
      <alignment horizontal="center" vertical="center"/>
    </xf>
    <xf numFmtId="0" fontId="12" fillId="0" borderId="1" xfId="0" applyFont="1" applyBorder="1" applyAlignment="1">
      <alignment vertical="center" shrinkToFit="1"/>
    </xf>
    <xf numFmtId="0" fontId="12" fillId="0" borderId="1" xfId="0" applyFont="1" applyBorder="1" applyAlignment="1">
      <alignment horizontal="center" vertical="center" shrinkToFit="1"/>
    </xf>
    <xf numFmtId="0" fontId="12" fillId="0" borderId="1" xfId="0" applyFont="1" applyFill="1" applyBorder="1" applyAlignment="1">
      <alignment horizontal="center" vertical="center" shrinkToFi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1" xfId="0" applyFont="1" applyBorder="1" applyAlignment="1">
      <alignment horizontal="left"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left" vertical="center" wrapText="1"/>
    </xf>
    <xf numFmtId="0" fontId="10" fillId="2" borderId="1" xfId="0" applyFont="1" applyFill="1" applyBorder="1" applyAlignment="1">
      <alignment horizontal="left" vertical="center"/>
    </xf>
    <xf numFmtId="0" fontId="4" fillId="0" borderId="1" xfId="0" applyFont="1" applyBorder="1" applyAlignment="1">
      <alignment horizontal="left" vertical="center"/>
    </xf>
    <xf numFmtId="0" fontId="2" fillId="2" borderId="1" xfId="0" applyFont="1" applyFill="1" applyBorder="1" applyAlignment="1">
      <alignment horizontal="left"/>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2" fillId="2" borderId="4" xfId="0" applyFont="1" applyFill="1" applyBorder="1" applyAlignment="1">
      <alignment horizontal="left"/>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5" xfId="0" applyFont="1" applyBorder="1" applyAlignment="1">
      <alignment horizontal="left" vertical="center"/>
    </xf>
    <xf numFmtId="0" fontId="4" fillId="0" borderId="6" xfId="0" applyFont="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3" fillId="0" borderId="6" xfId="0" applyFont="1" applyBorder="1" applyAlignment="1">
      <alignment horizontal="left" vertical="center"/>
    </xf>
    <xf numFmtId="0" fontId="4" fillId="4" borderId="7" xfId="0" applyFont="1" applyFill="1" applyBorder="1" applyAlignment="1">
      <alignment horizontal="left"/>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3" fillId="4" borderId="8" xfId="0" applyFont="1" applyFill="1" applyBorder="1" applyAlignment="1">
      <alignment horizontal="left" wrapText="1"/>
    </xf>
    <xf numFmtId="0" fontId="4" fillId="4" borderId="13" xfId="0" applyFont="1" applyFill="1" applyBorder="1" applyAlignment="1">
      <alignment horizontal="left" wrapText="1"/>
    </xf>
    <xf numFmtId="0" fontId="3" fillId="4" borderId="8" xfId="0" applyFont="1" applyFill="1" applyBorder="1" applyAlignment="1">
      <alignment horizontal="left"/>
    </xf>
    <xf numFmtId="0" fontId="4" fillId="4" borderId="13" xfId="0" applyFont="1" applyFill="1" applyBorder="1" applyAlignment="1">
      <alignment horizontal="left"/>
    </xf>
    <xf numFmtId="0" fontId="4" fillId="4" borderId="4" xfId="0" applyFont="1" applyFill="1" applyBorder="1" applyAlignment="1">
      <alignment horizontal="left" wrapText="1"/>
    </xf>
    <xf numFmtId="0" fontId="4" fillId="4" borderId="6" xfId="0" applyFont="1" applyFill="1" applyBorder="1" applyAlignment="1">
      <alignment horizontal="left" wrapText="1"/>
    </xf>
    <xf numFmtId="0" fontId="3" fillId="4" borderId="4" xfId="0" applyFont="1" applyFill="1" applyBorder="1" applyAlignment="1">
      <alignment horizontal="left"/>
    </xf>
    <xf numFmtId="0" fontId="4" fillId="4" borderId="6"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8" fillId="0" borderId="4" xfId="0" applyFont="1" applyBorder="1" applyAlignment="1">
      <alignment horizontal="left" wrapText="1"/>
    </xf>
    <xf numFmtId="0" fontId="9" fillId="0" borderId="5" xfId="0" applyFont="1" applyBorder="1" applyAlignment="1">
      <alignment horizontal="left" wrapText="1"/>
    </xf>
    <xf numFmtId="0" fontId="9" fillId="0" borderId="6" xfId="0" applyFont="1" applyBorder="1" applyAlignment="1">
      <alignment horizontal="lef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I10"/>
  <sheetViews>
    <sheetView showGridLines="0" showRowColHeaders="0" tabSelected="1" zoomScaleNormal="100" workbookViewId="0">
      <selection activeCell="B2" sqref="B2:C2"/>
    </sheetView>
  </sheetViews>
  <sheetFormatPr defaultRowHeight="18" x14ac:dyDescent="0.55000000000000004"/>
  <cols>
    <col min="2" max="3" width="8.6640625" customWidth="1"/>
    <col min="4" max="11" width="16.58203125" customWidth="1"/>
    <col min="12" max="12" width="13.4140625" customWidth="1"/>
    <col min="13" max="18" width="10.58203125" customWidth="1"/>
    <col min="19" max="26" width="12.58203125" customWidth="1"/>
    <col min="31" max="33" width="14.58203125" customWidth="1"/>
    <col min="34" max="34" width="25.9140625" customWidth="1"/>
    <col min="36" max="36" width="14.58203125" customWidth="1"/>
    <col min="38" max="38" width="14.58203125" customWidth="1"/>
    <col min="40" max="40" width="14.58203125" customWidth="1"/>
    <col min="42" max="42" width="14.58203125" customWidth="1"/>
    <col min="44" max="44" width="14.58203125" customWidth="1"/>
    <col min="46" max="46" width="14.58203125" customWidth="1"/>
    <col min="48" max="49" width="14.58203125" customWidth="1"/>
    <col min="50" max="56" width="15.58203125" customWidth="1"/>
    <col min="57" max="69" width="12.58203125" customWidth="1"/>
    <col min="70" max="71" width="17.58203125" customWidth="1"/>
    <col min="72" max="74" width="18.58203125" customWidth="1"/>
    <col min="75" max="85" width="14.58203125" customWidth="1"/>
    <col min="86" max="87" width="20.58203125" customWidth="1"/>
    <col min="88" max="88" width="22.58203125" customWidth="1"/>
    <col min="89" max="94" width="12.58203125" customWidth="1"/>
    <col min="95" max="98" width="18.58203125" customWidth="1"/>
    <col min="99" max="101" width="12.58203125" customWidth="1"/>
    <col min="102" max="102" width="37.1640625" customWidth="1"/>
    <col min="103" max="118" width="16.58203125" customWidth="1"/>
    <col min="119" max="121" width="20.58203125" customWidth="1"/>
    <col min="122" max="122" width="19.1640625" customWidth="1"/>
    <col min="123" max="127" width="20.58203125" customWidth="1"/>
    <col min="128" max="133" width="16.58203125" customWidth="1"/>
    <col min="134" max="138" width="18.58203125" customWidth="1"/>
    <col min="139" max="142" width="16.58203125" customWidth="1"/>
    <col min="143" max="163" width="18.58203125" customWidth="1"/>
    <col min="164" max="164" width="19.1640625" customWidth="1"/>
    <col min="165" max="185" width="18.58203125" customWidth="1"/>
    <col min="186" max="191" width="14.58203125" customWidth="1"/>
  </cols>
  <sheetData>
    <row r="2" spans="2:191" x14ac:dyDescent="0.55000000000000004">
      <c r="B2" s="87" t="s">
        <v>271</v>
      </c>
      <c r="C2" s="87"/>
      <c r="D2" s="88"/>
      <c r="E2" s="88"/>
      <c r="F2" s="88"/>
    </row>
    <row r="3" spans="2:191" x14ac:dyDescent="0.55000000000000004">
      <c r="B3" s="2"/>
      <c r="C3" s="2"/>
      <c r="D3" s="1"/>
      <c r="E3" s="1"/>
      <c r="F3" s="1"/>
    </row>
    <row r="4" spans="2:191" x14ac:dyDescent="0.55000000000000004">
      <c r="B4" s="2"/>
      <c r="C4" s="2"/>
      <c r="D4" s="90" t="s">
        <v>13</v>
      </c>
      <c r="E4" s="90"/>
      <c r="F4" s="90"/>
      <c r="G4" s="90"/>
      <c r="H4" s="90"/>
      <c r="I4" s="90"/>
      <c r="J4" s="90"/>
      <c r="K4" s="90"/>
      <c r="L4" s="90"/>
      <c r="M4" s="92" t="s">
        <v>14</v>
      </c>
      <c r="N4" s="92"/>
      <c r="O4" s="92"/>
      <c r="P4" s="92"/>
      <c r="Q4" s="92"/>
      <c r="R4" s="92"/>
      <c r="S4" s="92" t="s">
        <v>36</v>
      </c>
      <c r="T4" s="92"/>
      <c r="U4" s="92"/>
      <c r="V4" s="95"/>
      <c r="W4" s="92" t="s">
        <v>37</v>
      </c>
      <c r="X4" s="92"/>
      <c r="Y4" s="92"/>
      <c r="Z4" s="92"/>
      <c r="AA4" s="95" t="s">
        <v>49</v>
      </c>
      <c r="AB4" s="96"/>
      <c r="AC4" s="96"/>
      <c r="AD4" s="97"/>
      <c r="AE4" s="92" t="s">
        <v>50</v>
      </c>
      <c r="AF4" s="92"/>
      <c r="AG4" s="92"/>
      <c r="AH4" s="86" t="s">
        <v>84</v>
      </c>
      <c r="AI4" s="86"/>
      <c r="AJ4" s="86"/>
      <c r="AK4" s="86"/>
      <c r="AL4" s="86"/>
      <c r="AM4" s="86"/>
      <c r="AN4" s="86"/>
      <c r="AO4" s="86"/>
      <c r="AP4" s="86"/>
      <c r="AQ4" s="86"/>
      <c r="AR4" s="86"/>
      <c r="AS4" s="86"/>
      <c r="AT4" s="86"/>
      <c r="AU4" s="86"/>
      <c r="AV4" s="86"/>
      <c r="AW4" s="86"/>
      <c r="AX4" s="86"/>
      <c r="AY4" s="86"/>
      <c r="AZ4" s="86"/>
      <c r="BA4" s="86"/>
      <c r="BB4" s="86"/>
      <c r="BC4" s="86"/>
      <c r="BD4" s="86"/>
      <c r="BE4" s="100" t="s">
        <v>85</v>
      </c>
      <c r="BF4" s="101"/>
      <c r="BG4" s="101"/>
      <c r="BH4" s="101"/>
      <c r="BI4" s="101"/>
      <c r="BJ4" s="101"/>
      <c r="BK4" s="101"/>
      <c r="BL4" s="101"/>
      <c r="BM4" s="101"/>
      <c r="BN4" s="101"/>
      <c r="BO4" s="101"/>
      <c r="BP4" s="101"/>
      <c r="BQ4" s="102"/>
      <c r="BR4" s="92" t="s">
        <v>90</v>
      </c>
      <c r="BS4" s="92"/>
      <c r="BT4" s="95" t="s">
        <v>106</v>
      </c>
      <c r="BU4" s="96"/>
      <c r="BV4" s="97"/>
      <c r="BW4" s="95" t="s">
        <v>108</v>
      </c>
      <c r="BX4" s="96"/>
      <c r="BY4" s="96"/>
      <c r="BZ4" s="96"/>
      <c r="CA4" s="96"/>
      <c r="CB4" s="96"/>
      <c r="CC4" s="96"/>
      <c r="CD4" s="96"/>
      <c r="CE4" s="96"/>
      <c r="CF4" s="96"/>
      <c r="CG4" s="97"/>
      <c r="CH4" s="95" t="s">
        <v>109</v>
      </c>
      <c r="CI4" s="96"/>
      <c r="CJ4" s="97"/>
      <c r="CK4" s="95" t="s">
        <v>113</v>
      </c>
      <c r="CL4" s="96"/>
      <c r="CM4" s="97"/>
      <c r="CN4" s="95" t="s">
        <v>118</v>
      </c>
      <c r="CO4" s="96"/>
      <c r="CP4" s="97"/>
      <c r="CQ4" s="95" t="s">
        <v>124</v>
      </c>
      <c r="CR4" s="96"/>
      <c r="CS4" s="96"/>
      <c r="CT4" s="97"/>
      <c r="CU4" s="95" t="s">
        <v>129</v>
      </c>
      <c r="CV4" s="96"/>
      <c r="CW4" s="97"/>
      <c r="CX4" s="55" t="s">
        <v>139</v>
      </c>
      <c r="CY4" s="95" t="s">
        <v>151</v>
      </c>
      <c r="CZ4" s="96"/>
      <c r="DA4" s="96"/>
      <c r="DB4" s="97"/>
      <c r="DC4" s="95" t="s">
        <v>156</v>
      </c>
      <c r="DD4" s="96"/>
      <c r="DE4" s="96"/>
      <c r="DF4" s="96"/>
      <c r="DG4" s="96"/>
      <c r="DH4" s="96"/>
      <c r="DI4" s="96"/>
      <c r="DJ4" s="96"/>
      <c r="DK4" s="96"/>
      <c r="DL4" s="96"/>
      <c r="DM4" s="96"/>
      <c r="DN4" s="97"/>
      <c r="DO4" s="95" t="s">
        <v>157</v>
      </c>
      <c r="DP4" s="96"/>
      <c r="DQ4" s="97"/>
      <c r="DR4" s="55" t="s">
        <v>158</v>
      </c>
      <c r="DS4" s="95" t="s">
        <v>161</v>
      </c>
      <c r="DT4" s="96"/>
      <c r="DU4" s="96"/>
      <c r="DV4" s="96"/>
      <c r="DW4" s="97"/>
      <c r="DX4" s="117" t="s">
        <v>174</v>
      </c>
      <c r="DY4" s="118"/>
      <c r="DZ4" s="118"/>
      <c r="EA4" s="118"/>
      <c r="EB4" s="118"/>
      <c r="EC4" s="118"/>
      <c r="ED4" s="95" t="s">
        <v>185</v>
      </c>
      <c r="EE4" s="96"/>
      <c r="EF4" s="96"/>
      <c r="EG4" s="96"/>
      <c r="EH4" s="97"/>
      <c r="EI4" s="117" t="s">
        <v>186</v>
      </c>
      <c r="EJ4" s="118"/>
      <c r="EK4" s="118"/>
      <c r="EL4" s="118"/>
      <c r="EM4" s="95" t="s">
        <v>188</v>
      </c>
      <c r="EN4" s="96"/>
      <c r="EO4" s="96"/>
      <c r="EP4" s="96"/>
      <c r="EQ4" s="97"/>
      <c r="ER4" s="95" t="s">
        <v>213</v>
      </c>
      <c r="ES4" s="96"/>
      <c r="ET4" s="96"/>
      <c r="EU4" s="96"/>
      <c r="EV4" s="96"/>
      <c r="EW4" s="97"/>
      <c r="EX4" s="95" t="s">
        <v>219</v>
      </c>
      <c r="EY4" s="96"/>
      <c r="EZ4" s="96"/>
      <c r="FA4" s="96"/>
      <c r="FB4" s="96"/>
      <c r="FC4" s="96"/>
      <c r="FD4" s="96"/>
      <c r="FE4" s="96"/>
      <c r="FF4" s="96"/>
      <c r="FG4" s="97"/>
      <c r="FH4" s="55" t="s">
        <v>214</v>
      </c>
      <c r="FI4" s="95" t="s">
        <v>220</v>
      </c>
      <c r="FJ4" s="96"/>
      <c r="FK4" s="97"/>
      <c r="FL4" s="95" t="s">
        <v>221</v>
      </c>
      <c r="FM4" s="96"/>
      <c r="FN4" s="96"/>
      <c r="FO4" s="96"/>
      <c r="FP4" s="96"/>
      <c r="FQ4" s="97"/>
      <c r="FR4" s="95" t="s">
        <v>229</v>
      </c>
      <c r="FS4" s="96"/>
      <c r="FT4" s="96"/>
      <c r="FU4" s="96"/>
      <c r="FV4" s="96"/>
      <c r="FW4" s="97"/>
      <c r="FX4" s="95" t="s">
        <v>231</v>
      </c>
      <c r="FY4" s="96"/>
      <c r="FZ4" s="96"/>
      <c r="GA4" s="96"/>
      <c r="GB4" s="96"/>
      <c r="GC4" s="97"/>
      <c r="GD4" s="73" t="s">
        <v>233</v>
      </c>
      <c r="GE4" s="74"/>
      <c r="GF4" s="74"/>
      <c r="GG4" s="74"/>
      <c r="GH4" s="74"/>
      <c r="GI4" s="75"/>
    </row>
    <row r="5" spans="2:191" ht="64.5" customHeight="1" x14ac:dyDescent="0.55000000000000004">
      <c r="B5" s="2"/>
      <c r="C5" s="2"/>
      <c r="D5" s="89" t="s">
        <v>0</v>
      </c>
      <c r="E5" s="89"/>
      <c r="F5" s="89"/>
      <c r="G5" s="89"/>
      <c r="H5" s="89"/>
      <c r="I5" s="89"/>
      <c r="J5" s="89"/>
      <c r="K5" s="89"/>
      <c r="L5" s="89"/>
      <c r="M5" s="85" t="s">
        <v>30</v>
      </c>
      <c r="N5" s="93"/>
      <c r="O5" s="93"/>
      <c r="P5" s="93"/>
      <c r="Q5" s="93"/>
      <c r="R5" s="93"/>
      <c r="S5" s="85" t="s">
        <v>35</v>
      </c>
      <c r="T5" s="85"/>
      <c r="U5" s="85"/>
      <c r="V5" s="94"/>
      <c r="W5" s="5" t="s">
        <v>38</v>
      </c>
      <c r="X5" s="6"/>
      <c r="Y5" s="6"/>
      <c r="Z5" s="6"/>
      <c r="AA5" s="85" t="s">
        <v>47</v>
      </c>
      <c r="AB5" s="93"/>
      <c r="AC5" s="93"/>
      <c r="AD5" s="93"/>
      <c r="AE5" s="85" t="s">
        <v>48</v>
      </c>
      <c r="AF5" s="91"/>
      <c r="AG5" s="91"/>
      <c r="AH5" s="85" t="s">
        <v>70</v>
      </c>
      <c r="AI5" s="85"/>
      <c r="AJ5" s="85"/>
      <c r="AK5" s="85"/>
      <c r="AL5" s="85"/>
      <c r="AM5" s="85"/>
      <c r="AN5" s="85"/>
      <c r="AO5" s="85"/>
      <c r="AP5" s="85"/>
      <c r="AQ5" s="85"/>
      <c r="AR5" s="85"/>
      <c r="AS5" s="85"/>
      <c r="AT5" s="85"/>
      <c r="AU5" s="85"/>
      <c r="AV5" s="85"/>
      <c r="AW5" s="85"/>
      <c r="AX5" s="85"/>
      <c r="AY5" s="85"/>
      <c r="AZ5" s="85"/>
      <c r="BA5" s="85"/>
      <c r="BB5" s="85"/>
      <c r="BC5" s="85"/>
      <c r="BD5" s="85"/>
      <c r="BE5" s="83" t="s">
        <v>86</v>
      </c>
      <c r="BF5" s="98"/>
      <c r="BG5" s="98"/>
      <c r="BH5" s="98"/>
      <c r="BI5" s="98"/>
      <c r="BJ5" s="98"/>
      <c r="BK5" s="98"/>
      <c r="BL5" s="98"/>
      <c r="BM5" s="98"/>
      <c r="BN5" s="98"/>
      <c r="BO5" s="98"/>
      <c r="BP5" s="98"/>
      <c r="BQ5" s="99"/>
      <c r="BR5" s="5" t="s">
        <v>87</v>
      </c>
      <c r="BS5" s="6"/>
      <c r="BT5" s="83" t="s">
        <v>91</v>
      </c>
      <c r="BU5" s="84"/>
      <c r="BV5" s="103"/>
      <c r="BW5" s="94" t="s">
        <v>95</v>
      </c>
      <c r="BX5" s="105"/>
      <c r="BY5" s="105"/>
      <c r="BZ5" s="105"/>
      <c r="CA5" s="105"/>
      <c r="CB5" s="105"/>
      <c r="CC5" s="105"/>
      <c r="CD5" s="105"/>
      <c r="CE5" s="105"/>
      <c r="CF5" s="105"/>
      <c r="CG5" s="106"/>
      <c r="CH5" s="83" t="s">
        <v>107</v>
      </c>
      <c r="CI5" s="84"/>
      <c r="CJ5" s="103"/>
      <c r="CK5" s="94" t="s">
        <v>117</v>
      </c>
      <c r="CL5" s="107"/>
      <c r="CM5" s="108"/>
      <c r="CN5" s="94" t="s">
        <v>119</v>
      </c>
      <c r="CO5" s="107"/>
      <c r="CP5" s="108"/>
      <c r="CQ5" s="94" t="s">
        <v>123</v>
      </c>
      <c r="CR5" s="105"/>
      <c r="CS5" s="105"/>
      <c r="CT5" s="106"/>
      <c r="CU5" s="94" t="s">
        <v>130</v>
      </c>
      <c r="CV5" s="107"/>
      <c r="CW5" s="108"/>
      <c r="CX5" s="9" t="s">
        <v>134</v>
      </c>
      <c r="CY5" s="94" t="s">
        <v>135</v>
      </c>
      <c r="CZ5" s="105"/>
      <c r="DA5" s="105"/>
      <c r="DB5" s="106"/>
      <c r="DC5" s="94" t="s">
        <v>140</v>
      </c>
      <c r="DD5" s="105"/>
      <c r="DE5" s="105"/>
      <c r="DF5" s="105"/>
      <c r="DG5" s="105"/>
      <c r="DH5" s="105"/>
      <c r="DI5" s="105"/>
      <c r="DJ5" s="105"/>
      <c r="DK5" s="105"/>
      <c r="DL5" s="105"/>
      <c r="DM5" s="105"/>
      <c r="DN5" s="106"/>
      <c r="DO5" s="94" t="s">
        <v>152</v>
      </c>
      <c r="DP5" s="105"/>
      <c r="DQ5" s="106"/>
      <c r="DR5" s="65" t="s">
        <v>159</v>
      </c>
      <c r="DS5" s="83" t="s">
        <v>160</v>
      </c>
      <c r="DT5" s="98"/>
      <c r="DU5" s="98"/>
      <c r="DV5" s="98"/>
      <c r="DW5" s="99"/>
      <c r="DX5" s="83" t="s">
        <v>167</v>
      </c>
      <c r="DY5" s="84"/>
      <c r="DZ5" s="84"/>
      <c r="EA5" s="84"/>
      <c r="EB5" s="84"/>
      <c r="EC5" s="103"/>
      <c r="ED5" s="83" t="s">
        <v>175</v>
      </c>
      <c r="EE5" s="84"/>
      <c r="EF5" s="84"/>
      <c r="EG5" s="84"/>
      <c r="EH5" s="103"/>
      <c r="EI5" s="83" t="s">
        <v>181</v>
      </c>
      <c r="EJ5" s="84"/>
      <c r="EK5" s="84"/>
      <c r="EL5" s="103"/>
      <c r="EM5" s="51" t="s">
        <v>189</v>
      </c>
      <c r="EN5" s="10"/>
      <c r="EO5" s="10"/>
      <c r="EP5" s="10"/>
      <c r="EQ5" s="11"/>
      <c r="ER5" s="94" t="s">
        <v>195</v>
      </c>
      <c r="ES5" s="105"/>
      <c r="ET5" s="105"/>
      <c r="EU5" s="105"/>
      <c r="EV5" s="105"/>
      <c r="EW5" s="106"/>
      <c r="EX5" s="51" t="s">
        <v>202</v>
      </c>
      <c r="EY5" s="10"/>
      <c r="EZ5" s="10"/>
      <c r="FA5" s="10"/>
      <c r="FB5" s="10"/>
      <c r="FC5" s="10"/>
      <c r="FD5" s="10"/>
      <c r="FE5" s="10"/>
      <c r="FF5" s="10"/>
      <c r="FG5" s="11"/>
      <c r="FH5" s="65" t="s">
        <v>159</v>
      </c>
      <c r="FI5" s="94" t="s">
        <v>215</v>
      </c>
      <c r="FJ5" s="107"/>
      <c r="FK5" s="108"/>
      <c r="FL5" s="94" t="s">
        <v>222</v>
      </c>
      <c r="FM5" s="105"/>
      <c r="FN5" s="105"/>
      <c r="FO5" s="105"/>
      <c r="FP5" s="105"/>
      <c r="FQ5" s="106"/>
      <c r="FR5" s="94" t="s">
        <v>230</v>
      </c>
      <c r="FS5" s="105"/>
      <c r="FT5" s="105"/>
      <c r="FU5" s="105"/>
      <c r="FV5" s="105"/>
      <c r="FW5" s="106"/>
      <c r="FX5" s="94" t="s">
        <v>232</v>
      </c>
      <c r="FY5" s="105"/>
      <c r="FZ5" s="105"/>
      <c r="GA5" s="105"/>
      <c r="GB5" s="105"/>
      <c r="GC5" s="106"/>
      <c r="GD5" s="119" t="s">
        <v>240</v>
      </c>
      <c r="GE5" s="120"/>
      <c r="GF5" s="120"/>
      <c r="GG5" s="120"/>
      <c r="GH5" s="120"/>
      <c r="GI5" s="121"/>
    </row>
    <row r="6" spans="2:191" ht="37" customHeight="1" x14ac:dyDescent="0.55000000000000004">
      <c r="B6" s="2"/>
      <c r="C6" s="2"/>
      <c r="D6" s="12"/>
      <c r="E6" s="12"/>
      <c r="F6" s="12"/>
      <c r="G6" s="12"/>
      <c r="H6" s="13"/>
      <c r="I6" s="12"/>
      <c r="J6" s="12"/>
      <c r="K6" s="12"/>
      <c r="L6" s="12"/>
      <c r="M6" s="17"/>
      <c r="N6" s="18"/>
      <c r="O6" s="18"/>
      <c r="P6" s="18"/>
      <c r="Q6" s="18"/>
      <c r="R6" s="18"/>
      <c r="S6" s="12"/>
      <c r="T6" s="12"/>
      <c r="U6" s="12"/>
      <c r="V6" s="12"/>
      <c r="W6" s="19"/>
      <c r="X6" s="20"/>
      <c r="Y6" s="20"/>
      <c r="Z6" s="20"/>
      <c r="AA6" s="12"/>
      <c r="AB6" s="18"/>
      <c r="AC6" s="18"/>
      <c r="AD6" s="18"/>
      <c r="AE6" s="12"/>
      <c r="AF6" s="21"/>
      <c r="AG6" s="21"/>
      <c r="AH6" s="8" t="s">
        <v>54</v>
      </c>
      <c r="AI6" s="85" t="s">
        <v>55</v>
      </c>
      <c r="AJ6" s="93"/>
      <c r="AK6" s="93"/>
      <c r="AL6" s="93"/>
      <c r="AM6" s="93"/>
      <c r="AN6" s="93"/>
      <c r="AO6" s="93"/>
      <c r="AP6" s="93"/>
      <c r="AQ6" s="93"/>
      <c r="AR6" s="93"/>
      <c r="AS6" s="93"/>
      <c r="AT6" s="93"/>
      <c r="AU6" s="93"/>
      <c r="AV6" s="93"/>
      <c r="AW6" s="93"/>
      <c r="AX6" s="83" t="s">
        <v>64</v>
      </c>
      <c r="AY6" s="84"/>
      <c r="AZ6" s="84"/>
      <c r="BA6" s="84"/>
      <c r="BB6" s="84"/>
      <c r="BC6" s="84"/>
      <c r="BD6" s="84"/>
      <c r="BE6" s="31"/>
      <c r="BF6" s="31"/>
      <c r="BG6" s="31"/>
      <c r="BH6" s="20"/>
      <c r="BI6" s="20"/>
      <c r="BJ6" s="20"/>
      <c r="BK6" s="20"/>
      <c r="BL6" s="20"/>
      <c r="BM6" s="20"/>
      <c r="BN6" s="20"/>
      <c r="BO6" s="20"/>
      <c r="BP6" s="20"/>
      <c r="BQ6" s="32"/>
      <c r="BR6" s="20"/>
      <c r="BS6" s="32"/>
      <c r="BT6" s="31"/>
      <c r="BU6" s="31"/>
      <c r="BV6" s="40"/>
      <c r="BW6" s="36" t="s">
        <v>96</v>
      </c>
      <c r="BX6" s="36" t="s">
        <v>97</v>
      </c>
      <c r="BY6" s="36" t="s">
        <v>98</v>
      </c>
      <c r="BZ6" s="104" t="s">
        <v>99</v>
      </c>
      <c r="CA6" s="104"/>
      <c r="CB6" s="104" t="s">
        <v>102</v>
      </c>
      <c r="CC6" s="104"/>
      <c r="CD6" s="104" t="s">
        <v>103</v>
      </c>
      <c r="CE6" s="104"/>
      <c r="CF6" s="47" t="s">
        <v>104</v>
      </c>
      <c r="CG6" s="48" t="s">
        <v>105</v>
      </c>
      <c r="CH6" s="40"/>
      <c r="CI6" s="49"/>
      <c r="CJ6" s="40"/>
      <c r="CK6" s="32"/>
      <c r="CL6" s="32"/>
      <c r="CM6" s="32"/>
      <c r="CN6" s="32"/>
      <c r="CO6" s="32"/>
      <c r="CP6" s="32"/>
      <c r="CQ6" s="32"/>
      <c r="CR6" s="32"/>
      <c r="CS6" s="32"/>
      <c r="CT6" s="32"/>
      <c r="CU6" s="32"/>
      <c r="CV6" s="32"/>
      <c r="CW6" s="32"/>
      <c r="CX6" s="38"/>
      <c r="CY6" s="56" t="s">
        <v>136</v>
      </c>
      <c r="CZ6" s="57" t="s">
        <v>147</v>
      </c>
      <c r="DA6" s="113" t="s">
        <v>137</v>
      </c>
      <c r="DB6" s="114"/>
      <c r="DC6" s="109" t="s">
        <v>146</v>
      </c>
      <c r="DD6" s="110"/>
      <c r="DE6" s="111" t="s">
        <v>142</v>
      </c>
      <c r="DF6" s="112"/>
      <c r="DG6" s="109" t="s">
        <v>145</v>
      </c>
      <c r="DH6" s="110"/>
      <c r="DI6" s="111" t="s">
        <v>148</v>
      </c>
      <c r="DJ6" s="112"/>
      <c r="DK6" s="109" t="s">
        <v>149</v>
      </c>
      <c r="DL6" s="110"/>
      <c r="DM6" s="115" t="s">
        <v>150</v>
      </c>
      <c r="DN6" s="116"/>
      <c r="DO6" s="43" t="s">
        <v>155</v>
      </c>
      <c r="DP6" s="57" t="s">
        <v>153</v>
      </c>
      <c r="DQ6" s="57" t="s">
        <v>154</v>
      </c>
      <c r="DR6" s="38"/>
      <c r="DS6" s="32"/>
      <c r="DT6" s="32"/>
      <c r="DU6" s="32"/>
      <c r="DV6" s="32"/>
      <c r="DW6" s="50"/>
      <c r="DX6" s="40"/>
      <c r="DY6" s="50"/>
      <c r="DZ6" s="40"/>
      <c r="EA6" s="40"/>
      <c r="EB6" s="40"/>
      <c r="EC6" s="40"/>
      <c r="ED6" s="69"/>
      <c r="EE6" s="71"/>
      <c r="EF6" s="71"/>
      <c r="EG6" s="71"/>
      <c r="EH6" s="70"/>
      <c r="EI6" s="20"/>
      <c r="EJ6" s="20"/>
      <c r="EK6" s="32"/>
      <c r="EL6" s="32"/>
      <c r="EM6" s="69"/>
      <c r="EN6" s="71"/>
      <c r="EO6" s="71"/>
      <c r="EP6" s="71"/>
      <c r="EQ6" s="70"/>
      <c r="ER6" s="69"/>
      <c r="ES6" s="71"/>
      <c r="ET6" s="71"/>
      <c r="EU6" s="71"/>
      <c r="EV6" s="70"/>
      <c r="EW6" s="70"/>
      <c r="EX6" s="20"/>
      <c r="EY6" s="32"/>
      <c r="EZ6" s="72"/>
      <c r="FA6" s="32"/>
      <c r="FB6" s="32"/>
      <c r="FC6" s="58"/>
      <c r="FD6" s="32"/>
      <c r="FE6" s="32"/>
      <c r="FF6" s="32"/>
      <c r="FG6" s="58"/>
      <c r="FH6" s="38"/>
      <c r="FI6" s="49"/>
      <c r="FJ6" s="32"/>
      <c r="FK6" s="32"/>
      <c r="FL6" s="69"/>
      <c r="FM6" s="71"/>
      <c r="FN6" s="71"/>
      <c r="FO6" s="71"/>
      <c r="FP6" s="70"/>
      <c r="FQ6" s="70"/>
      <c r="FR6" s="69"/>
      <c r="FS6" s="71"/>
      <c r="FT6" s="71"/>
      <c r="FU6" s="71"/>
      <c r="FV6" s="70"/>
      <c r="FW6" s="70"/>
      <c r="FX6" s="69"/>
      <c r="FY6" s="71"/>
      <c r="FZ6" s="71"/>
      <c r="GA6" s="71"/>
      <c r="GB6" s="70"/>
      <c r="GC6" s="70"/>
      <c r="GD6" s="20"/>
      <c r="GE6" s="20"/>
      <c r="GF6" s="20"/>
      <c r="GG6" s="20"/>
      <c r="GH6" s="20"/>
      <c r="GI6" s="32"/>
    </row>
    <row r="7" spans="2:191" ht="47.5" customHeight="1" x14ac:dyDescent="0.55000000000000004">
      <c r="B7" s="2"/>
      <c r="C7" s="2"/>
      <c r="D7" s="14" t="s">
        <v>15</v>
      </c>
      <c r="E7" s="15" t="s">
        <v>16</v>
      </c>
      <c r="F7" s="15" t="s">
        <v>17</v>
      </c>
      <c r="G7" s="15" t="s">
        <v>18</v>
      </c>
      <c r="H7" s="16" t="s">
        <v>19</v>
      </c>
      <c r="I7" s="15" t="s">
        <v>20</v>
      </c>
      <c r="J7" s="16" t="s">
        <v>21</v>
      </c>
      <c r="K7" s="15" t="s">
        <v>22</v>
      </c>
      <c r="L7" s="15" t="s">
        <v>23</v>
      </c>
      <c r="M7" s="15" t="s">
        <v>24</v>
      </c>
      <c r="N7" s="15" t="s">
        <v>25</v>
      </c>
      <c r="O7" s="15" t="s">
        <v>26</v>
      </c>
      <c r="P7" s="15" t="s">
        <v>27</v>
      </c>
      <c r="Q7" s="15" t="s">
        <v>28</v>
      </c>
      <c r="R7" s="22" t="s">
        <v>29</v>
      </c>
      <c r="S7" s="16" t="s">
        <v>34</v>
      </c>
      <c r="T7" s="23" t="s">
        <v>31</v>
      </c>
      <c r="U7" s="16" t="s">
        <v>33</v>
      </c>
      <c r="V7" s="24" t="s">
        <v>32</v>
      </c>
      <c r="W7" s="16" t="s">
        <v>39</v>
      </c>
      <c r="X7" s="16" t="s">
        <v>40</v>
      </c>
      <c r="Y7" s="16" t="s">
        <v>41</v>
      </c>
      <c r="Z7" s="16" t="s">
        <v>42</v>
      </c>
      <c r="AA7" s="16" t="s">
        <v>43</v>
      </c>
      <c r="AB7" s="16" t="s">
        <v>44</v>
      </c>
      <c r="AC7" s="16" t="s">
        <v>45</v>
      </c>
      <c r="AD7" s="16" t="s">
        <v>46</v>
      </c>
      <c r="AE7" s="25" t="s">
        <v>51</v>
      </c>
      <c r="AF7" s="16" t="s">
        <v>52</v>
      </c>
      <c r="AG7" s="26" t="s">
        <v>53</v>
      </c>
      <c r="AH7" s="7"/>
      <c r="AI7" s="27" t="s">
        <v>1</v>
      </c>
      <c r="AJ7" s="28" t="s">
        <v>56</v>
      </c>
      <c r="AK7" s="27" t="s">
        <v>57</v>
      </c>
      <c r="AL7" s="28" t="s">
        <v>56</v>
      </c>
      <c r="AM7" s="27" t="s">
        <v>58</v>
      </c>
      <c r="AN7" s="28" t="s">
        <v>56</v>
      </c>
      <c r="AO7" s="27" t="s">
        <v>59</v>
      </c>
      <c r="AP7" s="28" t="s">
        <v>56</v>
      </c>
      <c r="AQ7" s="29" t="s">
        <v>60</v>
      </c>
      <c r="AR7" s="28" t="s">
        <v>56</v>
      </c>
      <c r="AS7" s="28" t="s">
        <v>61</v>
      </c>
      <c r="AT7" s="28" t="s">
        <v>56</v>
      </c>
      <c r="AU7" s="28" t="s">
        <v>62</v>
      </c>
      <c r="AV7" s="28" t="s">
        <v>56</v>
      </c>
      <c r="AW7" s="28" t="s">
        <v>63</v>
      </c>
      <c r="AX7" s="30" t="s">
        <v>65</v>
      </c>
      <c r="AY7" s="30" t="s">
        <v>66</v>
      </c>
      <c r="AZ7" s="28" t="s">
        <v>69</v>
      </c>
      <c r="BA7" s="30" t="s">
        <v>67</v>
      </c>
      <c r="BB7" s="30" t="s">
        <v>68</v>
      </c>
      <c r="BC7" s="30" t="s">
        <v>62</v>
      </c>
      <c r="BD7" s="30" t="s">
        <v>63</v>
      </c>
      <c r="BE7" s="33" t="s">
        <v>71</v>
      </c>
      <c r="BF7" s="34" t="s">
        <v>72</v>
      </c>
      <c r="BG7" s="35" t="s">
        <v>73</v>
      </c>
      <c r="BH7" s="35" t="s">
        <v>83</v>
      </c>
      <c r="BI7" s="35" t="s">
        <v>74</v>
      </c>
      <c r="BJ7" s="35" t="s">
        <v>75</v>
      </c>
      <c r="BK7" s="35" t="s">
        <v>76</v>
      </c>
      <c r="BL7" s="34" t="s">
        <v>77</v>
      </c>
      <c r="BM7" s="35" t="s">
        <v>78</v>
      </c>
      <c r="BN7" s="34" t="s">
        <v>79</v>
      </c>
      <c r="BO7" s="34" t="s">
        <v>80</v>
      </c>
      <c r="BP7" s="34" t="s">
        <v>81</v>
      </c>
      <c r="BQ7" s="34" t="s">
        <v>82</v>
      </c>
      <c r="BR7" s="34" t="s">
        <v>89</v>
      </c>
      <c r="BS7" s="34" t="s">
        <v>88</v>
      </c>
      <c r="BT7" s="39" t="s">
        <v>92</v>
      </c>
      <c r="BU7" s="37" t="s">
        <v>93</v>
      </c>
      <c r="BV7" s="34" t="s">
        <v>94</v>
      </c>
      <c r="BW7" s="34"/>
      <c r="BX7" s="34"/>
      <c r="BY7" s="34"/>
      <c r="BZ7" s="41" t="s">
        <v>100</v>
      </c>
      <c r="CA7" s="42" t="s">
        <v>101</v>
      </c>
      <c r="CB7" s="42" t="s">
        <v>100</v>
      </c>
      <c r="CC7" s="42" t="s">
        <v>101</v>
      </c>
      <c r="CD7" s="42" t="s">
        <v>100</v>
      </c>
      <c r="CE7" s="42" t="s">
        <v>101</v>
      </c>
      <c r="CF7" s="45"/>
      <c r="CG7" s="46"/>
      <c r="CH7" s="52" t="s">
        <v>110</v>
      </c>
      <c r="CI7" s="53" t="s">
        <v>111</v>
      </c>
      <c r="CJ7" s="54" t="s">
        <v>112</v>
      </c>
      <c r="CK7" s="54" t="s">
        <v>114</v>
      </c>
      <c r="CL7" s="54" t="s">
        <v>115</v>
      </c>
      <c r="CM7" s="54" t="s">
        <v>116</v>
      </c>
      <c r="CN7" s="54" t="s">
        <v>120</v>
      </c>
      <c r="CO7" s="54" t="s">
        <v>121</v>
      </c>
      <c r="CP7" s="54" t="s">
        <v>122</v>
      </c>
      <c r="CQ7" s="54" t="s">
        <v>125</v>
      </c>
      <c r="CR7" s="54" t="s">
        <v>126</v>
      </c>
      <c r="CS7" s="54" t="s">
        <v>127</v>
      </c>
      <c r="CT7" s="54" t="s">
        <v>128</v>
      </c>
      <c r="CU7" s="54" t="s">
        <v>131</v>
      </c>
      <c r="CV7" s="54" t="s">
        <v>132</v>
      </c>
      <c r="CW7" s="54" t="s">
        <v>133</v>
      </c>
      <c r="CX7" s="44"/>
      <c r="CY7" s="45"/>
      <c r="CZ7" s="45"/>
      <c r="DA7" s="59"/>
      <c r="DB7" s="29" t="s">
        <v>138</v>
      </c>
      <c r="DC7" s="59"/>
      <c r="DD7" s="60" t="s">
        <v>141</v>
      </c>
      <c r="DE7" s="63" t="s">
        <v>143</v>
      </c>
      <c r="DF7" s="64" t="s">
        <v>144</v>
      </c>
      <c r="DG7" s="59"/>
      <c r="DH7" s="60" t="s">
        <v>141</v>
      </c>
      <c r="DI7" s="61" t="s">
        <v>143</v>
      </c>
      <c r="DJ7" s="62" t="s">
        <v>144</v>
      </c>
      <c r="DK7" s="59"/>
      <c r="DL7" s="60" t="s">
        <v>141</v>
      </c>
      <c r="DM7" s="61" t="s">
        <v>143</v>
      </c>
      <c r="DN7" s="62" t="s">
        <v>144</v>
      </c>
      <c r="DO7" s="45"/>
      <c r="DP7" s="45"/>
      <c r="DQ7" s="45"/>
      <c r="DR7" s="44"/>
      <c r="DS7" s="67" t="s">
        <v>165</v>
      </c>
      <c r="DT7" s="68" t="s">
        <v>162</v>
      </c>
      <c r="DU7" s="68" t="s">
        <v>166</v>
      </c>
      <c r="DV7" s="68" t="s">
        <v>163</v>
      </c>
      <c r="DW7" s="66" t="s">
        <v>164</v>
      </c>
      <c r="DX7" s="68" t="s">
        <v>168</v>
      </c>
      <c r="DY7" s="66" t="s">
        <v>169</v>
      </c>
      <c r="DZ7" s="66" t="s">
        <v>170</v>
      </c>
      <c r="EA7" s="52" t="s">
        <v>173</v>
      </c>
      <c r="EB7" s="68" t="s">
        <v>171</v>
      </c>
      <c r="EC7" s="68" t="s">
        <v>172</v>
      </c>
      <c r="ED7" s="68" t="s">
        <v>176</v>
      </c>
      <c r="EE7" s="68" t="s">
        <v>177</v>
      </c>
      <c r="EF7" s="68" t="s">
        <v>178</v>
      </c>
      <c r="EG7" s="68" t="s">
        <v>179</v>
      </c>
      <c r="EH7" s="68" t="s">
        <v>180</v>
      </c>
      <c r="EI7" s="68" t="s">
        <v>182</v>
      </c>
      <c r="EJ7" s="68" t="s">
        <v>183</v>
      </c>
      <c r="EK7" s="68" t="s">
        <v>184</v>
      </c>
      <c r="EL7" s="60" t="s">
        <v>187</v>
      </c>
      <c r="EM7" s="68" t="s">
        <v>190</v>
      </c>
      <c r="EN7" s="68" t="s">
        <v>191</v>
      </c>
      <c r="EO7" s="68" t="s">
        <v>192</v>
      </c>
      <c r="EP7" s="68" t="s">
        <v>193</v>
      </c>
      <c r="EQ7" s="68" t="s">
        <v>194</v>
      </c>
      <c r="ER7" s="68" t="s">
        <v>196</v>
      </c>
      <c r="ES7" s="68" t="s">
        <v>197</v>
      </c>
      <c r="ET7" s="68" t="s">
        <v>198</v>
      </c>
      <c r="EU7" s="68" t="s">
        <v>199</v>
      </c>
      <c r="EV7" s="68" t="s">
        <v>200</v>
      </c>
      <c r="EW7" s="68" t="s">
        <v>201</v>
      </c>
      <c r="EX7" s="68" t="s">
        <v>203</v>
      </c>
      <c r="EY7" s="68" t="s">
        <v>204</v>
      </c>
      <c r="EZ7" s="68" t="s">
        <v>205</v>
      </c>
      <c r="FA7" s="68" t="s">
        <v>206</v>
      </c>
      <c r="FB7" s="68" t="s">
        <v>207</v>
      </c>
      <c r="FC7" s="68" t="s">
        <v>208</v>
      </c>
      <c r="FD7" s="68" t="s">
        <v>209</v>
      </c>
      <c r="FE7" s="68" t="s">
        <v>210</v>
      </c>
      <c r="FF7" s="68" t="s">
        <v>211</v>
      </c>
      <c r="FG7" s="68" t="s">
        <v>212</v>
      </c>
      <c r="FH7" s="44"/>
      <c r="FI7" s="68" t="s">
        <v>216</v>
      </c>
      <c r="FJ7" s="68" t="s">
        <v>217</v>
      </c>
      <c r="FK7" s="68" t="s">
        <v>218</v>
      </c>
      <c r="FL7" s="68" t="s">
        <v>223</v>
      </c>
      <c r="FM7" s="68" t="s">
        <v>224</v>
      </c>
      <c r="FN7" s="68" t="s">
        <v>225</v>
      </c>
      <c r="FO7" s="68" t="s">
        <v>226</v>
      </c>
      <c r="FP7" s="68" t="s">
        <v>227</v>
      </c>
      <c r="FQ7" s="68" t="s">
        <v>228</v>
      </c>
      <c r="FR7" s="68" t="s">
        <v>223</v>
      </c>
      <c r="FS7" s="68" t="s">
        <v>224</v>
      </c>
      <c r="FT7" s="68" t="s">
        <v>225</v>
      </c>
      <c r="FU7" s="68" t="s">
        <v>226</v>
      </c>
      <c r="FV7" s="68" t="s">
        <v>227</v>
      </c>
      <c r="FW7" s="68" t="s">
        <v>228</v>
      </c>
      <c r="FX7" s="68" t="s">
        <v>223</v>
      </c>
      <c r="FY7" s="68" t="s">
        <v>224</v>
      </c>
      <c r="FZ7" s="68" t="s">
        <v>225</v>
      </c>
      <c r="GA7" s="68" t="s">
        <v>226</v>
      </c>
      <c r="GB7" s="68" t="s">
        <v>227</v>
      </c>
      <c r="GC7" s="68" t="s">
        <v>228</v>
      </c>
      <c r="GD7" s="68" t="s">
        <v>234</v>
      </c>
      <c r="GE7" s="68" t="s">
        <v>235</v>
      </c>
      <c r="GF7" s="68" t="s">
        <v>236</v>
      </c>
      <c r="GG7" s="68" t="s">
        <v>237</v>
      </c>
      <c r="GH7" s="68" t="s">
        <v>238</v>
      </c>
      <c r="GI7" s="68" t="s">
        <v>239</v>
      </c>
    </row>
    <row r="8" spans="2:191" ht="40.5" hidden="1" customHeight="1" x14ac:dyDescent="0.55000000000000004">
      <c r="B8" s="2"/>
      <c r="C8" s="2"/>
      <c r="D8" s="3"/>
      <c r="E8" s="4"/>
      <c r="F8" s="4"/>
      <c r="G8" s="4"/>
      <c r="H8" s="4"/>
      <c r="I8" s="4"/>
      <c r="J8" s="4"/>
      <c r="K8" s="4"/>
      <c r="L8" s="4"/>
    </row>
    <row r="9" spans="2:191" ht="36" customHeight="1" x14ac:dyDescent="0.55000000000000004">
      <c r="B9" s="2"/>
      <c r="C9" s="2"/>
      <c r="D9" s="77" t="str">
        <f>IF(D8&lt;&gt;"","〇","")</f>
        <v/>
      </c>
      <c r="E9" s="77" t="str">
        <f t="shared" ref="E9:K9" si="0">IF(E8&lt;&gt;"","〇","")</f>
        <v/>
      </c>
      <c r="F9" s="77" t="str">
        <f t="shared" si="0"/>
        <v/>
      </c>
      <c r="G9" s="77" t="str">
        <f t="shared" si="0"/>
        <v/>
      </c>
      <c r="H9" s="77" t="str">
        <f t="shared" si="0"/>
        <v/>
      </c>
      <c r="I9" s="77" t="str">
        <f t="shared" si="0"/>
        <v/>
      </c>
      <c r="J9" s="77" t="str">
        <f t="shared" si="0"/>
        <v/>
      </c>
      <c r="K9" s="77" t="str">
        <f t="shared" si="0"/>
        <v/>
      </c>
      <c r="L9" s="78" t="str">
        <f>IF(L8&lt;&gt;"",VLOOKUP(L8,Q1_1_ANS_LIST,2,FALSE),"")</f>
        <v/>
      </c>
      <c r="M9" s="79" t="str">
        <f>M8 &amp; "人"</f>
        <v>人</v>
      </c>
      <c r="N9" s="79" t="str">
        <f t="shared" ref="N9:AD9" si="1">N8 &amp; "人"</f>
        <v>人</v>
      </c>
      <c r="O9" s="79" t="str">
        <f t="shared" si="1"/>
        <v>人</v>
      </c>
      <c r="P9" s="79" t="str">
        <f t="shared" si="1"/>
        <v>人</v>
      </c>
      <c r="Q9" s="79" t="str">
        <f t="shared" si="1"/>
        <v>人</v>
      </c>
      <c r="R9" s="79" t="str">
        <f t="shared" si="1"/>
        <v>人</v>
      </c>
      <c r="S9" s="79" t="str">
        <f t="shared" si="1"/>
        <v>人</v>
      </c>
      <c r="T9" s="79" t="str">
        <f t="shared" si="1"/>
        <v>人</v>
      </c>
      <c r="U9" s="79" t="str">
        <f t="shared" si="1"/>
        <v>人</v>
      </c>
      <c r="V9" s="79" t="str">
        <f t="shared" si="1"/>
        <v>人</v>
      </c>
      <c r="W9" s="79" t="str">
        <f t="shared" si="1"/>
        <v>人</v>
      </c>
      <c r="X9" s="79" t="str">
        <f t="shared" si="1"/>
        <v>人</v>
      </c>
      <c r="Y9" s="79" t="str">
        <f t="shared" si="1"/>
        <v>人</v>
      </c>
      <c r="Z9" s="79" t="str">
        <f t="shared" si="1"/>
        <v>人</v>
      </c>
      <c r="AA9" s="79" t="str">
        <f t="shared" si="1"/>
        <v>人</v>
      </c>
      <c r="AB9" s="79" t="str">
        <f t="shared" si="1"/>
        <v>人</v>
      </c>
      <c r="AC9" s="79" t="str">
        <f t="shared" si="1"/>
        <v>人</v>
      </c>
      <c r="AD9" s="79" t="str">
        <f t="shared" si="1"/>
        <v>人</v>
      </c>
      <c r="AE9" s="79" t="str">
        <f>AE8&amp;"％"</f>
        <v>％</v>
      </c>
      <c r="AF9" s="79" t="str">
        <f>AF8&amp;"％"</f>
        <v>％</v>
      </c>
      <c r="AG9" s="79" t="str">
        <f>AG8&amp;"％"</f>
        <v>％</v>
      </c>
      <c r="AH9" s="79" t="str">
        <f>IF(AH8=1,"あり","なし")</f>
        <v>なし</v>
      </c>
      <c r="AI9" s="77" t="str">
        <f>IF(AI8&lt;&gt;"","〇","")</f>
        <v/>
      </c>
      <c r="AJ9" s="80" t="str">
        <f>IF(AJ8&lt;&gt;"",VLOOKUP(AJ8,ANSWER_LIST!$G$3:$H$5,2,FALSE),"")</f>
        <v/>
      </c>
      <c r="AK9" s="77" t="str">
        <f>IF(AK8&lt;&gt;"","〇","")</f>
        <v/>
      </c>
      <c r="AL9" s="80" t="str">
        <f>IF(AL8&lt;&gt;"",VLOOKUP(AL8,ANSWER_LIST!$G$3:$H$5,2,FALSE),"")</f>
        <v/>
      </c>
      <c r="AM9" s="77" t="str">
        <f>IF(AM8&lt;&gt;"","〇","")</f>
        <v/>
      </c>
      <c r="AN9" s="80" t="str">
        <f>IF(AN8&lt;&gt;"",VLOOKUP(AN8,ANSWER_LIST!$G$3:$H$5,2,FALSE),"")</f>
        <v/>
      </c>
      <c r="AO9" s="77" t="str">
        <f>IF(AO8&lt;&gt;"","〇","")</f>
        <v/>
      </c>
      <c r="AP9" s="80" t="str">
        <f>IF(AP8&lt;&gt;"",VLOOKUP(AP8,ANSWER_LIST!$G$3:$H$5,2,FALSE),"")</f>
        <v/>
      </c>
      <c r="AQ9" s="77" t="str">
        <f>IF(AQ8&lt;&gt;"","〇","")</f>
        <v/>
      </c>
      <c r="AR9" s="80" t="str">
        <f>IF(AR8&lt;&gt;"",VLOOKUP(AR8,ANSWER_LIST!$G$3:$H$5,2,FALSE),"")</f>
        <v/>
      </c>
      <c r="AS9" s="77" t="str">
        <f>IF(AS8&lt;&gt;"","〇","")</f>
        <v/>
      </c>
      <c r="AT9" s="80" t="str">
        <f>IF(AT8&lt;&gt;"",VLOOKUP(AT8,ANSWER_LIST!$G$3:$H$5,2,FALSE),"")</f>
        <v/>
      </c>
      <c r="AU9" s="77" t="str">
        <f>IF(AU8&lt;&gt;"","〇","")</f>
        <v/>
      </c>
      <c r="AV9" s="80" t="str">
        <f>IF(AV8&lt;&gt;"",VLOOKUP(AV8,ANSWER_LIST!$G$3:$H$5,2,FALSE),"")</f>
        <v/>
      </c>
      <c r="AW9" s="80"/>
      <c r="AX9" s="77" t="str">
        <f t="shared" ref="AX9:BC9" si="2">IF(AX8&lt;&gt;"","〇","")</f>
        <v/>
      </c>
      <c r="AY9" s="77" t="str">
        <f t="shared" si="2"/>
        <v/>
      </c>
      <c r="AZ9" s="77" t="str">
        <f t="shared" si="2"/>
        <v/>
      </c>
      <c r="BA9" s="77" t="str">
        <f t="shared" si="2"/>
        <v/>
      </c>
      <c r="BB9" s="77" t="str">
        <f t="shared" si="2"/>
        <v/>
      </c>
      <c r="BC9" s="77" t="str">
        <f t="shared" si="2"/>
        <v/>
      </c>
      <c r="BD9" s="81" t="str">
        <f>IF(BD8&lt;&gt;"",BD8,"")</f>
        <v/>
      </c>
      <c r="BE9" s="82" t="str">
        <f>IF(BE8&lt;&gt;"",VLOOKUP(BE8,ANSWER_LIST!$L$3:$M$5,2,FALSE),"")</f>
        <v/>
      </c>
      <c r="BF9" s="82" t="str">
        <f>IF(BF8&lt;&gt;"",VLOOKUP(BF8,ANSWER_LIST!$L$3:$M$5,2,FALSE),"")</f>
        <v/>
      </c>
      <c r="BG9" s="82" t="str">
        <f>IF(BG8&lt;&gt;"",VLOOKUP(BG8,ANSWER_LIST!$L$3:$M$5,2,FALSE),"")</f>
        <v/>
      </c>
      <c r="BH9" s="82" t="str">
        <f>IF(BH8&lt;&gt;"",VLOOKUP(BH8,ANSWER_LIST!$L$3:$M$5,2,FALSE),"")</f>
        <v/>
      </c>
      <c r="BI9" s="82" t="str">
        <f>IF(BI8&lt;&gt;"",VLOOKUP(BI8,ANSWER_LIST!$L$3:$M$5,2,FALSE),"")</f>
        <v/>
      </c>
      <c r="BJ9" s="82" t="str">
        <f>IF(BJ8&lt;&gt;"",VLOOKUP(BJ8,ANSWER_LIST!$L$3:$M$5,2,FALSE),"")</f>
        <v/>
      </c>
      <c r="BK9" s="82" t="str">
        <f>IF(BK8&lt;&gt;"",VLOOKUP(BK8,ANSWER_LIST!$L$3:$M$5,2,FALSE),"")</f>
        <v/>
      </c>
      <c r="BL9" s="82" t="str">
        <f>IF(BL8&lt;&gt;"",VLOOKUP(BL8,ANSWER_LIST!$L$3:$M$5,2,FALSE),"")</f>
        <v/>
      </c>
      <c r="BM9" s="82" t="str">
        <f>IF(BM8&lt;&gt;"",VLOOKUP(BM8,ANSWER_LIST!$L$3:$M$5,2,FALSE),"")</f>
        <v/>
      </c>
      <c r="BN9" s="82" t="str">
        <f>IF(BN8&lt;&gt;"",VLOOKUP(BN8,ANSWER_LIST!$L$3:$M$5,2,FALSE),"")</f>
        <v/>
      </c>
      <c r="BO9" s="82" t="str">
        <f>IF(BO8&lt;&gt;"",VLOOKUP(BO8,ANSWER_LIST!$L$3:$M$5,2,FALSE),"")</f>
        <v/>
      </c>
      <c r="BP9" s="82" t="str">
        <f>IF(BP8&lt;&gt;"",VLOOKUP(BP8,ANSWER_LIST!$L$3:$M$5,2,FALSE),"")</f>
        <v/>
      </c>
      <c r="BQ9" s="82" t="str">
        <f>IF(BQ8&lt;&gt;"",VLOOKUP(BQ8,ANSWER_LIST!$L$3:$M$5,2,FALSE),"")</f>
        <v/>
      </c>
      <c r="BR9" s="79" t="str">
        <f t="shared" ref="BR9" si="3">BR8 &amp; "人"</f>
        <v>人</v>
      </c>
      <c r="BS9" s="79" t="str">
        <f t="shared" ref="BS9" si="4">BS8 &amp; "人"</f>
        <v>人</v>
      </c>
      <c r="BT9" s="82" t="str">
        <f>BT8&amp;"箇所"</f>
        <v>箇所</v>
      </c>
      <c r="BU9" s="79" t="str">
        <f t="shared" ref="BU9" si="5">BU8 &amp; "人"</f>
        <v>人</v>
      </c>
      <c r="BV9" s="79" t="str">
        <f t="shared" ref="BV9" si="6">BV8 &amp; "人"</f>
        <v>人</v>
      </c>
      <c r="BW9" s="79" t="str">
        <f t="shared" ref="BW9" si="7">BW8 &amp; "人"</f>
        <v>人</v>
      </c>
      <c r="BX9" s="79" t="str">
        <f t="shared" ref="BX9" si="8">BX8 &amp; "人"</f>
        <v>人</v>
      </c>
      <c r="BY9" s="82" t="str">
        <f>BY8&amp;"校"</f>
        <v>校</v>
      </c>
      <c r="BZ9" s="79" t="str">
        <f t="shared" ref="BZ9" si="9">BZ8 &amp; "人"</f>
        <v>人</v>
      </c>
      <c r="CA9" s="79" t="str">
        <f t="shared" ref="CA9" si="10">CA8 &amp; "人"</f>
        <v>人</v>
      </c>
      <c r="CB9" s="79" t="str">
        <f t="shared" ref="CB9" si="11">CB8 &amp; "人"</f>
        <v>人</v>
      </c>
      <c r="CC9" s="79" t="str">
        <f t="shared" ref="CC9" si="12">CC8 &amp; "人"</f>
        <v>人</v>
      </c>
      <c r="CD9" s="79" t="str">
        <f t="shared" ref="CD9" si="13">CD8 &amp; "人"</f>
        <v>人</v>
      </c>
      <c r="CE9" s="79" t="str">
        <f t="shared" ref="CE9" si="14">CE8 &amp; "人"</f>
        <v>人</v>
      </c>
      <c r="CF9" s="79" t="str">
        <f t="shared" ref="CF9" si="15">CF8 &amp; "人"</f>
        <v>人</v>
      </c>
      <c r="CG9" s="79" t="str">
        <f t="shared" ref="CG9" si="16">CG8 &amp; "人"</f>
        <v>人</v>
      </c>
      <c r="CH9" s="82" t="str">
        <f>CH8&amp;"回"</f>
        <v>回</v>
      </c>
      <c r="CI9" s="79" t="str">
        <f t="shared" ref="CI9" si="17">CI8 &amp; "人"</f>
        <v>人</v>
      </c>
      <c r="CJ9" s="79" t="str">
        <f t="shared" ref="CJ9" si="18">CJ8 &amp; "人"</f>
        <v>人</v>
      </c>
      <c r="CK9" s="82" t="str">
        <f>CK8 &amp; "㎡"</f>
        <v>㎡</v>
      </c>
      <c r="CL9" s="82" t="str">
        <f>CL8&amp;"㎡"</f>
        <v>㎡</v>
      </c>
      <c r="CM9" s="82" t="str">
        <f>CM8&amp;"箇所"</f>
        <v>箇所</v>
      </c>
      <c r="CN9" s="79" t="str">
        <f t="shared" ref="CN9" si="19">CN8 &amp; "人"</f>
        <v>人</v>
      </c>
      <c r="CO9" s="79" t="str">
        <f t="shared" ref="CO9" si="20">CO8 &amp; "人"</f>
        <v>人</v>
      </c>
      <c r="CP9" s="79" t="str">
        <f t="shared" ref="CP9" si="21">CP8 &amp; "人"</f>
        <v>人</v>
      </c>
      <c r="CQ9" s="82" t="str">
        <f>CQ8&amp;"回"</f>
        <v>回</v>
      </c>
      <c r="CR9" s="79" t="str">
        <f t="shared" ref="CR9" si="22">CR8 &amp; "人"</f>
        <v>人</v>
      </c>
      <c r="CS9" s="79" t="str">
        <f t="shared" ref="CS9" si="23">CS8 &amp; "人"</f>
        <v>人</v>
      </c>
      <c r="CT9" s="79" t="str">
        <f t="shared" ref="CT9" si="24">CT8 &amp; "人"</f>
        <v>人</v>
      </c>
      <c r="CU9" s="79" t="str">
        <f t="shared" ref="CU9" si="25">CU8 &amp; "人"</f>
        <v>人</v>
      </c>
      <c r="CV9" s="79" t="str">
        <f t="shared" ref="CV9" si="26">CV8 &amp; "人"</f>
        <v>人</v>
      </c>
      <c r="CW9" s="79" t="str">
        <f t="shared" ref="CW9" si="27">CW8 &amp; "人"</f>
        <v>人</v>
      </c>
      <c r="CX9" s="82" t="str">
        <f>IF(CX8&lt;&gt;"",VLOOKUP(CX8,Q1_17_ANS_LIST,2,FALSE),"")</f>
        <v/>
      </c>
      <c r="CY9" s="82" t="str">
        <f>CY8&amp;"回"</f>
        <v>回</v>
      </c>
      <c r="CZ9" s="82" t="str">
        <f>IF(CZ8=1,"ある","ない")</f>
        <v>ない</v>
      </c>
      <c r="DA9" s="81" t="str">
        <f>IF(DA8&lt;&gt;"",VLOOKUP(DA8,Q1_18_ANS_LIST,2,FALSE),"")</f>
        <v/>
      </c>
      <c r="DB9" s="81" t="str">
        <f>IF(DB8&lt;&gt;"",DB8,"")</f>
        <v/>
      </c>
      <c r="DC9" s="77" t="str">
        <f>IF(DC8=1,"あり","なし")</f>
        <v>なし</v>
      </c>
      <c r="DD9" s="81" t="str">
        <f>IF(DD8&lt;&gt;"",DD8,"")</f>
        <v/>
      </c>
      <c r="DE9" s="79" t="str">
        <f t="shared" ref="DE9" si="28">DE8 &amp; "人"</f>
        <v>人</v>
      </c>
      <c r="DF9" s="79" t="str">
        <f t="shared" ref="DF9" si="29">DF8 &amp; "人"</f>
        <v>人</v>
      </c>
      <c r="DG9" s="77" t="str">
        <f>IF(DG8=1,"あり","なし")</f>
        <v>なし</v>
      </c>
      <c r="DH9" s="81" t="str">
        <f>IF(DH8&lt;&gt;"",DH8,"")</f>
        <v/>
      </c>
      <c r="DI9" s="79" t="str">
        <f t="shared" ref="DI9" si="30">DI8 &amp; "人"</f>
        <v>人</v>
      </c>
      <c r="DJ9" s="79" t="str">
        <f t="shared" ref="DJ9" si="31">DJ8 &amp; "人"</f>
        <v>人</v>
      </c>
      <c r="DK9" s="77" t="str">
        <f>IF(DK8=1,"あり","なし")</f>
        <v>なし</v>
      </c>
      <c r="DL9" s="81" t="str">
        <f>IF(DL8&lt;&gt;"",DL8,"")</f>
        <v/>
      </c>
      <c r="DM9" s="79" t="str">
        <f t="shared" ref="DM9" si="32">DM8 &amp; "人"</f>
        <v>人</v>
      </c>
      <c r="DN9" s="79" t="str">
        <f t="shared" ref="DN9" si="33">DN8 &amp; "人"</f>
        <v>人</v>
      </c>
      <c r="DO9" s="77" t="str">
        <f>DO8&amp;"百万円"</f>
        <v>百万円</v>
      </c>
      <c r="DP9" s="77" t="str">
        <f>DP8&amp;"百万円"</f>
        <v>百万円</v>
      </c>
      <c r="DQ9" s="77" t="str">
        <f>DQ8&amp;"百万円"</f>
        <v>百万円</v>
      </c>
      <c r="DR9" s="81" t="str">
        <f>IF(DR8&lt;&gt;"",DR8,"")</f>
        <v/>
      </c>
      <c r="DS9" s="81" t="str">
        <f>IF(DS8&lt;&gt;"",VLOOKUP(DS8,ANSWER_LIST!$AC$3:$AD$7,2,FALSE),"")</f>
        <v/>
      </c>
      <c r="DT9" s="81" t="str">
        <f>IF(DT8&lt;&gt;"",VLOOKUP(DT8,ANSWER_LIST!$AC$3:$AD$7,2,FALSE),"")</f>
        <v/>
      </c>
      <c r="DU9" s="81" t="str">
        <f>IF(DU8&lt;&gt;"",VLOOKUP(DU8,ANSWER_LIST!$AC$3:$AD$7,2,FALSE),"")</f>
        <v/>
      </c>
      <c r="DV9" s="81" t="str">
        <f>IF(DV8&lt;&gt;"",VLOOKUP(DV8,ANSWER_LIST!$AC$3:$AD$7,2,FALSE),"")</f>
        <v/>
      </c>
      <c r="DW9" s="81" t="str">
        <f>IF(DW8&lt;&gt;"",VLOOKUP(DW8,ANSWER_LIST!$AC$3:$AD$7,2,FALSE),"")</f>
        <v/>
      </c>
      <c r="DX9" s="81" t="str">
        <f>IF(DX8&lt;&gt;"",VLOOKUP(DX8,ANSWER_LIST!$AC$3:$AD$7,2,FALSE),"")</f>
        <v/>
      </c>
      <c r="DY9" s="81" t="str">
        <f>IF(DY8&lt;&gt;"",VLOOKUP(DY8,ANSWER_LIST!$AC$3:$AD$7,2,FALSE),"")</f>
        <v/>
      </c>
      <c r="DZ9" s="81" t="str">
        <f>IF(DZ8&lt;&gt;"",VLOOKUP(DZ8,ANSWER_LIST!$AC$3:$AD$7,2,FALSE),"")</f>
        <v/>
      </c>
      <c r="EA9" s="81" t="str">
        <f>IF(EA8&lt;&gt;"",VLOOKUP(EA8,ANSWER_LIST!$AC$3:$AD$7,2,FALSE),"")</f>
        <v/>
      </c>
      <c r="EB9" s="81" t="str">
        <f>IF(EB8&lt;&gt;"",VLOOKUP(EB8,ANSWER_LIST!$AC$3:$AD$7,2,FALSE),"")</f>
        <v/>
      </c>
      <c r="EC9" s="81" t="str">
        <f>IF(EC8&lt;&gt;"",VLOOKUP(EC8,ANSWER_LIST!$AC$3:$AD$7,2,FALSE),"")</f>
        <v/>
      </c>
      <c r="ED9" s="81" t="str">
        <f>IF(ED8&lt;&gt;"",VLOOKUP(ED8,ANSWER_LIST!$AC$3:$AD$7,2,FALSE),"")</f>
        <v/>
      </c>
      <c r="EE9" s="81" t="str">
        <f>IF(EE8&lt;&gt;"",VLOOKUP(EE8,ANSWER_LIST!$AC$3:$AD$7,2,FALSE),"")</f>
        <v/>
      </c>
      <c r="EF9" s="81" t="str">
        <f>IF(EF8&lt;&gt;"",VLOOKUP(EF8,ANSWER_LIST!$AC$3:$AD$7,2,FALSE),"")</f>
        <v/>
      </c>
      <c r="EG9" s="81" t="str">
        <f>IF(EG8&lt;&gt;"",VLOOKUP(EG8,ANSWER_LIST!$AC$3:$AD$7,2,FALSE),"")</f>
        <v/>
      </c>
      <c r="EH9" s="81" t="str">
        <f>IF(EH8&lt;&gt;"",VLOOKUP(EH8,ANSWER_LIST!$AC$3:$AD$7,2,FALSE),"")</f>
        <v/>
      </c>
      <c r="EI9" s="81" t="str">
        <f>IF(EI8&lt;&gt;"",VLOOKUP(EI8,ANSWER_LIST!$AC$3:$AD$7,2,FALSE),"")</f>
        <v/>
      </c>
      <c r="EJ9" s="81" t="str">
        <f>IF(EJ8&lt;&gt;"",VLOOKUP(EJ8,ANSWER_LIST!$AC$3:$AD$7,2,FALSE),"")</f>
        <v/>
      </c>
      <c r="EK9" s="81" t="str">
        <f>IF(EK8&lt;&gt;"",VLOOKUP(EK8,ANSWER_LIST!$AC$3:$AD$7,2,FALSE),"")</f>
        <v/>
      </c>
      <c r="EL9" s="81" t="str">
        <f>IF(EL8&lt;&gt;"",VLOOKUP(EL8,ANSWER_LIST!$AC$3:$AD$7,2,FALSE),"")</f>
        <v/>
      </c>
      <c r="EM9" s="81" t="str">
        <f>IF(EM8&lt;&gt;"",VLOOKUP(EM8,ANSWER_LIST!$AC$3:$AD$7,2,FALSE),"")</f>
        <v/>
      </c>
      <c r="EN9" s="81" t="str">
        <f>IF(EN8&lt;&gt;"",VLOOKUP(EN8,ANSWER_LIST!$AC$3:$AD$7,2,FALSE),"")</f>
        <v/>
      </c>
      <c r="EO9" s="81" t="str">
        <f>IF(EO8&lt;&gt;"",VLOOKUP(EO8,ANSWER_LIST!$AC$3:$AD$7,2,FALSE),"")</f>
        <v/>
      </c>
      <c r="EP9" s="81" t="str">
        <f>IF(EP8&lt;&gt;"",VLOOKUP(EP8,ANSWER_LIST!$AC$3:$AD$7,2,FALSE),"")</f>
        <v/>
      </c>
      <c r="EQ9" s="81" t="str">
        <f>IF(EQ8&lt;&gt;"",VLOOKUP(EQ8,ANSWER_LIST!$AC$3:$AD$7,2,FALSE),"")</f>
        <v/>
      </c>
      <c r="ER9" s="81" t="str">
        <f>IF(ER8&lt;&gt;"",VLOOKUP(ER8,ANSWER_LIST!$AC$3:$AD$7,2,FALSE),"")</f>
        <v/>
      </c>
      <c r="ES9" s="81" t="str">
        <f>IF(ES8&lt;&gt;"",VLOOKUP(ES8,ANSWER_LIST!$AC$3:$AD$7,2,FALSE),"")</f>
        <v/>
      </c>
      <c r="ET9" s="81" t="str">
        <f>IF(ET8&lt;&gt;"",VLOOKUP(ET8,ANSWER_LIST!$AC$3:$AD$7,2,FALSE),"")</f>
        <v/>
      </c>
      <c r="EU9" s="81" t="str">
        <f>IF(EU8&lt;&gt;"",VLOOKUP(EU8,ANSWER_LIST!$AC$3:$AD$7,2,FALSE),"")</f>
        <v/>
      </c>
      <c r="EV9" s="81" t="str">
        <f>IF(EV8&lt;&gt;"",VLOOKUP(EV8,ANSWER_LIST!$AC$3:$AD$7,2,FALSE),"")</f>
        <v/>
      </c>
      <c r="EW9" s="81" t="str">
        <f>IF(EW8&lt;&gt;"",VLOOKUP(EW8,ANSWER_LIST!$AC$3:$AD$7,2,FALSE),"")</f>
        <v/>
      </c>
      <c r="EX9" s="81" t="str">
        <f>IF(EX8&lt;&gt;"",VLOOKUP(EX8,ANSWER_LIST!$AC$3:$AD$7,2,FALSE),"")</f>
        <v/>
      </c>
      <c r="EY9" s="81" t="str">
        <f>IF(EY8&lt;&gt;"",VLOOKUP(EY8,ANSWER_LIST!$AC$3:$AD$7,2,FALSE),"")</f>
        <v/>
      </c>
      <c r="EZ9" s="81" t="str">
        <f>IF(EZ8&lt;&gt;"",VLOOKUP(EZ8,ANSWER_LIST!$AC$3:$AD$7,2,FALSE),"")</f>
        <v/>
      </c>
      <c r="FA9" s="81" t="str">
        <f>IF(FA8&lt;&gt;"",VLOOKUP(FA8,ANSWER_LIST!$AC$3:$AD$7,2,FALSE),"")</f>
        <v/>
      </c>
      <c r="FB9" s="81" t="str">
        <f>IF(FB8&lt;&gt;"",VLOOKUP(FB8,ANSWER_LIST!$AC$3:$AD$7,2,FALSE),"")</f>
        <v/>
      </c>
      <c r="FC9" s="81" t="str">
        <f>IF(FC8&lt;&gt;"",VLOOKUP(FC8,ANSWER_LIST!$AC$3:$AD$7,2,FALSE),"")</f>
        <v/>
      </c>
      <c r="FD9" s="81" t="str">
        <f>IF(FD8&lt;&gt;"",VLOOKUP(FD8,ANSWER_LIST!$AC$3:$AD$7,2,FALSE),"")</f>
        <v/>
      </c>
      <c r="FE9" s="81" t="str">
        <f>IF(FE8&lt;&gt;"",VLOOKUP(FE8,ANSWER_LIST!$AC$3:$AD$7,2,FALSE),"")</f>
        <v/>
      </c>
      <c r="FF9" s="81" t="str">
        <f>IF(FF8&lt;&gt;"",VLOOKUP(FF8,ANSWER_LIST!$AC$3:$AD$7,2,FALSE),"")</f>
        <v/>
      </c>
      <c r="FG9" s="81" t="str">
        <f>IF(FG8&lt;&gt;"",VLOOKUP(FG8,ANSWER_LIST!$AC$3:$AD$7,2,FALSE),"")</f>
        <v/>
      </c>
      <c r="FH9" s="81" t="str">
        <f>IF(FH8&lt;&gt;"",FH8,"")</f>
        <v/>
      </c>
      <c r="FI9" s="81" t="str">
        <f>IF(FI8&lt;&gt;"",VLOOKUP(FI8,ANSWER_LIST!$AG$3:$AH$11,2,FALSE),"")</f>
        <v/>
      </c>
      <c r="FJ9" s="81" t="str">
        <f>IF(FJ8&lt;&gt;"",VLOOKUP(FJ8,ANSWER_LIST!$AG$3:$AH$11,2,FALSE),"")</f>
        <v/>
      </c>
      <c r="FK9" s="81" t="str">
        <f>IF(FK8&lt;&gt;"",VLOOKUP(FK8,ANSWER_LIST!$AG$3:$AH$11,2,FALSE),"")</f>
        <v/>
      </c>
      <c r="FL9" s="81" t="str">
        <f>IF(FL8&lt;&gt;"",VLOOKUP(FL8,ANSWER_LIST!$AL$3:$AM$7,2,FALSE),"")</f>
        <v/>
      </c>
      <c r="FM9" s="81" t="str">
        <f>IF(FM8&lt;&gt;"",VLOOKUP(FM8,ANSWER_LIST!$AL$3:$AM$7,2,FALSE),"")</f>
        <v/>
      </c>
      <c r="FN9" s="81" t="str">
        <f>IF(FN8&lt;&gt;"",VLOOKUP(FN8,ANSWER_LIST!$AL$3:$AM$7,2,FALSE),"")</f>
        <v/>
      </c>
      <c r="FO9" s="81" t="str">
        <f>IF(FO8&lt;&gt;"",VLOOKUP(FO8,ANSWER_LIST!$AL$3:$AM$7,2,FALSE),"")</f>
        <v/>
      </c>
      <c r="FP9" s="81" t="str">
        <f>IF(FP8&lt;&gt;"",VLOOKUP(FP8,ANSWER_LIST!$AL$3:$AM$7,2,FALSE),"")</f>
        <v/>
      </c>
      <c r="FQ9" s="81" t="str">
        <f>IF(FQ8&lt;&gt;"",VLOOKUP(FQ8,ANSWER_LIST!$AL$3:$AM$7,2,FALSE),"")</f>
        <v/>
      </c>
      <c r="FR9" s="81" t="str">
        <f>IF(FR8&lt;&gt;"",VLOOKUP(FR8,ANSWER_LIST!$AL$3:$AM$7,2,FALSE),"")</f>
        <v/>
      </c>
      <c r="FS9" s="81" t="str">
        <f>IF(FS8&lt;&gt;"",VLOOKUP(FS8,ANSWER_LIST!$AL$3:$AM$7,2,FALSE),"")</f>
        <v/>
      </c>
      <c r="FT9" s="81" t="str">
        <f>IF(FT8&lt;&gt;"",VLOOKUP(FT8,ANSWER_LIST!$AL$3:$AM$7,2,FALSE),"")</f>
        <v/>
      </c>
      <c r="FU9" s="81" t="str">
        <f>IF(FU8&lt;&gt;"",VLOOKUP(FU8,ANSWER_LIST!$AL$3:$AM$7,2,FALSE),"")</f>
        <v/>
      </c>
      <c r="FV9" s="81" t="str">
        <f>IF(FV8&lt;&gt;"",VLOOKUP(FV8,ANSWER_LIST!$AL$3:$AM$7,2,FALSE),"")</f>
        <v/>
      </c>
      <c r="FW9" s="81" t="str">
        <f>IF(FW8&lt;&gt;"",VLOOKUP(FW8,ANSWER_LIST!$AL$3:$AM$7,2,FALSE),"")</f>
        <v/>
      </c>
      <c r="FX9" s="81" t="str">
        <f>IF(FX8&lt;&gt;"",VLOOKUP(FX8,ANSWER_LIST!$AL$3:$AM$7,2,FALSE),"")</f>
        <v/>
      </c>
      <c r="FY9" s="81" t="str">
        <f>IF(FY8&lt;&gt;"",VLOOKUP(FY8,ANSWER_LIST!$AL$3:$AM$7,2,FALSE),"")</f>
        <v/>
      </c>
      <c r="FZ9" s="81" t="str">
        <f>IF(FZ8&lt;&gt;"",VLOOKUP(FZ8,ANSWER_LIST!$AL$3:$AM$7,2,FALSE),"")</f>
        <v/>
      </c>
      <c r="GA9" s="81" t="str">
        <f>IF(GA8&lt;&gt;"",VLOOKUP(GA8,ANSWER_LIST!$AL$3:$AM$7,2,FALSE),"")</f>
        <v/>
      </c>
      <c r="GB9" s="81" t="str">
        <f>IF(GB8&lt;&gt;"",VLOOKUP(GB8,ANSWER_LIST!$AL$3:$AM$7,2,FALSE),"")</f>
        <v/>
      </c>
      <c r="GC9" s="81" t="str">
        <f>IF(GC8&lt;&gt;"",VLOOKUP(GC8,ANSWER_LIST!$AL$3:$AM$7,2,FALSE),"")</f>
        <v/>
      </c>
      <c r="GD9" s="81" t="str">
        <f t="shared" ref="GD9:GG9" si="34">IF(GD8&lt;&gt;"",GD8,"")</f>
        <v/>
      </c>
      <c r="GE9" s="81" t="str">
        <f t="shared" si="34"/>
        <v/>
      </c>
      <c r="GF9" s="81" t="str">
        <f t="shared" si="34"/>
        <v/>
      </c>
      <c r="GG9" s="81" t="str">
        <f t="shared" si="34"/>
        <v/>
      </c>
      <c r="GH9" s="81" t="str">
        <f>IF(GH8=1,"要","不要")</f>
        <v>不要</v>
      </c>
      <c r="GI9" s="81" t="str">
        <f>IF(GI8=1,"可","否")</f>
        <v>否</v>
      </c>
    </row>
    <row r="10" spans="2:191" x14ac:dyDescent="0.55000000000000004">
      <c r="AJ10" s="76"/>
    </row>
  </sheetData>
  <mergeCells count="71">
    <mergeCell ref="FR4:FW4"/>
    <mergeCell ref="FR5:FW5"/>
    <mergeCell ref="FX4:GC4"/>
    <mergeCell ref="FX5:GC5"/>
    <mergeCell ref="GD5:GI5"/>
    <mergeCell ref="EX4:FG4"/>
    <mergeCell ref="FI5:FK5"/>
    <mergeCell ref="FI4:FK4"/>
    <mergeCell ref="FL4:FQ4"/>
    <mergeCell ref="FL5:FQ5"/>
    <mergeCell ref="ED4:EH4"/>
    <mergeCell ref="EI4:EL4"/>
    <mergeCell ref="EM4:EQ4"/>
    <mergeCell ref="ER4:EW4"/>
    <mergeCell ref="ER5:EW5"/>
    <mergeCell ref="ED5:EH5"/>
    <mergeCell ref="EI5:EL5"/>
    <mergeCell ref="DO5:DQ5"/>
    <mergeCell ref="DO4:DQ4"/>
    <mergeCell ref="DS5:DW5"/>
    <mergeCell ref="DS4:DW4"/>
    <mergeCell ref="DX4:EC4"/>
    <mergeCell ref="DX5:EC5"/>
    <mergeCell ref="DI6:DJ6"/>
    <mergeCell ref="DK6:DL6"/>
    <mergeCell ref="DM6:DN6"/>
    <mergeCell ref="DC5:DN5"/>
    <mergeCell ref="DC4:DN4"/>
    <mergeCell ref="CY5:DB5"/>
    <mergeCell ref="CY4:DB4"/>
    <mergeCell ref="DC6:DD6"/>
    <mergeCell ref="DE6:DF6"/>
    <mergeCell ref="DG6:DH6"/>
    <mergeCell ref="DA6:DB6"/>
    <mergeCell ref="CQ5:CT5"/>
    <mergeCell ref="CQ4:CT4"/>
    <mergeCell ref="CU4:CW4"/>
    <mergeCell ref="CU5:CW5"/>
    <mergeCell ref="CH4:CJ4"/>
    <mergeCell ref="CK5:CM5"/>
    <mergeCell ref="CK4:CM4"/>
    <mergeCell ref="CH5:CJ5"/>
    <mergeCell ref="CN4:CP4"/>
    <mergeCell ref="CN5:CP5"/>
    <mergeCell ref="BZ6:CA6"/>
    <mergeCell ref="CB6:CC6"/>
    <mergeCell ref="CD6:CE6"/>
    <mergeCell ref="BW5:CG5"/>
    <mergeCell ref="BW4:CG4"/>
    <mergeCell ref="AA4:AD4"/>
    <mergeCell ref="BE5:BQ5"/>
    <mergeCell ref="BE4:BQ4"/>
    <mergeCell ref="BR4:BS4"/>
    <mergeCell ref="BT5:BV5"/>
    <mergeCell ref="BT4:BV4"/>
    <mergeCell ref="AX6:BD6"/>
    <mergeCell ref="AH5:BD5"/>
    <mergeCell ref="AH4:BD4"/>
    <mergeCell ref="B2:C2"/>
    <mergeCell ref="D2:F2"/>
    <mergeCell ref="D5:L5"/>
    <mergeCell ref="D4:L4"/>
    <mergeCell ref="AE5:AG5"/>
    <mergeCell ref="AE4:AG4"/>
    <mergeCell ref="AI6:AW6"/>
    <mergeCell ref="M5:R5"/>
    <mergeCell ref="M4:R4"/>
    <mergeCell ref="S5:V5"/>
    <mergeCell ref="S4:V4"/>
    <mergeCell ref="W4:Z4"/>
    <mergeCell ref="AA5:AD5"/>
  </mergeCells>
  <phoneticPr fontId="1"/>
  <pageMargins left="0.70866141732283472" right="0.70866141732283472" top="0.74803149606299213" bottom="0.74803149606299213" header="0.31496062992125984" footer="0.31496062992125984"/>
  <pageSetup paperSize="9" scale="10" orientation="landscape" r:id="rId1"/>
  <colBreaks count="5" manualBreakCount="5">
    <brk id="33" max="9" man="1"/>
    <brk id="85" max="9" man="1"/>
    <brk id="121" max="9" man="1"/>
    <brk id="142" max="9" man="1"/>
    <brk id="163"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M11"/>
  <sheetViews>
    <sheetView topLeftCell="Q1" workbookViewId="0">
      <selection activeCell="B3" sqref="B3"/>
    </sheetView>
  </sheetViews>
  <sheetFormatPr defaultRowHeight="18" x14ac:dyDescent="0.55000000000000004"/>
  <sheetData>
    <row r="3" spans="2:39" x14ac:dyDescent="0.55000000000000004">
      <c r="B3">
        <v>1</v>
      </c>
      <c r="C3" t="s">
        <v>241</v>
      </c>
      <c r="G3">
        <v>1</v>
      </c>
      <c r="H3" t="s">
        <v>249</v>
      </c>
      <c r="L3">
        <v>1</v>
      </c>
      <c r="M3" t="s">
        <v>2</v>
      </c>
      <c r="P3">
        <v>1</v>
      </c>
      <c r="Q3" t="s">
        <v>5</v>
      </c>
      <c r="W3">
        <v>1</v>
      </c>
      <c r="X3" t="s">
        <v>7</v>
      </c>
      <c r="AC3">
        <v>5</v>
      </c>
      <c r="AD3" t="s">
        <v>252</v>
      </c>
      <c r="AG3">
        <v>1</v>
      </c>
      <c r="AH3" t="s">
        <v>256</v>
      </c>
      <c r="AL3">
        <v>5</v>
      </c>
      <c r="AM3" t="s">
        <v>265</v>
      </c>
    </row>
    <row r="4" spans="2:39" x14ac:dyDescent="0.55000000000000004">
      <c r="B4">
        <v>2</v>
      </c>
      <c r="C4" t="s">
        <v>242</v>
      </c>
      <c r="G4">
        <v>2</v>
      </c>
      <c r="H4" t="s">
        <v>250</v>
      </c>
      <c r="L4">
        <v>2</v>
      </c>
      <c r="M4" t="s">
        <v>3</v>
      </c>
      <c r="P4">
        <v>2</v>
      </c>
      <c r="Q4" t="s">
        <v>6</v>
      </c>
      <c r="W4">
        <v>2</v>
      </c>
      <c r="X4" t="s">
        <v>8</v>
      </c>
      <c r="AC4">
        <v>4</v>
      </c>
      <c r="AD4" t="s">
        <v>253</v>
      </c>
      <c r="AG4">
        <v>2</v>
      </c>
      <c r="AH4" t="s">
        <v>257</v>
      </c>
      <c r="AL4">
        <v>4</v>
      </c>
      <c r="AM4" t="s">
        <v>266</v>
      </c>
    </row>
    <row r="5" spans="2:39" x14ac:dyDescent="0.55000000000000004">
      <c r="B5">
        <v>3</v>
      </c>
      <c r="C5" t="s">
        <v>243</v>
      </c>
      <c r="G5">
        <v>3</v>
      </c>
      <c r="H5" t="s">
        <v>251</v>
      </c>
      <c r="L5">
        <v>3</v>
      </c>
      <c r="M5" t="s">
        <v>4</v>
      </c>
      <c r="W5">
        <v>3</v>
      </c>
      <c r="X5" t="s">
        <v>9</v>
      </c>
      <c r="AC5">
        <v>3</v>
      </c>
      <c r="AD5" t="s">
        <v>254</v>
      </c>
      <c r="AG5">
        <v>3</v>
      </c>
      <c r="AH5" t="s">
        <v>258</v>
      </c>
      <c r="AL5">
        <v>3</v>
      </c>
      <c r="AM5" t="s">
        <v>267</v>
      </c>
    </row>
    <row r="6" spans="2:39" x14ac:dyDescent="0.55000000000000004">
      <c r="B6">
        <v>4</v>
      </c>
      <c r="C6" t="s">
        <v>244</v>
      </c>
      <c r="W6">
        <v>4</v>
      </c>
      <c r="X6" t="s">
        <v>10</v>
      </c>
      <c r="AC6">
        <v>2</v>
      </c>
      <c r="AD6" t="s">
        <v>255</v>
      </c>
      <c r="AG6">
        <v>4</v>
      </c>
      <c r="AH6" t="s">
        <v>259</v>
      </c>
      <c r="AL6">
        <v>2</v>
      </c>
      <c r="AM6" t="s">
        <v>268</v>
      </c>
    </row>
    <row r="7" spans="2:39" x14ac:dyDescent="0.55000000000000004">
      <c r="B7">
        <v>5</v>
      </c>
      <c r="C7" t="s">
        <v>245</v>
      </c>
      <c r="W7">
        <v>5</v>
      </c>
      <c r="X7" t="s">
        <v>11</v>
      </c>
      <c r="AC7">
        <v>1</v>
      </c>
      <c r="AD7" t="s">
        <v>270</v>
      </c>
      <c r="AG7">
        <v>5</v>
      </c>
      <c r="AH7" t="s">
        <v>260</v>
      </c>
      <c r="AL7">
        <v>1</v>
      </c>
      <c r="AM7" t="s">
        <v>269</v>
      </c>
    </row>
    <row r="8" spans="2:39" x14ac:dyDescent="0.55000000000000004">
      <c r="B8">
        <v>6</v>
      </c>
      <c r="C8" t="s">
        <v>246</v>
      </c>
      <c r="W8">
        <v>6</v>
      </c>
      <c r="X8" t="s">
        <v>12</v>
      </c>
      <c r="AG8">
        <v>6</v>
      </c>
      <c r="AH8" t="s">
        <v>261</v>
      </c>
    </row>
    <row r="9" spans="2:39" x14ac:dyDescent="0.55000000000000004">
      <c r="B9">
        <v>7</v>
      </c>
      <c r="C9" t="s">
        <v>247</v>
      </c>
      <c r="AG9">
        <v>7</v>
      </c>
      <c r="AH9" t="s">
        <v>262</v>
      </c>
    </row>
    <row r="10" spans="2:39" x14ac:dyDescent="0.55000000000000004">
      <c r="B10">
        <v>8</v>
      </c>
      <c r="C10" t="s">
        <v>248</v>
      </c>
      <c r="AG10">
        <v>8</v>
      </c>
      <c r="AH10" t="s">
        <v>263</v>
      </c>
    </row>
    <row r="11" spans="2:39" x14ac:dyDescent="0.55000000000000004">
      <c r="AG11">
        <v>9</v>
      </c>
      <c r="AH11" t="s">
        <v>264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5</vt:i4>
      </vt:variant>
    </vt:vector>
  </HeadingPairs>
  <TitlesOfParts>
    <vt:vector size="7" baseType="lpstr">
      <vt:lpstr>ANSER_DATA</vt:lpstr>
      <vt:lpstr>ANSWER_LIST</vt:lpstr>
      <vt:lpstr>DATA_TOP</vt:lpstr>
      <vt:lpstr>ANSER_DATA!Print_Area</vt:lpstr>
      <vt:lpstr>Q1_1_ANS_LIST</vt:lpstr>
      <vt:lpstr>Q1_17_ANS_LIST</vt:lpstr>
      <vt:lpstr>Q1_18_ANS_LIST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2016-11-20T11:58:06Z</dcterms:modified>
</cp:coreProperties>
</file>