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NSER_DATA" sheetId="1" r:id="rId4"/>
    <sheet name="ANSWER_LIST" sheetId="2" r:id="rId5"/>
  </sheets>
  <definedNames>
    <definedName name="DATA_TOP">'ANSER_DATA'!$D$8</definedName>
    <definedName name="Q1_1_ANS_LIST">'ANSWER_LIST'!$B$3:$C$10</definedName>
    <definedName name="Q1_17_ANS_LIST">'ANSWER_LIST'!$P$3:$Q$4</definedName>
    <definedName name="Q1_18_ANS_LIST">'ANSWER_LIST'!$W$3:$X$8</definedName>
    <definedName name="_xlnm.Print_Area" localSheetId="0">'ANSER_DATA'!$A$1:$GJ$10</definedName>
  </definedNames>
  <calcPr calcId="999999" calcMode="auto" calcCompleted="0" fullCalcOnLoad="1"/>
</workbook>
</file>

<file path=xl/sharedStrings.xml><?xml version="1.0" encoding="utf-8"?>
<sst xmlns="http://schemas.openxmlformats.org/spreadsheetml/2006/main" uniqueCount="264">
  <si>
    <t>回答者ID</t>
  </si>
  <si>
    <t>第一部 質問１</t>
  </si>
  <si>
    <t>第一部 質問2</t>
  </si>
  <si>
    <t>第一部 質問3</t>
  </si>
  <si>
    <t>第一部 質問4</t>
  </si>
  <si>
    <t>第一部 質問5</t>
  </si>
  <si>
    <t>第一部 質問6</t>
  </si>
  <si>
    <t>第一部 質問7</t>
  </si>
  <si>
    <t>第一部 質問8</t>
  </si>
  <si>
    <t>第一部 質問9</t>
  </si>
  <si>
    <t>第一部 質問10</t>
  </si>
  <si>
    <t>第一部 質問11</t>
  </si>
  <si>
    <t>第一部 質問12</t>
  </si>
  <si>
    <t>第一部 質問13</t>
  </si>
  <si>
    <t>第一部 質問14</t>
  </si>
  <si>
    <t>第一部 質問15</t>
  </si>
  <si>
    <t>第一部 質問16</t>
  </si>
  <si>
    <t>第一部 質問17</t>
  </si>
  <si>
    <t>第一部 質問1８</t>
  </si>
  <si>
    <t>第一部 質問1９</t>
  </si>
  <si>
    <t>第一部 質問２０</t>
  </si>
  <si>
    <t>第二部</t>
  </si>
  <si>
    <t>第二部 質問１</t>
  </si>
  <si>
    <t>第二部 質問２</t>
  </si>
  <si>
    <t>第二部 質問３</t>
  </si>
  <si>
    <t>第二部 質問４</t>
  </si>
  <si>
    <t>第二部 質問５</t>
  </si>
  <si>
    <t>第二部 質問６</t>
  </si>
  <si>
    <t>第二部 質問７</t>
  </si>
  <si>
    <t>第三部</t>
  </si>
  <si>
    <t>第三部 質問１</t>
  </si>
  <si>
    <t>第三部 質問２</t>
  </si>
  <si>
    <t>第三部 質問3</t>
  </si>
  <si>
    <t>第三部 質問４</t>
  </si>
  <si>
    <t>第三部 最終質問</t>
  </si>
  <si>
    <t>文部科学省が提案する大学の7つの機能分化について、貴学が目指されている項目すべてにチェックマークをつけてください。
そのうち、最も重視されている項目は、右欄から一つ選んでください。</t>
  </si>
  <si>
    <t>学部・研究科数、定員数をご記入ください。 （2016年5月1日現在）</t>
  </si>
  <si>
    <t>在籍する学生の数をご記入ください。(2016年5月1日現在)</t>
  </si>
  <si>
    <t>入学に関する数値をご記入ください。(2015年度に実施した入学試験)</t>
  </si>
  <si>
    <t>学位授与に関する数値をご記入ください。
（2015年4月から2016年3月）</t>
  </si>
  <si>
    <t>学部卒業生（2016年3月の卒業者）に関する数値をご記入ください。</t>
  </si>
  <si>
    <t>附属学校（併設校）についてご回答ください。 （2016年5月1日現在）</t>
  </si>
  <si>
    <t>あてはまる項目を選択してください。(2016年5月1日現在)</t>
  </si>
  <si>
    <t>教員に関する数値をご記入ください。(2016年5月1日現在)</t>
  </si>
  <si>
    <t>研究に関する数値をご記入ください。(2016年5月1日現在)</t>
  </si>
  <si>
    <t>国際交流に関する数値をご記入ください。
（①から③は2016年5月1日現在、④から⑧は2015年4月から2016年3月）</t>
  </si>
  <si>
    <t>公開講座 ・産官学連携に関する数値をご記入ください。</t>
  </si>
  <si>
    <t>校地・校舎に関する数値をご記入ください。　
（2016年5月1日現在）</t>
  </si>
  <si>
    <t>職員に関する数値をご記入ください。
（2016年5月1日現在）</t>
  </si>
  <si>
    <t>就職支援に関する数値をご記入ください。
（2015年4月から2016年3月）</t>
  </si>
  <si>
    <t>理事・監事・評議員の人数をご記入ください。 
（2016年5月1日現在）</t>
  </si>
  <si>
    <t>理事長について、いずれか該当する方を選択してください。
（私立大学法人のみ回答、2016年5月1日現在）</t>
  </si>
  <si>
    <t>理事会運営、学長選任の方法についてご記入ください。
（2015年4月から2016年3月）</t>
  </si>
  <si>
    <t>計画策定・評価・IR（Institutional Research）に関する数値をご記入ください。
（2016年5月1日現在）</t>
  </si>
  <si>
    <t>財務に関する数値をご記入ください。 
（2015年4月から2016年3月）</t>
  </si>
  <si>
    <t>役職名</t>
  </si>
  <si>
    <t>教育に関することについてご記入ください。</t>
  </si>
  <si>
    <t>学生支援に関することについてご記入ください。</t>
  </si>
  <si>
    <t>研究に関することについてご記入ください。</t>
  </si>
  <si>
    <t>社会貢献に関することについてご記入ください。</t>
  </si>
  <si>
    <t>管理運営（マネジメント）に関することについてご記入ください。</t>
  </si>
  <si>
    <t>ガバナンス・リーダーシップに関することについてご記入ください。</t>
  </si>
  <si>
    <t>大学外部の動向等に関することについてご記入ください</t>
  </si>
  <si>
    <t>貴学では、どの評価基準がどの程度重要だと思われますか。
記入例を参考にして、回答欄のあてはまる箇所に、それぞれ一つだけチェックを入れてください。</t>
  </si>
  <si>
    <t>「社会的責任」の視点からみて、各機能はどの程度重要だと思われますか。
いずれの機能も重要という見方もあるとは思いますが、貴学の状況に応じて、ここでは「社会的責任」を意識した評価をお願いいたします。回答欄のあてはまる箇所に、それぞれ一つだけチェックを入れてください。</t>
  </si>
  <si>
    <t>「持続的成長」の視点からみて、各機能はどの程度重要だと思われますか。
いずれの機能も重要という見方もあるとは思いますが、貴学の状況に応じて、ここでは「持続的成長」を意識した評価をお願いいたします。回答欄のあてはまる箇所に、それぞれ一つだけチェックを入れてください。</t>
  </si>
  <si>
    <t>「個性の発揮」の視点からみて、各機能はどの程度重要だと思われますか。
いずれの機能も重要という見方もあるとは思いますが、貴学の状況に応じて、ここでは「個性の発揮」を意識した評価をお願いいたします。回答欄のあてはまる箇所に、それぞれ一つだけチェックを入れてください。</t>
  </si>
  <si>
    <t>ご回答内容について事務的に確認が必要な場合のみ、Eメールでご連絡させていただくことがありますので、ご担当者のご連絡先等をご記入ください。
なお、第三部の回答によって、貴学は教育・研究等の各機能をどれぐらい重要と捉えておられるのかがわかります。
そして第二部の5段階評価による自己評価結果と合わせて分析することによって、大学経営の総合評価（自己評価）を数値で算出することができます。
これらの結果について、簡単な解説を含む個別の報告をご希望の場合、また、上記の総合評価結果の解説も含めた貴学の大学経営改革について インタビューにご協力いただける場合は、その旨もご記入いただけると有り難く存じます。</t>
  </si>
  <si>
    <t>① 附属学校（併設校）の有無について
該当するものを選択してください。</t>
  </si>
  <si>
    <t>② 附属校が「あり」の場合、該当するものにチェックを入れてください。
また、附属校の設置時期を選択肢から選んでください。</t>
  </si>
  <si>
    <t>③ 附属校が「あり」の場合、附属校を設置している目的について、最も適当なものを選択肢を2つ選択してください。</t>
  </si>
  <si>
    <t xml:space="preserve">①国際交流担当教員数 </t>
  </si>
  <si>
    <t>②国際交流担当専任職員数</t>
  </si>
  <si>
    <t xml:space="preserve">③海外協定大学数 </t>
  </si>
  <si>
    <t>④交換教員・交換研究員数</t>
  </si>
  <si>
    <t xml:space="preserve">⑤交換留学生数（学部） </t>
  </si>
  <si>
    <t xml:space="preserve">⑥交換留学生数（大学院） </t>
  </si>
  <si>
    <t xml:space="preserve">⑦海外インターンシップ数（学部） </t>
  </si>
  <si>
    <t xml:space="preserve">⑧海外インターンシップ数（大学院） </t>
  </si>
  <si>
    <t>① 理事会の開催数</t>
  </si>
  <si>
    <t>② 理事の職務分担の有無</t>
  </si>
  <si>
    <t xml:space="preserve">③ 学長の選任方法
　（いずれか一つを選択） </t>
  </si>
  <si>
    <t>① 計画策定を専門に担当する部署</t>
  </si>
  <si>
    <t>② 計画策定担当者数</t>
  </si>
  <si>
    <t xml:space="preserve">③ 評価を専門に担当する部署 </t>
  </si>
  <si>
    <t>④ 評価担当者数</t>
  </si>
  <si>
    <t>⑤ IRを専門に担当する部署</t>
  </si>
  <si>
    <t>⑥ IR担当者数</t>
  </si>
  <si>
    <t xml:space="preserve">① 経常経費
（私立大学の場合は経常費用） </t>
  </si>
  <si>
    <t xml:space="preserve">② 教育研究経費 </t>
  </si>
  <si>
    <t xml:space="preserve">③ 収入 
（私立大学の場合は帰属収入） </t>
  </si>
  <si>
    <t>1. 世界的研究・教育拠点</t>
  </si>
  <si>
    <t>2. 高度専門職業人養成</t>
  </si>
  <si>
    <t>3. 幅広い職業人養成</t>
  </si>
  <si>
    <t>4. 総合的教養教育</t>
  </si>
  <si>
    <t>5. 特定の専門的分野（芸術、体育等）の教育・研究</t>
  </si>
  <si>
    <t>6. 地域の生涯学習機会の拠点</t>
  </si>
  <si>
    <t>7. 社会貢献機能
（地域貢献、産学官連携、国際交流等）</t>
  </si>
  <si>
    <t>8. 該当するものはない</t>
  </si>
  <si>
    <t>最重視する項目</t>
  </si>
  <si>
    <t>学部数</t>
  </si>
  <si>
    <t>学部 入学定員</t>
  </si>
  <si>
    <t>学部 収容定員</t>
  </si>
  <si>
    <t>研究科数</t>
  </si>
  <si>
    <t>大学院 入学定員</t>
  </si>
  <si>
    <t>大学院 収容定員</t>
  </si>
  <si>
    <t>学部 在籍学生数
（正規学生のみ）</t>
  </si>
  <si>
    <t xml:space="preserve">学部 外国人留学生の数 </t>
  </si>
  <si>
    <t>大学院 在籍学生数
（正規学生のみ）</t>
  </si>
  <si>
    <t xml:space="preserve">大学院 外国人留学生の数 </t>
  </si>
  <si>
    <t>学部 志願者数</t>
  </si>
  <si>
    <t>学部 入学者数
（2016年4月1日）</t>
  </si>
  <si>
    <t>大学院 志願者数</t>
  </si>
  <si>
    <t>大学院 入学者数
（2016年4月1日）</t>
  </si>
  <si>
    <t>学士</t>
  </si>
  <si>
    <t>修士</t>
  </si>
  <si>
    <t>課程博士</t>
  </si>
  <si>
    <t>論文博士</t>
  </si>
  <si>
    <t>卒業率
（2016年3月卒業者/2012年4月入学者）</t>
  </si>
  <si>
    <t>卒業者に対する就職率</t>
  </si>
  <si>
    <t>就職希望者に対する就職率</t>
  </si>
  <si>
    <t>幼稚園</t>
  </si>
  <si>
    <t>設置時期</t>
  </si>
  <si>
    <t>小学校</t>
  </si>
  <si>
    <t>中学校</t>
  </si>
  <si>
    <t>高等学校</t>
  </si>
  <si>
    <t>短期大学</t>
  </si>
  <si>
    <t>専門学校</t>
  </si>
  <si>
    <t>その他</t>
  </si>
  <si>
    <t>「その他」記入欄</t>
  </si>
  <si>
    <t>経営基盤の安定化</t>
  </si>
  <si>
    <t>ブランド校化などの経営戦略</t>
  </si>
  <si>
    <t>教育研究活動のため
（たとえば実験校など）</t>
  </si>
  <si>
    <t>一貫教育などの教育理念の実現</t>
  </si>
  <si>
    <t>学校文化の継承</t>
  </si>
  <si>
    <t>①クラス担当制</t>
  </si>
  <si>
    <t>②入学前教育</t>
  </si>
  <si>
    <t>③シラバス・チェック</t>
  </si>
  <si>
    <t>④授業科目のナンバリング</t>
  </si>
  <si>
    <t>⑤キャップ制</t>
  </si>
  <si>
    <t>⑥GPA（Grade Point Average）制度</t>
  </si>
  <si>
    <t>⑦リメディアル教育</t>
  </si>
  <si>
    <t>⑧アクティブ・ラーニング
　(体験型学習)</t>
  </si>
  <si>
    <t>⑨学習（学修）支援</t>
  </si>
  <si>
    <t>⑩学生の活動記録
　(ポートフォリオ)</t>
  </si>
  <si>
    <t>⑪ピアサポート制度
　(学生同士の支援制度)</t>
  </si>
  <si>
    <t>⑫学生による授業評価アンケート</t>
  </si>
  <si>
    <t>⑬卒業生アンケート</t>
  </si>
  <si>
    <t>① 学部所属の専任教員数</t>
  </si>
  <si>
    <t>② 大学全体の専任教員数</t>
  </si>
  <si>
    <t xml:space="preserve">
① 研究所・センター等の数</t>
  </si>
  <si>
    <t>② ①に所属する専任教員数(兼任は除く)</t>
  </si>
  <si>
    <t>② ①に所属する専任教員数</t>
  </si>
  <si>
    <t>派遣</t>
  </si>
  <si>
    <t>受入れ</t>
  </si>
  <si>
    <t>① 公開講座開催回数
　（2015年4月から2016年3月）</t>
  </si>
  <si>
    <t>② 公開講座受講者数
　（2015年4月から2016年3月）</t>
  </si>
  <si>
    <t>③ リエゾンオフィス（もしくはこれに類する部署）の専任職員数
　 （2016年5月1日現在）</t>
  </si>
  <si>
    <t>① 校地面積</t>
  </si>
  <si>
    <t>② 校舎面積</t>
  </si>
  <si>
    <t>③ キャンパス数</t>
  </si>
  <si>
    <t xml:space="preserve">① 専任の事務系職員数 </t>
  </si>
  <si>
    <t>② ①のうち女性の数</t>
  </si>
  <si>
    <t xml:space="preserve">③ 大学全体の専任職員数 </t>
  </si>
  <si>
    <t>① 大学主催の就職支援ガイダンス・セミナー等開催数</t>
  </si>
  <si>
    <t xml:space="preserve">② 国内インターンシップ参加者数 </t>
  </si>
  <si>
    <t>③ 就職支援担当部署の専任職員数（2015年5月1日現在）</t>
  </si>
  <si>
    <t xml:space="preserve">④ キャリア・コンサルタント等の有資格者数 </t>
  </si>
  <si>
    <t xml:space="preserve">理事 </t>
  </si>
  <si>
    <t>監事</t>
  </si>
  <si>
    <t>評議員</t>
  </si>
  <si>
    <t>「あり」の場合の名称</t>
  </si>
  <si>
    <t>教員</t>
  </si>
  <si>
    <t>職員</t>
  </si>
  <si>
    <t>① 教育課程方針（カリキュラムポリシー） に基づく教育が行われている</t>
  </si>
  <si>
    <t>② 学位授与方針（ディプロマポリシー） に基づく人材を輩出している</t>
  </si>
  <si>
    <t>③ 教育組織は適切に整備されている</t>
  </si>
  <si>
    <t>④ 教員組織は適切に配置されている</t>
  </si>
  <si>
    <t>⑤ FD（教員の能力向上・資質開発）は十分に機能している</t>
  </si>
  <si>
    <t>① 学習支援は十分に機能している</t>
  </si>
  <si>
    <t>② 留学支援（派遣・受入）は十分に機能している</t>
  </si>
  <si>
    <t>③ キャリア（就職・進路）支援は十分に機能している</t>
  </si>
  <si>
    <t>④ 正課外活動（クラブ・サークル活動等）への支援は十分に機能している</t>
  </si>
  <si>
    <t>⑤ 学生への経済的支援（奨学金等）は十分に機能している</t>
  </si>
  <si>
    <t>⑥ 学生への精神的支援は十分に機能している</t>
  </si>
  <si>
    <t>① 研究活動は活発である</t>
  </si>
  <si>
    <t>② 国際的水準の研究が行われている</t>
  </si>
  <si>
    <t>③ 研究者養成・研究者確保はできている</t>
  </si>
  <si>
    <t>④ 研究の支援体制・システムは十分に機能している</t>
  </si>
  <si>
    <t>⑤ 研究施設・設備は適切に整備されている</t>
  </si>
  <si>
    <t>① 産学連携は十分に機能している</t>
  </si>
  <si>
    <t>② 地域連携は十分に機能している</t>
  </si>
  <si>
    <t>③ 国際貢献など、広く社会に対して貢献活動は十分に機能している</t>
  </si>
  <si>
    <t>④ 地元地域に密着した貢献活動は十分の機能している（公開講座等）</t>
  </si>
  <si>
    <t>① 大学の理念・ビジョンに基づいた運営がされている</t>
  </si>
  <si>
    <t>② 中長期計画は着実に実行されている</t>
  </si>
  <si>
    <t>③ 教職員の人事が適切に行われている</t>
  </si>
  <si>
    <t>④ 管理運営（事務組織、センター組織等）組織の見直し（改組・再編）が適切に行われている</t>
  </si>
  <si>
    <t>⑤ 予算の適切な配分が行われている</t>
  </si>
  <si>
    <t>① 大学の改革のために理事会は機能している</t>
  </si>
  <si>
    <t>② 大学の適切な運営をするために監事システムは機能している</t>
  </si>
  <si>
    <t>③ 学長は、理事会において大学の代表としての影響力を発揮している</t>
  </si>
  <si>
    <t>④ 学長がリーダーシップを発揮できる組織風土がある</t>
  </si>
  <si>
    <t>⑤ 学長は、実質的な権限を持ち、それを行使している</t>
  </si>
  <si>
    <t>⑥ 学長のリーダーシップの下、執行部が中心となって大学政策を企画立案・実行している</t>
  </si>
  <si>
    <t>① 中教審答申等、高等教育政策の動向は、大学の経営方針に影響を与えている</t>
  </si>
  <si>
    <t>② 認証評価機関が設定する評価項目は、大学の経営方針に影響を与えている</t>
  </si>
  <si>
    <t>③ 文部科学省等による競争的資金配分は、大学の経営方針に影響を与えている</t>
  </si>
  <si>
    <t>④ ステークホルダー（受験生・保護者・卒業者・企業等）は、大学の経営方針に影響を与えている</t>
  </si>
  <si>
    <t>⑤ マスコミは、大学の経営方針に影響を与えている</t>
  </si>
  <si>
    <t>⑥ 政治・法律的な環境（法律や規制、税制等）は、大学の経営方針に影響を与えている</t>
  </si>
  <si>
    <t>⑦ 経済的な環境（景気動向等）は、大学の経営方針に影響を与えている</t>
  </si>
  <si>
    <t>⑧ 社会的な環境（少子高齢化やライフスタイルの変化等）は、大学の経営方針に影響を与えている</t>
  </si>
  <si>
    <t>⑨ 技術的な環境（情報通信技術等）は、大学の経営方針に影響を与えている</t>
  </si>
  <si>
    <t>⑩ 国際的な環境（グローバル化の進展等）は、大学の経営方針に影響を与えている</t>
  </si>
  <si>
    <t>左：社会的責任
右：持続的成長</t>
  </si>
  <si>
    <t>左：社会的責任
右：個性の発揮</t>
  </si>
  <si>
    <t>左：持続的成長
右：個性の発揮</t>
  </si>
  <si>
    <t>1: 教育</t>
  </si>
  <si>
    <t>2: 学生支援</t>
  </si>
  <si>
    <t>3: 研究</t>
  </si>
  <si>
    <t>4: 社会貢献</t>
  </si>
  <si>
    <t>5: 管理運営</t>
  </si>
  <si>
    <t>6: ガバナンス・リーダーシップ</t>
  </si>
  <si>
    <t>貴学名</t>
  </si>
  <si>
    <t>部署・役職名</t>
  </si>
  <si>
    <t>お名前</t>
  </si>
  <si>
    <t>メールアドレス</t>
  </si>
  <si>
    <t>個別報告</t>
  </si>
  <si>
    <t>インタビューの可否</t>
  </si>
  <si>
    <t>1: 大学の前に設置された</t>
  </si>
  <si>
    <t>全学部で実施</t>
  </si>
  <si>
    <t>現在の理事長は、学園の創設者またはその親族である。</t>
  </si>
  <si>
    <t>A: 選挙（教員のみ）</t>
  </si>
  <si>
    <t>強くそう思う</t>
  </si>
  <si>
    <t>左の項目が絶対に重要</t>
  </si>
  <si>
    <t>とても重要</t>
  </si>
  <si>
    <t>2: 大学の後に設置された</t>
  </si>
  <si>
    <t>一部の学部で実施</t>
  </si>
  <si>
    <t>上記以外である。</t>
  </si>
  <si>
    <t>B: 選挙（教職員）</t>
  </si>
  <si>
    <t>そう思う</t>
  </si>
  <si>
    <t>左の項目がかなり重要</t>
  </si>
  <si>
    <t>重要</t>
  </si>
  <si>
    <t>3: ほぼ同時（同年度内）に設置された</t>
  </si>
  <si>
    <t>実施していない</t>
  </si>
  <si>
    <t>C: 理事会の選任</t>
  </si>
  <si>
    <t>どちらともいえない</t>
  </si>
  <si>
    <t>左の項目が重要</t>
  </si>
  <si>
    <t>普通</t>
  </si>
  <si>
    <t>D: 理事長の指名</t>
  </si>
  <si>
    <t>あまりそう思わない</t>
  </si>
  <si>
    <t>左の項目がやや重要</t>
  </si>
  <si>
    <t>あまり重要ではない</t>
  </si>
  <si>
    <t>E: 学長選出委員会及びこれに類する機関</t>
  </si>
  <si>
    <t>まったくそう思わない</t>
  </si>
  <si>
    <t>両方同じぐらい重要</t>
  </si>
  <si>
    <t>まったく重要ではない</t>
  </si>
  <si>
    <t>F: その他</t>
  </si>
  <si>
    <t>右の項目がやや重要</t>
  </si>
  <si>
    <t>7. 社会貢献機能（地域貢献、産学官連携、国際交流等）</t>
  </si>
  <si>
    <t>右の項目が重要</t>
  </si>
  <si>
    <t>右の項目がかなり重要</t>
  </si>
  <si>
    <t>右の項目が絶対に重要</t>
  </si>
</sst>
</file>

<file path=xl/styles.xml><?xml version="1.0" encoding="utf-8"?>
<styleSheet xmlns="http://schemas.openxmlformats.org/spreadsheetml/2006/main" xml:space="preserve">
  <numFmts count="0"/>
  <fonts count="9">
    <font>
      <b val="0"/>
      <i val="0"/>
      <strike val="0"/>
      <u val="none"/>
      <sz val="11"/>
      <color rgb="FF000000"/>
      <name val="游ゴシック"/>
    </font>
    <font>
      <b val="1"/>
      <i val="0"/>
      <strike val="0"/>
      <u val="none"/>
      <sz val="11"/>
      <color rgb="FFFFFFFF"/>
      <name val="游ゴシック"/>
    </font>
    <font>
      <b val="0"/>
      <i val="0"/>
      <strike val="0"/>
      <u val="none"/>
      <sz val="9"/>
      <color rgb="FF000000"/>
      <name val="游ゴシック"/>
    </font>
    <font>
      <b val="0"/>
      <i val="0"/>
      <strike val="0"/>
      <u val="none"/>
      <sz val="8"/>
      <color rgb="FF000000"/>
      <name val="游ゴシック"/>
    </font>
    <font>
      <b val="0"/>
      <i val="0"/>
      <strike val="0"/>
      <u val="none"/>
      <sz val="8"/>
      <color rgb="FF333333"/>
      <name val="游ゴシック"/>
    </font>
    <font>
      <b val="0"/>
      <i val="0"/>
      <strike val="0"/>
      <u val="none"/>
      <sz val="11"/>
      <color rgb="FFFFFFFF"/>
      <name val="游ゴシック"/>
    </font>
    <font>
      <b val="0"/>
      <i val="0"/>
      <strike val="0"/>
      <u val="none"/>
      <sz val="10"/>
      <color rgb="FF000000"/>
      <name val="游ゴシック"/>
    </font>
    <font>
      <b val="1"/>
      <i val="0"/>
      <strike val="0"/>
      <u val="none"/>
      <sz val="10"/>
      <color rgb="FFFFFFFF"/>
      <name val="游ゴシック"/>
    </font>
    <font>
      <b val="0"/>
      <i val="0"/>
      <strike val="0"/>
      <u val="none"/>
      <sz val="6"/>
      <color rgb="FF000000"/>
      <name val="游ゴシック"/>
    </font>
  </fonts>
  <fills count="7">
    <fill>
      <patternFill patternType="none"/>
    </fill>
    <fill>
      <patternFill patternType="gray125">
        <fgColor rgb="FFFFFFFF"/>
        <bgColor rgb="FF000000"/>
      </patternFill>
    </fill>
    <fill>
      <patternFill patternType="none"/>
    </fill>
    <fill>
      <patternFill patternType="solid">
        <fgColor rgb="FFD9E2F3"/>
        <bgColor rgb="FFFFFFFF"/>
      </patternFill>
    </fill>
    <fill>
      <patternFill patternType="solid">
        <fgColor rgb="FFECECEC"/>
        <bgColor rgb="FFFFFFFF"/>
      </patternFill>
    </fill>
    <fill>
      <patternFill patternType="solid">
        <fgColor rgb="FF00B0F0"/>
        <bgColor rgb="FFFFFFFF"/>
      </patternFill>
    </fill>
    <fill>
      <patternFill patternType="solid">
        <fgColor rgb="FFE7E6E6"/>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right style="thin">
        <color rgb="FF000000"/>
      </right>
      <top style="thin">
        <color rgb="FF000000"/>
      </top>
    </border>
    <border>
      <top style="thin">
        <color rgb="FF000000"/>
      </top>
    </border>
  </borders>
  <cellStyleXfs count="1">
    <xf numFmtId="0" fontId="0" fillId="0" borderId="0"/>
  </cellStyleXfs>
  <cellXfs count="122">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center" textRotation="0" wrapText="false" shrinkToFit="false"/>
    </xf>
    <xf xfId="0" fontId="1" numFmtId="0" fillId="2" borderId="0" applyFont="1" applyNumberFormat="0" applyFill="0" applyBorder="0" applyAlignment="1">
      <alignment horizontal="righ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1" applyFont="1" applyNumberFormat="0" applyFill="0" applyBorder="1" applyAlignment="1">
      <alignment horizontal="general"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3" numFmtId="0" fillId="2" borderId="2" applyFont="1" applyNumberFormat="0" applyFill="0" applyBorder="1" applyAlignment="1">
      <alignment horizontal="general" vertical="bottom" textRotation="0" wrapText="true" shrinkToFit="true"/>
    </xf>
    <xf xfId="0" fontId="3" numFmtId="0" fillId="2" borderId="3" applyFont="1" applyNumberFormat="0" applyFill="0" applyBorder="1" applyAlignment="1">
      <alignment horizontal="left" vertical="center" textRotation="0" wrapText="true" shrinkToFit="true"/>
    </xf>
    <xf xfId="0" fontId="3" numFmtId="0" fillId="2" borderId="3" applyFont="1" applyNumberFormat="0" applyFill="0" applyBorder="1" applyAlignment="1">
      <alignment horizontal="left" vertical="center" textRotation="0" wrapText="tru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3" numFmtId="0" fillId="3" borderId="6" applyFont="1" applyNumberFormat="0" applyFill="1" applyBorder="1" applyAlignment="1">
      <alignment horizontal="left" vertical="center" textRotation="0" wrapText="true" shrinkToFit="false"/>
    </xf>
    <xf xfId="0" fontId="3" numFmtId="0" fillId="3" borderId="3" applyFont="1" applyNumberFormat="0" applyFill="1" applyBorder="1" applyAlignment="1">
      <alignment horizontal="left" vertical="center" textRotation="0" wrapText="true" shrinkToFit="false"/>
    </xf>
    <xf xfId="0" fontId="3" numFmtId="0" fillId="3" borderId="2" applyFont="1" applyNumberFormat="0" applyFill="1" applyBorder="1" applyAlignment="1">
      <alignment horizontal="general" vertical="bottom" textRotation="0" wrapText="false" shrinkToFit="true"/>
    </xf>
    <xf xfId="0" fontId="3" numFmtId="0" fillId="3" borderId="2" applyFont="1" applyNumberFormat="0" applyFill="1" applyBorder="1" applyAlignment="1">
      <alignment horizontal="general" vertical="bottom" textRotation="0" wrapText="false" shrinkToFit="true"/>
    </xf>
    <xf xfId="0" fontId="3" numFmtId="0" fillId="3" borderId="2" applyFont="1" applyNumberFormat="0" applyFill="1" applyBorder="1" applyAlignment="1">
      <alignment horizontal="general" vertical="bottom" textRotation="0" wrapText="true" shrinkToFit="true"/>
    </xf>
    <xf xfId="0" fontId="3" numFmtId="0" fillId="3" borderId="7" applyFont="1" applyNumberFormat="0" applyFill="1" applyBorder="1" applyAlignment="1">
      <alignment horizontal="left" vertical="center" textRotation="0" wrapText="true" shrinkToFit="false"/>
    </xf>
    <xf xfId="0" fontId="3" numFmtId="0" fillId="3" borderId="6" applyFont="1" applyNumberFormat="0" applyFill="1" applyBorder="1" applyAlignment="1">
      <alignment horizontal="left" vertical="center" textRotation="0" wrapText="true" shrinkToFit="false"/>
    </xf>
    <xf xfId="0" fontId="3" numFmtId="0" fillId="3" borderId="6" applyFont="1" applyNumberFormat="0" applyFill="1" applyBorder="1" applyAlignment="1">
      <alignment horizontal="general" vertical="center" textRotation="0" wrapText="false" shrinkToFit="false"/>
    </xf>
    <xf xfId="0" fontId="0" numFmtId="0" fillId="3" borderId="6" applyFont="0" applyNumberFormat="0" applyFill="1" applyBorder="1" applyAlignment="0">
      <alignment horizontal="general" vertical="bottom" textRotation="0" wrapText="false" shrinkToFit="false"/>
    </xf>
    <xf xfId="0" fontId="3" numFmtId="0" fillId="3" borderId="6" applyFont="1" applyNumberFormat="0" applyFill="1" applyBorder="1" applyAlignment="1">
      <alignment horizontal="left" vertical="center" textRotation="0" wrapText="false" shrinkToFit="false"/>
    </xf>
    <xf xfId="0" fontId="3" numFmtId="0" fillId="3" borderId="8" applyFont="1" applyNumberFormat="0" applyFill="1" applyBorder="1" applyAlignment="1">
      <alignment horizontal="general" vertical="bottom" textRotation="0" wrapText="false" shrinkToFit="true"/>
    </xf>
    <xf xfId="0" fontId="3" numFmtId="0" fillId="3" borderId="9" applyFont="1" applyNumberFormat="0" applyFill="1" applyBorder="1" applyAlignment="1">
      <alignment horizontal="general" vertical="bottom" textRotation="0" wrapText="false" shrinkToFit="true"/>
    </xf>
    <xf xfId="0" fontId="3" numFmtId="0" fillId="3" borderId="10" applyFont="1" applyNumberFormat="0" applyFill="1" applyBorder="1" applyAlignment="1">
      <alignment horizontal="general" vertical="bottom" textRotation="0" wrapText="false" shrinkToFit="true"/>
    </xf>
    <xf xfId="0" fontId="3" numFmtId="0" fillId="3" borderId="2" applyFont="1" applyNumberFormat="0" applyFill="1" applyBorder="1" applyAlignment="1">
      <alignment horizontal="left" vertical="bottom" textRotation="0" wrapText="true" shrinkToFit="false"/>
    </xf>
    <xf xfId="0" fontId="3" numFmtId="0" fillId="3" borderId="8" applyFont="1" applyNumberFormat="0" applyFill="1" applyBorder="1" applyAlignment="1">
      <alignment horizontal="general" vertical="bottom" textRotation="0" wrapText="true" shrinkToFit="true"/>
    </xf>
    <xf xfId="0" fontId="4" numFmtId="0" fillId="3" borderId="1" applyFont="1" applyNumberFormat="0" applyFill="1" applyBorder="1" applyAlignment="0">
      <alignment horizontal="general" vertical="bottom" textRotation="0" wrapText="false" shrinkToFit="false"/>
    </xf>
    <xf xfId="0" fontId="3" numFmtId="0" fillId="3" borderId="1" applyFont="1" applyNumberFormat="0" applyFill="1" applyBorder="1" applyAlignment="1">
      <alignment horizontal="general" vertical="bottom" textRotation="0" wrapText="true" shrinkToFit="true"/>
    </xf>
    <xf xfId="0" fontId="3" numFmtId="0" fillId="3" borderId="1" applyFont="1" applyNumberFormat="0" applyFill="1" applyBorder="1" applyAlignment="0">
      <alignment horizontal="general" vertical="bottom" textRotation="0" wrapText="false" shrinkToFit="false"/>
    </xf>
    <xf xfId="0" fontId="3" numFmtId="0" fillId="3" borderId="1" applyFont="1" applyNumberFormat="0" applyFill="1" applyBorder="1" applyAlignment="1">
      <alignment horizontal="general" vertical="bottom" textRotation="0" wrapText="false" shrinkToFit="true"/>
    </xf>
    <xf xfId="0" fontId="0" numFmtId="0" fillId="3" borderId="7" applyFont="0" applyNumberFormat="0" applyFill="1" applyBorder="1" applyAlignment="0">
      <alignment horizontal="general" vertical="bottom" textRotation="0" wrapText="false" shrinkToFit="false"/>
    </xf>
    <xf xfId="0" fontId="0" numFmtId="0" fillId="3" borderId="3" applyFont="0" applyNumberFormat="0" applyFill="1" applyBorder="1" applyAlignment="0">
      <alignment horizontal="general" vertical="bottom" textRotation="0" wrapText="false" shrinkToFit="false"/>
    </xf>
    <xf xfId="0" fontId="3" numFmtId="0" fillId="3" borderId="2" applyFont="1" applyNumberFormat="0" applyFill="1" applyBorder="1" applyAlignment="1">
      <alignment horizontal="left" vertical="bottom" textRotation="0" wrapText="true" shrinkToFit="false"/>
    </xf>
    <xf xfId="0" fontId="3" numFmtId="0" fillId="3" borderId="2" applyFont="1" applyNumberFormat="0" applyFill="1" applyBorder="1" applyAlignment="1">
      <alignment horizontal="left" vertical="bottom" textRotation="0" wrapText="true" shrinkToFit="false"/>
    </xf>
    <xf xfId="0" fontId="3" numFmtId="0" fillId="3" borderId="2" applyFont="1" applyNumberFormat="0" applyFill="1" applyBorder="1" applyAlignment="1">
      <alignment horizontal="left" vertical="bottom" textRotation="0" wrapText="true" shrinkToFit="true"/>
    </xf>
    <xf xfId="0" fontId="3" numFmtId="0" fillId="3" borderId="11" applyFont="1" applyNumberFormat="0" applyFill="1" applyBorder="1" applyAlignment="1">
      <alignment horizontal="left" vertical="bottom" textRotation="0" wrapText="true" shrinkToFit="false"/>
    </xf>
    <xf xfId="0" fontId="3" numFmtId="0" fillId="3" borderId="8" applyFont="1" applyNumberFormat="0" applyFill="1" applyBorder="1" applyAlignment="1">
      <alignment horizontal="left" vertical="bottom" textRotation="0" wrapText="true" shrinkToFit="false"/>
    </xf>
    <xf xfId="0" fontId="0" numFmtId="0" fillId="2" borderId="11" applyFont="0" applyNumberFormat="0" applyFill="0" applyBorder="1" applyAlignment="0">
      <alignment horizontal="general" vertical="bottom" textRotation="0" wrapText="false" shrinkToFit="false"/>
    </xf>
    <xf xfId="0" fontId="3" numFmtId="0" fillId="3" borderId="8" applyFont="1" applyNumberFormat="0" applyFill="1" applyBorder="1" applyAlignment="1">
      <alignment horizontal="general" vertical="bottom" textRotation="0" wrapText="true" shrinkToFit="false"/>
    </xf>
    <xf xfId="0" fontId="0" numFmtId="0" fillId="3" borderId="11" applyFont="0" applyNumberFormat="0" applyFill="1" applyBorder="1" applyAlignment="0">
      <alignment horizontal="general"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3" numFmtId="0" fillId="3" borderId="3" applyFont="1" applyNumberFormat="0" applyFill="1" applyBorder="1" applyAlignment="1">
      <alignment horizontal="general" vertical="bottom"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3" borderId="10" applyFont="0" applyNumberFormat="0" applyFill="1" applyBorder="1" applyAlignment="0">
      <alignment horizontal="general" vertical="bottom" textRotation="0" wrapText="false" shrinkToFit="false"/>
    </xf>
    <xf xfId="0" fontId="3" numFmtId="0" fillId="3" borderId="11" applyFont="1" applyNumberFormat="0" applyFill="1" applyBorder="1" applyAlignment="1">
      <alignment horizontal="general" vertical="bottom" textRotation="0" wrapText="true" shrinkToFit="false"/>
    </xf>
    <xf xfId="0" fontId="3" numFmtId="0" fillId="3" borderId="12" applyFont="1" applyNumberFormat="0" applyFill="1" applyBorder="1" applyAlignment="1">
      <alignment horizontal="general" vertical="bottom" textRotation="0" wrapText="true" shrinkToFit="false"/>
    </xf>
    <xf xfId="0" fontId="0" numFmtId="0" fillId="3" borderId="0" applyFont="0" applyNumberFormat="0" applyFill="1" applyBorder="0" applyAlignment="0">
      <alignment horizontal="general" vertical="bottom" textRotation="0" wrapText="false" shrinkToFit="false"/>
    </xf>
    <xf xfId="0" fontId="0" numFmtId="0" fillId="3" borderId="12" applyFont="0" applyNumberFormat="0" applyFill="1" applyBorder="1" applyAlignment="0">
      <alignment horizontal="general" vertical="bottom" textRotation="0" wrapText="false" shrinkToFit="false"/>
    </xf>
    <xf xfId="0" fontId="3" numFmtId="0" fillId="2" borderId="13" applyFont="1" applyNumberFormat="0" applyFill="0" applyBorder="1" applyAlignment="1">
      <alignment horizontal="general" vertical="center" textRotation="0" wrapText="false" shrinkToFit="false"/>
    </xf>
    <xf xfId="0" fontId="3" numFmtId="0" fillId="3" borderId="2" applyFont="1" applyNumberFormat="0" applyFill="1" applyBorder="1" applyAlignment="1">
      <alignment horizontal="general" vertical="bottom" textRotation="0" wrapText="true" shrinkToFit="false"/>
    </xf>
    <xf xfId="0" fontId="3" numFmtId="0" fillId="3" borderId="9" applyFont="1" applyNumberFormat="0" applyFill="1" applyBorder="1" applyAlignment="1">
      <alignment horizontal="general" vertical="bottom" textRotation="0" wrapText="true" shrinkToFit="false"/>
    </xf>
    <xf xfId="0" fontId="3" numFmtId="0" fillId="3" borderId="2" applyFont="1" applyNumberFormat="0" applyFill="1" applyBorder="1" applyAlignment="1">
      <alignment horizontal="general" vertical="bottom" textRotation="0" wrapText="true" shrinkToFit="false"/>
    </xf>
    <xf xfId="0" fontId="1" numFmtId="0" fillId="5" borderId="1" applyFont="1" applyNumberFormat="0" applyFill="1" applyBorder="1" applyAlignment="0">
      <alignment horizontal="general" vertical="bottom" textRotation="0" wrapText="false" shrinkToFit="false"/>
    </xf>
    <xf xfId="0" fontId="3" numFmtId="0" fillId="3" borderId="3" applyFont="1" applyNumberFormat="0" applyFill="1" applyBorder="1" applyAlignment="0">
      <alignment horizontal="general" vertical="bottom" textRotation="0" wrapText="false" shrinkToFit="false"/>
    </xf>
    <xf xfId="0" fontId="3" numFmtId="0" fillId="3" borderId="3" applyFont="1" applyNumberFormat="0" applyFill="1" applyBorder="1" applyAlignment="1">
      <alignment horizontal="general" vertical="bottom" textRotation="0" wrapText="true" shrinkToFit="false"/>
    </xf>
    <xf xfId="0" fontId="0" numFmtId="0" fillId="3" borderId="14" applyFont="0" applyNumberFormat="0" applyFill="1" applyBorder="1" applyAlignment="0">
      <alignment horizontal="general" vertical="bottom" textRotation="0" wrapText="false" shrinkToFit="false"/>
    </xf>
    <xf xfId="0" fontId="0" numFmtId="0" fillId="3" borderId="8" applyFont="0" applyNumberFormat="0" applyFill="1" applyBorder="1" applyAlignment="0">
      <alignment horizontal="general" vertical="bottom" textRotation="0" wrapText="false" shrinkToFit="false"/>
    </xf>
    <xf xfId="0" fontId="3" numFmtId="0" fillId="3" borderId="10" applyFont="1" applyNumberFormat="0" applyFill="1" applyBorder="1" applyAlignment="1">
      <alignment horizontal="general" vertical="bottom" textRotation="0" wrapText="true" shrinkToFit="false"/>
    </xf>
    <xf xfId="0" fontId="3" numFmtId="0" fillId="4" borderId="1" applyFont="1" applyNumberFormat="0" applyFill="1" applyBorder="1" applyAlignment="0">
      <alignment horizontal="general" vertical="bottom" textRotation="0" wrapText="false" shrinkToFit="false"/>
    </xf>
    <xf xfId="0" fontId="3" numFmtId="0" fillId="4" borderId="1" applyFont="1" applyNumberFormat="0" applyFill="1" applyBorder="1" applyAlignment="0">
      <alignment horizontal="general" vertical="bottom" textRotation="0" wrapText="false" shrinkToFit="false"/>
    </xf>
    <xf xfId="0" fontId="3" numFmtId="0" fillId="6" borderId="13" applyFont="1" applyNumberFormat="0" applyFill="1" applyBorder="1" applyAlignment="0">
      <alignment horizontal="general" vertical="bottom" textRotation="0" wrapText="false" shrinkToFit="false"/>
    </xf>
    <xf xfId="0" fontId="3" numFmtId="0" fillId="6" borderId="5" applyFont="1" applyNumberFormat="0" applyFill="1" applyBorder="1" applyAlignment="0">
      <alignment horizontal="general" vertical="bottom" textRotation="0" wrapText="false" shrinkToFit="false"/>
    </xf>
    <xf xfId="0" fontId="3" numFmtId="0" fillId="2" borderId="3" applyFont="1" applyNumberFormat="0" applyFill="0" applyBorder="1" applyAlignment="1">
      <alignment horizontal="general" vertical="center" textRotation="0" wrapText="false" shrinkToFit="false"/>
    </xf>
    <xf xfId="0" fontId="3" numFmtId="0" fillId="3" borderId="10" applyFont="1" applyNumberFormat="0" applyFill="1" applyBorder="1" applyAlignment="1">
      <alignment horizontal="general" vertical="center" textRotation="0" wrapText="true" shrinkToFit="false"/>
    </xf>
    <xf xfId="0" fontId="3" numFmtId="0" fillId="3" borderId="2" applyFont="1" applyNumberFormat="0" applyFill="1" applyBorder="1" applyAlignment="1">
      <alignment horizontal="general" vertical="center" textRotation="0" wrapText="true" shrinkToFit="false"/>
    </xf>
    <xf xfId="0" fontId="3" numFmtId="0" fillId="3" borderId="2" applyFont="1" applyNumberFormat="0" applyFill="1" applyBorder="1" applyAlignment="1">
      <alignment horizontal="general" vertical="center" textRotation="0" wrapText="true" shrinkToFit="false"/>
    </xf>
    <xf xfId="0" fontId="5" numFmtId="0" fillId="3" borderId="6" applyFont="1" applyNumberFormat="0" applyFill="1" applyBorder="1" applyAlignment="0">
      <alignment horizontal="general" vertical="bottom" textRotation="0" wrapText="false" shrinkToFit="false"/>
    </xf>
    <xf xfId="0" fontId="5" numFmtId="0" fillId="3" borderId="14" applyFont="1" applyNumberFormat="0" applyFill="1" applyBorder="1" applyAlignment="0">
      <alignment horizontal="general" vertical="bottom" textRotation="0" wrapText="false" shrinkToFit="false"/>
    </xf>
    <xf xfId="0" fontId="5" numFmtId="0" fillId="3" borderId="3" applyFont="1" applyNumberFormat="0" applyFill="1" applyBorder="1" applyAlignment="0">
      <alignment horizontal="general" vertical="bottom" textRotation="0" wrapText="false" shrinkToFit="false"/>
    </xf>
    <xf xfId="0" fontId="0" numFmtId="0" fillId="3" borderId="15" applyFont="0" applyNumberFormat="0" applyFill="1" applyBorder="1" applyAlignment="0">
      <alignment horizontal="general" vertical="bottom" textRotation="0" wrapText="false" shrinkToFit="false"/>
    </xf>
    <xf xfId="0" fontId="1" numFmtId="0" fillId="5" borderId="13" applyFont="1" applyNumberFormat="0" applyFill="1" applyBorder="1" applyAlignment="0">
      <alignment horizontal="general" vertical="bottom" textRotation="0" wrapText="false" shrinkToFit="false"/>
    </xf>
    <xf xfId="0" fontId="1" numFmtId="0" fillId="5" borderId="4" applyFont="1" applyNumberFormat="0" applyFill="1" applyBorder="1" applyAlignment="0">
      <alignment horizontal="general" vertical="bottom" textRotation="0" wrapText="false" shrinkToFit="false"/>
    </xf>
    <xf xfId="0" fontId="1" numFmtId="0" fillId="5" borderId="5"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general" vertical="center" textRotation="0" wrapText="false" shrinkToFit="false"/>
    </xf>
    <xf xfId="0" fontId="6" numFmtId="0" fillId="2" borderId="1"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true"/>
    </xf>
    <xf xfId="0" fontId="6" numFmtId="0" fillId="2" borderId="1" applyFont="1" applyNumberFormat="0" applyFill="0" applyBorder="1" applyAlignment="1">
      <alignment horizontal="center" vertical="center" textRotation="0" wrapText="false" shrinkToFit="false"/>
    </xf>
    <xf xfId="0" fontId="6" numFmtId="0" fillId="2" borderId="1" applyFont="1" applyNumberFormat="0" applyFill="0" applyBorder="1" applyAlignment="1">
      <alignment horizontal="general" vertical="center" textRotation="0" wrapText="false" shrinkToFit="true"/>
    </xf>
    <xf xfId="0" fontId="6" numFmtId="0" fillId="2" borderId="1" applyFont="1" applyNumberFormat="0" applyFill="0" applyBorder="1" applyAlignment="1">
      <alignment horizontal="center" vertical="center" textRotation="0" wrapText="false" shrinkToFit="true"/>
    </xf>
    <xf xfId="0" fontId="6" numFmtId="0" fillId="2" borderId="1" applyFont="1" applyNumberFormat="0" applyFill="0" applyBorder="1" applyAlignment="1">
      <alignment horizontal="center" vertical="center" textRotation="0" wrapText="false" shrinkToFit="true"/>
    </xf>
    <xf xfId="0" fontId="3" numFmtId="0" fillId="2" borderId="13" applyFont="1" applyNumberFormat="0" applyFill="0" applyBorder="1" applyAlignment="1">
      <alignment horizontal="left" vertical="center" textRotation="0" wrapText="false" shrinkToFit="false"/>
    </xf>
    <xf xfId="0" fontId="3" numFmtId="0" fillId="2" borderId="4" applyFont="1" applyNumberFormat="0" applyFill="0" applyBorder="1" applyAlignment="1">
      <alignment horizontal="left" vertical="center" textRotation="0" wrapText="false" shrinkToFit="false"/>
    </xf>
    <xf xfId="0" fontId="3" numFmtId="0" fillId="2" borderId="1" applyFont="1" applyNumberFormat="0" applyFill="0" applyBorder="1" applyAlignment="1">
      <alignment horizontal="left" vertical="center" textRotation="0" wrapText="true" shrinkToFit="false"/>
    </xf>
    <xf xfId="0" fontId="1" numFmtId="0" fillId="5" borderId="1" applyFont="1" applyNumberFormat="0" applyFill="1" applyBorder="1" applyAlignment="1">
      <alignment horizontal="left" vertical="center" textRotation="0" wrapText="false" shrinkToFit="false"/>
    </xf>
    <xf xfId="0" fontId="1" numFmtId="0" fillId="5" borderId="1" applyFont="1" applyNumberFormat="0" applyFill="1"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3" numFmtId="0" fillId="2" borderId="3" applyFont="1" applyNumberFormat="0" applyFill="0" applyBorder="1" applyAlignment="1">
      <alignment horizontal="left" vertical="center" textRotation="0" wrapText="true" shrinkToFit="false"/>
    </xf>
    <xf xfId="0" fontId="7" numFmtId="0" fillId="5" borderId="1" applyFont="1" applyNumberFormat="0" applyFill="1" applyBorder="1" applyAlignment="1">
      <alignment horizontal="left" vertical="center" textRotation="0" wrapText="false" shrinkToFit="false"/>
    </xf>
    <xf xfId="0" fontId="3" numFmtId="0" fillId="2" borderId="1" applyFont="1" applyNumberFormat="0" applyFill="0" applyBorder="1" applyAlignment="1">
      <alignment horizontal="left" vertical="center" textRotation="0" wrapText="false" shrinkToFit="false"/>
    </xf>
    <xf xfId="0" fontId="1" numFmtId="0" fillId="5" borderId="1" applyFont="1" applyNumberFormat="0" applyFill="1" applyBorder="1" applyAlignment="1">
      <alignment horizontal="left" vertical="bottom" textRotation="0" wrapText="false" shrinkToFit="false"/>
    </xf>
    <xf xfId="0" fontId="3" numFmtId="0" fillId="2" borderId="1" applyFont="1" applyNumberFormat="0" applyFill="0" applyBorder="1" applyAlignment="1">
      <alignment horizontal="left" vertical="center" textRotation="0" wrapText="true" shrinkToFit="false"/>
    </xf>
    <xf xfId="0" fontId="3" numFmtId="0" fillId="2" borderId="13" applyFont="1" applyNumberFormat="0" applyFill="0" applyBorder="1" applyAlignment="1">
      <alignment horizontal="left" vertical="center" textRotation="0" wrapText="true" shrinkToFit="false"/>
    </xf>
    <xf xfId="0" fontId="1" numFmtId="0" fillId="5" borderId="13" applyFont="1" applyNumberFormat="0" applyFill="1" applyBorder="1" applyAlignment="1">
      <alignment horizontal="left" vertical="bottom" textRotation="0" wrapText="false" shrinkToFit="false"/>
    </xf>
    <xf xfId="0" fontId="1" numFmtId="0" fillId="5" borderId="4" applyFont="1" applyNumberFormat="0" applyFill="1" applyBorder="1" applyAlignment="1">
      <alignment horizontal="left" vertical="bottom" textRotation="0" wrapText="false" shrinkToFit="false"/>
    </xf>
    <xf xfId="0" fontId="1" numFmtId="0" fillId="5" borderId="5" applyFont="1" applyNumberFormat="0" applyFill="1" applyBorder="1" applyAlignment="1">
      <alignment horizontal="left" vertical="bottom" textRotation="0" wrapText="false" shrinkToFit="false"/>
    </xf>
    <xf xfId="0" fontId="3" numFmtId="0" fillId="2" borderId="4" applyFont="1" applyNumberFormat="0" applyFill="0" applyBorder="1" applyAlignment="1">
      <alignment horizontal="left" vertical="center" textRotation="0" wrapText="false" shrinkToFit="false"/>
    </xf>
    <xf xfId="0" fontId="3" numFmtId="0" fillId="2" borderId="5" applyFont="1" applyNumberFormat="0" applyFill="0" applyBorder="1" applyAlignment="1">
      <alignment horizontal="left" vertical="center" textRotation="0" wrapText="false" shrinkToFit="false"/>
    </xf>
    <xf xfId="0" fontId="1" numFmtId="0" fillId="5" borderId="13" applyFont="1" applyNumberFormat="0" applyFill="1" applyBorder="1" applyAlignment="1">
      <alignment horizontal="left" vertical="center" textRotation="0" wrapText="false" shrinkToFit="false"/>
    </xf>
    <xf xfId="0" fontId="1" numFmtId="0" fillId="5" borderId="4" applyFont="1" applyNumberFormat="0" applyFill="1" applyBorder="1" applyAlignment="1">
      <alignment horizontal="left" vertical="center" textRotation="0" wrapText="false" shrinkToFit="false"/>
    </xf>
    <xf xfId="0" fontId="1" numFmtId="0" fillId="5" borderId="5" applyFont="1" applyNumberFormat="0" applyFill="1" applyBorder="1" applyAlignment="1">
      <alignment horizontal="left" vertical="center" textRotation="0" wrapText="false" shrinkToFit="false"/>
    </xf>
    <xf xfId="0" fontId="3" numFmtId="0" fillId="2" borderId="5" applyFont="1" applyNumberFormat="0" applyFill="0" applyBorder="1" applyAlignment="1">
      <alignment horizontal="left" vertical="center" textRotation="0" wrapText="false" shrinkToFit="false"/>
    </xf>
    <xf xfId="0" fontId="3" numFmtId="0" fillId="3" borderId="2" applyFont="1" applyNumberFormat="0" applyFill="1" applyBorder="1" applyAlignment="1">
      <alignment horizontal="left" vertical="bottom" textRotation="0" wrapText="false" shrinkToFit="false"/>
    </xf>
    <xf xfId="0" fontId="3" numFmtId="0" fillId="2" borderId="4" applyFont="1" applyNumberFormat="0" applyFill="0" applyBorder="1" applyAlignment="1">
      <alignment horizontal="left" vertical="center" textRotation="0" wrapText="true" shrinkToFit="false"/>
    </xf>
    <xf xfId="0" fontId="3" numFmtId="0" fillId="2" borderId="5" applyFont="1" applyNumberFormat="0" applyFill="0" applyBorder="1" applyAlignment="1">
      <alignment horizontal="left" vertical="center" textRotation="0" wrapText="true" shrinkToFit="false"/>
    </xf>
    <xf xfId="0" fontId="3" numFmtId="0" fillId="2" borderId="4" applyFont="1" applyNumberFormat="0" applyFill="0" applyBorder="1" applyAlignment="1">
      <alignment horizontal="left" vertical="center" textRotation="0" wrapText="true" shrinkToFit="false"/>
    </xf>
    <xf xfId="0" fontId="3" numFmtId="0" fillId="2" borderId="5" applyFont="1" applyNumberFormat="0" applyFill="0" applyBorder="1" applyAlignment="1">
      <alignment horizontal="left" vertical="center" textRotation="0" wrapText="true" shrinkToFit="false"/>
    </xf>
    <xf xfId="0" fontId="3" numFmtId="0" fillId="3" borderId="6" applyFont="1" applyNumberFormat="0" applyFill="1" applyBorder="1" applyAlignment="1">
      <alignment horizontal="left" vertical="bottom" textRotation="0" wrapText="true" shrinkToFit="false"/>
    </xf>
    <xf xfId="0" fontId="3" numFmtId="0" fillId="3" borderId="14" applyFont="1" applyNumberFormat="0" applyFill="1" applyBorder="1" applyAlignment="1">
      <alignment horizontal="left" vertical="bottom" textRotation="0" wrapText="true" shrinkToFit="false"/>
    </xf>
    <xf xfId="0" fontId="3" numFmtId="0" fillId="3" borderId="6" applyFont="1" applyNumberFormat="0" applyFill="1" applyBorder="1" applyAlignment="1">
      <alignment horizontal="left" vertical="bottom" textRotation="0" wrapText="false" shrinkToFit="false"/>
    </xf>
    <xf xfId="0" fontId="3" numFmtId="0" fillId="3" borderId="14" applyFont="1" applyNumberFormat="0" applyFill="1" applyBorder="1" applyAlignment="1">
      <alignment horizontal="left" vertical="bottom" textRotation="0" wrapText="false" shrinkToFit="false"/>
    </xf>
    <xf xfId="0" fontId="3" numFmtId="0" fillId="3" borderId="13" applyFont="1" applyNumberFormat="0" applyFill="1" applyBorder="1" applyAlignment="1">
      <alignment horizontal="left" vertical="bottom" textRotation="0" wrapText="true" shrinkToFit="false"/>
    </xf>
    <xf xfId="0" fontId="3" numFmtId="0" fillId="3" borderId="5" applyFont="1" applyNumberFormat="0" applyFill="1" applyBorder="1" applyAlignment="1">
      <alignment horizontal="left" vertical="bottom" textRotation="0" wrapText="true" shrinkToFit="false"/>
    </xf>
    <xf xfId="0" fontId="3" numFmtId="0" fillId="3" borderId="13" applyFont="1" applyNumberFormat="0" applyFill="1" applyBorder="1" applyAlignment="1">
      <alignment horizontal="left" vertical="bottom" textRotation="0" wrapText="false" shrinkToFit="false"/>
    </xf>
    <xf xfId="0" fontId="3" numFmtId="0" fillId="3" borderId="5" applyFont="1" applyNumberFormat="0" applyFill="1" applyBorder="1" applyAlignment="1">
      <alignment horizontal="left" vertical="bottom" textRotation="0" wrapText="false" shrinkToFit="false"/>
    </xf>
    <xf xfId="0" fontId="1" numFmtId="0" fillId="5" borderId="8" applyFont="1" applyNumberFormat="0" applyFill="1" applyBorder="1" applyAlignment="1">
      <alignment horizontal="left" vertical="bottom" textRotation="0" wrapText="false" shrinkToFit="false"/>
    </xf>
    <xf xfId="0" fontId="1" numFmtId="0" fillId="5" borderId="9" applyFont="1" applyNumberFormat="0" applyFill="1" applyBorder="1" applyAlignment="1">
      <alignment horizontal="left" vertical="bottom" textRotation="0" wrapText="false" shrinkToFit="false"/>
    </xf>
    <xf xfId="0" fontId="8" numFmtId="0" fillId="2" borderId="13" applyFont="1" applyNumberFormat="0" applyFill="0" applyBorder="1" applyAlignment="1">
      <alignment horizontal="left" vertical="bottom" textRotation="0" wrapText="true" shrinkToFit="false"/>
    </xf>
    <xf xfId="0" fontId="8" numFmtId="0" fillId="2" borderId="4" applyFont="1" applyNumberFormat="0" applyFill="0" applyBorder="1" applyAlignment="1">
      <alignment horizontal="left" vertical="bottom" textRotation="0" wrapText="true" shrinkToFit="false"/>
    </xf>
    <xf xfId="0" fontId="8" numFmtId="0" fillId="2" borderId="5" applyFont="1" applyNumberFormat="0" applyFill="0" applyBorder="1" applyAlignment="1">
      <alignment horizontal="lef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I10"/>
  <sheetViews>
    <sheetView tabSelected="1" workbookViewId="0" showGridLines="false" showRowColHeaders="0">
      <selection activeCell="B2" sqref="B2"/>
    </sheetView>
  </sheetViews>
  <sheetFormatPr defaultRowHeight="14.4" outlineLevelRow="0" outlineLevelCol="0"/>
  <cols>
    <col min="2" max="2" width="8.6640625" customWidth="true" style="0"/>
    <col min="3" max="3" width="8.6640625" customWidth="true" style="0"/>
    <col min="4" max="4" width="16.58203125" customWidth="true" style="0"/>
    <col min="5" max="5" width="16.58203125" customWidth="true" style="0"/>
    <col min="6" max="6" width="16.58203125" customWidth="true" style="0"/>
    <col min="7" max="7" width="16.58203125" customWidth="true" style="0"/>
    <col min="8" max="8" width="16.58203125" customWidth="true" style="0"/>
    <col min="9" max="9" width="16.58203125" customWidth="true" style="0"/>
    <col min="10" max="10" width="16.58203125" customWidth="true" style="0"/>
    <col min="11" max="11" width="16.58203125" customWidth="true" style="0"/>
    <col min="12" max="12" width="13.4140625" customWidth="true" style="0"/>
    <col min="13" max="13" width="10.58203125" customWidth="true" style="0"/>
    <col min="14" max="14" width="10.58203125" customWidth="true" style="0"/>
    <col min="15" max="15" width="10.58203125" customWidth="true" style="0"/>
    <col min="16" max="16" width="10.58203125" customWidth="true" style="0"/>
    <col min="17" max="17" width="10.58203125" customWidth="true" style="0"/>
    <col min="18" max="18" width="10.58203125" customWidth="true" style="0"/>
    <col min="19" max="19" width="12.58203125" customWidth="true" style="0"/>
    <col min="20" max="20" width="12.58203125" customWidth="true" style="0"/>
    <col min="21" max="21" width="12.58203125" customWidth="true" style="0"/>
    <col min="22" max="22" width="12.58203125" customWidth="true" style="0"/>
    <col min="23" max="23" width="12.58203125" customWidth="true" style="0"/>
    <col min="24" max="24" width="12.58203125" customWidth="true" style="0"/>
    <col min="25" max="25" width="12.58203125" customWidth="true" style="0"/>
    <col min="26" max="26" width="12.58203125" customWidth="true" style="0"/>
    <col min="31" max="31" width="14.58203125" customWidth="true" style="0"/>
    <col min="32" max="32" width="14.58203125" customWidth="true" style="0"/>
    <col min="33" max="33" width="14.58203125" customWidth="true" style="0"/>
    <col min="34" max="34" width="25.9140625" customWidth="true" style="0"/>
    <col min="36" max="36" width="14.58203125" customWidth="true" style="0"/>
    <col min="38" max="38" width="14.58203125" customWidth="true" style="0"/>
    <col min="40" max="40" width="14.58203125" customWidth="true" style="0"/>
    <col min="42" max="42" width="14.58203125" customWidth="true" style="0"/>
    <col min="44" max="44" width="14.58203125" customWidth="true" style="0"/>
    <col min="46" max="46" width="14.58203125" customWidth="true" style="0"/>
    <col min="48" max="48" width="14.58203125" customWidth="true" style="0"/>
    <col min="49" max="49" width="14.58203125" customWidth="true" style="0"/>
    <col min="50" max="50" width="15.58203125" customWidth="true" style="0"/>
    <col min="51" max="51" width="15.58203125" customWidth="true" style="0"/>
    <col min="52" max="52" width="15.58203125" customWidth="true" style="0"/>
    <col min="53" max="53" width="15.58203125" customWidth="true" style="0"/>
    <col min="54" max="54" width="15.58203125" customWidth="true" style="0"/>
    <col min="55" max="55" width="15.58203125" customWidth="true" style="0"/>
    <col min="56" max="56" width="15.58203125" customWidth="true" style="0"/>
    <col min="57" max="57" width="12.58203125" customWidth="true" style="0"/>
    <col min="58" max="58" width="12.58203125" customWidth="true" style="0"/>
    <col min="59" max="59" width="12.58203125" customWidth="true" style="0"/>
    <col min="60" max="60" width="12.58203125" customWidth="true" style="0"/>
    <col min="61" max="61" width="12.58203125" customWidth="true" style="0"/>
    <col min="62" max="62" width="12.58203125" customWidth="true" style="0"/>
    <col min="63" max="63" width="12.58203125" customWidth="true" style="0"/>
    <col min="64" max="64" width="12.58203125" customWidth="true" style="0"/>
    <col min="65" max="65" width="12.58203125" customWidth="true" style="0"/>
    <col min="66" max="66" width="12.58203125" customWidth="true" style="0"/>
    <col min="67" max="67" width="12.58203125" customWidth="true" style="0"/>
    <col min="68" max="68" width="12.58203125" customWidth="true" style="0"/>
    <col min="69" max="69" width="12.58203125" customWidth="true" style="0"/>
    <col min="70" max="70" width="17.58203125" customWidth="true" style="0"/>
    <col min="71" max="71" width="17.58203125" customWidth="true" style="0"/>
    <col min="72" max="72" width="18.58203125" customWidth="true" style="0"/>
    <col min="73" max="73" width="18.58203125" customWidth="true" style="0"/>
    <col min="74" max="74" width="18.58203125" customWidth="true" style="0"/>
    <col min="75" max="75" width="14.58203125" customWidth="true" style="0"/>
    <col min="76" max="76" width="14.58203125" customWidth="true" style="0"/>
    <col min="77" max="77" width="14.58203125" customWidth="true" style="0"/>
    <col min="78" max="78" width="14.58203125" customWidth="true" style="0"/>
    <col min="79" max="79" width="14.58203125" customWidth="true" style="0"/>
    <col min="80" max="80" width="14.58203125" customWidth="true" style="0"/>
    <col min="81" max="81" width="14.58203125" customWidth="true" style="0"/>
    <col min="82" max="82" width="14.58203125" customWidth="true" style="0"/>
    <col min="83" max="83" width="14.58203125" customWidth="true" style="0"/>
    <col min="84" max="84" width="14.58203125" customWidth="true" style="0"/>
    <col min="85" max="85" width="14.58203125" customWidth="true" style="0"/>
    <col min="86" max="86" width="20.58203125" customWidth="true" style="0"/>
    <col min="87" max="87" width="20.58203125" customWidth="true" style="0"/>
    <col min="88" max="88" width="22.58203125" customWidth="true" style="0"/>
    <col min="89" max="89" width="12.58203125" customWidth="true" style="0"/>
    <col min="90" max="90" width="12.58203125" customWidth="true" style="0"/>
    <col min="91" max="91" width="12.58203125" customWidth="true" style="0"/>
    <col min="92" max="92" width="12.58203125" customWidth="true" style="0"/>
    <col min="93" max="93" width="12.58203125" customWidth="true" style="0"/>
    <col min="94" max="94" width="12.58203125" customWidth="true" style="0"/>
    <col min="95" max="95" width="18.58203125" customWidth="true" style="0"/>
    <col min="96" max="96" width="18.58203125" customWidth="true" style="0"/>
    <col min="97" max="97" width="18.58203125" customWidth="true" style="0"/>
    <col min="98" max="98" width="18.58203125" customWidth="true" style="0"/>
    <col min="99" max="99" width="12.58203125" customWidth="true" style="0"/>
    <col min="100" max="100" width="12.58203125" customWidth="true" style="0"/>
    <col min="101" max="101" width="12.58203125" customWidth="true" style="0"/>
    <col min="102" max="102" width="37.1640625" customWidth="true" style="0"/>
    <col min="103" max="103" width="16.58203125" customWidth="true" style="0"/>
    <col min="104" max="104" width="16.58203125" customWidth="true" style="0"/>
    <col min="105" max="105" width="16.58203125" customWidth="true" style="0"/>
    <col min="106" max="106" width="16.58203125" customWidth="true" style="0"/>
    <col min="107" max="107" width="16.58203125" customWidth="true" style="0"/>
    <col min="108" max="108" width="16.58203125" customWidth="true" style="0"/>
    <col min="109" max="109" width="16.58203125" customWidth="true" style="0"/>
    <col min="110" max="110" width="16.58203125" customWidth="true" style="0"/>
    <col min="111" max="111" width="16.58203125" customWidth="true" style="0"/>
    <col min="112" max="112" width="16.58203125" customWidth="true" style="0"/>
    <col min="113" max="113" width="16.58203125" customWidth="true" style="0"/>
    <col min="114" max="114" width="16.58203125" customWidth="true" style="0"/>
    <col min="115" max="115" width="16.58203125" customWidth="true" style="0"/>
    <col min="116" max="116" width="16.58203125" customWidth="true" style="0"/>
    <col min="117" max="117" width="16.58203125" customWidth="true" style="0"/>
    <col min="118" max="118" width="16.58203125" customWidth="true" style="0"/>
    <col min="119" max="119" width="20.58203125" customWidth="true" style="0"/>
    <col min="120" max="120" width="20.58203125" customWidth="true" style="0"/>
    <col min="121" max="121" width="20.58203125" customWidth="true" style="0"/>
    <col min="122" max="122" width="19.1640625" customWidth="true" style="0"/>
    <col min="123" max="123" width="20.58203125" customWidth="true" style="0"/>
    <col min="124" max="124" width="20.58203125" customWidth="true" style="0"/>
    <col min="125" max="125" width="20.58203125" customWidth="true" style="0"/>
    <col min="126" max="126" width="20.58203125" customWidth="true" style="0"/>
    <col min="127" max="127" width="20.58203125" customWidth="true" style="0"/>
    <col min="128" max="128" width="16.58203125" customWidth="true" style="0"/>
    <col min="129" max="129" width="16.58203125" customWidth="true" style="0"/>
    <col min="130" max="130" width="16.58203125" customWidth="true" style="0"/>
    <col min="131" max="131" width="16.58203125" customWidth="true" style="0"/>
    <col min="132" max="132" width="16.58203125" customWidth="true" style="0"/>
    <col min="133" max="133" width="16.58203125" customWidth="true" style="0"/>
    <col min="134" max="134" width="18.58203125" customWidth="true" style="0"/>
    <col min="135" max="135" width="18.58203125" customWidth="true" style="0"/>
    <col min="136" max="136" width="18.58203125" customWidth="true" style="0"/>
    <col min="137" max="137" width="18.58203125" customWidth="true" style="0"/>
    <col min="138" max="138" width="18.58203125" customWidth="true" style="0"/>
    <col min="139" max="139" width="16.58203125" customWidth="true" style="0"/>
    <col min="140" max="140" width="16.58203125" customWidth="true" style="0"/>
    <col min="141" max="141" width="16.58203125" customWidth="true" style="0"/>
    <col min="142" max="142" width="16.58203125" customWidth="true" style="0"/>
    <col min="143" max="143" width="18.58203125" customWidth="true" style="0"/>
    <col min="144" max="144" width="18.58203125" customWidth="true" style="0"/>
    <col min="145" max="145" width="18.58203125" customWidth="true" style="0"/>
    <col min="146" max="146" width="18.58203125" customWidth="true" style="0"/>
    <col min="147" max="147" width="18.58203125" customWidth="true" style="0"/>
    <col min="148" max="148" width="18.58203125" customWidth="true" style="0"/>
    <col min="149" max="149" width="18.58203125" customWidth="true" style="0"/>
    <col min="150" max="150" width="18.58203125" customWidth="true" style="0"/>
    <col min="151" max="151" width="18.58203125" customWidth="true" style="0"/>
    <col min="152" max="152" width="18.58203125" customWidth="true" style="0"/>
    <col min="153" max="153" width="18.58203125" customWidth="true" style="0"/>
    <col min="154" max="154" width="18.58203125" customWidth="true" style="0"/>
    <col min="155" max="155" width="18.58203125" customWidth="true" style="0"/>
    <col min="156" max="156" width="18.58203125" customWidth="true" style="0"/>
    <col min="157" max="157" width="18.58203125" customWidth="true" style="0"/>
    <col min="158" max="158" width="18.58203125" customWidth="true" style="0"/>
    <col min="159" max="159" width="18.58203125" customWidth="true" style="0"/>
    <col min="160" max="160" width="18.58203125" customWidth="true" style="0"/>
    <col min="161" max="161" width="18.58203125" customWidth="true" style="0"/>
    <col min="162" max="162" width="18.58203125" customWidth="true" style="0"/>
    <col min="163" max="163" width="18.58203125" customWidth="true" style="0"/>
    <col min="164" max="164" width="19.1640625" customWidth="true" style="0"/>
    <col min="165" max="165" width="18.58203125" customWidth="true" style="0"/>
    <col min="166" max="166" width="18.58203125" customWidth="true" style="0"/>
    <col min="167" max="167" width="18.58203125" customWidth="true" style="0"/>
    <col min="168" max="168" width="18.58203125" customWidth="true" style="0"/>
    <col min="169" max="169" width="18.58203125" customWidth="true" style="0"/>
    <col min="170" max="170" width="18.58203125" customWidth="true" style="0"/>
    <col min="171" max="171" width="18.58203125" customWidth="true" style="0"/>
    <col min="172" max="172" width="18.58203125" customWidth="true" style="0"/>
    <col min="173" max="173" width="18.58203125" customWidth="true" style="0"/>
    <col min="174" max="174" width="18.58203125" customWidth="true" style="0"/>
    <col min="175" max="175" width="18.58203125" customWidth="true" style="0"/>
    <col min="176" max="176" width="18.58203125" customWidth="true" style="0"/>
    <col min="177" max="177" width="18.58203125" customWidth="true" style="0"/>
    <col min="178" max="178" width="18.58203125" customWidth="true" style="0"/>
    <col min="179" max="179" width="18.58203125" customWidth="true" style="0"/>
    <col min="180" max="180" width="18.58203125" customWidth="true" style="0"/>
    <col min="181" max="181" width="18.58203125" customWidth="true" style="0"/>
    <col min="182" max="182" width="18.58203125" customWidth="true" style="0"/>
    <col min="183" max="183" width="18.58203125" customWidth="true" style="0"/>
    <col min="184" max="184" width="18.58203125" customWidth="true" style="0"/>
    <col min="185" max="185" width="18.58203125" customWidth="true" style="0"/>
    <col min="186" max="186" width="14.58203125" customWidth="true" style="0"/>
    <col min="187" max="187" width="14.58203125" customWidth="true" style="0"/>
    <col min="188" max="188" width="14.58203125" customWidth="true" style="0"/>
    <col min="189" max="189" width="14.58203125" customWidth="true" style="0"/>
    <col min="190" max="190" width="14.58203125" customWidth="true" style="0"/>
    <col min="191" max="191" width="14.58203125" customWidth="true" style="0"/>
  </cols>
  <sheetData>
    <row r="2" spans="1:191">
      <c r="B2" s="87" t="s">
        <v>0</v>
      </c>
      <c r="C2" s="87"/>
      <c r="D2" s="88"/>
      <c r="E2" s="88"/>
      <c r="F2" s="88"/>
    </row>
    <row r="3" spans="1:191">
      <c r="B3" s="2"/>
      <c r="C3" s="2"/>
      <c r="D3" s="1"/>
      <c r="E3" s="1"/>
      <c r="F3" s="1"/>
    </row>
    <row r="4" spans="1:191">
      <c r="B4" s="2"/>
      <c r="C4" s="2"/>
      <c r="D4" s="90" t="s">
        <v>1</v>
      </c>
      <c r="E4" s="90"/>
      <c r="F4" s="90"/>
      <c r="G4" s="90"/>
      <c r="H4" s="90"/>
      <c r="I4" s="90"/>
      <c r="J4" s="90"/>
      <c r="K4" s="90"/>
      <c r="L4" s="90"/>
      <c r="M4" s="92" t="s">
        <v>2</v>
      </c>
      <c r="N4" s="92"/>
      <c r="O4" s="92"/>
      <c r="P4" s="92"/>
      <c r="Q4" s="92"/>
      <c r="R4" s="92"/>
      <c r="S4" s="92" t="s">
        <v>3</v>
      </c>
      <c r="T4" s="92"/>
      <c r="U4" s="92"/>
      <c r="V4" s="95"/>
      <c r="W4" s="92" t="s">
        <v>4</v>
      </c>
      <c r="X4" s="92"/>
      <c r="Y4" s="92"/>
      <c r="Z4" s="92"/>
      <c r="AA4" s="95" t="s">
        <v>5</v>
      </c>
      <c r="AB4" s="96"/>
      <c r="AC4" s="96"/>
      <c r="AD4" s="97"/>
      <c r="AE4" s="92" t="s">
        <v>6</v>
      </c>
      <c r="AF4" s="92"/>
      <c r="AG4" s="92"/>
      <c r="AH4" s="86" t="s">
        <v>7</v>
      </c>
      <c r="AI4" s="86"/>
      <c r="AJ4" s="86"/>
      <c r="AK4" s="86"/>
      <c r="AL4" s="86"/>
      <c r="AM4" s="86"/>
      <c r="AN4" s="86"/>
      <c r="AO4" s="86"/>
      <c r="AP4" s="86"/>
      <c r="AQ4" s="86"/>
      <c r="AR4" s="86"/>
      <c r="AS4" s="86"/>
      <c r="AT4" s="86"/>
      <c r="AU4" s="86"/>
      <c r="AV4" s="86"/>
      <c r="AW4" s="86"/>
      <c r="AX4" s="86"/>
      <c r="AY4" s="86"/>
      <c r="AZ4" s="86"/>
      <c r="BA4" s="86"/>
      <c r="BB4" s="86"/>
      <c r="BC4" s="86"/>
      <c r="BD4" s="86"/>
      <c r="BE4" s="100" t="s">
        <v>8</v>
      </c>
      <c r="BF4" s="101"/>
      <c r="BG4" s="101"/>
      <c r="BH4" s="101"/>
      <c r="BI4" s="101"/>
      <c r="BJ4" s="101"/>
      <c r="BK4" s="101"/>
      <c r="BL4" s="101"/>
      <c r="BM4" s="101"/>
      <c r="BN4" s="101"/>
      <c r="BO4" s="101"/>
      <c r="BP4" s="101"/>
      <c r="BQ4" s="102"/>
      <c r="BR4" s="92" t="s">
        <v>9</v>
      </c>
      <c r="BS4" s="92"/>
      <c r="BT4" s="95" t="s">
        <v>10</v>
      </c>
      <c r="BU4" s="96"/>
      <c r="BV4" s="97"/>
      <c r="BW4" s="95" t="s">
        <v>11</v>
      </c>
      <c r="BX4" s="96"/>
      <c r="BY4" s="96"/>
      <c r="BZ4" s="96"/>
      <c r="CA4" s="96"/>
      <c r="CB4" s="96"/>
      <c r="CC4" s="96"/>
      <c r="CD4" s="96"/>
      <c r="CE4" s="96"/>
      <c r="CF4" s="96"/>
      <c r="CG4" s="97"/>
      <c r="CH4" s="95" t="s">
        <v>12</v>
      </c>
      <c r="CI4" s="96"/>
      <c r="CJ4" s="97"/>
      <c r="CK4" s="95" t="s">
        <v>13</v>
      </c>
      <c r="CL4" s="96"/>
      <c r="CM4" s="97"/>
      <c r="CN4" s="95" t="s">
        <v>14</v>
      </c>
      <c r="CO4" s="96"/>
      <c r="CP4" s="97"/>
      <c r="CQ4" s="95" t="s">
        <v>15</v>
      </c>
      <c r="CR4" s="96"/>
      <c r="CS4" s="96"/>
      <c r="CT4" s="97"/>
      <c r="CU4" s="95" t="s">
        <v>16</v>
      </c>
      <c r="CV4" s="96"/>
      <c r="CW4" s="97"/>
      <c r="CX4" s="55" t="s">
        <v>17</v>
      </c>
      <c r="CY4" s="95" t="s">
        <v>18</v>
      </c>
      <c r="CZ4" s="96"/>
      <c r="DA4" s="96"/>
      <c r="DB4" s="97"/>
      <c r="DC4" s="95" t="s">
        <v>19</v>
      </c>
      <c r="DD4" s="96"/>
      <c r="DE4" s="96"/>
      <c r="DF4" s="96"/>
      <c r="DG4" s="96"/>
      <c r="DH4" s="96"/>
      <c r="DI4" s="96"/>
      <c r="DJ4" s="96"/>
      <c r="DK4" s="96"/>
      <c r="DL4" s="96"/>
      <c r="DM4" s="96"/>
      <c r="DN4" s="97"/>
      <c r="DO4" s="95" t="s">
        <v>20</v>
      </c>
      <c r="DP4" s="96"/>
      <c r="DQ4" s="97"/>
      <c r="DR4" s="55" t="s">
        <v>21</v>
      </c>
      <c r="DS4" s="95" t="s">
        <v>22</v>
      </c>
      <c r="DT4" s="96"/>
      <c r="DU4" s="96"/>
      <c r="DV4" s="96"/>
      <c r="DW4" s="97"/>
      <c r="DX4" s="117" t="s">
        <v>23</v>
      </c>
      <c r="DY4" s="118"/>
      <c r="DZ4" s="118"/>
      <c r="EA4" s="118"/>
      <c r="EB4" s="118"/>
      <c r="EC4" s="118"/>
      <c r="ED4" s="95" t="s">
        <v>24</v>
      </c>
      <c r="EE4" s="96"/>
      <c r="EF4" s="96"/>
      <c r="EG4" s="96"/>
      <c r="EH4" s="97"/>
      <c r="EI4" s="117" t="s">
        <v>25</v>
      </c>
      <c r="EJ4" s="118"/>
      <c r="EK4" s="118"/>
      <c r="EL4" s="118"/>
      <c r="EM4" s="95" t="s">
        <v>26</v>
      </c>
      <c r="EN4" s="96"/>
      <c r="EO4" s="96"/>
      <c r="EP4" s="96"/>
      <c r="EQ4" s="97"/>
      <c r="ER4" s="95" t="s">
        <v>27</v>
      </c>
      <c r="ES4" s="96"/>
      <c r="ET4" s="96"/>
      <c r="EU4" s="96"/>
      <c r="EV4" s="96"/>
      <c r="EW4" s="97"/>
      <c r="EX4" s="95" t="s">
        <v>28</v>
      </c>
      <c r="EY4" s="96"/>
      <c r="EZ4" s="96"/>
      <c r="FA4" s="96"/>
      <c r="FB4" s="96"/>
      <c r="FC4" s="96"/>
      <c r="FD4" s="96"/>
      <c r="FE4" s="96"/>
      <c r="FF4" s="96"/>
      <c r="FG4" s="97"/>
      <c r="FH4" s="55" t="s">
        <v>29</v>
      </c>
      <c r="FI4" s="95" t="s">
        <v>30</v>
      </c>
      <c r="FJ4" s="96"/>
      <c r="FK4" s="97"/>
      <c r="FL4" s="95" t="s">
        <v>31</v>
      </c>
      <c r="FM4" s="96"/>
      <c r="FN4" s="96"/>
      <c r="FO4" s="96"/>
      <c r="FP4" s="96"/>
      <c r="FQ4" s="97"/>
      <c r="FR4" s="95" t="s">
        <v>32</v>
      </c>
      <c r="FS4" s="96"/>
      <c r="FT4" s="96"/>
      <c r="FU4" s="96"/>
      <c r="FV4" s="96"/>
      <c r="FW4" s="97"/>
      <c r="FX4" s="95" t="s">
        <v>33</v>
      </c>
      <c r="FY4" s="96"/>
      <c r="FZ4" s="96"/>
      <c r="GA4" s="96"/>
      <c r="GB4" s="96"/>
      <c r="GC4" s="97"/>
      <c r="GD4" s="73" t="s">
        <v>34</v>
      </c>
      <c r="GE4" s="74"/>
      <c r="GF4" s="74"/>
      <c r="GG4" s="74"/>
      <c r="GH4" s="74"/>
      <c r="GI4" s="75"/>
    </row>
    <row r="5" spans="1:191" customHeight="1" ht="64.5">
      <c r="B5" s="2"/>
      <c r="C5" s="2"/>
      <c r="D5" s="89" t="s">
        <v>35</v>
      </c>
      <c r="E5" s="89"/>
      <c r="F5" s="89"/>
      <c r="G5" s="89"/>
      <c r="H5" s="89"/>
      <c r="I5" s="89"/>
      <c r="J5" s="89"/>
      <c r="K5" s="89"/>
      <c r="L5" s="89"/>
      <c r="M5" s="85" t="s">
        <v>36</v>
      </c>
      <c r="N5" s="93"/>
      <c r="O5" s="93"/>
      <c r="P5" s="93"/>
      <c r="Q5" s="93"/>
      <c r="R5" s="93"/>
      <c r="S5" s="85" t="s">
        <v>37</v>
      </c>
      <c r="T5" s="85"/>
      <c r="U5" s="85"/>
      <c r="V5" s="94"/>
      <c r="W5" s="5" t="s">
        <v>38</v>
      </c>
      <c r="X5" s="6"/>
      <c r="Y5" s="6"/>
      <c r="Z5" s="6"/>
      <c r="AA5" s="85" t="s">
        <v>39</v>
      </c>
      <c r="AB5" s="93"/>
      <c r="AC5" s="93"/>
      <c r="AD5" s="93"/>
      <c r="AE5" s="85" t="s">
        <v>40</v>
      </c>
      <c r="AF5" s="91"/>
      <c r="AG5" s="91"/>
      <c r="AH5" s="85" t="s">
        <v>41</v>
      </c>
      <c r="AI5" s="85"/>
      <c r="AJ5" s="85"/>
      <c r="AK5" s="85"/>
      <c r="AL5" s="85"/>
      <c r="AM5" s="85"/>
      <c r="AN5" s="85"/>
      <c r="AO5" s="85"/>
      <c r="AP5" s="85"/>
      <c r="AQ5" s="85"/>
      <c r="AR5" s="85"/>
      <c r="AS5" s="85"/>
      <c r="AT5" s="85"/>
      <c r="AU5" s="85"/>
      <c r="AV5" s="85"/>
      <c r="AW5" s="85"/>
      <c r="AX5" s="85"/>
      <c r="AY5" s="85"/>
      <c r="AZ5" s="85"/>
      <c r="BA5" s="85"/>
      <c r="BB5" s="85"/>
      <c r="BC5" s="85"/>
      <c r="BD5" s="85"/>
      <c r="BE5" s="83" t="s">
        <v>42</v>
      </c>
      <c r="BF5" s="98"/>
      <c r="BG5" s="98"/>
      <c r="BH5" s="98"/>
      <c r="BI5" s="98"/>
      <c r="BJ5" s="98"/>
      <c r="BK5" s="98"/>
      <c r="BL5" s="98"/>
      <c r="BM5" s="98"/>
      <c r="BN5" s="98"/>
      <c r="BO5" s="98"/>
      <c r="BP5" s="98"/>
      <c r="BQ5" s="99"/>
      <c r="BR5" s="5" t="s">
        <v>43</v>
      </c>
      <c r="BS5" s="6"/>
      <c r="BT5" s="83" t="s">
        <v>44</v>
      </c>
      <c r="BU5" s="84"/>
      <c r="BV5" s="103"/>
      <c r="BW5" s="94" t="s">
        <v>45</v>
      </c>
      <c r="BX5" s="105"/>
      <c r="BY5" s="105"/>
      <c r="BZ5" s="105"/>
      <c r="CA5" s="105"/>
      <c r="CB5" s="105"/>
      <c r="CC5" s="105"/>
      <c r="CD5" s="105"/>
      <c r="CE5" s="105"/>
      <c r="CF5" s="105"/>
      <c r="CG5" s="106"/>
      <c r="CH5" s="83" t="s">
        <v>46</v>
      </c>
      <c r="CI5" s="84"/>
      <c r="CJ5" s="103"/>
      <c r="CK5" s="94" t="s">
        <v>47</v>
      </c>
      <c r="CL5" s="107"/>
      <c r="CM5" s="108"/>
      <c r="CN5" s="94" t="s">
        <v>48</v>
      </c>
      <c r="CO5" s="107"/>
      <c r="CP5" s="108"/>
      <c r="CQ5" s="94" t="s">
        <v>49</v>
      </c>
      <c r="CR5" s="105"/>
      <c r="CS5" s="105"/>
      <c r="CT5" s="106"/>
      <c r="CU5" s="94" t="s">
        <v>50</v>
      </c>
      <c r="CV5" s="107"/>
      <c r="CW5" s="108"/>
      <c r="CX5" s="9" t="s">
        <v>51</v>
      </c>
      <c r="CY5" s="94" t="s">
        <v>52</v>
      </c>
      <c r="CZ5" s="105"/>
      <c r="DA5" s="105"/>
      <c r="DB5" s="106"/>
      <c r="DC5" s="94" t="s">
        <v>53</v>
      </c>
      <c r="DD5" s="105"/>
      <c r="DE5" s="105"/>
      <c r="DF5" s="105"/>
      <c r="DG5" s="105"/>
      <c r="DH5" s="105"/>
      <c r="DI5" s="105"/>
      <c r="DJ5" s="105"/>
      <c r="DK5" s="105"/>
      <c r="DL5" s="105"/>
      <c r="DM5" s="105"/>
      <c r="DN5" s="106"/>
      <c r="DO5" s="94" t="s">
        <v>54</v>
      </c>
      <c r="DP5" s="105"/>
      <c r="DQ5" s="106"/>
      <c r="DR5" s="65" t="s">
        <v>55</v>
      </c>
      <c r="DS5" s="83" t="s">
        <v>56</v>
      </c>
      <c r="DT5" s="98"/>
      <c r="DU5" s="98"/>
      <c r="DV5" s="98"/>
      <c r="DW5" s="99"/>
      <c r="DX5" s="83" t="s">
        <v>57</v>
      </c>
      <c r="DY5" s="84"/>
      <c r="DZ5" s="84"/>
      <c r="EA5" s="84"/>
      <c r="EB5" s="84"/>
      <c r="EC5" s="103"/>
      <c r="ED5" s="83" t="s">
        <v>58</v>
      </c>
      <c r="EE5" s="84"/>
      <c r="EF5" s="84"/>
      <c r="EG5" s="84"/>
      <c r="EH5" s="103"/>
      <c r="EI5" s="83" t="s">
        <v>59</v>
      </c>
      <c r="EJ5" s="84"/>
      <c r="EK5" s="84"/>
      <c r="EL5" s="103"/>
      <c r="EM5" s="51" t="s">
        <v>60</v>
      </c>
      <c r="EN5" s="10"/>
      <c r="EO5" s="10"/>
      <c r="EP5" s="10"/>
      <c r="EQ5" s="11"/>
      <c r="ER5" s="94" t="s">
        <v>61</v>
      </c>
      <c r="ES5" s="105"/>
      <c r="ET5" s="105"/>
      <c r="EU5" s="105"/>
      <c r="EV5" s="105"/>
      <c r="EW5" s="106"/>
      <c r="EX5" s="51" t="s">
        <v>62</v>
      </c>
      <c r="EY5" s="10"/>
      <c r="EZ5" s="10"/>
      <c r="FA5" s="10"/>
      <c r="FB5" s="10"/>
      <c r="FC5" s="10"/>
      <c r="FD5" s="10"/>
      <c r="FE5" s="10"/>
      <c r="FF5" s="10"/>
      <c r="FG5" s="11"/>
      <c r="FH5" s="65" t="s">
        <v>55</v>
      </c>
      <c r="FI5" s="94" t="s">
        <v>63</v>
      </c>
      <c r="FJ5" s="107"/>
      <c r="FK5" s="108"/>
      <c r="FL5" s="94" t="s">
        <v>64</v>
      </c>
      <c r="FM5" s="105"/>
      <c r="FN5" s="105"/>
      <c r="FO5" s="105"/>
      <c r="FP5" s="105"/>
      <c r="FQ5" s="106"/>
      <c r="FR5" s="94" t="s">
        <v>65</v>
      </c>
      <c r="FS5" s="105"/>
      <c r="FT5" s="105"/>
      <c r="FU5" s="105"/>
      <c r="FV5" s="105"/>
      <c r="FW5" s="106"/>
      <c r="FX5" s="94" t="s">
        <v>66</v>
      </c>
      <c r="FY5" s="105"/>
      <c r="FZ5" s="105"/>
      <c r="GA5" s="105"/>
      <c r="GB5" s="105"/>
      <c r="GC5" s="106"/>
      <c r="GD5" s="119" t="s">
        <v>67</v>
      </c>
      <c r="GE5" s="120"/>
      <c r="GF5" s="120"/>
      <c r="GG5" s="120"/>
      <c r="GH5" s="120"/>
      <c r="GI5" s="121"/>
    </row>
    <row r="6" spans="1:191" customHeight="1" ht="37">
      <c r="B6" s="2"/>
      <c r="C6" s="2"/>
      <c r="D6" s="12"/>
      <c r="E6" s="12"/>
      <c r="F6" s="12"/>
      <c r="G6" s="12"/>
      <c r="H6" s="13"/>
      <c r="I6" s="12"/>
      <c r="J6" s="12"/>
      <c r="K6" s="12"/>
      <c r="L6" s="12"/>
      <c r="M6" s="17"/>
      <c r="N6" s="18"/>
      <c r="O6" s="18"/>
      <c r="P6" s="18"/>
      <c r="Q6" s="18"/>
      <c r="R6" s="18"/>
      <c r="S6" s="12"/>
      <c r="T6" s="12"/>
      <c r="U6" s="12"/>
      <c r="V6" s="12"/>
      <c r="W6" s="19"/>
      <c r="X6" s="20"/>
      <c r="Y6" s="20"/>
      <c r="Z6" s="20"/>
      <c r="AA6" s="12"/>
      <c r="AB6" s="18"/>
      <c r="AC6" s="18"/>
      <c r="AD6" s="18"/>
      <c r="AE6" s="12"/>
      <c r="AF6" s="21"/>
      <c r="AG6" s="21"/>
      <c r="AH6" s="8" t="s">
        <v>68</v>
      </c>
      <c r="AI6" s="85" t="s">
        <v>69</v>
      </c>
      <c r="AJ6" s="93"/>
      <c r="AK6" s="93"/>
      <c r="AL6" s="93"/>
      <c r="AM6" s="93"/>
      <c r="AN6" s="93"/>
      <c r="AO6" s="93"/>
      <c r="AP6" s="93"/>
      <c r="AQ6" s="93"/>
      <c r="AR6" s="93"/>
      <c r="AS6" s="93"/>
      <c r="AT6" s="93"/>
      <c r="AU6" s="93"/>
      <c r="AV6" s="93"/>
      <c r="AW6" s="93"/>
      <c r="AX6" s="83" t="s">
        <v>70</v>
      </c>
      <c r="AY6" s="84"/>
      <c r="AZ6" s="84"/>
      <c r="BA6" s="84"/>
      <c r="BB6" s="84"/>
      <c r="BC6" s="84"/>
      <c r="BD6" s="84"/>
      <c r="BE6" s="31"/>
      <c r="BF6" s="31"/>
      <c r="BG6" s="31"/>
      <c r="BH6" s="20"/>
      <c r="BI6" s="20"/>
      <c r="BJ6" s="20"/>
      <c r="BK6" s="20"/>
      <c r="BL6" s="20"/>
      <c r="BM6" s="20"/>
      <c r="BN6" s="20"/>
      <c r="BO6" s="20"/>
      <c r="BP6" s="20"/>
      <c r="BQ6" s="32"/>
      <c r="BR6" s="20"/>
      <c r="BS6" s="32"/>
      <c r="BT6" s="31"/>
      <c r="BU6" s="31"/>
      <c r="BV6" s="40"/>
      <c r="BW6" s="36" t="s">
        <v>71</v>
      </c>
      <c r="BX6" s="36" t="s">
        <v>72</v>
      </c>
      <c r="BY6" s="36" t="s">
        <v>73</v>
      </c>
      <c r="BZ6" s="104" t="s">
        <v>74</v>
      </c>
      <c r="CA6" s="104"/>
      <c r="CB6" s="104" t="s">
        <v>75</v>
      </c>
      <c r="CC6" s="104"/>
      <c r="CD6" s="104" t="s">
        <v>76</v>
      </c>
      <c r="CE6" s="104"/>
      <c r="CF6" s="47" t="s">
        <v>77</v>
      </c>
      <c r="CG6" s="48" t="s">
        <v>78</v>
      </c>
      <c r="CH6" s="40"/>
      <c r="CI6" s="49"/>
      <c r="CJ6" s="40"/>
      <c r="CK6" s="32"/>
      <c r="CL6" s="32"/>
      <c r="CM6" s="32"/>
      <c r="CN6" s="32"/>
      <c r="CO6" s="32"/>
      <c r="CP6" s="32"/>
      <c r="CQ6" s="32"/>
      <c r="CR6" s="32"/>
      <c r="CS6" s="32"/>
      <c r="CT6" s="32"/>
      <c r="CU6" s="32"/>
      <c r="CV6" s="32"/>
      <c r="CW6" s="32"/>
      <c r="CX6" s="38"/>
      <c r="CY6" s="56" t="s">
        <v>79</v>
      </c>
      <c r="CZ6" s="57" t="s">
        <v>80</v>
      </c>
      <c r="DA6" s="113" t="s">
        <v>81</v>
      </c>
      <c r="DB6" s="114"/>
      <c r="DC6" s="109" t="s">
        <v>82</v>
      </c>
      <c r="DD6" s="110"/>
      <c r="DE6" s="111" t="s">
        <v>83</v>
      </c>
      <c r="DF6" s="112"/>
      <c r="DG6" s="109" t="s">
        <v>84</v>
      </c>
      <c r="DH6" s="110"/>
      <c r="DI6" s="111" t="s">
        <v>85</v>
      </c>
      <c r="DJ6" s="112"/>
      <c r="DK6" s="109" t="s">
        <v>86</v>
      </c>
      <c r="DL6" s="110"/>
      <c r="DM6" s="115" t="s">
        <v>87</v>
      </c>
      <c r="DN6" s="116"/>
      <c r="DO6" s="43" t="s">
        <v>88</v>
      </c>
      <c r="DP6" s="57" t="s">
        <v>89</v>
      </c>
      <c r="DQ6" s="57" t="s">
        <v>90</v>
      </c>
      <c r="DR6" s="38"/>
      <c r="DS6" s="32"/>
      <c r="DT6" s="32"/>
      <c r="DU6" s="32"/>
      <c r="DV6" s="32"/>
      <c r="DW6" s="50"/>
      <c r="DX6" s="40"/>
      <c r="DY6" s="50"/>
      <c r="DZ6" s="40"/>
      <c r="EA6" s="40"/>
      <c r="EB6" s="40"/>
      <c r="EC6" s="40"/>
      <c r="ED6" s="69"/>
      <c r="EE6" s="71"/>
      <c r="EF6" s="71"/>
      <c r="EG6" s="71"/>
      <c r="EH6" s="70"/>
      <c r="EI6" s="20"/>
      <c r="EJ6" s="20"/>
      <c r="EK6" s="32"/>
      <c r="EL6" s="32"/>
      <c r="EM6" s="69"/>
      <c r="EN6" s="71"/>
      <c r="EO6" s="71"/>
      <c r="EP6" s="71"/>
      <c r="EQ6" s="70"/>
      <c r="ER6" s="69"/>
      <c r="ES6" s="71"/>
      <c r="ET6" s="71"/>
      <c r="EU6" s="71"/>
      <c r="EV6" s="70"/>
      <c r="EW6" s="70"/>
      <c r="EX6" s="20"/>
      <c r="EY6" s="32"/>
      <c r="EZ6" s="72"/>
      <c r="FA6" s="32"/>
      <c r="FB6" s="32"/>
      <c r="FC6" s="58"/>
      <c r="FD6" s="32"/>
      <c r="FE6" s="32"/>
      <c r="FF6" s="32"/>
      <c r="FG6" s="58"/>
      <c r="FH6" s="38"/>
      <c r="FI6" s="49"/>
      <c r="FJ6" s="32"/>
      <c r="FK6" s="32"/>
      <c r="FL6" s="69"/>
      <c r="FM6" s="71"/>
      <c r="FN6" s="71"/>
      <c r="FO6" s="71"/>
      <c r="FP6" s="70"/>
      <c r="FQ6" s="70"/>
      <c r="FR6" s="69"/>
      <c r="FS6" s="71"/>
      <c r="FT6" s="71"/>
      <c r="FU6" s="71"/>
      <c r="FV6" s="70"/>
      <c r="FW6" s="70"/>
      <c r="FX6" s="69"/>
      <c r="FY6" s="71"/>
      <c r="FZ6" s="71"/>
      <c r="GA6" s="71"/>
      <c r="GB6" s="70"/>
      <c r="GC6" s="70"/>
      <c r="GD6" s="20"/>
      <c r="GE6" s="20"/>
      <c r="GF6" s="20"/>
      <c r="GG6" s="20"/>
      <c r="GH6" s="20"/>
      <c r="GI6" s="32"/>
    </row>
    <row r="7" spans="1:191" customHeight="1" ht="47.5">
      <c r="B7" s="2"/>
      <c r="C7" s="2"/>
      <c r="D7" s="14" t="s">
        <v>91</v>
      </c>
      <c r="E7" s="15" t="s">
        <v>92</v>
      </c>
      <c r="F7" s="15" t="s">
        <v>93</v>
      </c>
      <c r="G7" s="15" t="s">
        <v>94</v>
      </c>
      <c r="H7" s="16" t="s">
        <v>95</v>
      </c>
      <c r="I7" s="15" t="s">
        <v>96</v>
      </c>
      <c r="J7" s="16" t="s">
        <v>97</v>
      </c>
      <c r="K7" s="15" t="s">
        <v>98</v>
      </c>
      <c r="L7" s="15" t="s">
        <v>99</v>
      </c>
      <c r="M7" s="15" t="s">
        <v>100</v>
      </c>
      <c r="N7" s="15" t="s">
        <v>101</v>
      </c>
      <c r="O7" s="15" t="s">
        <v>102</v>
      </c>
      <c r="P7" s="15" t="s">
        <v>103</v>
      </c>
      <c r="Q7" s="15" t="s">
        <v>104</v>
      </c>
      <c r="R7" s="22" t="s">
        <v>105</v>
      </c>
      <c r="S7" s="16" t="s">
        <v>106</v>
      </c>
      <c r="T7" s="23" t="s">
        <v>107</v>
      </c>
      <c r="U7" s="16" t="s">
        <v>108</v>
      </c>
      <c r="V7" s="24" t="s">
        <v>109</v>
      </c>
      <c r="W7" s="16" t="s">
        <v>110</v>
      </c>
      <c r="X7" s="16" t="s">
        <v>111</v>
      </c>
      <c r="Y7" s="16" t="s">
        <v>112</v>
      </c>
      <c r="Z7" s="16" t="s">
        <v>113</v>
      </c>
      <c r="AA7" s="16" t="s">
        <v>114</v>
      </c>
      <c r="AB7" s="16" t="s">
        <v>115</v>
      </c>
      <c r="AC7" s="16" t="s">
        <v>116</v>
      </c>
      <c r="AD7" s="16" t="s">
        <v>117</v>
      </c>
      <c r="AE7" s="25" t="s">
        <v>118</v>
      </c>
      <c r="AF7" s="16" t="s">
        <v>119</v>
      </c>
      <c r="AG7" s="26" t="s">
        <v>120</v>
      </c>
      <c r="AH7" s="7"/>
      <c r="AI7" s="27" t="s">
        <v>121</v>
      </c>
      <c r="AJ7" s="28" t="s">
        <v>122</v>
      </c>
      <c r="AK7" s="27" t="s">
        <v>123</v>
      </c>
      <c r="AL7" s="28" t="s">
        <v>122</v>
      </c>
      <c r="AM7" s="27" t="s">
        <v>124</v>
      </c>
      <c r="AN7" s="28" t="s">
        <v>122</v>
      </c>
      <c r="AO7" s="27" t="s">
        <v>125</v>
      </c>
      <c r="AP7" s="28" t="s">
        <v>122</v>
      </c>
      <c r="AQ7" s="29" t="s">
        <v>126</v>
      </c>
      <c r="AR7" s="28" t="s">
        <v>122</v>
      </c>
      <c r="AS7" s="28" t="s">
        <v>127</v>
      </c>
      <c r="AT7" s="28" t="s">
        <v>122</v>
      </c>
      <c r="AU7" s="28" t="s">
        <v>128</v>
      </c>
      <c r="AV7" s="28" t="s">
        <v>122</v>
      </c>
      <c r="AW7" s="28" t="s">
        <v>129</v>
      </c>
      <c r="AX7" s="30" t="s">
        <v>130</v>
      </c>
      <c r="AY7" s="30" t="s">
        <v>131</v>
      </c>
      <c r="AZ7" s="28" t="s">
        <v>132</v>
      </c>
      <c r="BA7" s="30" t="s">
        <v>133</v>
      </c>
      <c r="BB7" s="30" t="s">
        <v>134</v>
      </c>
      <c r="BC7" s="30" t="s">
        <v>128</v>
      </c>
      <c r="BD7" s="30" t="s">
        <v>129</v>
      </c>
      <c r="BE7" s="33" t="s">
        <v>135</v>
      </c>
      <c r="BF7" s="34" t="s">
        <v>136</v>
      </c>
      <c r="BG7" s="35" t="s">
        <v>137</v>
      </c>
      <c r="BH7" s="35" t="s">
        <v>138</v>
      </c>
      <c r="BI7" s="35" t="s">
        <v>139</v>
      </c>
      <c r="BJ7" s="35" t="s">
        <v>140</v>
      </c>
      <c r="BK7" s="35" t="s">
        <v>141</v>
      </c>
      <c r="BL7" s="34" t="s">
        <v>142</v>
      </c>
      <c r="BM7" s="35" t="s">
        <v>143</v>
      </c>
      <c r="BN7" s="34" t="s">
        <v>144</v>
      </c>
      <c r="BO7" s="34" t="s">
        <v>145</v>
      </c>
      <c r="BP7" s="34" t="s">
        <v>146</v>
      </c>
      <c r="BQ7" s="34" t="s">
        <v>147</v>
      </c>
      <c r="BR7" s="34" t="s">
        <v>148</v>
      </c>
      <c r="BS7" s="34" t="s">
        <v>149</v>
      </c>
      <c r="BT7" s="39" t="s">
        <v>150</v>
      </c>
      <c r="BU7" s="37" t="s">
        <v>151</v>
      </c>
      <c r="BV7" s="34" t="s">
        <v>152</v>
      </c>
      <c r="BW7" s="34"/>
      <c r="BX7" s="34"/>
      <c r="BY7" s="34"/>
      <c r="BZ7" s="41" t="s">
        <v>153</v>
      </c>
      <c r="CA7" s="42" t="s">
        <v>154</v>
      </c>
      <c r="CB7" s="42" t="s">
        <v>153</v>
      </c>
      <c r="CC7" s="42" t="s">
        <v>154</v>
      </c>
      <c r="CD7" s="42" t="s">
        <v>153</v>
      </c>
      <c r="CE7" s="42" t="s">
        <v>154</v>
      </c>
      <c r="CF7" s="45"/>
      <c r="CG7" s="46"/>
      <c r="CH7" s="52" t="s">
        <v>155</v>
      </c>
      <c r="CI7" s="53" t="s">
        <v>156</v>
      </c>
      <c r="CJ7" s="54" t="s">
        <v>157</v>
      </c>
      <c r="CK7" s="54" t="s">
        <v>158</v>
      </c>
      <c r="CL7" s="54" t="s">
        <v>159</v>
      </c>
      <c r="CM7" s="54" t="s">
        <v>160</v>
      </c>
      <c r="CN7" s="54" t="s">
        <v>161</v>
      </c>
      <c r="CO7" s="54" t="s">
        <v>162</v>
      </c>
      <c r="CP7" s="54" t="s">
        <v>163</v>
      </c>
      <c r="CQ7" s="54" t="s">
        <v>164</v>
      </c>
      <c r="CR7" s="54" t="s">
        <v>165</v>
      </c>
      <c r="CS7" s="54" t="s">
        <v>166</v>
      </c>
      <c r="CT7" s="54" t="s">
        <v>167</v>
      </c>
      <c r="CU7" s="54" t="s">
        <v>168</v>
      </c>
      <c r="CV7" s="54" t="s">
        <v>169</v>
      </c>
      <c r="CW7" s="54" t="s">
        <v>170</v>
      </c>
      <c r="CX7" s="44"/>
      <c r="CY7" s="45"/>
      <c r="CZ7" s="45"/>
      <c r="DA7" s="59"/>
      <c r="DB7" s="29" t="s">
        <v>129</v>
      </c>
      <c r="DC7" s="59"/>
      <c r="DD7" s="60" t="s">
        <v>171</v>
      </c>
      <c r="DE7" s="63" t="s">
        <v>172</v>
      </c>
      <c r="DF7" s="64" t="s">
        <v>173</v>
      </c>
      <c r="DG7" s="59"/>
      <c r="DH7" s="60" t="s">
        <v>171</v>
      </c>
      <c r="DI7" s="61" t="s">
        <v>172</v>
      </c>
      <c r="DJ7" s="62" t="s">
        <v>173</v>
      </c>
      <c r="DK7" s="59"/>
      <c r="DL7" s="60" t="s">
        <v>171</v>
      </c>
      <c r="DM7" s="61" t="s">
        <v>172</v>
      </c>
      <c r="DN7" s="62" t="s">
        <v>173</v>
      </c>
      <c r="DO7" s="45"/>
      <c r="DP7" s="45"/>
      <c r="DQ7" s="45"/>
      <c r="DR7" s="44"/>
      <c r="DS7" s="67" t="s">
        <v>174</v>
      </c>
      <c r="DT7" s="68" t="s">
        <v>175</v>
      </c>
      <c r="DU7" s="68" t="s">
        <v>176</v>
      </c>
      <c r="DV7" s="68" t="s">
        <v>177</v>
      </c>
      <c r="DW7" s="66" t="s">
        <v>178</v>
      </c>
      <c r="DX7" s="68" t="s">
        <v>179</v>
      </c>
      <c r="DY7" s="66" t="s">
        <v>180</v>
      </c>
      <c r="DZ7" s="66" t="s">
        <v>181</v>
      </c>
      <c r="EA7" s="52" t="s">
        <v>182</v>
      </c>
      <c r="EB7" s="68" t="s">
        <v>183</v>
      </c>
      <c r="EC7" s="68" t="s">
        <v>184</v>
      </c>
      <c r="ED7" s="68" t="s">
        <v>185</v>
      </c>
      <c r="EE7" s="68" t="s">
        <v>186</v>
      </c>
      <c r="EF7" s="68" t="s">
        <v>187</v>
      </c>
      <c r="EG7" s="68" t="s">
        <v>188</v>
      </c>
      <c r="EH7" s="68" t="s">
        <v>189</v>
      </c>
      <c r="EI7" s="68" t="s">
        <v>190</v>
      </c>
      <c r="EJ7" s="68" t="s">
        <v>191</v>
      </c>
      <c r="EK7" s="68" t="s">
        <v>192</v>
      </c>
      <c r="EL7" s="60" t="s">
        <v>193</v>
      </c>
      <c r="EM7" s="68" t="s">
        <v>194</v>
      </c>
      <c r="EN7" s="68" t="s">
        <v>195</v>
      </c>
      <c r="EO7" s="68" t="s">
        <v>196</v>
      </c>
      <c r="EP7" s="68" t="s">
        <v>197</v>
      </c>
      <c r="EQ7" s="68" t="s">
        <v>198</v>
      </c>
      <c r="ER7" s="68" t="s">
        <v>199</v>
      </c>
      <c r="ES7" s="68" t="s">
        <v>200</v>
      </c>
      <c r="ET7" s="68" t="s">
        <v>201</v>
      </c>
      <c r="EU7" s="68" t="s">
        <v>202</v>
      </c>
      <c r="EV7" s="68" t="s">
        <v>203</v>
      </c>
      <c r="EW7" s="68" t="s">
        <v>204</v>
      </c>
      <c r="EX7" s="68" t="s">
        <v>205</v>
      </c>
      <c r="EY7" s="68" t="s">
        <v>206</v>
      </c>
      <c r="EZ7" s="68" t="s">
        <v>207</v>
      </c>
      <c r="FA7" s="68" t="s">
        <v>208</v>
      </c>
      <c r="FB7" s="68" t="s">
        <v>209</v>
      </c>
      <c r="FC7" s="68" t="s">
        <v>210</v>
      </c>
      <c r="FD7" s="68" t="s">
        <v>211</v>
      </c>
      <c r="FE7" s="68" t="s">
        <v>212</v>
      </c>
      <c r="FF7" s="68" t="s">
        <v>213</v>
      </c>
      <c r="FG7" s="68" t="s">
        <v>214</v>
      </c>
      <c r="FH7" s="44"/>
      <c r="FI7" s="68" t="s">
        <v>215</v>
      </c>
      <c r="FJ7" s="68" t="s">
        <v>216</v>
      </c>
      <c r="FK7" s="68" t="s">
        <v>217</v>
      </c>
      <c r="FL7" s="68" t="s">
        <v>218</v>
      </c>
      <c r="FM7" s="68" t="s">
        <v>219</v>
      </c>
      <c r="FN7" s="68" t="s">
        <v>220</v>
      </c>
      <c r="FO7" s="68" t="s">
        <v>221</v>
      </c>
      <c r="FP7" s="68" t="s">
        <v>222</v>
      </c>
      <c r="FQ7" s="68" t="s">
        <v>223</v>
      </c>
      <c r="FR7" s="68" t="s">
        <v>218</v>
      </c>
      <c r="FS7" s="68" t="s">
        <v>219</v>
      </c>
      <c r="FT7" s="68" t="s">
        <v>220</v>
      </c>
      <c r="FU7" s="68" t="s">
        <v>221</v>
      </c>
      <c r="FV7" s="68" t="s">
        <v>222</v>
      </c>
      <c r="FW7" s="68" t="s">
        <v>223</v>
      </c>
      <c r="FX7" s="68" t="s">
        <v>218</v>
      </c>
      <c r="FY7" s="68" t="s">
        <v>219</v>
      </c>
      <c r="FZ7" s="68" t="s">
        <v>220</v>
      </c>
      <c r="GA7" s="68" t="s">
        <v>221</v>
      </c>
      <c r="GB7" s="68" t="s">
        <v>222</v>
      </c>
      <c r="GC7" s="68" t="s">
        <v>223</v>
      </c>
      <c r="GD7" s="68" t="s">
        <v>224</v>
      </c>
      <c r="GE7" s="68" t="s">
        <v>225</v>
      </c>
      <c r="GF7" s="68" t="s">
        <v>226</v>
      </c>
      <c r="GG7" s="68" t="s">
        <v>227</v>
      </c>
      <c r="GH7" s="68" t="s">
        <v>228</v>
      </c>
      <c r="GI7" s="68" t="s">
        <v>229</v>
      </c>
    </row>
    <row r="8" spans="1:191" customHeight="1" ht="40.5" hidden="true">
      <c r="B8" s="2"/>
      <c r="C8" s="2"/>
      <c r="D8" s="3"/>
      <c r="E8" s="4"/>
      <c r="F8" s="4"/>
      <c r="G8" s="4"/>
      <c r="H8" s="4"/>
      <c r="I8" s="4"/>
      <c r="J8" s="4"/>
      <c r="K8" s="4"/>
      <c r="L8" s="4"/>
    </row>
    <row r="9" spans="1:191" customHeight="1" ht="36">
      <c r="B9" s="2"/>
      <c r="C9" s="2"/>
      <c r="D9" s="77" t="str">
        <f>IF(D8&lt;&gt;"","〇","")</f>
        <v>0</v>
      </c>
      <c r="E9" s="77" t="str">
        <f>IF(E8&lt;&gt;"","〇","")</f>
        <v>0</v>
      </c>
      <c r="F9" s="77" t="str">
        <f>IF(F8&lt;&gt;"","〇","")</f>
        <v>0</v>
      </c>
      <c r="G9" s="77" t="str">
        <f>IF(G8&lt;&gt;"","〇","")</f>
        <v>0</v>
      </c>
      <c r="H9" s="77" t="str">
        <f>IF(H8&lt;&gt;"","〇","")</f>
        <v>0</v>
      </c>
      <c r="I9" s="77" t="str">
        <f>IF(I8&lt;&gt;"","〇","")</f>
        <v>0</v>
      </c>
      <c r="J9" s="77" t="str">
        <f>IF(J8&lt;&gt;"","〇","")</f>
        <v>0</v>
      </c>
      <c r="K9" s="77" t="str">
        <f>IF(K8&lt;&gt;"","〇","")</f>
        <v>0</v>
      </c>
      <c r="L9" s="78" t="str">
        <f>IF(L8&lt;&gt;"",VLOOKUP(L8,Q1_1_ANS_LIST,2,FALSE),"")</f>
        <v>0</v>
      </c>
      <c r="M9" s="79" t="str">
        <f>M8 &amp; "人"</f>
        <v>0</v>
      </c>
      <c r="N9" s="79" t="str">
        <f>N8 &amp; "人"</f>
        <v>0</v>
      </c>
      <c r="O9" s="79" t="str">
        <f>O8 &amp; "人"</f>
        <v>0</v>
      </c>
      <c r="P9" s="79" t="str">
        <f>P8 &amp; "人"</f>
        <v>0</v>
      </c>
      <c r="Q9" s="79" t="str">
        <f>Q8 &amp; "人"</f>
        <v>0</v>
      </c>
      <c r="R9" s="79" t="str">
        <f>R8 &amp; "人"</f>
        <v>0</v>
      </c>
      <c r="S9" s="79" t="str">
        <f>S8 &amp; "人"</f>
        <v>0</v>
      </c>
      <c r="T9" s="79" t="str">
        <f>T8 &amp; "人"</f>
        <v>0</v>
      </c>
      <c r="U9" s="79" t="str">
        <f>U8 &amp; "人"</f>
        <v>0</v>
      </c>
      <c r="V9" s="79" t="str">
        <f>V8 &amp; "人"</f>
        <v>0</v>
      </c>
      <c r="W9" s="79" t="str">
        <f>W8 &amp; "人"</f>
        <v>0</v>
      </c>
      <c r="X9" s="79" t="str">
        <f>X8 &amp; "人"</f>
        <v>0</v>
      </c>
      <c r="Y9" s="79" t="str">
        <f>Y8 &amp; "人"</f>
        <v>0</v>
      </c>
      <c r="Z9" s="79" t="str">
        <f>Z8 &amp; "人"</f>
        <v>0</v>
      </c>
      <c r="AA9" s="79" t="str">
        <f>AA8 &amp; "人"</f>
        <v>0</v>
      </c>
      <c r="AB9" s="79" t="str">
        <f>AB8 &amp; "人"</f>
        <v>0</v>
      </c>
      <c r="AC9" s="79" t="str">
        <f>AC8 &amp; "人"</f>
        <v>0</v>
      </c>
      <c r="AD9" s="79" t="str">
        <f>AD8 &amp; "人"</f>
        <v>0</v>
      </c>
      <c r="AE9" s="79" t="str">
        <f>AE8&amp;"％"</f>
        <v>0</v>
      </c>
      <c r="AF9" s="79" t="str">
        <f>AF8&amp;"％"</f>
        <v>0</v>
      </c>
      <c r="AG9" s="79" t="str">
        <f>AG8&amp;"％"</f>
        <v>0</v>
      </c>
      <c r="AH9" s="79" t="str">
        <f>IF(AH8=1,"あり","なし")</f>
        <v>0</v>
      </c>
      <c r="AI9" s="77" t="str">
        <f>IF(AI8&lt;&gt;"","〇","")</f>
        <v>0</v>
      </c>
      <c r="AJ9" s="80" t="str">
        <f>IF(AJ8&lt;&gt;"",VLOOKUP(AJ8,ANSWER_LIST!$G$3:$H$5,2,FALSE),"")</f>
        <v>0</v>
      </c>
      <c r="AK9" s="77" t="str">
        <f>IF(AK8&lt;&gt;"","〇","")</f>
        <v>0</v>
      </c>
      <c r="AL9" s="80" t="str">
        <f>IF(AL8&lt;&gt;"",VLOOKUP(AL8,ANSWER_LIST!$G$3:$H$5,2,FALSE),"")</f>
        <v>0</v>
      </c>
      <c r="AM9" s="77" t="str">
        <f>IF(AM8&lt;&gt;"","〇","")</f>
        <v>0</v>
      </c>
      <c r="AN9" s="80" t="str">
        <f>IF(AN8&lt;&gt;"",VLOOKUP(AN8,ANSWER_LIST!$G$3:$H$5,2,FALSE),"")</f>
        <v>0</v>
      </c>
      <c r="AO9" s="77" t="str">
        <f>IF(AO8&lt;&gt;"","〇","")</f>
        <v>0</v>
      </c>
      <c r="AP9" s="80" t="str">
        <f>IF(AP8&lt;&gt;"",VLOOKUP(AP8,ANSWER_LIST!$G$3:$H$5,2,FALSE),"")</f>
        <v>0</v>
      </c>
      <c r="AQ9" s="77" t="str">
        <f>IF(AQ8&lt;&gt;"","〇","")</f>
        <v>0</v>
      </c>
      <c r="AR9" s="80" t="str">
        <f>IF(AR8&lt;&gt;"",VLOOKUP(AR8,ANSWER_LIST!$G$3:$H$5,2,FALSE),"")</f>
        <v>0</v>
      </c>
      <c r="AS9" s="77" t="str">
        <f>IF(AS8&lt;&gt;"","〇","")</f>
        <v>0</v>
      </c>
      <c r="AT9" s="80" t="str">
        <f>IF(AT8&lt;&gt;"",VLOOKUP(AT8,ANSWER_LIST!$G$3:$H$5,2,FALSE),"")</f>
        <v>0</v>
      </c>
      <c r="AU9" s="77" t="str">
        <f>IF(AU8&lt;&gt;"","〇","")</f>
        <v>0</v>
      </c>
      <c r="AV9" s="80" t="str">
        <f>IF(AV8&lt;&gt;"",VLOOKUP(AV8,ANSWER_LIST!$G$3:$H$5,2,FALSE),"")</f>
        <v>0</v>
      </c>
      <c r="AW9" s="80"/>
      <c r="AX9" s="77" t="str">
        <f>IF(AX8&lt;&gt;"","〇","")</f>
        <v>0</v>
      </c>
      <c r="AY9" s="77" t="str">
        <f>IF(AY8&lt;&gt;"","〇","")</f>
        <v>0</v>
      </c>
      <c r="AZ9" s="77" t="str">
        <f>IF(AZ8&lt;&gt;"","〇","")</f>
        <v>0</v>
      </c>
      <c r="BA9" s="77" t="str">
        <f>IF(BA8&lt;&gt;"","〇","")</f>
        <v>0</v>
      </c>
      <c r="BB9" s="77" t="str">
        <f>IF(BB8&lt;&gt;"","〇","")</f>
        <v>0</v>
      </c>
      <c r="BC9" s="77" t="str">
        <f>IF(BC8&lt;&gt;"","〇","")</f>
        <v>0</v>
      </c>
      <c r="BD9" s="81" t="str">
        <f>IF(BD8&lt;&gt;"",BD8,"")</f>
        <v>0</v>
      </c>
      <c r="BE9" s="82" t="str">
        <f>IF(BE8&lt;&gt;"",VLOOKUP(BE8,ANSWER_LIST!$L$3:$M$5,2,FALSE),"")</f>
        <v>0</v>
      </c>
      <c r="BF9" s="82" t="str">
        <f>IF(BF8&lt;&gt;"",VLOOKUP(BF8,ANSWER_LIST!$L$3:$M$5,2,FALSE),"")</f>
        <v>0</v>
      </c>
      <c r="BG9" s="82" t="str">
        <f>IF(BG8&lt;&gt;"",VLOOKUP(BG8,ANSWER_LIST!$L$3:$M$5,2,FALSE),"")</f>
        <v>0</v>
      </c>
      <c r="BH9" s="82" t="str">
        <f>IF(BH8&lt;&gt;"",VLOOKUP(BH8,ANSWER_LIST!$L$3:$M$5,2,FALSE),"")</f>
        <v>0</v>
      </c>
      <c r="BI9" s="82" t="str">
        <f>IF(BI8&lt;&gt;"",VLOOKUP(BI8,ANSWER_LIST!$L$3:$M$5,2,FALSE),"")</f>
        <v>0</v>
      </c>
      <c r="BJ9" s="82" t="str">
        <f>IF(BJ8&lt;&gt;"",VLOOKUP(BJ8,ANSWER_LIST!$L$3:$M$5,2,FALSE),"")</f>
        <v>0</v>
      </c>
      <c r="BK9" s="82" t="str">
        <f>IF(BK8&lt;&gt;"",VLOOKUP(BK8,ANSWER_LIST!$L$3:$M$5,2,FALSE),"")</f>
        <v>0</v>
      </c>
      <c r="BL9" s="82" t="str">
        <f>IF(BL8&lt;&gt;"",VLOOKUP(BL8,ANSWER_LIST!$L$3:$M$5,2,FALSE),"")</f>
        <v>0</v>
      </c>
      <c r="BM9" s="82" t="str">
        <f>IF(BM8&lt;&gt;"",VLOOKUP(BM8,ANSWER_LIST!$L$3:$M$5,2,FALSE),"")</f>
        <v>0</v>
      </c>
      <c r="BN9" s="82" t="str">
        <f>IF(BN8&lt;&gt;"",VLOOKUP(BN8,ANSWER_LIST!$L$3:$M$5,2,FALSE),"")</f>
        <v>0</v>
      </c>
      <c r="BO9" s="82" t="str">
        <f>IF(BO8&lt;&gt;"",VLOOKUP(BO8,ANSWER_LIST!$L$3:$M$5,2,FALSE),"")</f>
        <v>0</v>
      </c>
      <c r="BP9" s="82" t="str">
        <f>IF(BP8&lt;&gt;"",VLOOKUP(BP8,ANSWER_LIST!$L$3:$M$5,2,FALSE),"")</f>
        <v>0</v>
      </c>
      <c r="BQ9" s="82" t="str">
        <f>IF(BQ8&lt;&gt;"",VLOOKUP(BQ8,ANSWER_LIST!$L$3:$M$5,2,FALSE),"")</f>
        <v>0</v>
      </c>
      <c r="BR9" s="79" t="str">
        <f>BR8 &amp; "人"</f>
        <v>0</v>
      </c>
      <c r="BS9" s="79" t="str">
        <f>BS8 &amp; "人"</f>
        <v>0</v>
      </c>
      <c r="BT9" s="82" t="str">
        <f>BT8&amp;"箇所"</f>
        <v>0</v>
      </c>
      <c r="BU9" s="79" t="str">
        <f>BU8 &amp; "人"</f>
        <v>0</v>
      </c>
      <c r="BV9" s="79" t="str">
        <f>BV8 &amp; "人"</f>
        <v>0</v>
      </c>
      <c r="BW9" s="79" t="str">
        <f>BW8 &amp; "人"</f>
        <v>0</v>
      </c>
      <c r="BX9" s="79" t="str">
        <f>BX8 &amp; "人"</f>
        <v>0</v>
      </c>
      <c r="BY9" s="82" t="str">
        <f>BY8&amp;"校"</f>
        <v>0</v>
      </c>
      <c r="BZ9" s="79" t="str">
        <f>BZ8 &amp; "人"</f>
        <v>0</v>
      </c>
      <c r="CA9" s="79" t="str">
        <f>CA8 &amp; "人"</f>
        <v>0</v>
      </c>
      <c r="CB9" s="79" t="str">
        <f>CB8 &amp; "人"</f>
        <v>0</v>
      </c>
      <c r="CC9" s="79" t="str">
        <f>CC8 &amp; "人"</f>
        <v>0</v>
      </c>
      <c r="CD9" s="79" t="str">
        <f>CD8 &amp; "人"</f>
        <v>0</v>
      </c>
      <c r="CE9" s="79" t="str">
        <f>CE8 &amp; "人"</f>
        <v>0</v>
      </c>
      <c r="CF9" s="79" t="str">
        <f>CF8 &amp; "人"</f>
        <v>0</v>
      </c>
      <c r="CG9" s="79" t="str">
        <f>CG8 &amp; "人"</f>
        <v>0</v>
      </c>
      <c r="CH9" s="82" t="str">
        <f>CH8&amp;"回"</f>
        <v>0</v>
      </c>
      <c r="CI9" s="79" t="str">
        <f>CI8 &amp; "人"</f>
        <v>0</v>
      </c>
      <c r="CJ9" s="79" t="str">
        <f>CJ8 &amp; "人"</f>
        <v>0</v>
      </c>
      <c r="CK9" s="82" t="str">
        <f>CK8 &amp; "㎡"</f>
        <v>0</v>
      </c>
      <c r="CL9" s="82" t="str">
        <f>CL8&amp;"㎡"</f>
        <v>0</v>
      </c>
      <c r="CM9" s="82" t="str">
        <f>CM8&amp;"箇所"</f>
        <v>0</v>
      </c>
      <c r="CN9" s="79" t="str">
        <f>CN8 &amp; "人"</f>
        <v>0</v>
      </c>
      <c r="CO9" s="79" t="str">
        <f>CO8 &amp; "人"</f>
        <v>0</v>
      </c>
      <c r="CP9" s="79" t="str">
        <f>CP8 &amp; "人"</f>
        <v>0</v>
      </c>
      <c r="CQ9" s="82" t="str">
        <f>CQ8&amp;"回"</f>
        <v>0</v>
      </c>
      <c r="CR9" s="79" t="str">
        <f>CR8 &amp; "人"</f>
        <v>0</v>
      </c>
      <c r="CS9" s="79" t="str">
        <f>CS8 &amp; "人"</f>
        <v>0</v>
      </c>
      <c r="CT9" s="79" t="str">
        <f>CT8 &amp; "人"</f>
        <v>0</v>
      </c>
      <c r="CU9" s="79" t="str">
        <f>CU8 &amp; "人"</f>
        <v>0</v>
      </c>
      <c r="CV9" s="79" t="str">
        <f>CV8 &amp; "人"</f>
        <v>0</v>
      </c>
      <c r="CW9" s="79" t="str">
        <f>CW8 &amp; "人"</f>
        <v>0</v>
      </c>
      <c r="CX9" s="82" t="str">
        <f>IF(CX8&lt;&gt;"",VLOOKUP(CX8,Q1_17_ANS_LIST,2,FALSE),"")</f>
        <v>0</v>
      </c>
      <c r="CY9" s="82" t="str">
        <f>CY8&amp;"回"</f>
        <v>0</v>
      </c>
      <c r="CZ9" s="82" t="str">
        <f>IF(CZ8=1,"ある","ない")</f>
        <v>0</v>
      </c>
      <c r="DA9" s="81" t="str">
        <f>IF(DA8&lt;&gt;"",VLOOKUP(DA8,Q1_18_ANS_LIST,2,FALSE),"")</f>
        <v>0</v>
      </c>
      <c r="DB9" s="81" t="str">
        <f>IF(DB8&lt;&gt;"",DB8,"")</f>
        <v>0</v>
      </c>
      <c r="DC9" s="77" t="str">
        <f>IF(DC8=1,"あり","なし")</f>
        <v>0</v>
      </c>
      <c r="DD9" s="81" t="str">
        <f>IF(DD8&lt;&gt;"",DD8,"")</f>
        <v>0</v>
      </c>
      <c r="DE9" s="79" t="str">
        <f>DE8 &amp; "人"</f>
        <v>0</v>
      </c>
      <c r="DF9" s="79" t="str">
        <f>DF8 &amp; "人"</f>
        <v>0</v>
      </c>
      <c r="DG9" s="77" t="str">
        <f>IF(DG8=1,"あり","なし")</f>
        <v>0</v>
      </c>
      <c r="DH9" s="81" t="str">
        <f>IF(DH8&lt;&gt;"",DH8,"")</f>
        <v>0</v>
      </c>
      <c r="DI9" s="79" t="str">
        <f>DI8 &amp; "人"</f>
        <v>0</v>
      </c>
      <c r="DJ9" s="79" t="str">
        <f>DJ8 &amp; "人"</f>
        <v>0</v>
      </c>
      <c r="DK9" s="77" t="str">
        <f>IF(DK8=1,"あり","なし")</f>
        <v>0</v>
      </c>
      <c r="DL9" s="81" t="str">
        <f>IF(DL8&lt;&gt;"",DL8,"")</f>
        <v>0</v>
      </c>
      <c r="DM9" s="79" t="str">
        <f>DM8 &amp; "人"</f>
        <v>0</v>
      </c>
      <c r="DN9" s="79" t="str">
        <f>DN8 &amp; "人"</f>
        <v>0</v>
      </c>
      <c r="DO9" s="77" t="str">
        <f>DO8&amp;"百万円"</f>
        <v>0</v>
      </c>
      <c r="DP9" s="77" t="str">
        <f>DP8&amp;"百万円"</f>
        <v>0</v>
      </c>
      <c r="DQ9" s="77" t="str">
        <f>DQ8&amp;"百万円"</f>
        <v>0</v>
      </c>
      <c r="DR9" s="81" t="str">
        <f>IF(DR8&lt;&gt;"",DR8,"")</f>
        <v>0</v>
      </c>
      <c r="DS9" s="81" t="str">
        <f>IF(DS8&lt;&gt;"",VLOOKUP(DS8,ANSWER_LIST!$AC$3:$AD$7,2,FALSE),"")</f>
        <v>0</v>
      </c>
      <c r="DT9" s="81" t="str">
        <f>IF(DT8&lt;&gt;"",VLOOKUP(DT8,ANSWER_LIST!$AC$3:$AD$7,2,FALSE),"")</f>
        <v>0</v>
      </c>
      <c r="DU9" s="81" t="str">
        <f>IF(DU8&lt;&gt;"",VLOOKUP(DU8,ANSWER_LIST!$AC$3:$AD$7,2,FALSE),"")</f>
        <v>0</v>
      </c>
      <c r="DV9" s="81" t="str">
        <f>IF(DV8&lt;&gt;"",VLOOKUP(DV8,ANSWER_LIST!$AC$3:$AD$7,2,FALSE),"")</f>
        <v>0</v>
      </c>
      <c r="DW9" s="81" t="str">
        <f>IF(DW8&lt;&gt;"",VLOOKUP(DW8,ANSWER_LIST!$AC$3:$AD$7,2,FALSE),"")</f>
        <v>0</v>
      </c>
      <c r="DX9" s="81" t="str">
        <f>IF(DX8&lt;&gt;"",VLOOKUP(DX8,ANSWER_LIST!$AC$3:$AD$7,2,FALSE),"")</f>
        <v>0</v>
      </c>
      <c r="DY9" s="81" t="str">
        <f>IF(DY8&lt;&gt;"",VLOOKUP(DY8,ANSWER_LIST!$AC$3:$AD$7,2,FALSE),"")</f>
        <v>0</v>
      </c>
      <c r="DZ9" s="81" t="str">
        <f>IF(DZ8&lt;&gt;"",VLOOKUP(DZ8,ANSWER_LIST!$AC$3:$AD$7,2,FALSE),"")</f>
        <v>0</v>
      </c>
      <c r="EA9" s="81" t="str">
        <f>IF(EA8&lt;&gt;"",VLOOKUP(EA8,ANSWER_LIST!$AC$3:$AD$7,2,FALSE),"")</f>
        <v>0</v>
      </c>
      <c r="EB9" s="81" t="str">
        <f>IF(EB8&lt;&gt;"",VLOOKUP(EB8,ANSWER_LIST!$AC$3:$AD$7,2,FALSE),"")</f>
        <v>0</v>
      </c>
      <c r="EC9" s="81" t="str">
        <f>IF(EC8&lt;&gt;"",VLOOKUP(EC8,ANSWER_LIST!$AC$3:$AD$7,2,FALSE),"")</f>
        <v>0</v>
      </c>
      <c r="ED9" s="81" t="str">
        <f>IF(ED8&lt;&gt;"",VLOOKUP(ED8,ANSWER_LIST!$AC$3:$AD$7,2,FALSE),"")</f>
        <v>0</v>
      </c>
      <c r="EE9" s="81" t="str">
        <f>IF(EE8&lt;&gt;"",VLOOKUP(EE8,ANSWER_LIST!$AC$3:$AD$7,2,FALSE),"")</f>
        <v>0</v>
      </c>
      <c r="EF9" s="81" t="str">
        <f>IF(EF8&lt;&gt;"",VLOOKUP(EF8,ANSWER_LIST!$AC$3:$AD$7,2,FALSE),"")</f>
        <v>0</v>
      </c>
      <c r="EG9" s="81" t="str">
        <f>IF(EG8&lt;&gt;"",VLOOKUP(EG8,ANSWER_LIST!$AC$3:$AD$7,2,FALSE),"")</f>
        <v>0</v>
      </c>
      <c r="EH9" s="81" t="str">
        <f>IF(EH8&lt;&gt;"",VLOOKUP(EH8,ANSWER_LIST!$AC$3:$AD$7,2,FALSE),"")</f>
        <v>0</v>
      </c>
      <c r="EI9" s="81" t="str">
        <f>IF(EI8&lt;&gt;"",VLOOKUP(EI8,ANSWER_LIST!$AC$3:$AD$7,2,FALSE),"")</f>
        <v>0</v>
      </c>
      <c r="EJ9" s="81" t="str">
        <f>IF(EJ8&lt;&gt;"",VLOOKUP(EJ8,ANSWER_LIST!$AC$3:$AD$7,2,FALSE),"")</f>
        <v>0</v>
      </c>
      <c r="EK9" s="81" t="str">
        <f>IF(EK8&lt;&gt;"",VLOOKUP(EK8,ANSWER_LIST!$AC$3:$AD$7,2,FALSE),"")</f>
        <v>0</v>
      </c>
      <c r="EL9" s="81" t="str">
        <f>IF(EL8&lt;&gt;"",VLOOKUP(EL8,ANSWER_LIST!$AC$3:$AD$7,2,FALSE),"")</f>
        <v>0</v>
      </c>
      <c r="EM9" s="81" t="str">
        <f>IF(EM8&lt;&gt;"",VLOOKUP(EM8,ANSWER_LIST!$AC$3:$AD$7,2,FALSE),"")</f>
        <v>0</v>
      </c>
      <c r="EN9" s="81" t="str">
        <f>IF(EN8&lt;&gt;"",VLOOKUP(EN8,ANSWER_LIST!$AC$3:$AD$7,2,FALSE),"")</f>
        <v>0</v>
      </c>
      <c r="EO9" s="81" t="str">
        <f>IF(EO8&lt;&gt;"",VLOOKUP(EO8,ANSWER_LIST!$AC$3:$AD$7,2,FALSE),"")</f>
        <v>0</v>
      </c>
      <c r="EP9" s="81" t="str">
        <f>IF(EP8&lt;&gt;"",VLOOKUP(EP8,ANSWER_LIST!$AC$3:$AD$7,2,FALSE),"")</f>
        <v>0</v>
      </c>
      <c r="EQ9" s="81" t="str">
        <f>IF(EQ8&lt;&gt;"",VLOOKUP(EQ8,ANSWER_LIST!$AC$3:$AD$7,2,FALSE),"")</f>
        <v>0</v>
      </c>
      <c r="ER9" s="81" t="str">
        <f>IF(ER8&lt;&gt;"",VLOOKUP(ER8,ANSWER_LIST!$AC$3:$AD$7,2,FALSE),"")</f>
        <v>0</v>
      </c>
      <c r="ES9" s="81" t="str">
        <f>IF(ES8&lt;&gt;"",VLOOKUP(ES8,ANSWER_LIST!$AC$3:$AD$7,2,FALSE),"")</f>
        <v>0</v>
      </c>
      <c r="ET9" s="81" t="str">
        <f>IF(ET8&lt;&gt;"",VLOOKUP(ET8,ANSWER_LIST!$AC$3:$AD$7,2,FALSE),"")</f>
        <v>0</v>
      </c>
      <c r="EU9" s="81" t="str">
        <f>IF(EU8&lt;&gt;"",VLOOKUP(EU8,ANSWER_LIST!$AC$3:$AD$7,2,FALSE),"")</f>
        <v>0</v>
      </c>
      <c r="EV9" s="81" t="str">
        <f>IF(EV8&lt;&gt;"",VLOOKUP(EV8,ANSWER_LIST!$AC$3:$AD$7,2,FALSE),"")</f>
        <v>0</v>
      </c>
      <c r="EW9" s="81" t="str">
        <f>IF(EW8&lt;&gt;"",VLOOKUP(EW8,ANSWER_LIST!$AC$3:$AD$7,2,FALSE),"")</f>
        <v>0</v>
      </c>
      <c r="EX9" s="81" t="str">
        <f>IF(EX8&lt;&gt;"",VLOOKUP(EX8,ANSWER_LIST!$AC$3:$AD$7,2,FALSE),"")</f>
        <v>0</v>
      </c>
      <c r="EY9" s="81" t="str">
        <f>IF(EY8&lt;&gt;"",VLOOKUP(EY8,ANSWER_LIST!$AC$3:$AD$7,2,FALSE),"")</f>
        <v>0</v>
      </c>
      <c r="EZ9" s="81" t="str">
        <f>IF(EZ8&lt;&gt;"",VLOOKUP(EZ8,ANSWER_LIST!$AC$3:$AD$7,2,FALSE),"")</f>
        <v>0</v>
      </c>
      <c r="FA9" s="81" t="str">
        <f>IF(FA8&lt;&gt;"",VLOOKUP(FA8,ANSWER_LIST!$AC$3:$AD$7,2,FALSE),"")</f>
        <v>0</v>
      </c>
      <c r="FB9" s="81" t="str">
        <f>IF(FB8&lt;&gt;"",VLOOKUP(FB8,ANSWER_LIST!$AC$3:$AD$7,2,FALSE),"")</f>
        <v>0</v>
      </c>
      <c r="FC9" s="81" t="str">
        <f>IF(FC8&lt;&gt;"",VLOOKUP(FC8,ANSWER_LIST!$AC$3:$AD$7,2,FALSE),"")</f>
        <v>0</v>
      </c>
      <c r="FD9" s="81" t="str">
        <f>IF(FD8&lt;&gt;"",VLOOKUP(FD8,ANSWER_LIST!$AC$3:$AD$7,2,FALSE),"")</f>
        <v>0</v>
      </c>
      <c r="FE9" s="81" t="str">
        <f>IF(FE8&lt;&gt;"",VLOOKUP(FE8,ANSWER_LIST!$AC$3:$AD$7,2,FALSE),"")</f>
        <v>0</v>
      </c>
      <c r="FF9" s="81" t="str">
        <f>IF(FF8&lt;&gt;"",VLOOKUP(FF8,ANSWER_LIST!$AC$3:$AD$7,2,FALSE),"")</f>
        <v>0</v>
      </c>
      <c r="FG9" s="81" t="str">
        <f>IF(FG8&lt;&gt;"",VLOOKUP(FG8,ANSWER_LIST!$AC$3:$AD$7,2,FALSE),"")</f>
        <v>0</v>
      </c>
      <c r="FH9" s="81" t="str">
        <f>IF(FH8&lt;&gt;"",FH8,"")</f>
        <v>0</v>
      </c>
      <c r="FI9" s="81" t="str">
        <f>IF(FI8&lt;&gt;"",VLOOKUP(FI8,ANSWER_LIST!$AG$3:$AH$11,2,FALSE),"")</f>
        <v>0</v>
      </c>
      <c r="FJ9" s="81" t="str">
        <f>IF(FJ8&lt;&gt;"",VLOOKUP(FJ8,ANSWER_LIST!$AG$3:$AH$11,2,FALSE),"")</f>
        <v>0</v>
      </c>
      <c r="FK9" s="81" t="str">
        <f>IF(FK8&lt;&gt;"",VLOOKUP(FK8,ANSWER_LIST!$AG$3:$AH$11,2,FALSE),"")</f>
        <v>0</v>
      </c>
      <c r="FL9" s="81" t="str">
        <f>IF(FL8&lt;&gt;"",VLOOKUP(FL8,ANSWER_LIST!$AL$3:$AM$7,2,FALSE),"")</f>
        <v>0</v>
      </c>
      <c r="FM9" s="81" t="str">
        <f>IF(FM8&lt;&gt;"",VLOOKUP(FM8,ANSWER_LIST!$AL$3:$AM$7,2,FALSE),"")</f>
        <v>0</v>
      </c>
      <c r="FN9" s="81" t="str">
        <f>IF(FN8&lt;&gt;"",VLOOKUP(FN8,ANSWER_LIST!$AL$3:$AM$7,2,FALSE),"")</f>
        <v>0</v>
      </c>
      <c r="FO9" s="81" t="str">
        <f>IF(FO8&lt;&gt;"",VLOOKUP(FO8,ANSWER_LIST!$AL$3:$AM$7,2,FALSE),"")</f>
        <v>0</v>
      </c>
      <c r="FP9" s="81" t="str">
        <f>IF(FP8&lt;&gt;"",VLOOKUP(FP8,ANSWER_LIST!$AL$3:$AM$7,2,FALSE),"")</f>
        <v>0</v>
      </c>
      <c r="FQ9" s="81" t="str">
        <f>IF(FQ8&lt;&gt;"",VLOOKUP(FQ8,ANSWER_LIST!$AL$3:$AM$7,2,FALSE),"")</f>
        <v>0</v>
      </c>
      <c r="FR9" s="81" t="str">
        <f>IF(FR8&lt;&gt;"",VLOOKUP(FR8,ANSWER_LIST!$AL$3:$AM$7,2,FALSE),"")</f>
        <v>0</v>
      </c>
      <c r="FS9" s="81" t="str">
        <f>IF(FS8&lt;&gt;"",VLOOKUP(FS8,ANSWER_LIST!$AL$3:$AM$7,2,FALSE),"")</f>
        <v>0</v>
      </c>
      <c r="FT9" s="81" t="str">
        <f>IF(FT8&lt;&gt;"",VLOOKUP(FT8,ANSWER_LIST!$AL$3:$AM$7,2,FALSE),"")</f>
        <v>0</v>
      </c>
      <c r="FU9" s="81" t="str">
        <f>IF(FU8&lt;&gt;"",VLOOKUP(FU8,ANSWER_LIST!$AL$3:$AM$7,2,FALSE),"")</f>
        <v>0</v>
      </c>
      <c r="FV9" s="81" t="str">
        <f>IF(FV8&lt;&gt;"",VLOOKUP(FV8,ANSWER_LIST!$AL$3:$AM$7,2,FALSE),"")</f>
        <v>0</v>
      </c>
      <c r="FW9" s="81" t="str">
        <f>IF(FW8&lt;&gt;"",VLOOKUP(FW8,ANSWER_LIST!$AL$3:$AM$7,2,FALSE),"")</f>
        <v>0</v>
      </c>
      <c r="FX9" s="81" t="str">
        <f>IF(FX8&lt;&gt;"",VLOOKUP(FX8,ANSWER_LIST!$AL$3:$AM$7,2,FALSE),"")</f>
        <v>0</v>
      </c>
      <c r="FY9" s="81" t="str">
        <f>IF(FY8&lt;&gt;"",VLOOKUP(FY8,ANSWER_LIST!$AL$3:$AM$7,2,FALSE),"")</f>
        <v>0</v>
      </c>
      <c r="FZ9" s="81" t="str">
        <f>IF(FZ8&lt;&gt;"",VLOOKUP(FZ8,ANSWER_LIST!$AL$3:$AM$7,2,FALSE),"")</f>
        <v>0</v>
      </c>
      <c r="GA9" s="81" t="str">
        <f>IF(GA8&lt;&gt;"",VLOOKUP(GA8,ANSWER_LIST!$AL$3:$AM$7,2,FALSE),"")</f>
        <v>0</v>
      </c>
      <c r="GB9" s="81" t="str">
        <f>IF(GB8&lt;&gt;"",VLOOKUP(GB8,ANSWER_LIST!$AL$3:$AM$7,2,FALSE),"")</f>
        <v>0</v>
      </c>
      <c r="GC9" s="81" t="str">
        <f>IF(GC8&lt;&gt;"",VLOOKUP(GC8,ANSWER_LIST!$AL$3:$AM$7,2,FALSE),"")</f>
        <v>0</v>
      </c>
      <c r="GD9" s="81" t="str">
        <f>IF(GD8&lt;&gt;"",GD8,"")</f>
        <v>0</v>
      </c>
      <c r="GE9" s="81" t="str">
        <f>IF(GE8&lt;&gt;"",GE8,"")</f>
        <v>0</v>
      </c>
      <c r="GF9" s="81" t="str">
        <f>IF(GF8&lt;&gt;"",GF8,"")</f>
        <v>0</v>
      </c>
      <c r="GG9" s="81" t="str">
        <f>IF(GG8&lt;&gt;"",GG8,"")</f>
        <v>0</v>
      </c>
      <c r="GH9" s="81" t="str">
        <f>IF(GH8=1,"要","不要")</f>
        <v>0</v>
      </c>
      <c r="GI9" s="81" t="str">
        <f>IF(GI8=1,"可","否")</f>
        <v>0</v>
      </c>
    </row>
    <row r="10" spans="1:191">
      <c r="AJ10" s="7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FR4:FW4"/>
    <mergeCell ref="FR5:FW5"/>
    <mergeCell ref="FX4:GC4"/>
    <mergeCell ref="FX5:GC5"/>
    <mergeCell ref="GD5:GI5"/>
    <mergeCell ref="EX4:FG4"/>
    <mergeCell ref="FI5:FK5"/>
    <mergeCell ref="FI4:FK4"/>
    <mergeCell ref="FL4:FQ4"/>
    <mergeCell ref="FL5:FQ5"/>
    <mergeCell ref="ED4:EH4"/>
    <mergeCell ref="EI4:EL4"/>
    <mergeCell ref="EM4:EQ4"/>
    <mergeCell ref="ER4:EW4"/>
    <mergeCell ref="ER5:EW5"/>
    <mergeCell ref="ED5:EH5"/>
    <mergeCell ref="EI5:EL5"/>
    <mergeCell ref="DO5:DQ5"/>
    <mergeCell ref="DO4:DQ4"/>
    <mergeCell ref="DS5:DW5"/>
    <mergeCell ref="DS4:DW4"/>
    <mergeCell ref="DX4:EC4"/>
    <mergeCell ref="DX5:EC5"/>
    <mergeCell ref="DI6:DJ6"/>
    <mergeCell ref="DK6:DL6"/>
    <mergeCell ref="DM6:DN6"/>
    <mergeCell ref="DC5:DN5"/>
    <mergeCell ref="DC4:DN4"/>
    <mergeCell ref="CY5:DB5"/>
    <mergeCell ref="CY4:DB4"/>
    <mergeCell ref="DC6:DD6"/>
    <mergeCell ref="DE6:DF6"/>
    <mergeCell ref="DG6:DH6"/>
    <mergeCell ref="DA6:DB6"/>
    <mergeCell ref="CQ5:CT5"/>
    <mergeCell ref="CQ4:CT4"/>
    <mergeCell ref="CU4:CW4"/>
    <mergeCell ref="CU5:CW5"/>
    <mergeCell ref="CH4:CJ4"/>
    <mergeCell ref="CK5:CM5"/>
    <mergeCell ref="CK4:CM4"/>
    <mergeCell ref="CH5:CJ5"/>
    <mergeCell ref="CN4:CP4"/>
    <mergeCell ref="CN5:CP5"/>
    <mergeCell ref="BZ6:CA6"/>
    <mergeCell ref="CB6:CC6"/>
    <mergeCell ref="CD6:CE6"/>
    <mergeCell ref="BW5:CG5"/>
    <mergeCell ref="BW4:CG4"/>
    <mergeCell ref="AA4:AD4"/>
    <mergeCell ref="BE5:BQ5"/>
    <mergeCell ref="BE4:BQ4"/>
    <mergeCell ref="BR4:BS4"/>
    <mergeCell ref="BT5:BV5"/>
    <mergeCell ref="BT4:BV4"/>
    <mergeCell ref="AX6:BD6"/>
    <mergeCell ref="AH5:BD5"/>
    <mergeCell ref="AH4:BD4"/>
    <mergeCell ref="B2:C2"/>
    <mergeCell ref="D2:F2"/>
    <mergeCell ref="D5:L5"/>
    <mergeCell ref="D4:L4"/>
    <mergeCell ref="AE5:AG5"/>
    <mergeCell ref="AE4:AG4"/>
    <mergeCell ref="AI6:AW6"/>
    <mergeCell ref="M5:R5"/>
    <mergeCell ref="M4:R4"/>
    <mergeCell ref="S5:V5"/>
    <mergeCell ref="S4:V4"/>
    <mergeCell ref="W4:Z4"/>
    <mergeCell ref="AA5:AD5"/>
  </mergeCells>
  <printOptions gridLines="false" gridLinesSet="true"/>
  <pageMargins left="0.7086614173228347" right="0.7086614173228347" top="0.7480314960629921" bottom="0.7480314960629921" header="0.3149606299212598" footer="0.3149606299212598"/>
  <pageSetup paperSize="9" orientation="landscape" scale="10" fitToHeight="1" fitToWidth="1"/>
  <headerFooter differentOddEven="false" differentFirst="false" scaleWithDoc="true" alignWithMargins="true">
    <oddHeader/>
    <oddFooter/>
    <evenHeader/>
    <evenFooter/>
    <firstHeader/>
    <firstFooter/>
  </headerFooter>
  <colBreaks count="5" manualBreakCount="5">
    <brk id="33" man="1"/>
    <brk id="85" man="1"/>
    <brk id="121" man="1"/>
    <brk id="142" man="1"/>
    <brk id="163" man="1"/>
  </colBreaks>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M11"/>
  <sheetViews>
    <sheetView tabSelected="0" workbookViewId="0" showGridLines="true" showRowColHeaders="1">
      <selection activeCell="B3" sqref="B3"/>
    </sheetView>
  </sheetViews>
  <sheetFormatPr defaultRowHeight="14.4" outlineLevelRow="0" outlineLevelCol="0"/>
  <sheetData>
    <row r="3" spans="1:39">
      <c r="B3">
        <v>1</v>
      </c>
      <c r="C3" t="s">
        <v>91</v>
      </c>
      <c r="G3">
        <v>1</v>
      </c>
      <c r="H3" t="s">
        <v>230</v>
      </c>
      <c r="L3">
        <v>1</v>
      </c>
      <c r="M3" t="s">
        <v>231</v>
      </c>
      <c r="P3">
        <v>1</v>
      </c>
      <c r="Q3" t="s">
        <v>232</v>
      </c>
      <c r="W3">
        <v>1</v>
      </c>
      <c r="X3" t="s">
        <v>233</v>
      </c>
      <c r="AC3">
        <v>5</v>
      </c>
      <c r="AD3" t="s">
        <v>234</v>
      </c>
      <c r="AG3">
        <v>1</v>
      </c>
      <c r="AH3" t="s">
        <v>235</v>
      </c>
      <c r="AL3">
        <v>5</v>
      </c>
      <c r="AM3" t="s">
        <v>236</v>
      </c>
    </row>
    <row r="4" spans="1:39">
      <c r="B4">
        <v>2</v>
      </c>
      <c r="C4" t="s">
        <v>92</v>
      </c>
      <c r="G4">
        <v>2</v>
      </c>
      <c r="H4" t="s">
        <v>237</v>
      </c>
      <c r="L4">
        <v>2</v>
      </c>
      <c r="M4" t="s">
        <v>238</v>
      </c>
      <c r="P4">
        <v>2</v>
      </c>
      <c r="Q4" t="s">
        <v>239</v>
      </c>
      <c r="W4">
        <v>2</v>
      </c>
      <c r="X4" t="s">
        <v>240</v>
      </c>
      <c r="AC4">
        <v>4</v>
      </c>
      <c r="AD4" t="s">
        <v>241</v>
      </c>
      <c r="AG4">
        <v>2</v>
      </c>
      <c r="AH4" t="s">
        <v>242</v>
      </c>
      <c r="AL4">
        <v>4</v>
      </c>
      <c r="AM4" t="s">
        <v>243</v>
      </c>
    </row>
    <row r="5" spans="1:39">
      <c r="B5">
        <v>3</v>
      </c>
      <c r="C5" t="s">
        <v>93</v>
      </c>
      <c r="G5">
        <v>3</v>
      </c>
      <c r="H5" t="s">
        <v>244</v>
      </c>
      <c r="L5">
        <v>3</v>
      </c>
      <c r="M5" t="s">
        <v>245</v>
      </c>
      <c r="W5">
        <v>3</v>
      </c>
      <c r="X5" t="s">
        <v>246</v>
      </c>
      <c r="AC5">
        <v>3</v>
      </c>
      <c r="AD5" t="s">
        <v>247</v>
      </c>
      <c r="AG5">
        <v>3</v>
      </c>
      <c r="AH5" t="s">
        <v>248</v>
      </c>
      <c r="AL5">
        <v>3</v>
      </c>
      <c r="AM5" t="s">
        <v>249</v>
      </c>
    </row>
    <row r="6" spans="1:39">
      <c r="B6">
        <v>4</v>
      </c>
      <c r="C6" t="s">
        <v>94</v>
      </c>
      <c r="W6">
        <v>4</v>
      </c>
      <c r="X6" t="s">
        <v>250</v>
      </c>
      <c r="AC6">
        <v>2</v>
      </c>
      <c r="AD6" t="s">
        <v>251</v>
      </c>
      <c r="AG6">
        <v>4</v>
      </c>
      <c r="AH6" t="s">
        <v>252</v>
      </c>
      <c r="AL6">
        <v>2</v>
      </c>
      <c r="AM6" t="s">
        <v>253</v>
      </c>
    </row>
    <row r="7" spans="1:39">
      <c r="B7">
        <v>5</v>
      </c>
      <c r="C7" t="s">
        <v>95</v>
      </c>
      <c r="W7">
        <v>5</v>
      </c>
      <c r="X7" t="s">
        <v>254</v>
      </c>
      <c r="AC7">
        <v>1</v>
      </c>
      <c r="AD7" t="s">
        <v>255</v>
      </c>
      <c r="AG7">
        <v>5</v>
      </c>
      <c r="AH7" t="s">
        <v>256</v>
      </c>
      <c r="AL7">
        <v>1</v>
      </c>
      <c r="AM7" t="s">
        <v>257</v>
      </c>
    </row>
    <row r="8" spans="1:39">
      <c r="B8">
        <v>6</v>
      </c>
      <c r="C8" t="s">
        <v>96</v>
      </c>
      <c r="W8">
        <v>6</v>
      </c>
      <c r="X8" t="s">
        <v>258</v>
      </c>
      <c r="AG8">
        <v>6</v>
      </c>
      <c r="AH8" t="s">
        <v>259</v>
      </c>
    </row>
    <row r="9" spans="1:39">
      <c r="B9">
        <v>7</v>
      </c>
      <c r="C9" t="s">
        <v>260</v>
      </c>
      <c r="AG9">
        <v>7</v>
      </c>
      <c r="AH9" t="s">
        <v>261</v>
      </c>
    </row>
    <row r="10" spans="1:39">
      <c r="B10">
        <v>8</v>
      </c>
      <c r="C10" t="s">
        <v>98</v>
      </c>
      <c r="AG10">
        <v>8</v>
      </c>
      <c r="AH10" t="s">
        <v>262</v>
      </c>
    </row>
    <row r="11" spans="1:39">
      <c r="AG11">
        <v>9</v>
      </c>
      <c r="AH11" t="s">
        <v>263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ANSER_DATA</vt:lpstr>
      <vt:lpstr>ANSWER_LIST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2015-06-05T20:19:34+02:00</dcterms:created>
  <dcterms:modified xsi:type="dcterms:W3CDTF">2016-11-20T12:58:06+01:00</dcterms:modified>
  <dc:title/>
  <dc:description/>
  <dc:subject/>
  <cp:keywords/>
  <cp:category/>
</cp:coreProperties>
</file>