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https://d.docs.live.net/d30bd01ee33075e8/work/25.java/06.Kai9Auto/文書/06.テスト/01.処理シナリオ/"/>
    </mc:Choice>
  </mc:AlternateContent>
  <xr:revisionPtr revIDLastSave="1124" documentId="13_ncr:1_{9E09D2C6-3D12-435C-A5A5-785144A9DFC6}" xr6:coauthVersionLast="47" xr6:coauthVersionMax="47" xr10:uidLastSave="{9BC12813-5A56-4418-98E5-314B96088A75}"/>
  <bookViews>
    <workbookView xWindow="-120" yWindow="-120" windowWidth="38640" windowHeight="15720" xr2:uid="{00000000-000D-0000-FFFF-FFFF00000000}"/>
  </bookViews>
  <sheets>
    <sheet name="実行順" sheetId="2" r:id="rId1"/>
    <sheet name="1" sheetId="9" r:id="rId2"/>
    <sheet name="2" sheetId="10" r:id="rId3"/>
    <sheet name="3" sheetId="11" r:id="rId4"/>
    <sheet name="4"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0" i="12" l="1"/>
  <c r="I66" i="12"/>
  <c r="G73" i="12" s="1"/>
  <c r="G74" i="12" s="1"/>
  <c r="I55" i="12"/>
  <c r="G56" i="12" s="1"/>
  <c r="G57" i="12" s="1"/>
  <c r="G58" i="12" s="1"/>
  <c r="G59" i="12" s="1"/>
  <c r="G60" i="12" s="1"/>
  <c r="G61" i="12" s="1"/>
  <c r="I42" i="12"/>
  <c r="I38" i="12"/>
  <c r="G39" i="12" s="1"/>
  <c r="D2" i="12" a="1"/>
  <c r="D2" i="12" s="1"/>
  <c r="D4" i="12"/>
  <c r="J10" i="2" s="1"/>
  <c r="B7" i="12"/>
  <c r="B8" i="12"/>
  <c r="G8" i="12"/>
  <c r="B9" i="12"/>
  <c r="G9" i="12"/>
  <c r="B10" i="12"/>
  <c r="I119" i="12" s="1"/>
  <c r="G10" i="12"/>
  <c r="B11" i="12"/>
  <c r="I120" i="12" s="1"/>
  <c r="G11" i="12"/>
  <c r="B12" i="12"/>
  <c r="I121" i="12" s="1"/>
  <c r="G12" i="12"/>
  <c r="B13" i="12"/>
  <c r="I122" i="12" s="1"/>
  <c r="G13" i="12"/>
  <c r="B14" i="12"/>
  <c r="G14" i="12"/>
  <c r="B15" i="12"/>
  <c r="I124" i="12" s="1"/>
  <c r="G15" i="12"/>
  <c r="B16" i="12"/>
  <c r="G16" i="12"/>
  <c r="B17" i="12"/>
  <c r="I126" i="12" s="1"/>
  <c r="G17" i="12"/>
  <c r="B18" i="12"/>
  <c r="I127" i="12" s="1"/>
  <c r="G18" i="12"/>
  <c r="B19" i="12"/>
  <c r="I128" i="12" s="1"/>
  <c r="G19" i="12"/>
  <c r="B20" i="12"/>
  <c r="G20" i="12"/>
  <c r="B21" i="12"/>
  <c r="G21" i="12"/>
  <c r="B22" i="12"/>
  <c r="G22" i="12"/>
  <c r="B23" i="12"/>
  <c r="G23" i="12"/>
  <c r="B24" i="12"/>
  <c r="I129" i="12" s="1"/>
  <c r="G24" i="12"/>
  <c r="B25" i="12"/>
  <c r="G25" i="12"/>
  <c r="B26" i="12"/>
  <c r="I131" i="12" s="1"/>
  <c r="G26" i="12"/>
  <c r="B27" i="12"/>
  <c r="G27" i="12"/>
  <c r="B28" i="12"/>
  <c r="I133" i="12" s="1"/>
  <c r="G28" i="12"/>
  <c r="B29" i="12"/>
  <c r="I134" i="12" s="1"/>
  <c r="G29" i="12"/>
  <c r="B30" i="12"/>
  <c r="I135" i="12" s="1"/>
  <c r="G30" i="12"/>
  <c r="B31" i="12"/>
  <c r="G31" i="12"/>
  <c r="B32" i="12"/>
  <c r="G32" i="12"/>
  <c r="B33" i="12"/>
  <c r="G33" i="12"/>
  <c r="B34" i="12"/>
  <c r="G34" i="12"/>
  <c r="B35" i="12"/>
  <c r="G35" i="12"/>
  <c r="B36" i="12"/>
  <c r="B37" i="12"/>
  <c r="G37" i="12"/>
  <c r="B38" i="12"/>
  <c r="B39" i="12"/>
  <c r="B40" i="12"/>
  <c r="B41" i="12"/>
  <c r="G41" i="12"/>
  <c r="B42" i="12"/>
  <c r="B43" i="12"/>
  <c r="G43" i="12"/>
  <c r="G44" i="12" s="1"/>
  <c r="G45" i="12" s="1"/>
  <c r="G46" i="12" s="1"/>
  <c r="G47" i="12" s="1"/>
  <c r="G48" i="12" s="1"/>
  <c r="G49" i="12" s="1"/>
  <c r="G50" i="12" s="1"/>
  <c r="G51" i="12" s="1"/>
  <c r="G52" i="12" s="1"/>
  <c r="B44" i="12"/>
  <c r="B45" i="12"/>
  <c r="B46" i="12"/>
  <c r="B47" i="12"/>
  <c r="B48" i="12"/>
  <c r="B49" i="12"/>
  <c r="B50" i="12"/>
  <c r="B51" i="12"/>
  <c r="B52" i="12"/>
  <c r="B53" i="12"/>
  <c r="B54" i="12"/>
  <c r="G54" i="12"/>
  <c r="B55" i="12"/>
  <c r="B56" i="12"/>
  <c r="B57" i="12"/>
  <c r="B58" i="12"/>
  <c r="B59" i="12"/>
  <c r="B60" i="12"/>
  <c r="B61" i="12"/>
  <c r="B62" i="12"/>
  <c r="B63" i="12"/>
  <c r="G63" i="12"/>
  <c r="B64" i="12"/>
  <c r="G64" i="12"/>
  <c r="B65" i="12"/>
  <c r="B66" i="12"/>
  <c r="B67" i="12"/>
  <c r="I67" i="12" s="1"/>
  <c r="B68" i="12"/>
  <c r="G68" i="12"/>
  <c r="B69" i="12"/>
  <c r="G69" i="12"/>
  <c r="B70" i="12"/>
  <c r="G70" i="12"/>
  <c r="H70" i="12"/>
  <c r="G71" i="12" s="1"/>
  <c r="B71" i="12"/>
  <c r="H71" i="12"/>
  <c r="B72" i="12"/>
  <c r="B73" i="12"/>
  <c r="B74" i="12"/>
  <c r="B75" i="12"/>
  <c r="B76" i="12"/>
  <c r="B77" i="12"/>
  <c r="G77" i="12"/>
  <c r="G81" i="12" s="1"/>
  <c r="G82" i="12" s="1"/>
  <c r="G83" i="12" s="1"/>
  <c r="B78" i="12"/>
  <c r="B79" i="12"/>
  <c r="B80" i="12"/>
  <c r="B81" i="12"/>
  <c r="B82" i="12"/>
  <c r="B83" i="12"/>
  <c r="B84" i="12"/>
  <c r="H84" i="12"/>
  <c r="B85" i="12"/>
  <c r="B86" i="12"/>
  <c r="G86" i="12"/>
  <c r="B87" i="12"/>
  <c r="B88" i="12"/>
  <c r="I87" i="12" s="1"/>
  <c r="G88" i="12"/>
  <c r="B89" i="12"/>
  <c r="B90" i="12"/>
  <c r="B91" i="12"/>
  <c r="G91" i="12"/>
  <c r="B92" i="12"/>
  <c r="B93" i="12"/>
  <c r="I92" i="12" s="1"/>
  <c r="G93" i="12"/>
  <c r="B94" i="12"/>
  <c r="B95" i="12"/>
  <c r="G95" i="12"/>
  <c r="B96" i="12"/>
  <c r="G96" i="12"/>
  <c r="B97" i="12"/>
  <c r="B98" i="12"/>
  <c r="I97" i="12" s="1"/>
  <c r="G98" i="12"/>
  <c r="H98" i="12"/>
  <c r="B99" i="12"/>
  <c r="B100" i="12"/>
  <c r="B101" i="12"/>
  <c r="B102" i="12"/>
  <c r="I101" i="12" s="1"/>
  <c r="G102" i="12"/>
  <c r="B103" i="12"/>
  <c r="B104" i="12"/>
  <c r="G104" i="12"/>
  <c r="B105" i="12"/>
  <c r="B106" i="12"/>
  <c r="I105" i="12" s="1"/>
  <c r="G106" i="12"/>
  <c r="H106" i="12"/>
  <c r="B107" i="12"/>
  <c r="B108" i="12"/>
  <c r="G108" i="12"/>
  <c r="B109" i="12"/>
  <c r="G109" i="12"/>
  <c r="B110" i="12"/>
  <c r="B111" i="12"/>
  <c r="I110" i="12" s="1"/>
  <c r="G111" i="12"/>
  <c r="H111" i="12"/>
  <c r="B112" i="12"/>
  <c r="B113" i="12"/>
  <c r="G113" i="12"/>
  <c r="B114" i="12"/>
  <c r="G114" i="12"/>
  <c r="B115" i="12"/>
  <c r="B116" i="12"/>
  <c r="I115" i="12" s="1"/>
  <c r="G116" i="12"/>
  <c r="B117" i="12"/>
  <c r="B118" i="12"/>
  <c r="G118" i="12"/>
  <c r="I118" i="12"/>
  <c r="B119" i="12"/>
  <c r="G119" i="12"/>
  <c r="B120" i="12"/>
  <c r="G120" i="12"/>
  <c r="B121" i="12"/>
  <c r="G121" i="12"/>
  <c r="B122" i="12"/>
  <c r="G122" i="12"/>
  <c r="B123" i="12"/>
  <c r="G123" i="12"/>
  <c r="I123" i="12"/>
  <c r="B124" i="12"/>
  <c r="G124" i="12"/>
  <c r="B125" i="12"/>
  <c r="G125" i="12"/>
  <c r="I125" i="12"/>
  <c r="B126" i="12"/>
  <c r="G126" i="12"/>
  <c r="B127" i="12"/>
  <c r="B128" i="12"/>
  <c r="D128" i="12"/>
  <c r="G127" i="12" s="1"/>
  <c r="G128" i="12"/>
  <c r="B129" i="12"/>
  <c r="G129" i="12"/>
  <c r="B130" i="12"/>
  <c r="G130" i="12"/>
  <c r="I130" i="12"/>
  <c r="B131" i="12"/>
  <c r="G131" i="12"/>
  <c r="B132" i="12"/>
  <c r="G132" i="12"/>
  <c r="I132" i="12"/>
  <c r="B133" i="12"/>
  <c r="G133" i="12"/>
  <c r="B134" i="12"/>
  <c r="G134" i="12"/>
  <c r="B135" i="12"/>
  <c r="G135" i="12"/>
  <c r="B136" i="12"/>
  <c r="B137" i="12"/>
  <c r="G137" i="12"/>
  <c r="I137" i="12"/>
  <c r="D2" i="11" a="1"/>
  <c r="D2" i="11" s="1"/>
  <c r="D5" i="11"/>
  <c r="K9" i="2" s="1"/>
  <c r="B7" i="11"/>
  <c r="B8" i="11"/>
  <c r="G8" i="11"/>
  <c r="B9" i="11"/>
  <c r="B10" i="11"/>
  <c r="G10" i="11"/>
  <c r="B11" i="11"/>
  <c r="G11" i="11"/>
  <c r="I11" i="11"/>
  <c r="B12" i="11"/>
  <c r="G12" i="11"/>
  <c r="B13" i="11"/>
  <c r="G13" i="11"/>
  <c r="B14" i="11"/>
  <c r="G14" i="11"/>
  <c r="B15" i="11"/>
  <c r="G15" i="11"/>
  <c r="I15" i="11"/>
  <c r="B16" i="11"/>
  <c r="G16" i="11"/>
  <c r="B17" i="11"/>
  <c r="G17" i="11"/>
  <c r="I17" i="11"/>
  <c r="B18" i="11"/>
  <c r="G18" i="11"/>
  <c r="I18" i="11"/>
  <c r="B19" i="11"/>
  <c r="G19" i="11"/>
  <c r="I19" i="11"/>
  <c r="D2" i="10" a="1"/>
  <c r="D2" i="10" s="1"/>
  <c r="D5" i="10"/>
  <c r="K8" i="2" s="1"/>
  <c r="B7" i="10"/>
  <c r="H7" i="10"/>
  <c r="B8" i="10"/>
  <c r="B9" i="10"/>
  <c r="D2" i="9" a="1"/>
  <c r="D2" i="9" s="1"/>
  <c r="D5" i="9"/>
  <c r="K7" i="2" s="1"/>
  <c r="B7" i="9"/>
  <c r="B8" i="9"/>
  <c r="I8" i="11" s="1"/>
  <c r="G8" i="9"/>
  <c r="B9" i="9"/>
  <c r="B10" i="9"/>
  <c r="I10" i="11" s="1"/>
  <c r="G10" i="9"/>
  <c r="B11" i="9"/>
  <c r="G11" i="9"/>
  <c r="B12" i="9"/>
  <c r="I12" i="11" s="1"/>
  <c r="G12" i="9"/>
  <c r="B13" i="9"/>
  <c r="I13" i="11" s="1"/>
  <c r="G13" i="9"/>
  <c r="B14" i="9"/>
  <c r="I14" i="11" s="1"/>
  <c r="G14" i="9"/>
  <c r="B15" i="9"/>
  <c r="G15" i="9"/>
  <c r="B16" i="9"/>
  <c r="I16" i="11" s="1"/>
  <c r="G16" i="9"/>
  <c r="B17" i="9"/>
  <c r="G17" i="9"/>
  <c r="B18" i="9"/>
  <c r="G18" i="9"/>
  <c r="B19" i="9"/>
  <c r="G19" i="9"/>
  <c r="B20" i="9"/>
  <c r="B21" i="9"/>
  <c r="G21" i="9"/>
  <c r="B22" i="9"/>
  <c r="B23" i="9"/>
  <c r="D23" i="9"/>
  <c r="G23" i="9" s="1"/>
  <c r="B24" i="9"/>
  <c r="D24" i="9"/>
  <c r="G24" i="9"/>
  <c r="B25" i="9"/>
  <c r="D25" i="9"/>
  <c r="G25" i="9" s="1"/>
  <c r="B26" i="9"/>
  <c r="D26" i="9"/>
  <c r="G26" i="9" s="1"/>
  <c r="B27" i="9"/>
  <c r="D27" i="9"/>
  <c r="G27" i="9" s="1"/>
  <c r="B28" i="9"/>
  <c r="D28" i="9"/>
  <c r="G28" i="9" s="1"/>
  <c r="B29" i="9"/>
  <c r="D29" i="9"/>
  <c r="G29" i="9" s="1"/>
  <c r="B30" i="9"/>
  <c r="D30" i="9"/>
  <c r="G30" i="9" s="1"/>
  <c r="B31" i="9"/>
  <c r="D31" i="9"/>
  <c r="G31" i="9" s="1"/>
  <c r="B32" i="9"/>
  <c r="D32" i="9"/>
  <c r="G32" i="9" s="1"/>
  <c r="F7" i="2"/>
  <c r="J7" i="2"/>
  <c r="F8" i="2"/>
  <c r="J8" i="2"/>
  <c r="F9" i="2"/>
  <c r="J9" i="2"/>
  <c r="F10" i="2"/>
  <c r="K10" i="2"/>
  <c r="G75" i="12" l="1"/>
  <c r="G76" i="12" s="1"/>
  <c r="G78" i="12" s="1"/>
  <c r="G79" i="12" s="1"/>
  <c r="G80" i="12" s="1"/>
  <c r="G72"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<sst xmlns="http://schemas.openxmlformats.org/spreadsheetml/2006/main" count="1020" uniqueCount="297">
  <si>
    <t>#R1#</t>
  </si>
  <si>
    <t>処理No</t>
  </si>
  <si>
    <t>処理名</t>
  </si>
  <si>
    <t>実行時引数</t>
  </si>
  <si>
    <t>#R2#</t>
  </si>
  <si>
    <t>実行時刻</t>
  </si>
  <si>
    <t>&lt;実行タイミング&gt;&lt;開始時間&gt;00:00&lt;/開始時間&gt;&lt;トリガ&gt;&lt;トリガタイプ&gt;随時&lt;/トリガタイプ&gt;&lt;/トリガ&gt;&lt;/実行タイミング&gt;</t>
  </si>
  <si>
    <t>備考</t>
  </si>
  <si>
    <t>※黄色箇所のみ入力可(必須)。青文字箇所は計算式にて表示させる事(記載省略も可)</t>
  </si>
  <si>
    <t>キーワード駆動処理　実行順制御</t>
  </si>
  <si>
    <t>実行結果</t>
  </si>
  <si>
    <t>#R3#</t>
  </si>
  <si>
    <t>実行順</t>
  </si>
  <si>
    <t>シート名</t>
  </si>
  <si>
    <t>実施FLG</t>
  </si>
  <si>
    <t>NGで停止</t>
  </si>
  <si>
    <t>正異</t>
  </si>
  <si>
    <t>開始</t>
  </si>
  <si>
    <t>終了</t>
  </si>
  <si>
    <t>結果</t>
  </si>
  <si>
    <t>シナリオ</t>
  </si>
  <si>
    <t>処理概要</t>
  </si>
  <si>
    <t>#R4#</t>
  </si>
  <si>
    <t>停止</t>
  </si>
  <si>
    <t>正常系</t>
  </si>
  <si>
    <t>事前準備</t>
  </si>
  <si>
    <t>強制実行</t>
  </si>
  <si>
    <t>原状復帰</t>
  </si>
  <si>
    <t>正/異　混合</t>
  </si>
  <si>
    <t>単体テスト</t>
  </si>
  <si>
    <t>↑「強制実行」と記載する事で必ず実行される(途中でエラーになっても）</t>
  </si>
  <si>
    <t>↑TRUEしか判定してないので、FALSEでも空欄でもOK</t>
  </si>
  <si>
    <t>#C1#</t>
  </si>
  <si>
    <t>処理シナリオ</t>
  </si>
  <si>
    <t>#R5#</t>
  </si>
  <si>
    <t>正常/異常</t>
  </si>
  <si>
    <t>略称の凡例　　※略称は環境マスタにて設定</t>
  </si>
  <si>
    <t>#R6#</t>
  </si>
  <si>
    <t xml:space="preserve"> [TD]=D:\Application\BP00\BPID\03.テストデータ\                    ※一定期間保存フォルダは[CT]</t>
  </si>
  <si>
    <t>#R7#</t>
  </si>
  <si>
    <t xml:space="preserve"> [TD12]=D:\Application\BP00\BPID\03.テストデータ\0101-1\    ※TDの後の12は「処理番号1(4桁)、処理番号2」として扱われる</t>
  </si>
  <si>
    <t>Step</t>
  </si>
  <si>
    <t>処理内容</t>
  </si>
  <si>
    <t>コメント</t>
  </si>
  <si>
    <t>集計数</t>
  </si>
  <si>
    <t>キーワード</t>
  </si>
  <si>
    <t>値1</t>
  </si>
  <si>
    <t>値2</t>
  </si>
  <si>
    <t>値3</t>
  </si>
  <si>
    <t>変数</t>
  </si>
  <si>
    <t>想定結果</t>
  </si>
  <si>
    <t>実施結果</t>
  </si>
  <si>
    <t>所要時間</t>
  </si>
  <si>
    <t>ログ</t>
  </si>
  <si>
    <t>退避：ファイル系</t>
  </si>
  <si>
    <t>ファイルバックアップ</t>
  </si>
  <si>
    <t>ファイルが無くてもエラーにしない</t>
  </si>
  <si>
    <t>取得OK</t>
  </si>
  <si>
    <t>IN・OUTフォルダにファイルを配置するので、事前にバックアップを取得し、テスト後に戻す</t>
  </si>
  <si>
    <t>退避：DB系</t>
  </si>
  <si>
    <t>DB内バックアップを取得する</t>
  </si>
  <si>
    <t>テーブルA</t>
  </si>
  <si>
    <t>テーブルBK_ファイルへ</t>
  </si>
  <si>
    <t>テストデータを投入するので、事前にバックアップを取得し、テスト完了後に戻す</t>
  </si>
  <si>
    <t>テーブルB</t>
  </si>
  <si>
    <t>〃</t>
  </si>
  <si>
    <t>テーブルC</t>
  </si>
  <si>
    <t>テーブルD</t>
  </si>
  <si>
    <t>テーブルE</t>
  </si>
  <si>
    <t>テーブルF</t>
  </si>
  <si>
    <t>テーブルG</t>
  </si>
  <si>
    <t>テーブルH</t>
  </si>
  <si>
    <t>テーブルI</t>
  </si>
  <si>
    <t>テーブルJ</t>
  </si>
  <si>
    <t>テストデータ配置：ファイル系</t>
  </si>
  <si>
    <t>テスト用のファイルを配置する</t>
  </si>
  <si>
    <t>ファイル.csv</t>
  </si>
  <si>
    <t>コピーOK</t>
  </si>
  <si>
    <t>テスト用に取り込むファイルがあれば、ここに記載する</t>
  </si>
  <si>
    <t>テストデータ配置：テーブル系</t>
  </si>
  <si>
    <t>テストデータ投入</t>
  </si>
  <si>
    <t>[TD12]テストデータ.xlsx</t>
  </si>
  <si>
    <t>てーぶるＡ</t>
  </si>
  <si>
    <t>投入OK</t>
  </si>
  <si>
    <t>テーブルへ直接テスト用のデータ(エクセル)を取り込む</t>
  </si>
  <si>
    <t>てーぶるＢ</t>
  </si>
  <si>
    <t>この処理シナリオを取り込んだ後、処理マスタの「テストデータ作成」ボタンを押す事で、初期データが自動で作成される</t>
  </si>
  <si>
    <t>てーぶるＣ</t>
  </si>
  <si>
    <t>値3はシート名になる。和名の方が理解しやすい。</t>
  </si>
  <si>
    <t>てーぶるＤ</t>
  </si>
  <si>
    <t>てーぶるE</t>
  </si>
  <si>
    <t>てーぶるF</t>
  </si>
  <si>
    <t>てーぶるG</t>
  </si>
  <si>
    <t>てーぶるH</t>
  </si>
  <si>
    <t>てーぶるI</t>
  </si>
  <si>
    <t>てーぶるJ</t>
  </si>
  <si>
    <t>詳細ログ</t>
  </si>
  <si>
    <t>覚書[このシート用]</t>
  </si>
  <si>
    <t>※正常系の処理は、本番でそのまま使う事を想定し、テスト用の「事前処理」「現所復帰」と「処理本体」を分けた構成で作成しておく事。</t>
  </si>
  <si>
    <t>覚書[全シート共通]</t>
  </si>
  <si>
    <t>※青字箇所が書き換える対象</t>
  </si>
  <si>
    <t>※集計数の数字はテストケースのカウントに用いる。準備や事後作業は0、実際のテスト観点箇所は1で入力する</t>
  </si>
  <si>
    <t>※ログの箇所は実行したら上書きされるので、処理シナリオ作成時の注意点や、留意事項を記載しておくと便利</t>
  </si>
  <si>
    <t>※シナリオや処理概要は端的に（文字数が多いとWEB画面が横に伸び見辛くなるので注意)</t>
  </si>
  <si>
    <t>108</t>
  </si>
  <si>
    <t>確認観点</t>
  </si>
  <si>
    <t>[実務処理]ファイルの到着をファイル監視する(タイムアウト3時間)</t>
  </si>
  <si>
    <t>実施結果が「存在したと」表示される事</t>
  </si>
  <si>
    <t>存在した</t>
  </si>
  <si>
    <t>ファイル取込処理がある場合だけ用いる</t>
  </si>
  <si>
    <t>[実務処理]</t>
  </si>
  <si>
    <t>想定結果の通りになる事</t>
  </si>
  <si>
    <t>チェックOK</t>
  </si>
  <si>
    <t>必要な処理を記載</t>
  </si>
  <si>
    <t>取込OK</t>
  </si>
  <si>
    <t>原状復帰：ファイル系</t>
  </si>
  <si>
    <t>ファイルをバックアップから戻す</t>
  </si>
  <si>
    <t>経過時間60分以内を対象に戻す</t>
  </si>
  <si>
    <t>戻しOK</t>
  </si>
  <si>
    <t>ファイル系がある場合だけ。</t>
  </si>
  <si>
    <t>原状復帰：ＤＢ系</t>
  </si>
  <si>
    <t>DBリストア</t>
  </si>
  <si>
    <t>テーブル戻し_ファイルから</t>
  </si>
  <si>
    <t>※ファイルリストア、ＤＢスナップショット戻しについて、</t>
  </si>
  <si>
    <t>　→　間違って他処理のバックアップを戻さないよう、戻す対象は、この処理番号のシート1で取得したバックアップに限定している(値3の引数で制御)</t>
  </si>
  <si>
    <t>テスト準備</t>
  </si>
  <si>
    <t>ファイルバックアップ(APP)</t>
  </si>
  <si>
    <t>ファイルフォーマットマスタ</t>
  </si>
  <si>
    <t>M_FILE_FORMAT_A</t>
  </si>
  <si>
    <t>項目移送マスタ_親</t>
  </si>
  <si>
    <t>E_TRANSFER1_A</t>
  </si>
  <si>
    <t>項目移送マスタ_子</t>
  </si>
  <si>
    <t>E_TRANSFER2_A</t>
  </si>
  <si>
    <t>フォーマットチェックマスタ_親</t>
  </si>
  <si>
    <t>E_FORMAT_CHECK1_A</t>
  </si>
  <si>
    <t>E_FORMAT_CHECK2_A</t>
  </si>
  <si>
    <t>固有設定マスタ_親</t>
  </si>
  <si>
    <t>M_UNIQUE_SETTINGS1_A</t>
  </si>
  <si>
    <t>固有設定マスタ_子</t>
  </si>
  <si>
    <t>M_UNIQUE_SETTINGS2_A</t>
  </si>
  <si>
    <t>ファイルが0件の場合、異常終了すること</t>
  </si>
  <si>
    <t>0件.csv</t>
  </si>
  <si>
    <t>ファイルコピー(APP)</t>
  </si>
  <si>
    <t>想定結果通りNGになる事</t>
  </si>
  <si>
    <t>ファイルフォーマットチェック</t>
  </si>
  <si>
    <t>チェックNG</t>
  </si>
  <si>
    <t>エラー文言の確認</t>
  </si>
  <si>
    <t>受信レコードが0件のため処理を中断します。と表示されること</t>
  </si>
  <si>
    <t>ファイル内文字検索</t>
  </si>
  <si>
    <t>受信レコードが0件です</t>
  </si>
  <si>
    <t>一致有り</t>
  </si>
  <si>
    <t>フォーマットチェック(正常系)</t>
  </si>
  <si>
    <t>正常系ファイル.csv</t>
  </si>
  <si>
    <t>想定結果通りOKになる事</t>
  </si>
  <si>
    <t>担当社番号</t>
  </si>
  <si>
    <t>1行目:文字型チェック:入力値が[半角英数]の場合</t>
  </si>
  <si>
    <t>ファイル内文字検索(1行毎)</t>
  </si>
  <si>
    <t>[Error],1行目</t>
  </si>
  <si>
    <t>一致せず</t>
  </si>
  <si>
    <t>指定した行数に対するエラーやINFOが出ていない事を確認する。ファイル内に[Error]が一つも無い様に仕込む事。</t>
  </si>
  <si>
    <t>2行目:項目長チェック:文字数が固定長である[8]の場合</t>
  </si>
  <si>
    <t>[Error],2行目</t>
  </si>
  <si>
    <t>値2にカンマ区切りで指定する事で、AND条件(両方含む場合だけヒット)となる。ちなみに、第三引数はOA条件</t>
  </si>
  <si>
    <t>担当社氏名</t>
  </si>
  <si>
    <t>3行目:文字型チェック:入力値が[全角半角]の場合</t>
  </si>
  <si>
    <t>[Error],3行目</t>
  </si>
  <si>
    <t>ここら辺の細かい仕様は、キーワードマスタのファイル内にも記載している</t>
  </si>
  <si>
    <t>4行目:項目長チェック:文字数が上限である[(全角で)40]の場合</t>
  </si>
  <si>
    <t>[Error],4行目</t>
  </si>
  <si>
    <t>5行目:項目長チェック:文字数が上限である[(半角で)40]の場合</t>
  </si>
  <si>
    <t>[Error],5行目</t>
  </si>
  <si>
    <t>入社日</t>
  </si>
  <si>
    <t>6行目:文字型チェック:入力値が[日付]の場合</t>
  </si>
  <si>
    <t>[Error],6行目</t>
  </si>
  <si>
    <t>7行目:省略可能チェック:値が未入力の場合</t>
  </si>
  <si>
    <t>[Error],7行目</t>
  </si>
  <si>
    <t>退職日</t>
  </si>
  <si>
    <t>8行目:文字型チェック:入力値が[日付]の場合</t>
  </si>
  <si>
    <t>[Error],8行目</t>
  </si>
  <si>
    <t>9行目:省略可能チェック:値が未入力の場合</t>
  </si>
  <si>
    <t>[Error],9行目</t>
  </si>
  <si>
    <t>年齢</t>
  </si>
  <si>
    <t>10行目:文字型チェック:入力値が[半角英数]の場合</t>
  </si>
  <si>
    <t>[Error],10行目</t>
  </si>
  <si>
    <t>フォーマットチェック(異常系)</t>
  </si>
  <si>
    <t>異常系ファイル.csv</t>
  </si>
  <si>
    <t>項目数チェック</t>
  </si>
  <si>
    <t>1行目:項目数が[34]より１つ多い[35]の場合</t>
  </si>
  <si>
    <t>1行目 項目数が本来の34個ではなく、35個でした。</t>
  </si>
  <si>
    <t>2行目:項目数が[34]より１つ少ない[33]の場合</t>
  </si>
  <si>
    <t>2行目 項目数が本来の34個ではなく、33個でした。</t>
  </si>
  <si>
    <t>3行目:必須入力チェック:値が未入力の場合</t>
  </si>
  <si>
    <t>3行目[担当社番号]必須項目に値がセットされていません。</t>
  </si>
  <si>
    <t>4行目:文字型チェック:入力値が[半角英数]以外の場合</t>
  </si>
  <si>
    <t>4行目[担当社番号]半角英数以外の文字が含まれています。「@@@@@@@@」</t>
  </si>
  <si>
    <t>5行目:項目長チェック:文字数が[8]より大きい場合</t>
  </si>
  <si>
    <t>5行目[担当社番号]項目長が、規定の「8」ではなく「9」でした。</t>
  </si>
  <si>
    <t>6行目:必須入力チェック:値が未入力の場合</t>
  </si>
  <si>
    <t>6行目[担当社氏名]必須項目に値がセットされていません。</t>
  </si>
  <si>
    <t>業務ロジックテスト</t>
  </si>
  <si>
    <t>※テスト内容に関しては「TM」シートを参照</t>
  </si>
  <si>
    <t>ファイル名A.csv</t>
  </si>
  <si>
    <t>ファイル名B.csv</t>
  </si>
  <si>
    <t>結果ファイル</t>
  </si>
  <si>
    <t>シートに追加</t>
  </si>
  <si>
    <t>テスト結果出力(ファイル)</t>
  </si>
  <si>
    <t>出力OK</t>
  </si>
  <si>
    <t>ファイル出力を行った場合、出力したファイルをエビデンスとして処理シナリオ実行結果にシート追加する</t>
  </si>
  <si>
    <t>テーブル出力</t>
  </si>
  <si>
    <t>テスト結果出力</t>
  </si>
  <si>
    <t>排出されたテーブルの内容が、この処理シナリオの結果出力時にシートとして追加される</t>
  </si>
  <si>
    <t>第二引数で指定した名称がシート名になる(和名にした方が理解しやすい）</t>
  </si>
  <si>
    <t>エビデンス取得1(セット)</t>
  </si>
  <si>
    <t>TABLEファイル排出</t>
  </si>
  <si>
    <t>UPDATE_DATE,UPDATE_U_ID,MODIFY_COUNT,IMPORT_DATE</t>
  </si>
  <si>
    <t>排出OK</t>
  </si>
  <si>
    <t>特定のデータが含まれることを確認したい場合、データを排出した後、中身の確認をおこなう</t>
  </si>
  <si>
    <t>エビデンス取得2(セット)</t>
  </si>
  <si>
    <t>ファイル読込→シートへ追加</t>
  </si>
  <si>
    <t>追加OK</t>
  </si>
  <si>
    <t>テーブルを出力したファイルをエビデンスとして処理シナリオ実行結果にシート追加する</t>
  </si>
  <si>
    <t>[正常系]</t>
  </si>
  <si>
    <t>全カラム出力確認(全カラム想定通りに出力されたか）</t>
  </si>
  <si>
    <t>A1,1,"2021/01/18 1:45:06"</t>
  </si>
  <si>
    <t>[異常系]</t>
  </si>
  <si>
    <t>ケース１</t>
  </si>
  <si>
    <t>ここは実際のエラーを一度出した後、そこからコピペする</t>
  </si>
  <si>
    <t>[異常系]INFO</t>
  </si>
  <si>
    <t>ケース２</t>
  </si>
  <si>
    <t>↓以下同文（こんな感じで入れてますよ。のサンプルに残しておきます）</t>
  </si>
  <si>
    <t>ケース３</t>
  </si>
  <si>
    <t>ケース４</t>
  </si>
  <si>
    <t>C,B2,1,,AP3</t>
  </si>
  <si>
    <t>[異常系]WARN</t>
  </si>
  <si>
    <t>ケース５</t>
  </si>
  <si>
    <t>[正常系]INFO</t>
  </si>
  <si>
    <t>ケース６</t>
  </si>
  <si>
    <t>A8,ORG8,A8</t>
  </si>
  <si>
    <t>ケース７</t>
  </si>
  <si>
    <t>A6,ORG6,A6</t>
  </si>
  <si>
    <t>ケース８</t>
  </si>
  <si>
    <t>A7,ORG7,A7</t>
  </si>
  <si>
    <t>ケース９</t>
  </si>
  <si>
    <t>ケース１０</t>
  </si>
  <si>
    <t>[異常系]Error</t>
  </si>
  <si>
    <t>データ排出</t>
  </si>
  <si>
    <t>「個人」</t>
  </si>
  <si>
    <t>USER_A</t>
  </si>
  <si>
    <t>キー重複チェック</t>
  </si>
  <si>
    <t>重複チェック.csv</t>
  </si>
  <si>
    <t>受信レコード内で担当社番号が重複している場合</t>
  </si>
  <si>
    <t>担当社番号「11000002」が重複しています。対象行 ＝ 1行目、2行目</t>
  </si>
  <si>
    <t>引数チェック</t>
  </si>
  <si>
    <t>第一引数が未記入の場合</t>
  </si>
  <si>
    <t>第一引数は省略できません。</t>
  </si>
  <si>
    <t>第二引数が未記入の場合</t>
  </si>
  <si>
    <t>第二引数は省略できません。</t>
  </si>
  <si>
    <t>フォーマットチェックマスタが未設定の場合のチェック</t>
  </si>
  <si>
    <t>フォーマットチェックマスタのレコード削除</t>
  </si>
  <si>
    <t>SQL実行</t>
  </si>
  <si>
    <t>OK</t>
  </si>
  <si>
    <t>ファイルフォーマットマスタが無いと他テストが動かないので、リストア前の最後に行う</t>
  </si>
  <si>
    <t>エラー値判定</t>
  </si>
  <si>
    <t>フォーマットチェックマスタに存在しない事が、正しくエラー判定される事</t>
  </si>
  <si>
    <t>入力ファイルが存在しない場合</t>
  </si>
  <si>
    <t>テスト用のファイルを配置削除する</t>
  </si>
  <si>
    <t>ファイル削除(APP)</t>
  </si>
  <si>
    <t>削除OK</t>
  </si>
  <si>
    <t>対象ファイルが存在しない場合</t>
  </si>
  <si>
    <t>指定ファイルが存在しません:ファイルパス</t>
  </si>
  <si>
    <t>ファイルフォーマットマスタが未登録だった場合のチェック</t>
  </si>
  <si>
    <t>ファイルフォーマットマスタのレコード削除</t>
  </si>
  <si>
    <t>フォーマットマスタに存在しない事が、正しくエラー判定される事</t>
  </si>
  <si>
    <t>項目移送マスタが未登録だった場合のチェック</t>
  </si>
  <si>
    <t>項目移送マスタのレコード削除</t>
  </si>
  <si>
    <t>項目移送マスタに存在しない事が、正しくエラー判定される事</t>
  </si>
  <si>
    <t>固有設定マスタが未登録だった場合のチェック</t>
  </si>
  <si>
    <t>固有設定マスタ親のレコード削除</t>
  </si>
  <si>
    <t>固有設定マスタ子のレコード削除</t>
  </si>
  <si>
    <t>ユーザ生成</t>
  </si>
  <si>
    <t>生成NG</t>
  </si>
  <si>
    <t>[Error],固有設定マスタの設定が不正です。</t>
  </si>
  <si>
    <t>バグでテストが途中で止まり、今回のバックアップ自体を間違って取得し、3日前のバックアップで戻す様な事故を想定し、戻す対象を10分以内に限定している</t>
  </si>
  <si>
    <t>ファイルリストア(APP)</t>
  </si>
  <si>
    <t>※テストデータの行数も記載する事（想定とは違う行でエラーが出ているとダメなので、発覚しやすいように）</t>
  </si>
  <si>
    <t>※他の人も使えるような汎用的なテストパターンが発生した場合、この雛形に追記しておくようにして下さい。</t>
  </si>
  <si>
    <t>個人取込</t>
  </si>
  <si>
    <t>[Warning],「ユーザID=A3、会社コード=AAAA、ユーザ区分=1」該当する割当マスタが存在しません</t>
  </si>
  <si>
    <t>[Info],"「ユーザID=A6、ユーザ区分=6、団体コード=ORG6」情報が存在しない限申請レコードを削除します"</t>
  </si>
  <si>
    <t>[Info],"「ユーザID=A7、ユーザ区分=7、団体コード=ORG7」情報が存在しない権限申請レコードを削除します"</t>
  </si>
  <si>
    <t>17行目 「団体コード:12345678」の団体が団体テーブルに存在しません。</t>
  </si>
  <si>
    <t>個人フォーマットチェック</t>
    <phoneticPr fontId="1"/>
  </si>
  <si>
    <t>個人取込</t>
    <phoneticPr fontId="1"/>
  </si>
  <si>
    <t>ファイル監視(APP)</t>
  </si>
  <si>
    <t>雛形107</t>
    <phoneticPr fontId="1"/>
  </si>
  <si>
    <t>想定相違</t>
    <rPh sb="0" eb="2">
      <t>ソウテイ</t>
    </rPh>
    <rPh sb="2" eb="4">
      <t>ソウイ</t>
    </rPh>
    <phoneticPr fontId="1"/>
  </si>
  <si>
    <t>想定相違で停止</t>
    <rPh sb="0" eb="2">
      <t>ソウテイ</t>
    </rPh>
    <rPh sb="2" eb="4">
      <t>ソウイ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</si>
</sst>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hh:mm:ss"/>
    <numFmt numFmtId="177" formatCode="[m]&quot;分&quot;ss&quot;秒&quot;"/>
  </numFmts>
  <fonts count="13">
    <font>
      <sz val="11"/>
      <color theme="1"/>
      <name val="Yu Gothic"/>
      <family val="2"/>
      <scheme val="minor"/>
    </font>
    <font>
      <sz val="6"/>
      <name val="Yu Gothic"/>
      <family val="3"/>
      <charset val="128"/>
      <scheme val="minor"/>
    </font>
    <font>
      <sz val="11"/>
      <color theme="0"/>
      <name val="メイリオ"/>
      <family val="3"/>
      <charset val="128"/>
    </font>
    <font>
      <sz val="11"/>
      <color theme="1"/>
      <name val="メイリオ"/>
      <family val="3"/>
      <charset val="128"/>
    </font>
    <font>
      <sz val="11"/>
      <color rgb="FF7030A0"/>
      <name val="メイリオ"/>
      <family val="3"/>
      <charset val="128"/>
    </font>
    <font>
      <sz val="16"/>
      <color theme="0"/>
      <name val="メイリオ"/>
      <family val="3"/>
      <charset val="128"/>
    </font>
    <font>
      <sz val="11"/>
      <color rgb="FF0070C0"/>
      <name val="メイリオ"/>
      <family val="3"/>
      <charset val="128"/>
    </font>
    <font>
      <sz val="11"/>
      <color rgb="FFFFFF00"/>
      <name val="メイリオ"/>
      <family val="3"/>
      <charset val="128"/>
    </font>
    <font>
      <sz val="11"/>
      <color theme="1"/>
      <name val="Yu Gothic"/>
      <family val="2"/>
      <charset val="128"/>
      <scheme val="minor"/>
    </font>
    <font>
      <sz val="11"/>
      <color theme="7"/>
      <name val="メイリオ"/>
      <family val="3"/>
      <charset val="128"/>
    </font>
    <font>
      <sz val="11"/>
      <color theme="7" tint="0.79998168889431442"/>
      <name val="メイリオ"/>
      <family val="3"/>
      <charset val="128"/>
    </font>
    <font>
      <sz val="11"/>
      <name val="メイリオ"/>
      <family val="3"/>
      <charset val="128"/>
    </font>
    <font>
      <b/>
      <sz val="14"/>
      <color theme="8" tint="0.59999389629810485"/>
      <name val="メイリオ"/>
      <family val="3"/>
      <charset val="128"/>
    </font>
  </fonts>
  <fills count="8">
    <fill>
      <patternFill patternType="none"/>
    </fill>
    <fill>
      <patternFill patternType="gray125"/>
    </fill>
    <fill>
      <patternFill patternType="solid">
        <fgColor theme="0" tint="-0.499984740745262"/>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FFF00"/>
        <bgColor indexed="64"/>
      </patternFill>
    </fill>
    <fill>
      <patternFill patternType="solid">
        <fgColor rgb="FF0070C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indexed="64"/>
      </left>
      <right/>
      <top style="thin">
        <color indexed="64"/>
      </top>
      <bottom/>
      <diagonal/>
    </border>
    <border>
      <left/>
      <right style="thin">
        <color theme="0"/>
      </right>
      <top style="thin">
        <color theme="0"/>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lignment vertical="center"/>
    </xf>
  </cellStyleXfs>
  <cellXfs count="60">
    <xf numFmtId="0" fontId="0" fillId="0" borderId="0" xfId="0"/>
    <xf numFmtId="0" fontId="3" fillId="0" borderId="0" xfId="0" applyFont="1"/>
    <xf numFmtId="0" fontId="2" fillId="3" borderId="0" xfId="0" applyFont="1" applyFill="1"/>
    <xf numFmtId="0" fontId="2" fillId="4" borderId="0" xfId="0" applyFont="1" applyFill="1"/>
    <xf numFmtId="0" fontId="2" fillId="0" borderId="0" xfId="0" applyFont="1"/>
    <xf numFmtId="0" fontId="4" fillId="5" borderId="1" xfId="0" applyFont="1" applyFill="1" applyBorder="1"/>
    <xf numFmtId="0" fontId="3" fillId="0" borderId="1" xfId="0" applyFont="1" applyBorder="1" applyAlignment="1">
      <alignment horizontal="left" vertical="top" wrapText="1"/>
    </xf>
    <xf numFmtId="0" fontId="2" fillId="2" borderId="0" xfId="0" applyFont="1" applyFill="1" applyAlignment="1">
      <alignment shrinkToFit="1"/>
    </xf>
    <xf numFmtId="0" fontId="3" fillId="0" borderId="1" xfId="0" applyFont="1" applyBorder="1" applyAlignment="1">
      <alignment horizontal="left" vertical="top" shrinkToFit="1"/>
    </xf>
    <xf numFmtId="0" fontId="3" fillId="0" borderId="0" xfId="0" applyFont="1" applyAlignment="1">
      <alignment shrinkToFit="1"/>
    </xf>
    <xf numFmtId="0" fontId="5" fillId="3" borderId="0" xfId="0" applyFont="1" applyFill="1"/>
    <xf numFmtId="0" fontId="4" fillId="5" borderId="1" xfId="0" applyFont="1" applyFill="1" applyBorder="1" applyAlignment="1">
      <alignment horizontal="center" vertical="center" shrinkToFit="1"/>
    </xf>
    <xf numFmtId="176" fontId="3" fillId="0" borderId="1" xfId="0" applyNumberFormat="1" applyFont="1" applyBorder="1" applyAlignment="1">
      <alignment horizontal="left" vertical="top" shrinkToFit="1"/>
    </xf>
    <xf numFmtId="177" fontId="3" fillId="0" borderId="1" xfId="0" applyNumberFormat="1" applyFont="1" applyBorder="1" applyAlignment="1">
      <alignment horizontal="right" vertical="top" shrinkToFit="1"/>
    </xf>
    <xf numFmtId="0" fontId="9" fillId="7"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0" fontId="7" fillId="3" borderId="0" xfId="0" applyFont="1" applyFill="1"/>
    <xf numFmtId="0" fontId="11" fillId="6" borderId="1" xfId="0" applyFont="1" applyFill="1" applyBorder="1" applyAlignment="1">
      <alignment vertical="top"/>
    </xf>
    <xf numFmtId="0" fontId="6" fillId="0" borderId="1" xfId="0" applyFont="1" applyBorder="1" applyAlignment="1">
      <alignment vertical="top"/>
    </xf>
    <xf numFmtId="0" fontId="3" fillId="6" borderId="1" xfId="0" applyFont="1" applyFill="1" applyBorder="1" applyAlignment="1">
      <alignment vertical="top"/>
    </xf>
    <xf numFmtId="0" fontId="12" fillId="3" borderId="0" xfId="0" applyFont="1" applyFill="1" applyAlignment="1">
      <alignment vertical="center"/>
    </xf>
    <xf numFmtId="0" fontId="2" fillId="3" borderId="0" xfId="0" applyFont="1" applyFill="1" applyAlignment="1">
      <alignment vertical="center"/>
    </xf>
    <xf numFmtId="0" fontId="2" fillId="3" borderId="6" xfId="0" applyFont="1" applyFill="1" applyBorder="1" applyAlignment="1">
      <alignment vertical="center"/>
    </xf>
    <xf numFmtId="0" fontId="2" fillId="3" borderId="7" xfId="0" applyFont="1" applyFill="1" applyBorder="1" applyAlignment="1">
      <alignment horizontal="center" vertical="center"/>
    </xf>
    <xf numFmtId="0" fontId="2" fillId="3" borderId="8" xfId="0" applyFont="1" applyFill="1" applyBorder="1" applyAlignment="1">
      <alignment vertical="center"/>
    </xf>
    <xf numFmtId="0" fontId="2" fillId="3" borderId="5"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shrinkToFit="1"/>
    </xf>
    <xf numFmtId="0" fontId="2" fillId="3" borderId="3" xfId="0" applyFont="1" applyFill="1" applyBorder="1" applyAlignment="1">
      <alignment horizontal="center" vertical="center"/>
    </xf>
    <xf numFmtId="0" fontId="6" fillId="5" borderId="1" xfId="0" applyFont="1" applyFill="1" applyBorder="1" applyAlignment="1">
      <alignment vertical="top" shrinkToFit="1"/>
    </xf>
    <xf numFmtId="0" fontId="6" fillId="5" borderId="1" xfId="0" applyFont="1" applyFill="1" applyBorder="1" applyAlignment="1">
      <alignment horizontal="center" vertical="top" shrinkToFit="1"/>
    </xf>
    <xf numFmtId="0" fontId="3" fillId="5" borderId="1" xfId="0" applyFont="1" applyFill="1" applyBorder="1" applyAlignment="1">
      <alignment vertical="top" shrinkToFit="1"/>
    </xf>
    <xf numFmtId="0" fontId="3" fillId="5" borderId="1" xfId="0" applyFont="1" applyFill="1" applyBorder="1" applyAlignment="1">
      <alignment horizontal="center" vertical="top" shrinkToFit="1"/>
    </xf>
    <xf numFmtId="0" fontId="11" fillId="6" borderId="1" xfId="0" applyFont="1" applyFill="1" applyBorder="1" applyAlignment="1">
      <alignment horizontal="center" vertical="top"/>
    </xf>
    <xf numFmtId="0" fontId="2" fillId="3" borderId="1" xfId="0" applyFont="1" applyFill="1" applyBorder="1" applyAlignment="1">
      <alignment horizontal="center" vertical="center"/>
    </xf>
    <xf numFmtId="0" fontId="3" fillId="0" borderId="10" xfId="0" applyFont="1" applyBorder="1"/>
    <xf numFmtId="0" fontId="3" fillId="0" borderId="9" xfId="0" applyFont="1" applyBorder="1"/>
    <xf numFmtId="0" fontId="11" fillId="0" borderId="10" xfId="0" applyFont="1" applyBorder="1" applyAlignment="1">
      <alignment horizontal="left" vertical="top"/>
    </xf>
    <xf numFmtId="0" fontId="2" fillId="3" borderId="1" xfId="0" applyFont="1" applyFill="1" applyBorder="1" applyAlignment="1">
      <alignment horizontal="center" vertical="center" shrinkToFit="1"/>
    </xf>
    <xf numFmtId="0" fontId="3" fillId="0" borderId="4" xfId="0" applyFont="1" applyBorder="1"/>
    <xf numFmtId="0" fontId="3" fillId="0" borderId="11" xfId="0" applyFont="1" applyBorder="1"/>
    <xf numFmtId="49" fontId="3" fillId="0" borderId="1" xfId="0" applyNumberFormat="1" applyFont="1" applyBorder="1" applyAlignment="1">
      <alignment horizontal="left" vertical="top" shrinkToFit="1"/>
    </xf>
    <xf numFmtId="176" fontId="3" fillId="0" borderId="1" xfId="0" applyNumberFormat="1" applyFont="1" applyBorder="1" applyAlignment="1">
      <alignment horizontal="left" vertical="top" wrapText="1" shrinkToFit="1"/>
    </xf>
    <xf numFmtId="177" fontId="3" fillId="0" borderId="1" xfId="0" applyNumberFormat="1" applyFont="1" applyBorder="1" applyAlignment="1">
      <alignment horizontal="right" vertical="top" wrapText="1" shrinkToFit="1"/>
    </xf>
    <xf numFmtId="0" fontId="3" fillId="0" borderId="1" xfId="1" applyFont="1" applyBorder="1" applyAlignment="1">
      <alignment vertical="center" shrinkToFit="1"/>
    </xf>
    <xf numFmtId="0" fontId="3" fillId="0" borderId="1" xfId="0" applyFont="1" applyBorder="1" applyAlignment="1">
      <alignment horizontal="right" vertical="top" shrinkToFit="1"/>
    </xf>
    <xf numFmtId="0" fontId="4" fillId="5" borderId="9" xfId="0" applyFont="1" applyFill="1" applyBorder="1"/>
    <xf numFmtId="0" fontId="3" fillId="5" borderId="10" xfId="0" applyFont="1" applyFill="1" applyBorder="1" applyAlignment="1">
      <alignment horizontal="left" vertical="top" shrinkToFit="1"/>
    </xf>
    <xf numFmtId="0" fontId="3" fillId="5" borderId="10" xfId="0" applyFont="1" applyFill="1" applyBorder="1" applyAlignment="1">
      <alignment horizontal="right" vertical="top" shrinkToFit="1"/>
    </xf>
    <xf numFmtId="0" fontId="3" fillId="5" borderId="10" xfId="1" applyFont="1" applyFill="1" applyBorder="1" applyAlignment="1">
      <alignment vertical="center" shrinkToFit="1"/>
    </xf>
    <xf numFmtId="0" fontId="3" fillId="5" borderId="10" xfId="0" applyFont="1" applyFill="1" applyBorder="1" applyAlignment="1">
      <alignment horizontal="left" vertical="top" wrapText="1"/>
    </xf>
    <xf numFmtId="0" fontId="3" fillId="5" borderId="10" xfId="0" applyFont="1" applyFill="1" applyBorder="1" applyAlignment="1">
      <alignment horizontal="center" vertical="center" wrapText="1"/>
    </xf>
    <xf numFmtId="176" fontId="3" fillId="5" borderId="10" xfId="0" applyNumberFormat="1" applyFont="1" applyFill="1" applyBorder="1" applyAlignment="1">
      <alignment horizontal="left" vertical="top" shrinkToFit="1"/>
    </xf>
    <xf numFmtId="177" fontId="3" fillId="5" borderId="10" xfId="0" applyNumberFormat="1" applyFont="1" applyFill="1" applyBorder="1" applyAlignment="1">
      <alignment horizontal="right" vertical="top" shrinkToFit="1"/>
    </xf>
    <xf numFmtId="0" fontId="3" fillId="5" borderId="11" xfId="0" applyFont="1" applyFill="1" applyBorder="1" applyAlignment="1">
      <alignment horizontal="left" vertical="top" shrinkToFit="1"/>
    </xf>
    <xf numFmtId="0" fontId="3" fillId="5" borderId="10" xfId="0" applyFont="1" applyFill="1" applyBorder="1" applyAlignment="1">
      <alignment horizontal="left" vertical="top"/>
    </xf>
    <xf numFmtId="0" fontId="2" fillId="3" borderId="0" xfId="0" applyFont="1" applyFill="1" applyAlignment="1">
      <alignment shrinkToFit="1"/>
    </xf>
    <xf numFmtId="0" fontId="2" fillId="4" borderId="0" xfId="0" applyFont="1" applyFill="1" applyAlignment="1">
      <alignment shrinkToFit="1"/>
    </xf>
    <xf numFmtId="0" fontId="3" fillId="0" borderId="1" xfId="0" applyFont="1" applyBorder="1" applyAlignment="1">
      <alignment horizontal="center" vertical="center" shrinkToFit="1"/>
    </xf>
    <xf numFmtId="0" fontId="3" fillId="5" borderId="10" xfId="0" applyFont="1" applyFill="1" applyBorder="1" applyAlignment="1">
      <alignment horizontal="center" vertical="center" shrinkToFit="1"/>
    </xf>
  </cellXfs>
  <cellStyles count="2">
    <cellStyle name="標準" xfId="0" builtinId="0"/>
    <cellStyle name="標準 2" xfId="1" xr:uid="{60112927-C98C-4EA0-85C1-E617A715C3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42730-DC33-4845-A686-073828FDC00F}">
  <sheetPr codeName="Sheet2"/>
  <dimension ref="A1:K26"/>
  <sheetViews>
    <sheetView showGridLines="0" tabSelected="1" zoomScaleNormal="100" workbookViewId="0">
      <selection activeCell="H25" sqref="H25"/>
    </sheetView>
  </sheetViews>
  <sheetFormatPr defaultRowHeight="18.75"/>
  <cols>
    <col min="1" max="1" width="6.5" style="1" customWidth="1"/>
    <col min="2" max="2" width="7.125" style="1" bestFit="1" customWidth="1"/>
    <col min="3" max="3" width="9.5" style="1" bestFit="1" customWidth="1"/>
    <col min="4" max="4" width="9" style="1"/>
    <col min="5" max="5" width="8.125" style="1" customWidth="1"/>
    <col min="6" max="6" width="7.375" style="1" bestFit="1" customWidth="1"/>
    <col min="7" max="8" width="11.25" style="1" customWidth="1"/>
    <col min="9" max="9" width="7.375" style="1" customWidth="1"/>
    <col min="10" max="10" width="42.125" style="1" customWidth="1"/>
    <col min="11" max="11" width="91.125" style="1" customWidth="1"/>
    <col min="12" max="16384" width="9" style="1"/>
  </cols>
  <sheetData>
    <row r="1" spans="1:11">
      <c r="A1" s="7" t="s">
        <v>0</v>
      </c>
      <c r="B1" s="38" t="s">
        <v>1</v>
      </c>
      <c r="C1" s="1">
        <v>107</v>
      </c>
      <c r="D1" s="34" t="s">
        <v>2</v>
      </c>
      <c r="E1" s="37" t="s">
        <v>294</v>
      </c>
      <c r="F1" s="35"/>
      <c r="I1" s="38" t="s">
        <v>3</v>
      </c>
      <c r="J1" s="39"/>
    </row>
    <row r="2" spans="1:11">
      <c r="A2" s="7" t="s">
        <v>4</v>
      </c>
      <c r="B2" s="38" t="s">
        <v>5</v>
      </c>
      <c r="C2" s="37" t="s">
        <v>6</v>
      </c>
      <c r="D2" s="35"/>
      <c r="E2" s="35"/>
      <c r="F2" s="35"/>
      <c r="G2" s="34" t="s">
        <v>7</v>
      </c>
      <c r="H2" s="36"/>
      <c r="I2" s="35"/>
      <c r="J2" s="35"/>
      <c r="K2" s="40"/>
    </row>
    <row r="4" spans="1:11">
      <c r="B4" s="1" t="s">
        <v>8</v>
      </c>
    </row>
    <row r="5" spans="1:11" ht="22.5">
      <c r="B5" s="20" t="s">
        <v>9</v>
      </c>
      <c r="C5" s="21"/>
      <c r="D5" s="21"/>
      <c r="E5" s="21"/>
      <c r="F5" s="21"/>
      <c r="G5" s="22"/>
      <c r="H5" s="23" t="s">
        <v>10</v>
      </c>
      <c r="I5" s="24"/>
      <c r="J5" s="21"/>
      <c r="K5" s="21"/>
    </row>
    <row r="6" spans="1:11">
      <c r="A6" s="7" t="s">
        <v>11</v>
      </c>
      <c r="B6" s="25" t="s">
        <v>12</v>
      </c>
      <c r="C6" s="26" t="s">
        <v>13</v>
      </c>
      <c r="D6" s="26" t="s">
        <v>14</v>
      </c>
      <c r="E6" s="27" t="s">
        <v>15</v>
      </c>
      <c r="F6" s="26" t="s">
        <v>16</v>
      </c>
      <c r="G6" s="28" t="s">
        <v>17</v>
      </c>
      <c r="H6" s="28" t="s">
        <v>18</v>
      </c>
      <c r="I6" s="28" t="s">
        <v>19</v>
      </c>
      <c r="J6" s="28" t="s">
        <v>20</v>
      </c>
      <c r="K6" s="28" t="s">
        <v>21</v>
      </c>
    </row>
    <row r="7" spans="1:11">
      <c r="A7" s="7" t="s">
        <v>22</v>
      </c>
      <c r="B7" s="17">
        <v>1</v>
      </c>
      <c r="C7" s="19">
        <v>1</v>
      </c>
      <c r="D7" s="17"/>
      <c r="E7" s="33" t="s">
        <v>23</v>
      </c>
      <c r="F7" s="18" t="str">
        <f>'1'!$D$3</f>
        <v>正常系</v>
      </c>
      <c r="G7" s="29"/>
      <c r="H7" s="29"/>
      <c r="I7" s="30"/>
      <c r="J7" s="18" t="str">
        <f>'1'!$D$4</f>
        <v>事前準備</v>
      </c>
      <c r="K7" s="18" t="str">
        <f>'1'!$D$5</f>
        <v>雛形107(1/3)</v>
      </c>
    </row>
    <row r="8" spans="1:11">
      <c r="B8" s="17">
        <v>2</v>
      </c>
      <c r="C8" s="19">
        <v>2</v>
      </c>
      <c r="D8" s="17"/>
      <c r="E8" s="33"/>
      <c r="F8" s="18" t="str">
        <f>'2'!$D$3</f>
        <v>正常系</v>
      </c>
      <c r="G8" s="29"/>
      <c r="H8" s="29"/>
      <c r="I8" s="30"/>
      <c r="J8" s="18" t="str">
        <f>'2'!$D$4</f>
        <v>処理名</v>
      </c>
      <c r="K8" s="18" t="str">
        <f>'2'!$D$5</f>
        <v>雛形107(2/3 実働編)</v>
      </c>
    </row>
    <row r="9" spans="1:11">
      <c r="B9" s="17">
        <v>3</v>
      </c>
      <c r="C9" s="19">
        <v>3</v>
      </c>
      <c r="D9" s="17"/>
      <c r="E9" s="33" t="s">
        <v>26</v>
      </c>
      <c r="F9" s="18" t="str">
        <f>'3'!$D$3</f>
        <v>正常系</v>
      </c>
      <c r="G9" s="29"/>
      <c r="H9" s="29"/>
      <c r="I9" s="30"/>
      <c r="J9" s="18" t="str">
        <f>'3'!$D$4</f>
        <v>原状復帰</v>
      </c>
      <c r="K9" s="18" t="str">
        <f>'3'!$D$5</f>
        <v>雛形107(3/3)</v>
      </c>
    </row>
    <row r="10" spans="1:11">
      <c r="B10" s="17">
        <v>4</v>
      </c>
      <c r="C10" s="19">
        <v>4</v>
      </c>
      <c r="D10" s="17" t="b">
        <v>1</v>
      </c>
      <c r="E10" s="33"/>
      <c r="F10" s="18" t="str">
        <f>'4'!$D$3</f>
        <v>正/異　混合</v>
      </c>
      <c r="G10" s="31"/>
      <c r="H10" s="31"/>
      <c r="I10" s="32"/>
      <c r="J10" s="18" t="str">
        <f>'4'!$D$4</f>
        <v>雛形107</v>
      </c>
      <c r="K10" s="18" t="str">
        <f>'4'!$D$5</f>
        <v>単体テスト</v>
      </c>
    </row>
    <row r="11" spans="1:11">
      <c r="B11" s="17"/>
      <c r="C11" s="19"/>
      <c r="D11" s="17"/>
      <c r="E11" s="33"/>
      <c r="F11" s="18"/>
      <c r="G11" s="31"/>
      <c r="H11" s="31"/>
      <c r="I11" s="32"/>
      <c r="J11" s="18"/>
      <c r="K11" s="18"/>
    </row>
    <row r="12" spans="1:11">
      <c r="B12" s="17"/>
      <c r="C12" s="19"/>
      <c r="D12" s="17"/>
      <c r="E12" s="33"/>
      <c r="F12" s="18"/>
      <c r="G12" s="31"/>
      <c r="H12" s="31"/>
      <c r="I12" s="32"/>
      <c r="J12" s="18"/>
      <c r="K12" s="18"/>
    </row>
    <row r="13" spans="1:11">
      <c r="B13" s="17"/>
      <c r="C13" s="19"/>
      <c r="D13" s="17"/>
      <c r="E13" s="33"/>
      <c r="F13" s="18"/>
      <c r="G13" s="31"/>
      <c r="H13" s="31"/>
      <c r="I13" s="32"/>
      <c r="J13" s="18"/>
      <c r="K13" s="18"/>
    </row>
    <row r="14" spans="1:11">
      <c r="B14" s="17"/>
      <c r="C14" s="19"/>
      <c r="D14" s="17"/>
      <c r="E14" s="33"/>
      <c r="F14" s="18"/>
      <c r="G14" s="31"/>
      <c r="H14" s="31"/>
      <c r="I14" s="32"/>
      <c r="J14" s="18"/>
      <c r="K14" s="18"/>
    </row>
    <row r="15" spans="1:11">
      <c r="B15" s="17"/>
      <c r="C15" s="19"/>
      <c r="D15" s="17"/>
      <c r="E15" s="33"/>
      <c r="F15" s="18"/>
      <c r="G15" s="31"/>
      <c r="H15" s="31"/>
      <c r="I15" s="32"/>
      <c r="J15" s="18"/>
      <c r="K15" s="18"/>
    </row>
    <row r="16" spans="1:11">
      <c r="B16" s="17"/>
      <c r="C16" s="19"/>
      <c r="D16" s="17"/>
      <c r="E16" s="33"/>
      <c r="F16" s="18"/>
      <c r="G16" s="31"/>
      <c r="H16" s="31"/>
      <c r="I16" s="32"/>
      <c r="J16" s="18"/>
      <c r="K16" s="18"/>
    </row>
    <row r="17" spans="2:11">
      <c r="B17" s="17"/>
      <c r="C17" s="19"/>
      <c r="D17" s="17"/>
      <c r="E17" s="33"/>
      <c r="F17" s="18"/>
      <c r="G17" s="31"/>
      <c r="H17" s="31"/>
      <c r="I17" s="32"/>
      <c r="J17" s="18"/>
      <c r="K17" s="18"/>
    </row>
    <row r="18" spans="2:11">
      <c r="B18" s="17"/>
      <c r="C18" s="19"/>
      <c r="D18" s="17"/>
      <c r="E18" s="33"/>
      <c r="F18" s="18"/>
      <c r="G18" s="31"/>
      <c r="H18" s="31"/>
      <c r="I18" s="32"/>
      <c r="J18" s="18"/>
      <c r="K18" s="18"/>
    </row>
    <row r="19" spans="2:11">
      <c r="B19" s="17"/>
      <c r="C19" s="19"/>
      <c r="D19" s="17"/>
      <c r="E19" s="33"/>
      <c r="F19" s="18"/>
      <c r="G19" s="31"/>
      <c r="H19" s="31"/>
      <c r="I19" s="32"/>
      <c r="J19" s="18"/>
      <c r="K19" s="18"/>
    </row>
    <row r="20" spans="2:11">
      <c r="B20" s="17"/>
      <c r="C20" s="19"/>
      <c r="D20" s="17"/>
      <c r="E20" s="33"/>
      <c r="F20" s="18"/>
      <c r="G20" s="31"/>
      <c r="H20" s="31"/>
      <c r="I20" s="32"/>
      <c r="J20" s="18"/>
      <c r="K20" s="18"/>
    </row>
    <row r="21" spans="2:11">
      <c r="B21" s="17"/>
      <c r="C21" s="19"/>
      <c r="D21" s="17"/>
      <c r="E21" s="33"/>
      <c r="F21" s="18"/>
      <c r="G21" s="31"/>
      <c r="H21" s="31"/>
      <c r="I21" s="32"/>
      <c r="J21" s="18"/>
      <c r="K21" s="18"/>
    </row>
    <row r="22" spans="2:11">
      <c r="B22" s="17"/>
      <c r="C22" s="19"/>
      <c r="D22" s="17"/>
      <c r="E22" s="33"/>
      <c r="F22" s="18"/>
      <c r="G22" s="31"/>
      <c r="H22" s="31"/>
      <c r="I22" s="32"/>
      <c r="J22" s="18"/>
      <c r="K22" s="18"/>
    </row>
    <row r="23" spans="2:11">
      <c r="B23" s="17"/>
      <c r="C23" s="19"/>
      <c r="D23" s="17"/>
      <c r="E23" s="33"/>
      <c r="F23" s="18"/>
      <c r="G23" s="31"/>
      <c r="H23" s="31"/>
      <c r="I23" s="32"/>
      <c r="J23" s="18"/>
      <c r="K23" s="18"/>
    </row>
    <row r="24" spans="2:11">
      <c r="B24" s="17"/>
      <c r="C24" s="19"/>
      <c r="D24" s="17"/>
      <c r="E24" s="33"/>
      <c r="F24" s="18"/>
      <c r="G24" s="31"/>
      <c r="H24" s="31"/>
      <c r="I24" s="32"/>
      <c r="J24" s="18"/>
      <c r="K24" s="18"/>
    </row>
    <row r="25" spans="2:11">
      <c r="E25" s="1" t="s">
        <v>30</v>
      </c>
    </row>
    <row r="26" spans="2:11">
      <c r="D26" s="1" t="s">
        <v>31</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81712-37B1-463F-8805-D45B2E56E980}">
  <dimension ref="A1:R44"/>
  <sheetViews>
    <sheetView showGridLines="0" zoomScale="85" zoomScaleNormal="85" workbookViewId="0">
      <pane xSplit="2" ySplit="6" topLeftCell="C7" activePane="bottomRight" state="frozen"/>
      <selection activeCell="N21" sqref="N21"/>
      <selection pane="topRight" activeCell="N21" sqref="N21"/>
      <selection pane="bottomLeft" activeCell="N21" sqref="N21"/>
      <selection pane="bottomRight" activeCell="N21" sqref="N21"/>
    </sheetView>
  </sheetViews>
  <sheetFormatPr defaultRowHeight="18.75"/>
  <cols>
    <col min="1" max="1" width="5.75" style="1" customWidth="1"/>
    <col min="2" max="2" width="4.125" style="1" customWidth="1"/>
    <col min="3" max="3" width="30.5" style="1" customWidth="1"/>
    <col min="4" max="4" width="22.25" style="1" customWidth="1"/>
    <col min="5" max="5" width="7.375" style="1" bestFit="1" customWidth="1"/>
    <col min="6" max="6" width="29.375" style="1" customWidth="1"/>
    <col min="7" max="9" width="27.375" style="1" customWidth="1"/>
    <col min="10" max="13" width="11.875" style="1" customWidth="1"/>
    <col min="14" max="14" width="10.125" style="1" bestFit="1" customWidth="1"/>
    <col min="15" max="16" width="11.875" style="1" customWidth="1"/>
    <col min="17" max="17" width="8.25" style="1" customWidth="1"/>
    <col min="18" max="18" width="80.375" style="9" customWidth="1"/>
    <col min="19" max="19" width="17" style="1" customWidth="1"/>
    <col min="20" max="16384" width="9" style="1"/>
  </cols>
  <sheetData>
    <row r="1" spans="1:18" s="9" customFormat="1" ht="8.25" customHeight="1">
      <c r="D1" s="7" t="s">
        <v>32</v>
      </c>
      <c r="E1" s="7"/>
    </row>
    <row r="2" spans="1:18" ht="24.75">
      <c r="B2" s="10" t="s">
        <v>33</v>
      </c>
      <c r="C2" s="2"/>
      <c r="D2" s="2" t="str" cm="1">
        <f t="array" aca="1" ref="D2" ca="1">RIGHT(CELL("filename",A1),LEN(CELL("filename",A1))-FIND("]",CELL("filename",A1)))</f>
        <v>1</v>
      </c>
      <c r="E2" s="2"/>
      <c r="F2" s="2"/>
      <c r="G2" s="2"/>
      <c r="H2" s="2"/>
      <c r="I2" s="2"/>
      <c r="J2" s="2"/>
      <c r="K2" s="2"/>
      <c r="L2" s="2"/>
      <c r="M2" s="2"/>
      <c r="N2" s="2"/>
      <c r="O2" s="2"/>
      <c r="P2" s="2"/>
      <c r="Q2" s="2"/>
      <c r="R2" s="56"/>
    </row>
    <row r="3" spans="1:18" s="4" customFormat="1">
      <c r="A3" s="7" t="s">
        <v>34</v>
      </c>
      <c r="B3" s="2" t="s">
        <v>35</v>
      </c>
      <c r="C3" s="2"/>
      <c r="D3" s="3" t="s">
        <v>24</v>
      </c>
      <c r="E3" s="3"/>
      <c r="F3" s="3"/>
      <c r="G3" s="3" t="s">
        <v>36</v>
      </c>
      <c r="H3" s="3"/>
      <c r="I3" s="3"/>
      <c r="J3" s="3"/>
      <c r="K3" s="3"/>
      <c r="L3" s="3"/>
      <c r="M3" s="3"/>
      <c r="N3" s="3"/>
      <c r="O3" s="3"/>
      <c r="P3" s="3"/>
      <c r="Q3" s="3"/>
      <c r="R3" s="57"/>
    </row>
    <row r="4" spans="1:18" s="4" customFormat="1">
      <c r="A4" s="7" t="s">
        <v>37</v>
      </c>
      <c r="B4" s="2" t="s">
        <v>20</v>
      </c>
      <c r="C4" s="2"/>
      <c r="D4" s="3" t="s">
        <v>25</v>
      </c>
      <c r="E4" s="3"/>
      <c r="F4" s="3"/>
      <c r="G4" s="3" t="s">
        <v>38</v>
      </c>
      <c r="H4" s="3"/>
      <c r="I4" s="3"/>
      <c r="J4" s="3"/>
      <c r="K4" s="3"/>
      <c r="L4" s="3"/>
      <c r="M4" s="3"/>
      <c r="N4" s="3"/>
      <c r="O4" s="3"/>
      <c r="P4" s="3"/>
      <c r="Q4" s="3"/>
      <c r="R4" s="57"/>
    </row>
    <row r="5" spans="1:18" s="4" customFormat="1">
      <c r="A5" s="7" t="s">
        <v>39</v>
      </c>
      <c r="B5" s="2" t="s">
        <v>21</v>
      </c>
      <c r="C5" s="2"/>
      <c r="D5" s="3" t="str">
        <f>実行順!E1&amp;"(1/3)"</f>
        <v>雛形107(1/3)</v>
      </c>
      <c r="E5" s="3"/>
      <c r="F5" s="3"/>
      <c r="G5" s="3" t="s">
        <v>40</v>
      </c>
      <c r="H5" s="3"/>
      <c r="I5" s="3"/>
      <c r="J5" s="3"/>
      <c r="K5" s="3"/>
      <c r="L5" s="3"/>
      <c r="M5" s="3"/>
      <c r="N5" s="3"/>
      <c r="O5" s="3"/>
      <c r="P5" s="3"/>
      <c r="Q5" s="3"/>
      <c r="R5" s="57"/>
    </row>
    <row r="6" spans="1:18">
      <c r="A6" s="7" t="s">
        <v>11</v>
      </c>
      <c r="B6" s="11" t="s">
        <v>41</v>
      </c>
      <c r="C6" s="11" t="s">
        <v>42</v>
      </c>
      <c r="D6" s="11" t="s">
        <v>43</v>
      </c>
      <c r="E6" s="11" t="s">
        <v>44</v>
      </c>
      <c r="F6" s="14" t="s">
        <v>45</v>
      </c>
      <c r="G6" s="14" t="s">
        <v>46</v>
      </c>
      <c r="H6" s="14" t="s">
        <v>47</v>
      </c>
      <c r="I6" s="14" t="s">
        <v>48</v>
      </c>
      <c r="J6" s="15" t="s">
        <v>49</v>
      </c>
      <c r="K6" s="11" t="s">
        <v>50</v>
      </c>
      <c r="L6" s="11" t="s">
        <v>51</v>
      </c>
      <c r="M6" s="11" t="s">
        <v>295</v>
      </c>
      <c r="N6" s="11" t="s">
        <v>296</v>
      </c>
      <c r="O6" s="11" t="s">
        <v>17</v>
      </c>
      <c r="P6" s="11" t="s">
        <v>18</v>
      </c>
      <c r="Q6" s="11" t="s">
        <v>52</v>
      </c>
      <c r="R6" s="11" t="s">
        <v>53</v>
      </c>
    </row>
    <row r="7" spans="1:18">
      <c r="B7" s="5">
        <f t="shared" ref="B7:B32" si="0">ROW()-6</f>
        <v>1</v>
      </c>
      <c r="C7" s="55" t="s">
        <v>54</v>
      </c>
      <c r="D7" s="47"/>
      <c r="E7" s="48"/>
      <c r="F7" s="47"/>
      <c r="G7" s="47"/>
      <c r="H7" s="47"/>
      <c r="I7" s="47"/>
      <c r="J7" s="47"/>
      <c r="K7" s="49"/>
      <c r="L7" s="50"/>
      <c r="M7" s="50"/>
      <c r="N7" s="51"/>
      <c r="O7" s="52"/>
      <c r="P7" s="52"/>
      <c r="Q7" s="53"/>
      <c r="R7" s="54"/>
    </row>
    <row r="8" spans="1:18">
      <c r="B8" s="5">
        <f t="shared" si="0"/>
        <v>2</v>
      </c>
      <c r="C8" s="8" t="s">
        <v>55</v>
      </c>
      <c r="D8" s="8">
        <v>108</v>
      </c>
      <c r="E8" s="45">
        <v>0</v>
      </c>
      <c r="F8" s="8" t="s">
        <v>126</v>
      </c>
      <c r="G8" s="8">
        <f>D8</f>
        <v>108</v>
      </c>
      <c r="H8" s="41"/>
      <c r="I8" s="41" t="s">
        <v>56</v>
      </c>
      <c r="J8" s="41"/>
      <c r="K8" s="8" t="s">
        <v>57</v>
      </c>
      <c r="L8" s="6"/>
      <c r="M8" s="6"/>
      <c r="N8" s="58" t="s">
        <v>23</v>
      </c>
      <c r="O8" s="42"/>
      <c r="P8" s="42"/>
      <c r="Q8" s="43"/>
      <c r="R8" s="8" t="s">
        <v>58</v>
      </c>
    </row>
    <row r="9" spans="1:18">
      <c r="B9" s="5">
        <f t="shared" si="0"/>
        <v>3</v>
      </c>
      <c r="C9" s="55" t="s">
        <v>59</v>
      </c>
      <c r="D9" s="47"/>
      <c r="E9" s="48"/>
      <c r="F9" s="47"/>
      <c r="G9" s="47"/>
      <c r="H9" s="47"/>
      <c r="I9" s="47"/>
      <c r="J9" s="47"/>
      <c r="K9" s="49"/>
      <c r="L9" s="50"/>
      <c r="M9" s="50"/>
      <c r="N9" s="59"/>
      <c r="O9" s="52"/>
      <c r="P9" s="52"/>
      <c r="Q9" s="53"/>
      <c r="R9" s="54"/>
    </row>
    <row r="10" spans="1:18">
      <c r="B10" s="5">
        <f t="shared" si="0"/>
        <v>4</v>
      </c>
      <c r="C10" s="8" t="s">
        <v>60</v>
      </c>
      <c r="D10" s="8" t="s">
        <v>61</v>
      </c>
      <c r="E10" s="45">
        <v>0</v>
      </c>
      <c r="F10" s="8" t="s">
        <v>62</v>
      </c>
      <c r="G10" s="8" t="str">
        <f t="shared" ref="G10:G19" si="1">D10</f>
        <v>テーブルA</v>
      </c>
      <c r="H10" s="41"/>
      <c r="I10" s="41"/>
      <c r="J10" s="41"/>
      <c r="K10" s="8" t="s">
        <v>57</v>
      </c>
      <c r="L10" s="6"/>
      <c r="M10" s="6"/>
      <c r="N10" s="58" t="s">
        <v>23</v>
      </c>
      <c r="O10" s="42"/>
      <c r="P10" s="42"/>
      <c r="Q10" s="43"/>
      <c r="R10" s="8" t="s">
        <v>63</v>
      </c>
    </row>
    <row r="11" spans="1:18">
      <c r="B11" s="5">
        <f t="shared" si="0"/>
        <v>5</v>
      </c>
      <c r="C11" s="8" t="s">
        <v>60</v>
      </c>
      <c r="D11" s="8" t="s">
        <v>64</v>
      </c>
      <c r="E11" s="45">
        <v>0</v>
      </c>
      <c r="F11" s="8" t="s">
        <v>62</v>
      </c>
      <c r="G11" s="8" t="str">
        <f t="shared" si="1"/>
        <v>テーブルB</v>
      </c>
      <c r="H11" s="41"/>
      <c r="I11" s="41"/>
      <c r="J11" s="41"/>
      <c r="K11" s="8" t="s">
        <v>57</v>
      </c>
      <c r="L11" s="6"/>
      <c r="M11" s="6"/>
      <c r="N11" s="58" t="s">
        <v>23</v>
      </c>
      <c r="O11" s="42"/>
      <c r="P11" s="42"/>
      <c r="Q11" s="43"/>
      <c r="R11" s="8" t="s">
        <v>65</v>
      </c>
    </row>
    <row r="12" spans="1:18">
      <c r="B12" s="5">
        <f t="shared" si="0"/>
        <v>6</v>
      </c>
      <c r="C12" s="8" t="s">
        <v>60</v>
      </c>
      <c r="D12" s="8" t="s">
        <v>66</v>
      </c>
      <c r="E12" s="45">
        <v>0</v>
      </c>
      <c r="F12" s="8" t="s">
        <v>62</v>
      </c>
      <c r="G12" s="8" t="str">
        <f t="shared" si="1"/>
        <v>テーブルC</v>
      </c>
      <c r="H12" s="41"/>
      <c r="I12" s="41"/>
      <c r="J12" s="41"/>
      <c r="K12" s="8" t="s">
        <v>57</v>
      </c>
      <c r="L12" s="6"/>
      <c r="M12" s="6"/>
      <c r="N12" s="58" t="s">
        <v>23</v>
      </c>
      <c r="O12" s="42"/>
      <c r="P12" s="42"/>
      <c r="Q12" s="43"/>
      <c r="R12" s="8" t="s">
        <v>65</v>
      </c>
    </row>
    <row r="13" spans="1:18">
      <c r="B13" s="5">
        <f t="shared" si="0"/>
        <v>7</v>
      </c>
      <c r="C13" s="8" t="s">
        <v>60</v>
      </c>
      <c r="D13" s="8" t="s">
        <v>67</v>
      </c>
      <c r="E13" s="45">
        <v>0</v>
      </c>
      <c r="F13" s="8" t="s">
        <v>62</v>
      </c>
      <c r="G13" s="8" t="str">
        <f t="shared" si="1"/>
        <v>テーブルD</v>
      </c>
      <c r="H13" s="41"/>
      <c r="I13" s="41"/>
      <c r="J13" s="41"/>
      <c r="K13" s="8" t="s">
        <v>57</v>
      </c>
      <c r="L13" s="6"/>
      <c r="M13" s="6"/>
      <c r="N13" s="58" t="s">
        <v>23</v>
      </c>
      <c r="O13" s="42"/>
      <c r="P13" s="42"/>
      <c r="Q13" s="43"/>
      <c r="R13" s="8" t="s">
        <v>65</v>
      </c>
    </row>
    <row r="14" spans="1:18">
      <c r="B14" s="5">
        <f t="shared" si="0"/>
        <v>8</v>
      </c>
      <c r="C14" s="8" t="s">
        <v>60</v>
      </c>
      <c r="D14" s="8" t="s">
        <v>68</v>
      </c>
      <c r="E14" s="45">
        <v>0</v>
      </c>
      <c r="F14" s="8" t="s">
        <v>62</v>
      </c>
      <c r="G14" s="8" t="str">
        <f t="shared" si="1"/>
        <v>テーブルE</v>
      </c>
      <c r="H14" s="41"/>
      <c r="I14" s="41"/>
      <c r="J14" s="41"/>
      <c r="K14" s="8" t="s">
        <v>57</v>
      </c>
      <c r="L14" s="6"/>
      <c r="M14" s="6"/>
      <c r="N14" s="58" t="s">
        <v>23</v>
      </c>
      <c r="O14" s="42"/>
      <c r="P14" s="42"/>
      <c r="Q14" s="43"/>
      <c r="R14" s="8" t="s">
        <v>63</v>
      </c>
    </row>
    <row r="15" spans="1:18">
      <c r="B15" s="5">
        <f t="shared" si="0"/>
        <v>9</v>
      </c>
      <c r="C15" s="8" t="s">
        <v>60</v>
      </c>
      <c r="D15" s="8" t="s">
        <v>69</v>
      </c>
      <c r="E15" s="45">
        <v>0</v>
      </c>
      <c r="F15" s="8" t="s">
        <v>62</v>
      </c>
      <c r="G15" s="8" t="str">
        <f t="shared" si="1"/>
        <v>テーブルF</v>
      </c>
      <c r="H15" s="41"/>
      <c r="I15" s="41"/>
      <c r="J15" s="41"/>
      <c r="K15" s="8" t="s">
        <v>57</v>
      </c>
      <c r="L15" s="6"/>
      <c r="M15" s="6"/>
      <c r="N15" s="58" t="s">
        <v>23</v>
      </c>
      <c r="O15" s="42"/>
      <c r="P15" s="42"/>
      <c r="Q15" s="43"/>
      <c r="R15" s="8" t="s">
        <v>65</v>
      </c>
    </row>
    <row r="16" spans="1:18">
      <c r="B16" s="5">
        <f t="shared" si="0"/>
        <v>10</v>
      </c>
      <c r="C16" s="8" t="s">
        <v>60</v>
      </c>
      <c r="D16" s="8" t="s">
        <v>70</v>
      </c>
      <c r="E16" s="45">
        <v>0</v>
      </c>
      <c r="F16" s="8" t="s">
        <v>62</v>
      </c>
      <c r="G16" s="8" t="str">
        <f t="shared" si="1"/>
        <v>テーブルG</v>
      </c>
      <c r="H16" s="41"/>
      <c r="I16" s="41"/>
      <c r="J16" s="41"/>
      <c r="K16" s="8" t="s">
        <v>57</v>
      </c>
      <c r="L16" s="6"/>
      <c r="M16" s="6"/>
      <c r="N16" s="58" t="s">
        <v>23</v>
      </c>
      <c r="O16" s="42"/>
      <c r="P16" s="42"/>
      <c r="Q16" s="43"/>
      <c r="R16" s="8" t="s">
        <v>65</v>
      </c>
    </row>
    <row r="17" spans="2:18">
      <c r="B17" s="5">
        <f t="shared" si="0"/>
        <v>11</v>
      </c>
      <c r="C17" s="8" t="s">
        <v>60</v>
      </c>
      <c r="D17" s="8" t="s">
        <v>71</v>
      </c>
      <c r="E17" s="45">
        <v>0</v>
      </c>
      <c r="F17" s="8" t="s">
        <v>62</v>
      </c>
      <c r="G17" s="8" t="str">
        <f t="shared" si="1"/>
        <v>テーブルH</v>
      </c>
      <c r="H17" s="41"/>
      <c r="I17" s="41"/>
      <c r="J17" s="41"/>
      <c r="K17" s="8" t="s">
        <v>57</v>
      </c>
      <c r="L17" s="6"/>
      <c r="M17" s="6"/>
      <c r="N17" s="58" t="s">
        <v>23</v>
      </c>
      <c r="O17" s="42"/>
      <c r="P17" s="42"/>
      <c r="Q17" s="43"/>
      <c r="R17" s="8" t="s">
        <v>65</v>
      </c>
    </row>
    <row r="18" spans="2:18">
      <c r="B18" s="5">
        <f t="shared" si="0"/>
        <v>12</v>
      </c>
      <c r="C18" s="8" t="s">
        <v>60</v>
      </c>
      <c r="D18" s="8" t="s">
        <v>72</v>
      </c>
      <c r="E18" s="45">
        <v>0</v>
      </c>
      <c r="F18" s="8" t="s">
        <v>62</v>
      </c>
      <c r="G18" s="8" t="str">
        <f t="shared" si="1"/>
        <v>テーブルI</v>
      </c>
      <c r="H18" s="41"/>
      <c r="I18" s="41"/>
      <c r="J18" s="41"/>
      <c r="K18" s="8" t="s">
        <v>57</v>
      </c>
      <c r="L18" s="6"/>
      <c r="M18" s="6"/>
      <c r="N18" s="58" t="s">
        <v>23</v>
      </c>
      <c r="O18" s="42"/>
      <c r="P18" s="42"/>
      <c r="Q18" s="43"/>
      <c r="R18" s="8" t="s">
        <v>65</v>
      </c>
    </row>
    <row r="19" spans="2:18">
      <c r="B19" s="5">
        <f t="shared" si="0"/>
        <v>13</v>
      </c>
      <c r="C19" s="8" t="s">
        <v>60</v>
      </c>
      <c r="D19" s="8" t="s">
        <v>73</v>
      </c>
      <c r="E19" s="45">
        <v>0</v>
      </c>
      <c r="F19" s="8" t="s">
        <v>62</v>
      </c>
      <c r="G19" s="8" t="str">
        <f t="shared" si="1"/>
        <v>テーブルJ</v>
      </c>
      <c r="H19" s="41"/>
      <c r="I19" s="41"/>
      <c r="J19" s="41"/>
      <c r="K19" s="8" t="s">
        <v>57</v>
      </c>
      <c r="L19" s="6"/>
      <c r="M19" s="6"/>
      <c r="N19" s="58" t="s">
        <v>23</v>
      </c>
      <c r="O19" s="42"/>
      <c r="P19" s="42"/>
      <c r="Q19" s="43"/>
      <c r="R19" s="8" t="s">
        <v>65</v>
      </c>
    </row>
    <row r="20" spans="2:18">
      <c r="B20" s="5">
        <f t="shared" si="0"/>
        <v>14</v>
      </c>
      <c r="C20" s="55" t="s">
        <v>74</v>
      </c>
      <c r="D20" s="47"/>
      <c r="E20" s="48"/>
      <c r="F20" s="47"/>
      <c r="G20" s="47"/>
      <c r="H20" s="47"/>
      <c r="I20" s="47"/>
      <c r="J20" s="47"/>
      <c r="K20" s="49"/>
      <c r="L20" s="50"/>
      <c r="M20" s="50"/>
      <c r="N20" s="59"/>
      <c r="O20" s="52"/>
      <c r="P20" s="52"/>
      <c r="Q20" s="53"/>
      <c r="R20" s="54"/>
    </row>
    <row r="21" spans="2:18">
      <c r="B21" s="5">
        <f t="shared" si="0"/>
        <v>15</v>
      </c>
      <c r="C21" s="8" t="s">
        <v>75</v>
      </c>
      <c r="D21" s="8" t="s">
        <v>76</v>
      </c>
      <c r="E21" s="45">
        <v>0</v>
      </c>
      <c r="F21" s="8" t="s">
        <v>142</v>
      </c>
      <c r="G21" s="8" t="str">
        <f>"[TD12]"&amp;D21</f>
        <v>[TD12]ファイル.csv</v>
      </c>
      <c r="H21" s="41" t="s">
        <v>104</v>
      </c>
      <c r="I21" s="41"/>
      <c r="J21" s="41"/>
      <c r="K21" s="8" t="s">
        <v>77</v>
      </c>
      <c r="L21" s="6"/>
      <c r="M21" s="6"/>
      <c r="N21" s="58"/>
      <c r="O21" s="42"/>
      <c r="P21" s="42"/>
      <c r="Q21" s="43"/>
      <c r="R21" s="8" t="s">
        <v>78</v>
      </c>
    </row>
    <row r="22" spans="2:18">
      <c r="B22" s="5">
        <f t="shared" si="0"/>
        <v>16</v>
      </c>
      <c r="C22" s="55" t="s">
        <v>79</v>
      </c>
      <c r="D22" s="47"/>
      <c r="E22" s="48"/>
      <c r="F22" s="47"/>
      <c r="G22" s="47"/>
      <c r="H22" s="47"/>
      <c r="I22" s="47"/>
      <c r="J22" s="47"/>
      <c r="K22" s="49"/>
      <c r="L22" s="50"/>
      <c r="M22" s="50"/>
      <c r="N22" s="59"/>
      <c r="O22" s="52"/>
      <c r="P22" s="52"/>
      <c r="Q22" s="53"/>
      <c r="R22" s="54"/>
    </row>
    <row r="23" spans="2:18">
      <c r="B23" s="5">
        <f t="shared" si="0"/>
        <v>17</v>
      </c>
      <c r="C23" s="8" t="s">
        <v>80</v>
      </c>
      <c r="D23" s="8" t="str">
        <f t="shared" ref="D23:D32" si="2">D10</f>
        <v>テーブルA</v>
      </c>
      <c r="E23" s="45">
        <v>0</v>
      </c>
      <c r="F23" s="8" t="s">
        <v>80</v>
      </c>
      <c r="G23" s="8" t="str">
        <f t="shared" ref="G23:G32" si="3">D23</f>
        <v>テーブルA</v>
      </c>
      <c r="H23" s="41" t="s">
        <v>81</v>
      </c>
      <c r="I23" s="41" t="s">
        <v>82</v>
      </c>
      <c r="J23" s="41"/>
      <c r="K23" s="8" t="s">
        <v>83</v>
      </c>
      <c r="L23" s="6"/>
      <c r="M23" s="6"/>
      <c r="N23" s="58"/>
      <c r="O23" s="42"/>
      <c r="P23" s="42"/>
      <c r="Q23" s="43"/>
      <c r="R23" s="8" t="s">
        <v>84</v>
      </c>
    </row>
    <row r="24" spans="2:18">
      <c r="B24" s="5">
        <f t="shared" si="0"/>
        <v>18</v>
      </c>
      <c r="C24" s="8" t="s">
        <v>80</v>
      </c>
      <c r="D24" s="8" t="str">
        <f t="shared" si="2"/>
        <v>テーブルB</v>
      </c>
      <c r="E24" s="45">
        <v>0</v>
      </c>
      <c r="F24" s="8" t="s">
        <v>80</v>
      </c>
      <c r="G24" s="8" t="str">
        <f t="shared" si="3"/>
        <v>テーブルB</v>
      </c>
      <c r="H24" s="41" t="s">
        <v>81</v>
      </c>
      <c r="I24" s="41" t="s">
        <v>85</v>
      </c>
      <c r="J24" s="41"/>
      <c r="K24" s="8" t="s">
        <v>83</v>
      </c>
      <c r="L24" s="6"/>
      <c r="M24" s="6"/>
      <c r="N24" s="58"/>
      <c r="O24" s="42"/>
      <c r="P24" s="42"/>
      <c r="Q24" s="43"/>
      <c r="R24" s="8" t="s">
        <v>86</v>
      </c>
    </row>
    <row r="25" spans="2:18">
      <c r="B25" s="5">
        <f t="shared" si="0"/>
        <v>19</v>
      </c>
      <c r="C25" s="8" t="s">
        <v>80</v>
      </c>
      <c r="D25" s="8" t="str">
        <f t="shared" si="2"/>
        <v>テーブルC</v>
      </c>
      <c r="E25" s="45">
        <v>0</v>
      </c>
      <c r="F25" s="8" t="s">
        <v>80</v>
      </c>
      <c r="G25" s="8" t="str">
        <f t="shared" si="3"/>
        <v>テーブルC</v>
      </c>
      <c r="H25" s="41" t="s">
        <v>81</v>
      </c>
      <c r="I25" s="41" t="s">
        <v>87</v>
      </c>
      <c r="J25" s="41"/>
      <c r="K25" s="8" t="s">
        <v>83</v>
      </c>
      <c r="L25" s="6"/>
      <c r="M25" s="6"/>
      <c r="N25" s="58"/>
      <c r="O25" s="42"/>
      <c r="P25" s="42"/>
      <c r="Q25" s="43"/>
      <c r="R25" s="8" t="s">
        <v>88</v>
      </c>
    </row>
    <row r="26" spans="2:18">
      <c r="B26" s="5">
        <f t="shared" si="0"/>
        <v>20</v>
      </c>
      <c r="C26" s="8" t="s">
        <v>80</v>
      </c>
      <c r="D26" s="8" t="str">
        <f t="shared" si="2"/>
        <v>テーブルD</v>
      </c>
      <c r="E26" s="45">
        <v>0</v>
      </c>
      <c r="F26" s="8" t="s">
        <v>80</v>
      </c>
      <c r="G26" s="8" t="str">
        <f t="shared" si="3"/>
        <v>テーブルD</v>
      </c>
      <c r="H26" s="41" t="s">
        <v>81</v>
      </c>
      <c r="I26" s="41" t="s">
        <v>89</v>
      </c>
      <c r="J26" s="41"/>
      <c r="K26" s="8" t="s">
        <v>83</v>
      </c>
      <c r="L26" s="6"/>
      <c r="M26" s="6"/>
      <c r="N26" s="58"/>
      <c r="O26" s="42"/>
      <c r="P26" s="42"/>
      <c r="Q26" s="43"/>
      <c r="R26" s="8"/>
    </row>
    <row r="27" spans="2:18">
      <c r="B27" s="5">
        <f t="shared" si="0"/>
        <v>21</v>
      </c>
      <c r="C27" s="8" t="s">
        <v>80</v>
      </c>
      <c r="D27" s="8" t="str">
        <f t="shared" si="2"/>
        <v>テーブルE</v>
      </c>
      <c r="E27" s="45">
        <v>0</v>
      </c>
      <c r="F27" s="8" t="s">
        <v>80</v>
      </c>
      <c r="G27" s="8" t="str">
        <f t="shared" si="3"/>
        <v>テーブルE</v>
      </c>
      <c r="H27" s="41" t="s">
        <v>81</v>
      </c>
      <c r="I27" s="41" t="s">
        <v>90</v>
      </c>
      <c r="J27" s="41"/>
      <c r="K27" s="8" t="s">
        <v>83</v>
      </c>
      <c r="L27" s="6"/>
      <c r="M27" s="6"/>
      <c r="N27" s="58"/>
      <c r="O27" s="42"/>
      <c r="P27" s="42"/>
      <c r="Q27" s="43"/>
      <c r="R27" s="8" t="s">
        <v>84</v>
      </c>
    </row>
    <row r="28" spans="2:18">
      <c r="B28" s="5">
        <f t="shared" si="0"/>
        <v>22</v>
      </c>
      <c r="C28" s="8" t="s">
        <v>80</v>
      </c>
      <c r="D28" s="8" t="str">
        <f t="shared" si="2"/>
        <v>テーブルF</v>
      </c>
      <c r="E28" s="45">
        <v>0</v>
      </c>
      <c r="F28" s="8" t="s">
        <v>80</v>
      </c>
      <c r="G28" s="8" t="str">
        <f t="shared" si="3"/>
        <v>テーブルF</v>
      </c>
      <c r="H28" s="41" t="s">
        <v>81</v>
      </c>
      <c r="I28" s="41" t="s">
        <v>91</v>
      </c>
      <c r="J28" s="41"/>
      <c r="K28" s="8" t="s">
        <v>83</v>
      </c>
      <c r="L28" s="6"/>
      <c r="M28" s="6"/>
      <c r="N28" s="58"/>
      <c r="O28" s="42"/>
      <c r="P28" s="42"/>
      <c r="Q28" s="43"/>
      <c r="R28" s="8" t="s">
        <v>86</v>
      </c>
    </row>
    <row r="29" spans="2:18">
      <c r="B29" s="5">
        <f t="shared" si="0"/>
        <v>23</v>
      </c>
      <c r="C29" s="8" t="s">
        <v>80</v>
      </c>
      <c r="D29" s="8" t="str">
        <f t="shared" si="2"/>
        <v>テーブルG</v>
      </c>
      <c r="E29" s="45">
        <v>0</v>
      </c>
      <c r="F29" s="8" t="s">
        <v>80</v>
      </c>
      <c r="G29" s="8" t="str">
        <f t="shared" si="3"/>
        <v>テーブルG</v>
      </c>
      <c r="H29" s="41" t="s">
        <v>81</v>
      </c>
      <c r="I29" s="41" t="s">
        <v>92</v>
      </c>
      <c r="J29" s="41"/>
      <c r="K29" s="8" t="s">
        <v>83</v>
      </c>
      <c r="L29" s="6"/>
      <c r="M29" s="6"/>
      <c r="N29" s="58"/>
      <c r="O29" s="42"/>
      <c r="P29" s="42"/>
      <c r="Q29" s="43"/>
      <c r="R29" s="8" t="s">
        <v>88</v>
      </c>
    </row>
    <row r="30" spans="2:18">
      <c r="B30" s="5">
        <f t="shared" si="0"/>
        <v>24</v>
      </c>
      <c r="C30" s="8" t="s">
        <v>80</v>
      </c>
      <c r="D30" s="8" t="str">
        <f t="shared" si="2"/>
        <v>テーブルH</v>
      </c>
      <c r="E30" s="45">
        <v>0</v>
      </c>
      <c r="F30" s="8" t="s">
        <v>80</v>
      </c>
      <c r="G30" s="8" t="str">
        <f t="shared" si="3"/>
        <v>テーブルH</v>
      </c>
      <c r="H30" s="41" t="s">
        <v>81</v>
      </c>
      <c r="I30" s="41" t="s">
        <v>93</v>
      </c>
      <c r="J30" s="41"/>
      <c r="K30" s="8" t="s">
        <v>83</v>
      </c>
      <c r="L30" s="6"/>
      <c r="M30" s="6"/>
      <c r="N30" s="58"/>
      <c r="O30" s="42"/>
      <c r="P30" s="42"/>
      <c r="Q30" s="43"/>
      <c r="R30" s="8"/>
    </row>
    <row r="31" spans="2:18">
      <c r="B31" s="5">
        <f t="shared" si="0"/>
        <v>25</v>
      </c>
      <c r="C31" s="8" t="s">
        <v>80</v>
      </c>
      <c r="D31" s="8" t="str">
        <f t="shared" si="2"/>
        <v>テーブルI</v>
      </c>
      <c r="E31" s="45">
        <v>0</v>
      </c>
      <c r="F31" s="8" t="s">
        <v>80</v>
      </c>
      <c r="G31" s="8" t="str">
        <f t="shared" si="3"/>
        <v>テーブルI</v>
      </c>
      <c r="H31" s="41" t="s">
        <v>81</v>
      </c>
      <c r="I31" s="41" t="s">
        <v>94</v>
      </c>
      <c r="J31" s="41"/>
      <c r="K31" s="8" t="s">
        <v>83</v>
      </c>
      <c r="L31" s="6"/>
      <c r="M31" s="6"/>
      <c r="N31" s="58"/>
      <c r="O31" s="42"/>
      <c r="P31" s="42"/>
      <c r="Q31" s="43"/>
      <c r="R31" s="8" t="s">
        <v>88</v>
      </c>
    </row>
    <row r="32" spans="2:18">
      <c r="B32" s="5">
        <f t="shared" si="0"/>
        <v>26</v>
      </c>
      <c r="C32" s="8" t="s">
        <v>80</v>
      </c>
      <c r="D32" s="8" t="str">
        <f t="shared" si="2"/>
        <v>テーブルJ</v>
      </c>
      <c r="E32" s="45">
        <v>0</v>
      </c>
      <c r="F32" s="8" t="s">
        <v>80</v>
      </c>
      <c r="G32" s="8" t="str">
        <f t="shared" si="3"/>
        <v>テーブルJ</v>
      </c>
      <c r="H32" s="41" t="s">
        <v>81</v>
      </c>
      <c r="I32" s="41" t="s">
        <v>95</v>
      </c>
      <c r="J32" s="41"/>
      <c r="K32" s="8" t="s">
        <v>83</v>
      </c>
      <c r="L32" s="6"/>
      <c r="M32" s="6"/>
      <c r="N32" s="58"/>
      <c r="O32" s="42"/>
      <c r="P32" s="42"/>
      <c r="Q32" s="43"/>
      <c r="R32" s="8"/>
    </row>
    <row r="34" spans="1:18" ht="24.75">
      <c r="A34" s="7" t="s">
        <v>22</v>
      </c>
      <c r="B34" s="10" t="s">
        <v>96</v>
      </c>
      <c r="C34" s="10"/>
      <c r="D34" s="2"/>
      <c r="E34" s="2"/>
      <c r="F34" s="16"/>
      <c r="G34" s="2"/>
      <c r="H34" s="2"/>
      <c r="I34" s="2"/>
      <c r="J34" s="2"/>
      <c r="K34" s="2"/>
      <c r="L34" s="2"/>
      <c r="M34" s="2"/>
      <c r="N34" s="2"/>
      <c r="O34" s="2"/>
      <c r="P34" s="2"/>
      <c r="Q34" s="2"/>
      <c r="R34" s="56"/>
    </row>
    <row r="36" spans="1:18">
      <c r="C36" s="1" t="s">
        <v>97</v>
      </c>
    </row>
    <row r="37" spans="1:18">
      <c r="C37" s="1" t="s">
        <v>98</v>
      </c>
    </row>
    <row r="40" spans="1:18">
      <c r="C40" s="1" t="s">
        <v>99</v>
      </c>
    </row>
    <row r="41" spans="1:18">
      <c r="C41" s="1" t="s">
        <v>100</v>
      </c>
    </row>
    <row r="42" spans="1:18">
      <c r="C42" s="1" t="s">
        <v>101</v>
      </c>
    </row>
    <row r="43" spans="1:18">
      <c r="C43" s="1" t="s">
        <v>102</v>
      </c>
    </row>
    <row r="44" spans="1:18">
      <c r="C44" s="1" t="s">
        <v>103</v>
      </c>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43C2E-0BC8-470B-B8B0-9661A461028B}">
  <dimension ref="A1:R22"/>
  <sheetViews>
    <sheetView showGridLines="0" zoomScale="85" zoomScaleNormal="85" workbookViewId="0">
      <pane xSplit="2" ySplit="6" topLeftCell="C7" activePane="bottomRight" state="frozen"/>
      <selection activeCell="N21" sqref="N21"/>
      <selection pane="topRight" activeCell="N21" sqref="N21"/>
      <selection pane="bottomLeft" activeCell="N21" sqref="N21"/>
      <selection pane="bottomRight" activeCell="N21" sqref="N21"/>
    </sheetView>
  </sheetViews>
  <sheetFormatPr defaultRowHeight="18.75"/>
  <cols>
    <col min="1" max="1" width="5.75" style="1" customWidth="1"/>
    <col min="2" max="2" width="4.125" style="1" customWidth="1"/>
    <col min="3" max="3" width="35.75" style="1" customWidth="1"/>
    <col min="4" max="4" width="31.375" style="1" customWidth="1"/>
    <col min="5" max="5" width="7.375" style="1" bestFit="1" customWidth="1"/>
    <col min="6" max="6" width="29.375" style="1" customWidth="1"/>
    <col min="7" max="7" width="39.875" style="1" customWidth="1"/>
    <col min="8" max="8" width="31.5" style="1" customWidth="1"/>
    <col min="9" max="13" width="11.875" style="1" customWidth="1"/>
    <col min="14" max="14" width="10.125" style="1" bestFit="1" customWidth="1"/>
    <col min="15" max="16" width="11.875" style="1" customWidth="1"/>
    <col min="17" max="17" width="8.25" style="1" customWidth="1"/>
    <col min="18" max="18" width="48.75" style="1" customWidth="1"/>
    <col min="19" max="19" width="17" style="1" customWidth="1"/>
    <col min="20" max="16384" width="9" style="1"/>
  </cols>
  <sheetData>
    <row r="1" spans="1:18" s="9" customFormat="1" ht="8.25" customHeight="1">
      <c r="D1" s="7" t="s">
        <v>32</v>
      </c>
      <c r="E1" s="7"/>
    </row>
    <row r="2" spans="1:18" ht="24.75">
      <c r="B2" s="10" t="s">
        <v>33</v>
      </c>
      <c r="C2" s="2"/>
      <c r="D2" s="2" t="str" cm="1">
        <f t="array" aca="1" ref="D2" ca="1">RIGHT(CELL("filename",A1),LEN(CELL("filename",A1))-FIND("]",CELL("filename",A1)))</f>
        <v>2</v>
      </c>
      <c r="E2" s="2"/>
      <c r="F2" s="2"/>
      <c r="G2" s="2"/>
      <c r="H2" s="2"/>
      <c r="I2" s="2"/>
      <c r="J2" s="2"/>
      <c r="K2" s="2"/>
      <c r="L2" s="2"/>
      <c r="M2" s="2"/>
      <c r="N2" s="2"/>
      <c r="O2" s="2"/>
      <c r="P2" s="2"/>
      <c r="Q2" s="2"/>
      <c r="R2" s="2"/>
    </row>
    <row r="3" spans="1:18" s="4" customFormat="1">
      <c r="A3" s="7" t="s">
        <v>34</v>
      </c>
      <c r="B3" s="2" t="s">
        <v>35</v>
      </c>
      <c r="C3" s="2"/>
      <c r="D3" s="3" t="s">
        <v>24</v>
      </c>
      <c r="E3" s="3"/>
      <c r="F3" s="3"/>
      <c r="G3" s="3"/>
      <c r="H3" s="3"/>
      <c r="I3" s="3"/>
      <c r="J3" s="3"/>
      <c r="K3" s="3"/>
      <c r="L3" s="3"/>
      <c r="M3" s="3"/>
      <c r="N3" s="3"/>
      <c r="O3" s="3"/>
      <c r="P3" s="3"/>
      <c r="Q3" s="3"/>
      <c r="R3" s="3"/>
    </row>
    <row r="4" spans="1:18" s="4" customFormat="1">
      <c r="A4" s="7" t="s">
        <v>37</v>
      </c>
      <c r="B4" s="2" t="s">
        <v>20</v>
      </c>
      <c r="C4" s="2"/>
      <c r="D4" s="3" t="s">
        <v>2</v>
      </c>
      <c r="E4" s="3"/>
      <c r="F4" s="3"/>
      <c r="G4" s="3"/>
      <c r="H4" s="3"/>
      <c r="I4" s="3"/>
      <c r="J4" s="3"/>
      <c r="K4" s="3"/>
      <c r="L4" s="3"/>
      <c r="M4" s="3"/>
      <c r="N4" s="3"/>
      <c r="O4" s="3"/>
      <c r="P4" s="3"/>
      <c r="Q4" s="3"/>
      <c r="R4" s="3"/>
    </row>
    <row r="5" spans="1:18" s="4" customFormat="1">
      <c r="A5" s="7" t="s">
        <v>39</v>
      </c>
      <c r="B5" s="2" t="s">
        <v>21</v>
      </c>
      <c r="C5" s="2"/>
      <c r="D5" s="3" t="str">
        <f>実行順!E1&amp;"(2/3 実働編)"</f>
        <v>雛形107(2/3 実働編)</v>
      </c>
      <c r="E5" s="3"/>
      <c r="F5" s="3"/>
      <c r="G5" s="3"/>
      <c r="H5" s="3"/>
      <c r="I5" s="3"/>
      <c r="J5" s="3"/>
      <c r="K5" s="3"/>
      <c r="L5" s="3"/>
      <c r="M5" s="3"/>
      <c r="N5" s="3"/>
      <c r="O5" s="3"/>
      <c r="P5" s="3"/>
      <c r="Q5" s="3"/>
      <c r="R5" s="3"/>
    </row>
    <row r="6" spans="1:18">
      <c r="A6" s="7" t="s">
        <v>11</v>
      </c>
      <c r="B6" s="11" t="s">
        <v>41</v>
      </c>
      <c r="C6" s="11" t="s">
        <v>42</v>
      </c>
      <c r="D6" s="11" t="s">
        <v>105</v>
      </c>
      <c r="E6" s="11" t="s">
        <v>44</v>
      </c>
      <c r="F6" s="14" t="s">
        <v>45</v>
      </c>
      <c r="G6" s="14" t="s">
        <v>46</v>
      </c>
      <c r="H6" s="14" t="s">
        <v>47</v>
      </c>
      <c r="I6" s="14" t="s">
        <v>48</v>
      </c>
      <c r="J6" s="15" t="s">
        <v>49</v>
      </c>
      <c r="K6" s="11" t="s">
        <v>50</v>
      </c>
      <c r="L6" s="11" t="s">
        <v>51</v>
      </c>
      <c r="M6" s="11" t="s">
        <v>295</v>
      </c>
      <c r="N6" s="11" t="s">
        <v>296</v>
      </c>
      <c r="O6" s="11" t="s">
        <v>17</v>
      </c>
      <c r="P6" s="11" t="s">
        <v>18</v>
      </c>
      <c r="Q6" s="11" t="s">
        <v>52</v>
      </c>
      <c r="R6" s="11" t="s">
        <v>53</v>
      </c>
    </row>
    <row r="7" spans="1:18">
      <c r="B7" s="5">
        <f t="shared" ref="B7:B9" si="0">ROW()-6</f>
        <v>1</v>
      </c>
      <c r="C7" s="8" t="s">
        <v>106</v>
      </c>
      <c r="D7" s="8" t="s">
        <v>107</v>
      </c>
      <c r="E7" s="45">
        <v>1</v>
      </c>
      <c r="F7" s="44" t="s">
        <v>293</v>
      </c>
      <c r="G7" s="8">
        <v>108</v>
      </c>
      <c r="H7" s="8">
        <f>60*60*3</f>
        <v>10800</v>
      </c>
      <c r="I7" s="8"/>
      <c r="J7" s="41"/>
      <c r="K7" s="44" t="s">
        <v>108</v>
      </c>
      <c r="L7" s="8"/>
      <c r="M7" s="8"/>
      <c r="N7" s="58" t="s">
        <v>23</v>
      </c>
      <c r="O7" s="12"/>
      <c r="P7" s="12"/>
      <c r="Q7" s="13"/>
      <c r="R7" s="8" t="s">
        <v>109</v>
      </c>
    </row>
    <row r="8" spans="1:18">
      <c r="B8" s="5">
        <f t="shared" si="0"/>
        <v>2</v>
      </c>
      <c r="C8" s="8" t="s">
        <v>110</v>
      </c>
      <c r="D8" s="8" t="s">
        <v>111</v>
      </c>
      <c r="E8" s="45">
        <v>1</v>
      </c>
      <c r="F8" s="8" t="s">
        <v>291</v>
      </c>
      <c r="G8" s="8"/>
      <c r="H8" s="8"/>
      <c r="I8" s="8"/>
      <c r="J8" s="41"/>
      <c r="K8" s="8" t="s">
        <v>112</v>
      </c>
      <c r="L8" s="8"/>
      <c r="M8" s="8"/>
      <c r="N8" s="58" t="s">
        <v>23</v>
      </c>
      <c r="O8" s="12"/>
      <c r="P8" s="12"/>
      <c r="Q8" s="13"/>
      <c r="R8" s="8" t="s">
        <v>113</v>
      </c>
    </row>
    <row r="9" spans="1:18">
      <c r="B9" s="5">
        <f t="shared" si="0"/>
        <v>3</v>
      </c>
      <c r="C9" s="8" t="s">
        <v>110</v>
      </c>
      <c r="D9" s="8" t="s">
        <v>111</v>
      </c>
      <c r="E9" s="45">
        <v>1</v>
      </c>
      <c r="F9" s="8" t="s">
        <v>292</v>
      </c>
      <c r="G9" s="8"/>
      <c r="H9" s="8"/>
      <c r="I9" s="8"/>
      <c r="J9" s="41"/>
      <c r="K9" s="8" t="s">
        <v>114</v>
      </c>
      <c r="L9" s="8"/>
      <c r="M9" s="8"/>
      <c r="N9" s="58" t="s">
        <v>23</v>
      </c>
      <c r="O9" s="12"/>
      <c r="P9" s="12"/>
      <c r="Q9" s="13"/>
      <c r="R9" s="8" t="s">
        <v>65</v>
      </c>
    </row>
    <row r="11" spans="1:18">
      <c r="A11" s="1" t="s">
        <v>22</v>
      </c>
      <c r="B11" s="1" t="s">
        <v>96</v>
      </c>
    </row>
    <row r="12" spans="1:18" ht="24.75">
      <c r="A12" s="7"/>
      <c r="B12" s="10"/>
      <c r="C12" s="10"/>
      <c r="D12" s="2"/>
      <c r="E12" s="2"/>
      <c r="F12" s="16"/>
      <c r="G12" s="2"/>
      <c r="H12" s="2"/>
      <c r="I12" s="2"/>
      <c r="J12" s="2"/>
      <c r="K12" s="2"/>
      <c r="L12" s="2"/>
      <c r="M12" s="2"/>
      <c r="N12" s="2"/>
      <c r="O12" s="2"/>
      <c r="P12" s="2"/>
      <c r="Q12" s="2"/>
      <c r="R12" s="2"/>
    </row>
    <row r="13" spans="1:18">
      <c r="C13" s="1" t="s">
        <v>97</v>
      </c>
    </row>
    <row r="14" spans="1:18">
      <c r="C14" s="1" t="s">
        <v>98</v>
      </c>
    </row>
    <row r="18" spans="3:3">
      <c r="C18" s="1" t="s">
        <v>99</v>
      </c>
    </row>
    <row r="19" spans="3:3">
      <c r="C19" s="1" t="s">
        <v>100</v>
      </c>
    </row>
    <row r="20" spans="3:3">
      <c r="C20" s="1" t="s">
        <v>101</v>
      </c>
    </row>
    <row r="21" spans="3:3">
      <c r="C21" s="1" t="s">
        <v>102</v>
      </c>
    </row>
    <row r="22" spans="3:3">
      <c r="C22" s="1" t="s">
        <v>103</v>
      </c>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64C1C-8193-4299-80EF-E7F1A4C8F318}">
  <dimension ref="A1:R32"/>
  <sheetViews>
    <sheetView showGridLines="0" zoomScale="85" zoomScaleNormal="85" workbookViewId="0">
      <pane xSplit="2" ySplit="6" topLeftCell="C7" activePane="bottomRight" state="frozen"/>
      <selection activeCell="N21" sqref="N21"/>
      <selection pane="topRight" activeCell="N21" sqref="N21"/>
      <selection pane="bottomLeft" activeCell="N21" sqref="N21"/>
      <selection pane="bottomRight" activeCell="N21" sqref="N21"/>
    </sheetView>
  </sheetViews>
  <sheetFormatPr defaultRowHeight="18.75"/>
  <cols>
    <col min="1" max="1" width="1.625" style="1" customWidth="1"/>
    <col min="2" max="2" width="4.125" style="1" customWidth="1"/>
    <col min="3" max="4" width="22.25" style="1" customWidth="1"/>
    <col min="5" max="5" width="7.375" style="1" bestFit="1" customWidth="1"/>
    <col min="6" max="6" width="29.375" style="1" customWidth="1"/>
    <col min="7" max="7" width="39.875" style="1" customWidth="1"/>
    <col min="8" max="8" width="31.5" style="1" customWidth="1"/>
    <col min="9" max="13" width="11.875" style="1" customWidth="1"/>
    <col min="14" max="14" width="10.125" style="1" bestFit="1" customWidth="1"/>
    <col min="15" max="16" width="11.875" style="1" customWidth="1"/>
    <col min="17" max="17" width="8.25" style="1" customWidth="1"/>
    <col min="18" max="18" width="19.375" style="1" customWidth="1"/>
    <col min="19" max="19" width="17" style="1" customWidth="1"/>
    <col min="20" max="16384" width="9" style="1"/>
  </cols>
  <sheetData>
    <row r="1" spans="1:18" s="9" customFormat="1" ht="8.25" customHeight="1">
      <c r="D1" s="7" t="s">
        <v>32</v>
      </c>
      <c r="E1" s="7"/>
    </row>
    <row r="2" spans="1:18" ht="24.75">
      <c r="B2" s="10" t="s">
        <v>33</v>
      </c>
      <c r="C2" s="2"/>
      <c r="D2" s="2" t="str" cm="1">
        <f t="array" aca="1" ref="D2" ca="1">RIGHT(CELL("filename",A1),LEN(CELL("filename",A1))-FIND("]",CELL("filename",A1)))</f>
        <v>3</v>
      </c>
      <c r="E2" s="2"/>
      <c r="F2" s="2"/>
      <c r="G2" s="2"/>
      <c r="H2" s="2"/>
      <c r="I2" s="2"/>
      <c r="J2" s="2"/>
      <c r="K2" s="2"/>
      <c r="L2" s="2"/>
      <c r="M2" s="2"/>
      <c r="N2" s="2"/>
      <c r="O2" s="2"/>
      <c r="P2" s="2"/>
      <c r="Q2" s="2"/>
      <c r="R2" s="2"/>
    </row>
    <row r="3" spans="1:18" s="4" customFormat="1">
      <c r="A3" s="7" t="s">
        <v>34</v>
      </c>
      <c r="B3" s="2" t="s">
        <v>35</v>
      </c>
      <c r="C3" s="2"/>
      <c r="D3" s="3" t="s">
        <v>24</v>
      </c>
      <c r="E3" s="3"/>
      <c r="F3" s="3"/>
      <c r="G3" s="3" t="s">
        <v>36</v>
      </c>
      <c r="H3" s="3"/>
      <c r="I3" s="3"/>
      <c r="J3" s="3"/>
      <c r="K3" s="3"/>
      <c r="L3" s="3"/>
      <c r="M3" s="3"/>
      <c r="N3" s="3"/>
      <c r="O3" s="3"/>
      <c r="P3" s="3"/>
      <c r="Q3" s="3"/>
      <c r="R3" s="3"/>
    </row>
    <row r="4" spans="1:18" s="4" customFormat="1">
      <c r="A4" s="7" t="s">
        <v>37</v>
      </c>
      <c r="B4" s="2" t="s">
        <v>20</v>
      </c>
      <c r="C4" s="2"/>
      <c r="D4" s="3" t="s">
        <v>27</v>
      </c>
      <c r="E4" s="3"/>
      <c r="F4" s="3"/>
      <c r="G4" s="3" t="s">
        <v>38</v>
      </c>
      <c r="H4" s="3"/>
      <c r="I4" s="3"/>
      <c r="J4" s="3"/>
      <c r="K4" s="3"/>
      <c r="L4" s="3"/>
      <c r="M4" s="3"/>
      <c r="N4" s="3"/>
      <c r="O4" s="3"/>
      <c r="P4" s="3"/>
      <c r="Q4" s="3"/>
      <c r="R4" s="3"/>
    </row>
    <row r="5" spans="1:18" s="4" customFormat="1">
      <c r="A5" s="7" t="s">
        <v>39</v>
      </c>
      <c r="B5" s="2" t="s">
        <v>21</v>
      </c>
      <c r="C5" s="2"/>
      <c r="D5" s="3" t="str">
        <f>実行順!E1&amp;"(3/3)"</f>
        <v>雛形107(3/3)</v>
      </c>
      <c r="E5" s="3"/>
      <c r="F5" s="3"/>
      <c r="G5" s="3" t="s">
        <v>40</v>
      </c>
      <c r="H5" s="3"/>
      <c r="I5" s="3"/>
      <c r="J5" s="3"/>
      <c r="K5" s="3"/>
      <c r="L5" s="3"/>
      <c r="M5" s="3"/>
      <c r="N5" s="3"/>
      <c r="O5" s="3"/>
      <c r="P5" s="3"/>
      <c r="Q5" s="3"/>
      <c r="R5" s="3"/>
    </row>
    <row r="6" spans="1:18">
      <c r="A6" s="7" t="s">
        <v>11</v>
      </c>
      <c r="B6" s="11" t="s">
        <v>41</v>
      </c>
      <c r="C6" s="11" t="s">
        <v>42</v>
      </c>
      <c r="D6" s="11" t="s">
        <v>43</v>
      </c>
      <c r="E6" s="11" t="s">
        <v>44</v>
      </c>
      <c r="F6" s="14" t="s">
        <v>45</v>
      </c>
      <c r="G6" s="14" t="s">
        <v>46</v>
      </c>
      <c r="H6" s="14" t="s">
        <v>47</v>
      </c>
      <c r="I6" s="14" t="s">
        <v>48</v>
      </c>
      <c r="J6" s="15" t="s">
        <v>49</v>
      </c>
      <c r="K6" s="11" t="s">
        <v>50</v>
      </c>
      <c r="L6" s="11" t="s">
        <v>51</v>
      </c>
      <c r="M6" s="11" t="s">
        <v>295</v>
      </c>
      <c r="N6" s="11" t="s">
        <v>296</v>
      </c>
      <c r="O6" s="11" t="s">
        <v>17</v>
      </c>
      <c r="P6" s="11" t="s">
        <v>18</v>
      </c>
      <c r="Q6" s="11" t="s">
        <v>52</v>
      </c>
      <c r="R6" s="11" t="s">
        <v>53</v>
      </c>
    </row>
    <row r="7" spans="1:18">
      <c r="B7" s="5">
        <f t="shared" ref="B7:B19" si="0">ROW()-6</f>
        <v>1</v>
      </c>
      <c r="C7" s="55" t="s">
        <v>115</v>
      </c>
      <c r="D7" s="47"/>
      <c r="E7" s="48"/>
      <c r="F7" s="47"/>
      <c r="G7" s="47"/>
      <c r="H7" s="47"/>
      <c r="I7" s="47"/>
      <c r="J7" s="47"/>
      <c r="K7" s="49"/>
      <c r="L7" s="50"/>
      <c r="M7" s="50"/>
      <c r="N7" s="51"/>
      <c r="O7" s="52"/>
      <c r="P7" s="52"/>
      <c r="Q7" s="53"/>
      <c r="R7" s="54"/>
    </row>
    <row r="8" spans="1:18">
      <c r="B8" s="5">
        <f t="shared" si="0"/>
        <v>2</v>
      </c>
      <c r="C8" s="8" t="s">
        <v>116</v>
      </c>
      <c r="D8" s="8">
        <v>108</v>
      </c>
      <c r="E8" s="45">
        <v>0</v>
      </c>
      <c r="F8" s="8" t="s">
        <v>283</v>
      </c>
      <c r="G8" s="8">
        <f>D8</f>
        <v>108</v>
      </c>
      <c r="H8" s="8" t="s">
        <v>117</v>
      </c>
      <c r="I8" s="8" t="str">
        <f>",1,"&amp;'1'!B8</f>
        <v>,1,2</v>
      </c>
      <c r="J8" s="41"/>
      <c r="K8" s="44" t="s">
        <v>118</v>
      </c>
      <c r="L8" s="8"/>
      <c r="M8" s="8"/>
      <c r="N8" s="58" t="s">
        <v>26</v>
      </c>
      <c r="O8" s="12"/>
      <c r="P8" s="12"/>
      <c r="Q8" s="13"/>
      <c r="R8" s="8" t="s">
        <v>119</v>
      </c>
    </row>
    <row r="9" spans="1:18">
      <c r="B9" s="5">
        <f t="shared" si="0"/>
        <v>3</v>
      </c>
      <c r="C9" s="55" t="s">
        <v>120</v>
      </c>
      <c r="D9" s="47"/>
      <c r="E9" s="48"/>
      <c r="F9" s="47"/>
      <c r="G9" s="47"/>
      <c r="H9" s="47"/>
      <c r="I9" s="47"/>
      <c r="J9" s="47"/>
      <c r="K9" s="49"/>
      <c r="L9" s="50"/>
      <c r="M9" s="50"/>
      <c r="N9" s="59"/>
      <c r="O9" s="52"/>
      <c r="P9" s="52"/>
      <c r="Q9" s="53"/>
      <c r="R9" s="54"/>
    </row>
    <row r="10" spans="1:18">
      <c r="B10" s="5">
        <f t="shared" si="0"/>
        <v>4</v>
      </c>
      <c r="C10" s="8" t="s">
        <v>121</v>
      </c>
      <c r="D10" s="8" t="s">
        <v>61</v>
      </c>
      <c r="E10" s="45">
        <v>0</v>
      </c>
      <c r="F10" s="8" t="s">
        <v>122</v>
      </c>
      <c r="G10" s="8" t="str">
        <f t="shared" ref="G10:G19" si="1">D10</f>
        <v>テーブルA</v>
      </c>
      <c r="H10" s="8" t="s">
        <v>117</v>
      </c>
      <c r="I10" s="8" t="str">
        <f>",1,"&amp;'1'!B10</f>
        <v>,1,4</v>
      </c>
      <c r="J10" s="41"/>
      <c r="K10" s="44" t="s">
        <v>118</v>
      </c>
      <c r="L10" s="8"/>
      <c r="M10" s="8"/>
      <c r="N10" s="58" t="s">
        <v>26</v>
      </c>
      <c r="O10" s="12"/>
      <c r="P10" s="12"/>
      <c r="Q10" s="13"/>
      <c r="R10" s="8"/>
    </row>
    <row r="11" spans="1:18">
      <c r="B11" s="5">
        <f t="shared" si="0"/>
        <v>5</v>
      </c>
      <c r="C11" s="8" t="s">
        <v>121</v>
      </c>
      <c r="D11" s="8" t="s">
        <v>64</v>
      </c>
      <c r="E11" s="45">
        <v>0</v>
      </c>
      <c r="F11" s="8" t="s">
        <v>122</v>
      </c>
      <c r="G11" s="8" t="str">
        <f t="shared" si="1"/>
        <v>テーブルB</v>
      </c>
      <c r="H11" s="8" t="s">
        <v>117</v>
      </c>
      <c r="I11" s="8" t="str">
        <f>",1,"&amp;'1'!B11</f>
        <v>,1,5</v>
      </c>
      <c r="J11" s="41"/>
      <c r="K11" s="44" t="s">
        <v>118</v>
      </c>
      <c r="L11" s="8"/>
      <c r="M11" s="8"/>
      <c r="N11" s="58" t="s">
        <v>26</v>
      </c>
      <c r="O11" s="12"/>
      <c r="P11" s="12"/>
      <c r="Q11" s="13"/>
      <c r="R11" s="8"/>
    </row>
    <row r="12" spans="1:18">
      <c r="B12" s="5">
        <f t="shared" si="0"/>
        <v>6</v>
      </c>
      <c r="C12" s="8" t="s">
        <v>121</v>
      </c>
      <c r="D12" s="8" t="s">
        <v>66</v>
      </c>
      <c r="E12" s="45">
        <v>0</v>
      </c>
      <c r="F12" s="8" t="s">
        <v>122</v>
      </c>
      <c r="G12" s="8" t="str">
        <f t="shared" si="1"/>
        <v>テーブルC</v>
      </c>
      <c r="H12" s="8" t="s">
        <v>117</v>
      </c>
      <c r="I12" s="8" t="str">
        <f>",1,"&amp;'1'!B12</f>
        <v>,1,6</v>
      </c>
      <c r="J12" s="41"/>
      <c r="K12" s="44" t="s">
        <v>118</v>
      </c>
      <c r="L12" s="8"/>
      <c r="M12" s="8"/>
      <c r="N12" s="58" t="s">
        <v>26</v>
      </c>
      <c r="O12" s="12"/>
      <c r="P12" s="12"/>
      <c r="Q12" s="13"/>
      <c r="R12" s="8"/>
    </row>
    <row r="13" spans="1:18">
      <c r="B13" s="5">
        <f t="shared" si="0"/>
        <v>7</v>
      </c>
      <c r="C13" s="8" t="s">
        <v>121</v>
      </c>
      <c r="D13" s="8" t="s">
        <v>67</v>
      </c>
      <c r="E13" s="45">
        <v>0</v>
      </c>
      <c r="F13" s="8" t="s">
        <v>122</v>
      </c>
      <c r="G13" s="8" t="str">
        <f t="shared" si="1"/>
        <v>テーブルD</v>
      </c>
      <c r="H13" s="8" t="s">
        <v>117</v>
      </c>
      <c r="I13" s="8" t="str">
        <f>",1,"&amp;'1'!B13</f>
        <v>,1,7</v>
      </c>
      <c r="J13" s="41"/>
      <c r="K13" s="44" t="s">
        <v>118</v>
      </c>
      <c r="L13" s="8"/>
      <c r="M13" s="8"/>
      <c r="N13" s="58" t="s">
        <v>26</v>
      </c>
      <c r="O13" s="12"/>
      <c r="P13" s="12"/>
      <c r="Q13" s="13"/>
      <c r="R13" s="8"/>
    </row>
    <row r="14" spans="1:18">
      <c r="B14" s="5">
        <f t="shared" si="0"/>
        <v>8</v>
      </c>
      <c r="C14" s="8" t="s">
        <v>121</v>
      </c>
      <c r="D14" s="8" t="s">
        <v>68</v>
      </c>
      <c r="E14" s="45">
        <v>0</v>
      </c>
      <c r="F14" s="8" t="s">
        <v>122</v>
      </c>
      <c r="G14" s="8" t="str">
        <f t="shared" si="1"/>
        <v>テーブルE</v>
      </c>
      <c r="H14" s="8" t="s">
        <v>117</v>
      </c>
      <c r="I14" s="8" t="str">
        <f>",1,"&amp;'1'!B14</f>
        <v>,1,8</v>
      </c>
      <c r="J14" s="41"/>
      <c r="K14" s="44" t="s">
        <v>118</v>
      </c>
      <c r="L14" s="8"/>
      <c r="M14" s="8"/>
      <c r="N14" s="58" t="s">
        <v>26</v>
      </c>
      <c r="O14" s="12"/>
      <c r="P14" s="12"/>
      <c r="Q14" s="13"/>
      <c r="R14" s="8"/>
    </row>
    <row r="15" spans="1:18">
      <c r="B15" s="5">
        <f t="shared" si="0"/>
        <v>9</v>
      </c>
      <c r="C15" s="8" t="s">
        <v>121</v>
      </c>
      <c r="D15" s="8" t="s">
        <v>69</v>
      </c>
      <c r="E15" s="45">
        <v>0</v>
      </c>
      <c r="F15" s="8" t="s">
        <v>122</v>
      </c>
      <c r="G15" s="8" t="str">
        <f t="shared" si="1"/>
        <v>テーブルF</v>
      </c>
      <c r="H15" s="8" t="s">
        <v>117</v>
      </c>
      <c r="I15" s="8" t="str">
        <f>",1,"&amp;'1'!B15</f>
        <v>,1,9</v>
      </c>
      <c r="J15" s="41"/>
      <c r="K15" s="44" t="s">
        <v>118</v>
      </c>
      <c r="L15" s="8"/>
      <c r="M15" s="8"/>
      <c r="N15" s="58" t="s">
        <v>26</v>
      </c>
      <c r="O15" s="12"/>
      <c r="P15" s="12"/>
      <c r="Q15" s="13"/>
      <c r="R15" s="8"/>
    </row>
    <row r="16" spans="1:18">
      <c r="B16" s="5">
        <f t="shared" si="0"/>
        <v>10</v>
      </c>
      <c r="C16" s="8" t="s">
        <v>121</v>
      </c>
      <c r="D16" s="8" t="s">
        <v>70</v>
      </c>
      <c r="E16" s="45">
        <v>0</v>
      </c>
      <c r="F16" s="8" t="s">
        <v>122</v>
      </c>
      <c r="G16" s="8" t="str">
        <f t="shared" si="1"/>
        <v>テーブルG</v>
      </c>
      <c r="H16" s="8" t="s">
        <v>117</v>
      </c>
      <c r="I16" s="8" t="str">
        <f>",1,"&amp;'1'!B16</f>
        <v>,1,10</v>
      </c>
      <c r="J16" s="41"/>
      <c r="K16" s="44" t="s">
        <v>118</v>
      </c>
      <c r="L16" s="8"/>
      <c r="M16" s="8"/>
      <c r="N16" s="58" t="s">
        <v>26</v>
      </c>
      <c r="O16" s="12"/>
      <c r="P16" s="12"/>
      <c r="Q16" s="13"/>
      <c r="R16" s="8"/>
    </row>
    <row r="17" spans="1:18">
      <c r="B17" s="5">
        <f t="shared" si="0"/>
        <v>11</v>
      </c>
      <c r="C17" s="8" t="s">
        <v>121</v>
      </c>
      <c r="D17" s="8" t="s">
        <v>71</v>
      </c>
      <c r="E17" s="45">
        <v>0</v>
      </c>
      <c r="F17" s="8" t="s">
        <v>122</v>
      </c>
      <c r="G17" s="8" t="str">
        <f t="shared" si="1"/>
        <v>テーブルH</v>
      </c>
      <c r="H17" s="8" t="s">
        <v>117</v>
      </c>
      <c r="I17" s="8" t="str">
        <f>",1,"&amp;'1'!B17</f>
        <v>,1,11</v>
      </c>
      <c r="J17" s="41"/>
      <c r="K17" s="44" t="s">
        <v>118</v>
      </c>
      <c r="L17" s="8"/>
      <c r="M17" s="8"/>
      <c r="N17" s="58" t="s">
        <v>26</v>
      </c>
      <c r="O17" s="12"/>
      <c r="P17" s="12"/>
      <c r="Q17" s="13"/>
      <c r="R17" s="8"/>
    </row>
    <row r="18" spans="1:18">
      <c r="B18" s="5">
        <f t="shared" si="0"/>
        <v>12</v>
      </c>
      <c r="C18" s="8" t="s">
        <v>121</v>
      </c>
      <c r="D18" s="8" t="s">
        <v>72</v>
      </c>
      <c r="E18" s="45">
        <v>0</v>
      </c>
      <c r="F18" s="8" t="s">
        <v>122</v>
      </c>
      <c r="G18" s="8" t="str">
        <f t="shared" si="1"/>
        <v>テーブルI</v>
      </c>
      <c r="H18" s="8" t="s">
        <v>117</v>
      </c>
      <c r="I18" s="8" t="str">
        <f>",1,"&amp;'1'!B18</f>
        <v>,1,12</v>
      </c>
      <c r="J18" s="41"/>
      <c r="K18" s="44" t="s">
        <v>118</v>
      </c>
      <c r="L18" s="8"/>
      <c r="M18" s="8"/>
      <c r="N18" s="58" t="s">
        <v>26</v>
      </c>
      <c r="O18" s="12"/>
      <c r="P18" s="12"/>
      <c r="Q18" s="13"/>
      <c r="R18" s="8"/>
    </row>
    <row r="19" spans="1:18">
      <c r="B19" s="5">
        <f t="shared" si="0"/>
        <v>13</v>
      </c>
      <c r="C19" s="8" t="s">
        <v>121</v>
      </c>
      <c r="D19" s="8" t="s">
        <v>73</v>
      </c>
      <c r="E19" s="45">
        <v>0</v>
      </c>
      <c r="F19" s="8" t="s">
        <v>122</v>
      </c>
      <c r="G19" s="8" t="str">
        <f t="shared" si="1"/>
        <v>テーブルJ</v>
      </c>
      <c r="H19" s="8" t="s">
        <v>117</v>
      </c>
      <c r="I19" s="8" t="str">
        <f>",1,"&amp;'1'!B19</f>
        <v>,1,13</v>
      </c>
      <c r="J19" s="41"/>
      <c r="K19" s="44" t="s">
        <v>118</v>
      </c>
      <c r="L19" s="8"/>
      <c r="M19" s="8"/>
      <c r="N19" s="58" t="s">
        <v>26</v>
      </c>
      <c r="O19" s="12"/>
      <c r="P19" s="12"/>
      <c r="Q19" s="13"/>
      <c r="R19" s="8"/>
    </row>
    <row r="21" spans="1:18" ht="24.75">
      <c r="A21" s="7" t="s">
        <v>22</v>
      </c>
      <c r="B21" s="10" t="s">
        <v>96</v>
      </c>
      <c r="C21" s="10"/>
      <c r="D21" s="2"/>
      <c r="E21" s="2"/>
      <c r="F21" s="16"/>
      <c r="G21" s="2"/>
      <c r="H21" s="2"/>
      <c r="I21" s="2"/>
      <c r="J21" s="2"/>
      <c r="K21" s="2"/>
      <c r="L21" s="2"/>
      <c r="M21" s="2"/>
      <c r="N21" s="2"/>
      <c r="O21" s="2"/>
      <c r="P21" s="2"/>
      <c r="Q21" s="2"/>
      <c r="R21" s="2"/>
    </row>
    <row r="23" spans="1:18">
      <c r="C23" s="1" t="s">
        <v>97</v>
      </c>
    </row>
    <row r="24" spans="1:18">
      <c r="C24" s="1" t="s">
        <v>98</v>
      </c>
    </row>
    <row r="25" spans="1:18">
      <c r="C25" s="1" t="s">
        <v>123</v>
      </c>
    </row>
    <row r="26" spans="1:18">
      <c r="C26" s="1" t="s">
        <v>124</v>
      </c>
    </row>
    <row r="28" spans="1:18">
      <c r="C28" s="1" t="s">
        <v>99</v>
      </c>
    </row>
    <row r="29" spans="1:18">
      <c r="C29" s="1" t="s">
        <v>100</v>
      </c>
    </row>
    <row r="30" spans="1:18">
      <c r="C30" s="1" t="s">
        <v>101</v>
      </c>
    </row>
    <row r="31" spans="1:18">
      <c r="C31" s="1" t="s">
        <v>102</v>
      </c>
    </row>
    <row r="32" spans="1:18">
      <c r="C32" s="1" t="s">
        <v>103</v>
      </c>
    </row>
  </sheetData>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25E86-E8FD-4909-B245-A5E9EE1D8617}">
  <dimension ref="A1:R148"/>
  <sheetViews>
    <sheetView showGridLines="0" zoomScale="85" zoomScaleNormal="85" workbookViewId="0">
      <pane xSplit="2" ySplit="6" topLeftCell="C7" activePane="bottomRight" state="frozen"/>
      <selection pane="topRight" activeCell="C1" sqref="C1"/>
      <selection pane="bottomLeft" activeCell="A8" sqref="A8"/>
      <selection pane="bottomRight" activeCell="N21" sqref="N21"/>
    </sheetView>
  </sheetViews>
  <sheetFormatPr defaultRowHeight="18.75"/>
  <cols>
    <col min="1" max="1" width="1.625" style="1" customWidth="1"/>
    <col min="2" max="2" width="4.125" style="1" customWidth="1"/>
    <col min="3" max="3" width="20.375" style="1" customWidth="1"/>
    <col min="4" max="4" width="25.75" style="1" customWidth="1"/>
    <col min="5" max="5" width="4.375" style="1" customWidth="1"/>
    <col min="6" max="6" width="32.625" style="1" customWidth="1"/>
    <col min="7" max="9" width="28.5" style="1" customWidth="1"/>
    <col min="10" max="10" width="11.875" style="1" customWidth="1"/>
    <col min="11" max="14" width="7.875" style="1" customWidth="1"/>
    <col min="15" max="16" width="11.875" style="1" customWidth="1"/>
    <col min="17" max="17" width="8.25" style="1" customWidth="1"/>
    <col min="18" max="18" width="85" style="1" customWidth="1"/>
    <col min="19" max="19" width="17" style="1" customWidth="1"/>
    <col min="20" max="16384" width="9" style="1"/>
  </cols>
  <sheetData>
    <row r="1" spans="1:18" s="9" customFormat="1">
      <c r="D1" s="7" t="s">
        <v>32</v>
      </c>
      <c r="E1" s="7"/>
    </row>
    <row r="2" spans="1:18" ht="24.75">
      <c r="B2" s="10" t="s">
        <v>33</v>
      </c>
      <c r="C2" s="2"/>
      <c r="D2" s="2" t="str" cm="1">
        <f t="array" aca="1" ref="D2" ca="1">RIGHT(CELL("filename",A1),LEN(CELL("filename",A1))-FIND("]",CELL("filename",A1)))</f>
        <v>4</v>
      </c>
      <c r="E2" s="2"/>
      <c r="F2" s="2"/>
      <c r="G2" s="2"/>
      <c r="H2" s="2"/>
      <c r="I2" s="2"/>
      <c r="J2" s="2"/>
      <c r="K2" s="2"/>
      <c r="L2" s="2"/>
      <c r="M2" s="2"/>
      <c r="N2" s="2"/>
      <c r="O2" s="2"/>
      <c r="P2" s="2"/>
      <c r="Q2" s="2"/>
      <c r="R2" s="2"/>
    </row>
    <row r="3" spans="1:18" s="4" customFormat="1">
      <c r="A3" s="7" t="s">
        <v>34</v>
      </c>
      <c r="B3" s="2" t="s">
        <v>35</v>
      </c>
      <c r="C3" s="2"/>
      <c r="D3" s="3" t="s">
        <v>28</v>
      </c>
      <c r="E3" s="3"/>
      <c r="F3" s="3"/>
      <c r="G3" s="3" t="s">
        <v>36</v>
      </c>
      <c r="H3" s="3"/>
      <c r="I3" s="3"/>
      <c r="J3" s="3"/>
      <c r="K3" s="3"/>
      <c r="L3" s="3"/>
      <c r="M3" s="3"/>
      <c r="N3" s="3"/>
      <c r="O3" s="3"/>
      <c r="P3" s="3"/>
      <c r="Q3" s="3"/>
      <c r="R3" s="3"/>
    </row>
    <row r="4" spans="1:18" s="4" customFormat="1">
      <c r="A4" s="7" t="s">
        <v>37</v>
      </c>
      <c r="B4" s="2" t="s">
        <v>20</v>
      </c>
      <c r="C4" s="2"/>
      <c r="D4" s="3" t="str">
        <f>実行順!E1</f>
        <v>雛形107</v>
      </c>
      <c r="E4" s="3"/>
      <c r="F4" s="3"/>
      <c r="G4" s="3" t="s">
        <v>38</v>
      </c>
      <c r="H4" s="3"/>
      <c r="I4" s="3"/>
      <c r="J4" s="3"/>
      <c r="K4" s="3"/>
      <c r="L4" s="3"/>
      <c r="M4" s="3"/>
      <c r="N4" s="3"/>
      <c r="O4" s="3"/>
      <c r="P4" s="3"/>
      <c r="Q4" s="3"/>
      <c r="R4" s="3"/>
    </row>
    <row r="5" spans="1:18" s="4" customFormat="1">
      <c r="A5" s="7" t="s">
        <v>39</v>
      </c>
      <c r="B5" s="2" t="s">
        <v>21</v>
      </c>
      <c r="C5" s="2"/>
      <c r="D5" s="3" t="s">
        <v>29</v>
      </c>
      <c r="E5" s="3"/>
      <c r="F5" s="3"/>
      <c r="G5" s="3" t="s">
        <v>40</v>
      </c>
      <c r="H5" s="3"/>
      <c r="I5" s="3"/>
      <c r="J5" s="3"/>
      <c r="K5" s="3"/>
      <c r="L5" s="3"/>
      <c r="M5" s="3"/>
      <c r="N5" s="3"/>
      <c r="O5" s="3"/>
      <c r="P5" s="3"/>
      <c r="Q5" s="3"/>
      <c r="R5" s="3"/>
    </row>
    <row r="6" spans="1:18">
      <c r="A6" s="7" t="s">
        <v>11</v>
      </c>
      <c r="B6" s="11" t="s">
        <v>41</v>
      </c>
      <c r="C6" s="11" t="s">
        <v>42</v>
      </c>
      <c r="D6" s="11" t="s">
        <v>105</v>
      </c>
      <c r="E6" s="11" t="s">
        <v>44</v>
      </c>
      <c r="F6" s="14" t="s">
        <v>45</v>
      </c>
      <c r="G6" s="14" t="s">
        <v>46</v>
      </c>
      <c r="H6" s="14" t="s">
        <v>47</v>
      </c>
      <c r="I6" s="14" t="s">
        <v>48</v>
      </c>
      <c r="J6" s="15" t="s">
        <v>49</v>
      </c>
      <c r="K6" s="11" t="s">
        <v>50</v>
      </c>
      <c r="L6" s="11" t="s">
        <v>51</v>
      </c>
      <c r="M6" s="11" t="s">
        <v>295</v>
      </c>
      <c r="N6" s="11" t="s">
        <v>296</v>
      </c>
      <c r="O6" s="11" t="s">
        <v>17</v>
      </c>
      <c r="P6" s="11" t="s">
        <v>18</v>
      </c>
      <c r="Q6" s="11" t="s">
        <v>52</v>
      </c>
      <c r="R6" s="11" t="s">
        <v>53</v>
      </c>
    </row>
    <row r="7" spans="1:18">
      <c r="B7" s="46">
        <f t="shared" ref="B7:B38" si="0">ROW()-6</f>
        <v>1</v>
      </c>
      <c r="C7" s="55" t="s">
        <v>125</v>
      </c>
      <c r="D7" s="47"/>
      <c r="E7" s="48"/>
      <c r="F7" s="47"/>
      <c r="G7" s="47"/>
      <c r="H7" s="47"/>
      <c r="I7" s="47"/>
      <c r="J7" s="47"/>
      <c r="K7" s="49"/>
      <c r="L7" s="50"/>
      <c r="M7" s="50"/>
      <c r="N7" s="51"/>
      <c r="O7" s="52"/>
      <c r="P7" s="52"/>
      <c r="Q7" s="53"/>
      <c r="R7" s="54"/>
    </row>
    <row r="8" spans="1:18">
      <c r="B8" s="5">
        <f t="shared" si="0"/>
        <v>2</v>
      </c>
      <c r="C8" s="8" t="s">
        <v>55</v>
      </c>
      <c r="D8" s="8">
        <v>108</v>
      </c>
      <c r="E8" s="45">
        <v>0</v>
      </c>
      <c r="F8" s="8" t="s">
        <v>126</v>
      </c>
      <c r="G8" s="8">
        <f t="shared" ref="G8:G35" si="1">D8</f>
        <v>108</v>
      </c>
      <c r="H8" s="8"/>
      <c r="I8" s="8" t="s">
        <v>56</v>
      </c>
      <c r="J8" s="8"/>
      <c r="K8" s="44" t="s">
        <v>57</v>
      </c>
      <c r="L8" s="6"/>
      <c r="M8" s="6"/>
      <c r="N8" s="58" t="s">
        <v>23</v>
      </c>
      <c r="O8" s="12"/>
      <c r="P8" s="12"/>
      <c r="Q8" s="13"/>
      <c r="R8" s="8"/>
    </row>
    <row r="9" spans="1:18">
      <c r="B9" s="5">
        <f t="shared" si="0"/>
        <v>3</v>
      </c>
      <c r="C9" s="8" t="s">
        <v>60</v>
      </c>
      <c r="D9" s="8" t="s">
        <v>61</v>
      </c>
      <c r="E9" s="45">
        <v>0</v>
      </c>
      <c r="F9" s="8" t="s">
        <v>62</v>
      </c>
      <c r="G9" s="8" t="str">
        <f t="shared" si="1"/>
        <v>テーブルA</v>
      </c>
      <c r="H9" s="8"/>
      <c r="I9" s="8"/>
      <c r="J9" s="8"/>
      <c r="K9" s="44" t="s">
        <v>57</v>
      </c>
      <c r="L9" s="6"/>
      <c r="M9" s="6"/>
      <c r="N9" s="58" t="s">
        <v>23</v>
      </c>
      <c r="O9" s="12"/>
      <c r="P9" s="12"/>
      <c r="Q9" s="13"/>
      <c r="R9" s="8" t="s">
        <v>63</v>
      </c>
    </row>
    <row r="10" spans="1:18">
      <c r="B10" s="5">
        <f t="shared" si="0"/>
        <v>4</v>
      </c>
      <c r="C10" s="8"/>
      <c r="D10" s="8" t="s">
        <v>64</v>
      </c>
      <c r="E10" s="45">
        <v>0</v>
      </c>
      <c r="F10" s="8" t="s">
        <v>62</v>
      </c>
      <c r="G10" s="8" t="str">
        <f t="shared" si="1"/>
        <v>テーブルB</v>
      </c>
      <c r="H10" s="8"/>
      <c r="I10" s="8"/>
      <c r="J10" s="8"/>
      <c r="K10" s="44" t="s">
        <v>57</v>
      </c>
      <c r="L10" s="6"/>
      <c r="M10" s="6"/>
      <c r="N10" s="58" t="s">
        <v>23</v>
      </c>
      <c r="O10" s="12"/>
      <c r="P10" s="12"/>
      <c r="Q10" s="13"/>
      <c r="R10" s="8" t="s">
        <v>65</v>
      </c>
    </row>
    <row r="11" spans="1:18">
      <c r="B11" s="5">
        <f t="shared" si="0"/>
        <v>5</v>
      </c>
      <c r="C11" s="8"/>
      <c r="D11" s="8" t="s">
        <v>66</v>
      </c>
      <c r="E11" s="45">
        <v>0</v>
      </c>
      <c r="F11" s="8" t="s">
        <v>62</v>
      </c>
      <c r="G11" s="8" t="str">
        <f t="shared" si="1"/>
        <v>テーブルC</v>
      </c>
      <c r="H11" s="8"/>
      <c r="I11" s="8"/>
      <c r="J11" s="8"/>
      <c r="K11" s="44" t="s">
        <v>57</v>
      </c>
      <c r="L11" s="6"/>
      <c r="M11" s="6"/>
      <c r="N11" s="58" t="s">
        <v>23</v>
      </c>
      <c r="O11" s="12"/>
      <c r="P11" s="12"/>
      <c r="Q11" s="13"/>
      <c r="R11" s="8" t="s">
        <v>65</v>
      </c>
    </row>
    <row r="12" spans="1:18">
      <c r="B12" s="5">
        <f t="shared" si="0"/>
        <v>6</v>
      </c>
      <c r="C12" s="8"/>
      <c r="D12" s="8" t="s">
        <v>67</v>
      </c>
      <c r="E12" s="45">
        <v>0</v>
      </c>
      <c r="F12" s="8" t="s">
        <v>62</v>
      </c>
      <c r="G12" s="8" t="str">
        <f t="shared" si="1"/>
        <v>テーブルD</v>
      </c>
      <c r="H12" s="8"/>
      <c r="I12" s="8"/>
      <c r="J12" s="8"/>
      <c r="K12" s="44" t="s">
        <v>57</v>
      </c>
      <c r="L12" s="6"/>
      <c r="M12" s="6"/>
      <c r="N12" s="58" t="s">
        <v>23</v>
      </c>
      <c r="O12" s="12"/>
      <c r="P12" s="12"/>
      <c r="Q12" s="13"/>
      <c r="R12" s="8" t="s">
        <v>65</v>
      </c>
    </row>
    <row r="13" spans="1:18">
      <c r="B13" s="5">
        <f t="shared" si="0"/>
        <v>7</v>
      </c>
      <c r="C13" s="8"/>
      <c r="D13" s="8" t="s">
        <v>68</v>
      </c>
      <c r="E13" s="45">
        <v>0</v>
      </c>
      <c r="F13" s="8" t="s">
        <v>62</v>
      </c>
      <c r="G13" s="8" t="str">
        <f t="shared" si="1"/>
        <v>テーブルE</v>
      </c>
      <c r="H13" s="8"/>
      <c r="I13" s="8"/>
      <c r="J13" s="8"/>
      <c r="K13" s="44" t="s">
        <v>57</v>
      </c>
      <c r="L13" s="6"/>
      <c r="M13" s="6"/>
      <c r="N13" s="58" t="s">
        <v>23</v>
      </c>
      <c r="O13" s="12"/>
      <c r="P13" s="12"/>
      <c r="Q13" s="13"/>
      <c r="R13" s="8" t="s">
        <v>65</v>
      </c>
    </row>
    <row r="14" spans="1:18">
      <c r="B14" s="5">
        <f t="shared" si="0"/>
        <v>8</v>
      </c>
      <c r="C14" s="8"/>
      <c r="D14" s="8" t="s">
        <v>69</v>
      </c>
      <c r="E14" s="45">
        <v>0</v>
      </c>
      <c r="F14" s="8" t="s">
        <v>62</v>
      </c>
      <c r="G14" s="8" t="str">
        <f t="shared" si="1"/>
        <v>テーブルF</v>
      </c>
      <c r="H14" s="8"/>
      <c r="I14" s="8"/>
      <c r="J14" s="8"/>
      <c r="K14" s="44" t="s">
        <v>57</v>
      </c>
      <c r="L14" s="6"/>
      <c r="M14" s="6"/>
      <c r="N14" s="58" t="s">
        <v>23</v>
      </c>
      <c r="O14" s="12"/>
      <c r="P14" s="12"/>
      <c r="Q14" s="13"/>
      <c r="R14" s="8" t="s">
        <v>65</v>
      </c>
    </row>
    <row r="15" spans="1:18">
      <c r="B15" s="5">
        <f t="shared" si="0"/>
        <v>9</v>
      </c>
      <c r="C15" s="8"/>
      <c r="D15" s="8" t="s">
        <v>70</v>
      </c>
      <c r="E15" s="45">
        <v>0</v>
      </c>
      <c r="F15" s="8" t="s">
        <v>62</v>
      </c>
      <c r="G15" s="8" t="str">
        <f t="shared" si="1"/>
        <v>テーブルG</v>
      </c>
      <c r="H15" s="8"/>
      <c r="I15" s="8"/>
      <c r="J15" s="8"/>
      <c r="K15" s="44" t="s">
        <v>57</v>
      </c>
      <c r="L15" s="6"/>
      <c r="M15" s="6"/>
      <c r="N15" s="58" t="s">
        <v>23</v>
      </c>
      <c r="O15" s="12"/>
      <c r="P15" s="12"/>
      <c r="Q15" s="13"/>
      <c r="R15" s="8" t="s">
        <v>65</v>
      </c>
    </row>
    <row r="16" spans="1:18">
      <c r="B16" s="5">
        <f t="shared" si="0"/>
        <v>10</v>
      </c>
      <c r="C16" s="8"/>
      <c r="D16" s="8" t="s">
        <v>71</v>
      </c>
      <c r="E16" s="45">
        <v>0</v>
      </c>
      <c r="F16" s="8" t="s">
        <v>62</v>
      </c>
      <c r="G16" s="8" t="str">
        <f t="shared" si="1"/>
        <v>テーブルH</v>
      </c>
      <c r="H16" s="8"/>
      <c r="I16" s="8"/>
      <c r="J16" s="8"/>
      <c r="K16" s="44" t="s">
        <v>57</v>
      </c>
      <c r="L16" s="6"/>
      <c r="M16" s="6"/>
      <c r="N16" s="58" t="s">
        <v>23</v>
      </c>
      <c r="O16" s="12"/>
      <c r="P16" s="12"/>
      <c r="Q16" s="13"/>
      <c r="R16" s="8" t="s">
        <v>65</v>
      </c>
    </row>
    <row r="17" spans="2:18">
      <c r="B17" s="5">
        <f t="shared" si="0"/>
        <v>11</v>
      </c>
      <c r="C17" s="8"/>
      <c r="D17" s="8" t="s">
        <v>72</v>
      </c>
      <c r="E17" s="45">
        <v>0</v>
      </c>
      <c r="F17" s="8" t="s">
        <v>62</v>
      </c>
      <c r="G17" s="8" t="str">
        <f t="shared" si="1"/>
        <v>テーブルI</v>
      </c>
      <c r="H17" s="8"/>
      <c r="I17" s="8"/>
      <c r="J17" s="8"/>
      <c r="K17" s="44" t="s">
        <v>57</v>
      </c>
      <c r="L17" s="6"/>
      <c r="M17" s="6"/>
      <c r="N17" s="58" t="s">
        <v>23</v>
      </c>
      <c r="O17" s="12"/>
      <c r="P17" s="12"/>
      <c r="Q17" s="13"/>
      <c r="R17" s="8" t="s">
        <v>65</v>
      </c>
    </row>
    <row r="18" spans="2:18">
      <c r="B18" s="5">
        <f t="shared" si="0"/>
        <v>12</v>
      </c>
      <c r="C18" s="8"/>
      <c r="D18" s="8" t="s">
        <v>73</v>
      </c>
      <c r="E18" s="45">
        <v>0</v>
      </c>
      <c r="F18" s="8" t="s">
        <v>62</v>
      </c>
      <c r="G18" s="8" t="str">
        <f t="shared" si="1"/>
        <v>テーブルJ</v>
      </c>
      <c r="H18" s="8"/>
      <c r="I18" s="8"/>
      <c r="J18" s="8"/>
      <c r="K18" s="44" t="s">
        <v>57</v>
      </c>
      <c r="L18" s="6"/>
      <c r="M18" s="6"/>
      <c r="N18" s="58" t="s">
        <v>23</v>
      </c>
      <c r="O18" s="12"/>
      <c r="P18" s="12"/>
      <c r="Q18" s="13"/>
      <c r="R18" s="8" t="s">
        <v>65</v>
      </c>
    </row>
    <row r="19" spans="2:18">
      <c r="B19" s="5">
        <f t="shared" si="0"/>
        <v>13</v>
      </c>
      <c r="C19" s="8" t="s">
        <v>127</v>
      </c>
      <c r="D19" s="8" t="s">
        <v>128</v>
      </c>
      <c r="E19" s="45">
        <v>0</v>
      </c>
      <c r="F19" s="8" t="s">
        <v>62</v>
      </c>
      <c r="G19" s="8" t="str">
        <f t="shared" si="1"/>
        <v>M_FILE_FORMAT_A</v>
      </c>
      <c r="H19" s="8"/>
      <c r="I19" s="8"/>
      <c r="J19" s="8"/>
      <c r="K19" s="44" t="s">
        <v>57</v>
      </c>
      <c r="L19" s="6"/>
      <c r="M19" s="6"/>
      <c r="N19" s="58" t="s">
        <v>23</v>
      </c>
      <c r="O19" s="12"/>
      <c r="P19" s="12"/>
      <c r="Q19" s="13"/>
      <c r="R19" s="8" t="s">
        <v>65</v>
      </c>
    </row>
    <row r="20" spans="2:18">
      <c r="B20" s="5">
        <f t="shared" si="0"/>
        <v>14</v>
      </c>
      <c r="C20" s="8" t="s">
        <v>129</v>
      </c>
      <c r="D20" s="8" t="s">
        <v>130</v>
      </c>
      <c r="E20" s="45">
        <v>0</v>
      </c>
      <c r="F20" s="8" t="s">
        <v>62</v>
      </c>
      <c r="G20" s="8" t="str">
        <f t="shared" si="1"/>
        <v>E_TRANSFER1_A</v>
      </c>
      <c r="H20" s="8"/>
      <c r="I20" s="8"/>
      <c r="J20" s="8"/>
      <c r="K20" s="44" t="s">
        <v>57</v>
      </c>
      <c r="L20" s="6"/>
      <c r="M20" s="6"/>
      <c r="N20" s="58" t="s">
        <v>23</v>
      </c>
      <c r="O20" s="12"/>
      <c r="P20" s="12"/>
      <c r="Q20" s="13"/>
      <c r="R20" s="8" t="s">
        <v>65</v>
      </c>
    </row>
    <row r="21" spans="2:18">
      <c r="B21" s="5">
        <f t="shared" si="0"/>
        <v>15</v>
      </c>
      <c r="C21" s="8" t="s">
        <v>131</v>
      </c>
      <c r="D21" s="8" t="s">
        <v>132</v>
      </c>
      <c r="E21" s="45">
        <v>0</v>
      </c>
      <c r="F21" s="8" t="s">
        <v>62</v>
      </c>
      <c r="G21" s="8" t="str">
        <f t="shared" si="1"/>
        <v>E_TRANSFER2_A</v>
      </c>
      <c r="H21" s="8"/>
      <c r="I21" s="8"/>
      <c r="J21" s="8"/>
      <c r="K21" s="44" t="s">
        <v>57</v>
      </c>
      <c r="L21" s="6"/>
      <c r="M21" s="6"/>
      <c r="N21" s="58" t="s">
        <v>23</v>
      </c>
      <c r="O21" s="12"/>
      <c r="P21" s="12"/>
      <c r="Q21" s="13"/>
      <c r="R21" s="8" t="s">
        <v>65</v>
      </c>
    </row>
    <row r="22" spans="2:18">
      <c r="B22" s="5">
        <f t="shared" si="0"/>
        <v>16</v>
      </c>
      <c r="C22" s="8" t="s">
        <v>133</v>
      </c>
      <c r="D22" s="8" t="s">
        <v>134</v>
      </c>
      <c r="E22" s="45">
        <v>0</v>
      </c>
      <c r="F22" s="8" t="s">
        <v>62</v>
      </c>
      <c r="G22" s="8" t="str">
        <f t="shared" si="1"/>
        <v>E_FORMAT_CHECK1_A</v>
      </c>
      <c r="H22" s="8"/>
      <c r="I22" s="8"/>
      <c r="J22" s="8"/>
      <c r="K22" s="44" t="s">
        <v>57</v>
      </c>
      <c r="L22" s="6"/>
      <c r="M22" s="6"/>
      <c r="N22" s="58" t="s">
        <v>23</v>
      </c>
      <c r="O22" s="12"/>
      <c r="P22" s="12"/>
      <c r="Q22" s="13"/>
      <c r="R22" s="8" t="s">
        <v>65</v>
      </c>
    </row>
    <row r="23" spans="2:18">
      <c r="B23" s="5">
        <f t="shared" si="0"/>
        <v>17</v>
      </c>
      <c r="C23" s="8" t="s">
        <v>133</v>
      </c>
      <c r="D23" s="8" t="s">
        <v>135</v>
      </c>
      <c r="E23" s="45">
        <v>0</v>
      </c>
      <c r="F23" s="8" t="s">
        <v>62</v>
      </c>
      <c r="G23" s="8" t="str">
        <f t="shared" si="1"/>
        <v>E_FORMAT_CHECK2_A</v>
      </c>
      <c r="H23" s="8"/>
      <c r="I23" s="8"/>
      <c r="J23" s="8"/>
      <c r="K23" s="44" t="s">
        <v>57</v>
      </c>
      <c r="L23" s="6"/>
      <c r="M23" s="6"/>
      <c r="N23" s="58" t="s">
        <v>23</v>
      </c>
      <c r="O23" s="12"/>
      <c r="P23" s="12"/>
      <c r="Q23" s="13"/>
      <c r="R23" s="8" t="s">
        <v>65</v>
      </c>
    </row>
    <row r="24" spans="2:18">
      <c r="B24" s="5">
        <f t="shared" si="0"/>
        <v>18</v>
      </c>
      <c r="C24" s="8" t="s">
        <v>136</v>
      </c>
      <c r="D24" s="8" t="s">
        <v>137</v>
      </c>
      <c r="E24" s="45">
        <v>0</v>
      </c>
      <c r="F24" s="8" t="s">
        <v>62</v>
      </c>
      <c r="G24" s="8" t="str">
        <f t="shared" si="1"/>
        <v>M_UNIQUE_SETTINGS1_A</v>
      </c>
      <c r="H24" s="8"/>
      <c r="I24" s="8"/>
      <c r="J24" s="8"/>
      <c r="K24" s="44" t="s">
        <v>57</v>
      </c>
      <c r="L24" s="6"/>
      <c r="M24" s="6"/>
      <c r="N24" s="58" t="s">
        <v>23</v>
      </c>
      <c r="O24" s="12"/>
      <c r="P24" s="12"/>
      <c r="Q24" s="13"/>
      <c r="R24" s="8" t="s">
        <v>65</v>
      </c>
    </row>
    <row r="25" spans="2:18">
      <c r="B25" s="5">
        <f t="shared" si="0"/>
        <v>19</v>
      </c>
      <c r="C25" s="8" t="s">
        <v>138</v>
      </c>
      <c r="D25" s="8" t="s">
        <v>139</v>
      </c>
      <c r="E25" s="45">
        <v>0</v>
      </c>
      <c r="F25" s="8" t="s">
        <v>62</v>
      </c>
      <c r="G25" s="8" t="str">
        <f t="shared" si="1"/>
        <v>M_UNIQUE_SETTINGS2_A</v>
      </c>
      <c r="H25" s="8"/>
      <c r="I25" s="8"/>
      <c r="J25" s="8"/>
      <c r="K25" s="44" t="s">
        <v>57</v>
      </c>
      <c r="L25" s="6"/>
      <c r="M25" s="6"/>
      <c r="N25" s="58" t="s">
        <v>23</v>
      </c>
      <c r="O25" s="12"/>
      <c r="P25" s="12"/>
      <c r="Q25" s="13"/>
      <c r="R25" s="8" t="s">
        <v>65</v>
      </c>
    </row>
    <row r="26" spans="2:18">
      <c r="B26" s="5">
        <f t="shared" si="0"/>
        <v>20</v>
      </c>
      <c r="C26" s="8" t="s">
        <v>80</v>
      </c>
      <c r="D26" s="8" t="s">
        <v>61</v>
      </c>
      <c r="E26" s="45">
        <v>0</v>
      </c>
      <c r="F26" s="8" t="s">
        <v>80</v>
      </c>
      <c r="G26" s="8" t="str">
        <f t="shared" si="1"/>
        <v>テーブルA</v>
      </c>
      <c r="H26" s="8" t="s">
        <v>81</v>
      </c>
      <c r="I26" s="8" t="s">
        <v>82</v>
      </c>
      <c r="J26" s="8"/>
      <c r="K26" s="44" t="s">
        <v>83</v>
      </c>
      <c r="L26" s="6"/>
      <c r="M26" s="6"/>
      <c r="N26" s="58"/>
      <c r="O26" s="12"/>
      <c r="P26" s="12"/>
      <c r="Q26" s="13"/>
      <c r="R26" s="8" t="s">
        <v>84</v>
      </c>
    </row>
    <row r="27" spans="2:18">
      <c r="B27" s="5">
        <f t="shared" si="0"/>
        <v>21</v>
      </c>
      <c r="C27" s="8"/>
      <c r="D27" s="8" t="s">
        <v>64</v>
      </c>
      <c r="E27" s="45">
        <v>0</v>
      </c>
      <c r="F27" s="8" t="s">
        <v>80</v>
      </c>
      <c r="G27" s="8" t="str">
        <f t="shared" si="1"/>
        <v>テーブルB</v>
      </c>
      <c r="H27" s="8" t="s">
        <v>81</v>
      </c>
      <c r="I27" s="8" t="s">
        <v>85</v>
      </c>
      <c r="J27" s="8"/>
      <c r="K27" s="44" t="s">
        <v>83</v>
      </c>
      <c r="L27" s="6"/>
      <c r="M27" s="6"/>
      <c r="N27" s="58"/>
      <c r="O27" s="12"/>
      <c r="P27" s="12"/>
      <c r="Q27" s="13"/>
      <c r="R27" s="8" t="s">
        <v>86</v>
      </c>
    </row>
    <row r="28" spans="2:18">
      <c r="B28" s="5">
        <f t="shared" si="0"/>
        <v>22</v>
      </c>
      <c r="C28" s="8"/>
      <c r="D28" s="8" t="s">
        <v>66</v>
      </c>
      <c r="E28" s="45">
        <v>0</v>
      </c>
      <c r="F28" s="8" t="s">
        <v>80</v>
      </c>
      <c r="G28" s="8" t="str">
        <f t="shared" si="1"/>
        <v>テーブルC</v>
      </c>
      <c r="H28" s="8" t="s">
        <v>81</v>
      </c>
      <c r="I28" s="8" t="s">
        <v>87</v>
      </c>
      <c r="J28" s="8"/>
      <c r="K28" s="44" t="s">
        <v>83</v>
      </c>
      <c r="L28" s="6"/>
      <c r="M28" s="6"/>
      <c r="N28" s="58"/>
      <c r="O28" s="12"/>
      <c r="P28" s="12"/>
      <c r="Q28" s="13"/>
      <c r="R28" s="8" t="s">
        <v>88</v>
      </c>
    </row>
    <row r="29" spans="2:18">
      <c r="B29" s="5">
        <f t="shared" si="0"/>
        <v>23</v>
      </c>
      <c r="C29" s="8"/>
      <c r="D29" s="8" t="s">
        <v>67</v>
      </c>
      <c r="E29" s="45">
        <v>0</v>
      </c>
      <c r="F29" s="8" t="s">
        <v>80</v>
      </c>
      <c r="G29" s="8" t="str">
        <f t="shared" si="1"/>
        <v>テーブルD</v>
      </c>
      <c r="H29" s="8" t="s">
        <v>81</v>
      </c>
      <c r="I29" s="8" t="s">
        <v>89</v>
      </c>
      <c r="J29" s="8"/>
      <c r="K29" s="44" t="s">
        <v>83</v>
      </c>
      <c r="L29" s="6"/>
      <c r="M29" s="6"/>
      <c r="N29" s="58"/>
      <c r="O29" s="12"/>
      <c r="P29" s="12"/>
      <c r="Q29" s="13"/>
      <c r="R29" s="8"/>
    </row>
    <row r="30" spans="2:18">
      <c r="B30" s="5">
        <f t="shared" si="0"/>
        <v>24</v>
      </c>
      <c r="C30" s="8"/>
      <c r="D30" s="8" t="s">
        <v>68</v>
      </c>
      <c r="E30" s="45">
        <v>0</v>
      </c>
      <c r="F30" s="8" t="s">
        <v>80</v>
      </c>
      <c r="G30" s="8" t="str">
        <f t="shared" si="1"/>
        <v>テーブルE</v>
      </c>
      <c r="H30" s="8" t="s">
        <v>81</v>
      </c>
      <c r="I30" s="8" t="s">
        <v>90</v>
      </c>
      <c r="J30" s="8"/>
      <c r="K30" s="44" t="s">
        <v>83</v>
      </c>
      <c r="L30" s="6"/>
      <c r="M30" s="6"/>
      <c r="N30" s="58"/>
      <c r="O30" s="12"/>
      <c r="P30" s="12"/>
      <c r="Q30" s="13"/>
      <c r="R30" s="8" t="s">
        <v>86</v>
      </c>
    </row>
    <row r="31" spans="2:18">
      <c r="B31" s="5">
        <f t="shared" si="0"/>
        <v>25</v>
      </c>
      <c r="C31" s="8"/>
      <c r="D31" s="8" t="s">
        <v>69</v>
      </c>
      <c r="E31" s="45">
        <v>0</v>
      </c>
      <c r="F31" s="8" t="s">
        <v>80</v>
      </c>
      <c r="G31" s="8" t="str">
        <f t="shared" si="1"/>
        <v>テーブルF</v>
      </c>
      <c r="H31" s="8" t="s">
        <v>81</v>
      </c>
      <c r="I31" s="8" t="s">
        <v>91</v>
      </c>
      <c r="J31" s="8"/>
      <c r="K31" s="44" t="s">
        <v>83</v>
      </c>
      <c r="L31" s="6"/>
      <c r="M31" s="6"/>
      <c r="N31" s="58"/>
      <c r="O31" s="12"/>
      <c r="P31" s="12"/>
      <c r="Q31" s="13"/>
      <c r="R31" s="8" t="s">
        <v>88</v>
      </c>
    </row>
    <row r="32" spans="2:18">
      <c r="B32" s="5">
        <f t="shared" si="0"/>
        <v>26</v>
      </c>
      <c r="C32" s="8"/>
      <c r="D32" s="8" t="s">
        <v>70</v>
      </c>
      <c r="E32" s="45">
        <v>0</v>
      </c>
      <c r="F32" s="8" t="s">
        <v>80</v>
      </c>
      <c r="G32" s="8" t="str">
        <f t="shared" si="1"/>
        <v>テーブルG</v>
      </c>
      <c r="H32" s="8" t="s">
        <v>81</v>
      </c>
      <c r="I32" s="8" t="s">
        <v>92</v>
      </c>
      <c r="J32" s="8"/>
      <c r="K32" s="44" t="s">
        <v>83</v>
      </c>
      <c r="L32" s="6"/>
      <c r="M32" s="6"/>
      <c r="N32" s="58"/>
      <c r="O32" s="12"/>
      <c r="P32" s="12"/>
      <c r="Q32" s="13"/>
      <c r="R32" s="8"/>
    </row>
    <row r="33" spans="2:18">
      <c r="B33" s="5">
        <f t="shared" si="0"/>
        <v>27</v>
      </c>
      <c r="C33" s="8"/>
      <c r="D33" s="8" t="s">
        <v>71</v>
      </c>
      <c r="E33" s="45">
        <v>0</v>
      </c>
      <c r="F33" s="8" t="s">
        <v>80</v>
      </c>
      <c r="G33" s="8" t="str">
        <f t="shared" si="1"/>
        <v>テーブルH</v>
      </c>
      <c r="H33" s="8" t="s">
        <v>81</v>
      </c>
      <c r="I33" s="8" t="s">
        <v>93</v>
      </c>
      <c r="J33" s="8"/>
      <c r="K33" s="44" t="s">
        <v>83</v>
      </c>
      <c r="L33" s="6"/>
      <c r="M33" s="6"/>
      <c r="N33" s="58"/>
      <c r="O33" s="12"/>
      <c r="P33" s="12"/>
      <c r="Q33" s="13"/>
      <c r="R33" s="8" t="s">
        <v>86</v>
      </c>
    </row>
    <row r="34" spans="2:18">
      <c r="B34" s="5">
        <f t="shared" si="0"/>
        <v>28</v>
      </c>
      <c r="C34" s="8"/>
      <c r="D34" s="8" t="s">
        <v>72</v>
      </c>
      <c r="E34" s="45">
        <v>0</v>
      </c>
      <c r="F34" s="8" t="s">
        <v>80</v>
      </c>
      <c r="G34" s="8" t="str">
        <f t="shared" si="1"/>
        <v>テーブルI</v>
      </c>
      <c r="H34" s="8" t="s">
        <v>81</v>
      </c>
      <c r="I34" s="8" t="s">
        <v>94</v>
      </c>
      <c r="J34" s="8"/>
      <c r="K34" s="44" t="s">
        <v>83</v>
      </c>
      <c r="L34" s="6"/>
      <c r="M34" s="6"/>
      <c r="N34" s="58"/>
      <c r="O34" s="12"/>
      <c r="P34" s="12"/>
      <c r="Q34" s="13"/>
      <c r="R34" s="8" t="s">
        <v>88</v>
      </c>
    </row>
    <row r="35" spans="2:18">
      <c r="B35" s="5">
        <f t="shared" si="0"/>
        <v>29</v>
      </c>
      <c r="C35" s="8"/>
      <c r="D35" s="8" t="s">
        <v>73</v>
      </c>
      <c r="E35" s="45">
        <v>0</v>
      </c>
      <c r="F35" s="8" t="s">
        <v>80</v>
      </c>
      <c r="G35" s="8" t="str">
        <f t="shared" si="1"/>
        <v>テーブルJ</v>
      </c>
      <c r="H35" s="8" t="s">
        <v>81</v>
      </c>
      <c r="I35" s="8" t="s">
        <v>95</v>
      </c>
      <c r="J35" s="8"/>
      <c r="K35" s="44" t="s">
        <v>83</v>
      </c>
      <c r="L35" s="6"/>
      <c r="M35" s="6"/>
      <c r="N35" s="58"/>
      <c r="O35" s="12"/>
      <c r="P35" s="12"/>
      <c r="Q35" s="13"/>
      <c r="R35" s="8"/>
    </row>
    <row r="36" spans="2:18">
      <c r="B36" s="5">
        <f t="shared" si="0"/>
        <v>30</v>
      </c>
      <c r="C36" s="55" t="s">
        <v>140</v>
      </c>
      <c r="D36" s="47"/>
      <c r="E36" s="48"/>
      <c r="F36" s="47"/>
      <c r="G36" s="47"/>
      <c r="H36" s="47"/>
      <c r="I36" s="47"/>
      <c r="J36" s="47"/>
      <c r="K36" s="49"/>
      <c r="L36" s="50"/>
      <c r="M36" s="50"/>
      <c r="N36" s="59"/>
      <c r="O36" s="52"/>
      <c r="P36" s="52"/>
      <c r="Q36" s="53"/>
      <c r="R36" s="54"/>
    </row>
    <row r="37" spans="2:18">
      <c r="B37" s="5">
        <f t="shared" si="0"/>
        <v>31</v>
      </c>
      <c r="C37" s="8" t="s">
        <v>75</v>
      </c>
      <c r="D37" s="8" t="s">
        <v>141</v>
      </c>
      <c r="E37" s="45">
        <v>0</v>
      </c>
      <c r="F37" s="8" t="s">
        <v>142</v>
      </c>
      <c r="G37" s="8" t="str">
        <f>"[TD12]"&amp;D37</f>
        <v>[TD12]0件.csv</v>
      </c>
      <c r="H37" s="8">
        <v>108</v>
      </c>
      <c r="I37" s="8"/>
      <c r="J37" s="8"/>
      <c r="K37" s="44" t="s">
        <v>77</v>
      </c>
      <c r="L37" s="6"/>
      <c r="M37" s="6"/>
      <c r="N37" s="58"/>
      <c r="O37" s="12"/>
      <c r="P37" s="12"/>
      <c r="Q37" s="13"/>
      <c r="R37" s="8" t="s">
        <v>78</v>
      </c>
    </row>
    <row r="38" spans="2:18">
      <c r="B38" s="5">
        <f t="shared" si="0"/>
        <v>32</v>
      </c>
      <c r="C38" s="8" t="s">
        <v>110</v>
      </c>
      <c r="D38" s="8" t="s">
        <v>143</v>
      </c>
      <c r="E38" s="45">
        <v>1</v>
      </c>
      <c r="F38" s="8" t="s">
        <v>144</v>
      </c>
      <c r="G38" s="8">
        <v>1061</v>
      </c>
      <c r="H38" s="8">
        <v>101</v>
      </c>
      <c r="I38" s="8" t="str">
        <f>"[CT12]"&amp;F38&amp;
"_異常"&amp;B38&amp;".log"</f>
        <v>[CT12]ファイルフォーマットチェック_異常32.log</v>
      </c>
      <c r="J38" s="8"/>
      <c r="K38" s="44" t="s">
        <v>145</v>
      </c>
      <c r="L38" s="6"/>
      <c r="M38" s="6"/>
      <c r="N38" s="58"/>
      <c r="O38" s="12"/>
      <c r="P38" s="12"/>
      <c r="Q38" s="13"/>
      <c r="R38" s="8" t="s">
        <v>65</v>
      </c>
    </row>
    <row r="39" spans="2:18">
      <c r="B39" s="5">
        <f t="shared" ref="B39:B70" si="2">ROW()-6</f>
        <v>33</v>
      </c>
      <c r="C39" s="8" t="s">
        <v>146</v>
      </c>
      <c r="D39" s="8" t="s">
        <v>147</v>
      </c>
      <c r="E39" s="45">
        <v>1</v>
      </c>
      <c r="F39" s="8" t="s">
        <v>148</v>
      </c>
      <c r="G39" s="8" t="str">
        <f>I38</f>
        <v>[CT12]ファイルフォーマットチェック_異常32.log</v>
      </c>
      <c r="H39" s="8" t="s">
        <v>149</v>
      </c>
      <c r="I39" s="8"/>
      <c r="J39" s="8"/>
      <c r="K39" s="44" t="s">
        <v>150</v>
      </c>
      <c r="L39" s="6"/>
      <c r="M39" s="6"/>
      <c r="N39" s="58"/>
      <c r="O39" s="12"/>
      <c r="P39" s="12"/>
      <c r="Q39" s="13"/>
      <c r="R39" s="8" t="s">
        <v>65</v>
      </c>
    </row>
    <row r="40" spans="2:18">
      <c r="B40" s="5">
        <f t="shared" si="2"/>
        <v>34</v>
      </c>
      <c r="C40" s="8" t="s">
        <v>151</v>
      </c>
      <c r="D40" s="8"/>
      <c r="E40" s="45"/>
      <c r="F40" s="8"/>
      <c r="G40" s="8"/>
      <c r="H40" s="8"/>
      <c r="I40" s="8"/>
      <c r="J40" s="8"/>
      <c r="K40" s="44"/>
      <c r="L40" s="6"/>
      <c r="M40" s="6"/>
      <c r="N40" s="58"/>
      <c r="O40" s="12"/>
      <c r="P40" s="12"/>
      <c r="Q40" s="13"/>
      <c r="R40" s="8"/>
    </row>
    <row r="41" spans="2:18">
      <c r="B41" s="5">
        <f t="shared" si="2"/>
        <v>35</v>
      </c>
      <c r="C41" s="8" t="s">
        <v>75</v>
      </c>
      <c r="D41" s="8" t="s">
        <v>152</v>
      </c>
      <c r="E41" s="45">
        <v>0</v>
      </c>
      <c r="F41" s="8" t="s">
        <v>142</v>
      </c>
      <c r="G41" s="8" t="str">
        <f>"[TD12]"&amp;D41</f>
        <v>[TD12]正常系ファイル.csv</v>
      </c>
      <c r="H41" s="8">
        <v>108</v>
      </c>
      <c r="I41" s="8"/>
      <c r="J41" s="8"/>
      <c r="K41" s="44" t="s">
        <v>77</v>
      </c>
      <c r="L41" s="6"/>
      <c r="M41" s="6"/>
      <c r="N41" s="58"/>
      <c r="O41" s="12"/>
      <c r="P41" s="12"/>
      <c r="Q41" s="13"/>
      <c r="R41" s="8"/>
    </row>
    <row r="42" spans="2:18">
      <c r="B42" s="5">
        <f t="shared" si="2"/>
        <v>36</v>
      </c>
      <c r="C42" s="8" t="s">
        <v>110</v>
      </c>
      <c r="D42" s="8" t="s">
        <v>153</v>
      </c>
      <c r="E42" s="45">
        <v>1</v>
      </c>
      <c r="F42" s="8" t="s">
        <v>144</v>
      </c>
      <c r="G42" s="8">
        <v>1061</v>
      </c>
      <c r="H42" s="8">
        <v>101</v>
      </c>
      <c r="I42" s="8" t="str">
        <f>"[CT12]"&amp;F42&amp;
"_正常"&amp;B42&amp;".log"</f>
        <v>[CT12]ファイルフォーマットチェック_正常36.log</v>
      </c>
      <c r="J42" s="8"/>
      <c r="K42" s="44" t="s">
        <v>112</v>
      </c>
      <c r="L42" s="6"/>
      <c r="M42" s="6"/>
      <c r="N42" s="58"/>
      <c r="O42" s="12"/>
      <c r="P42" s="12"/>
      <c r="Q42" s="13"/>
      <c r="R42" s="8"/>
    </row>
    <row r="43" spans="2:18">
      <c r="B43" s="5">
        <f t="shared" si="2"/>
        <v>37</v>
      </c>
      <c r="C43" s="8" t="s">
        <v>154</v>
      </c>
      <c r="D43" s="8" t="s">
        <v>155</v>
      </c>
      <c r="E43" s="45">
        <v>1</v>
      </c>
      <c r="F43" s="8" t="s">
        <v>156</v>
      </c>
      <c r="G43" s="8" t="str">
        <f>I42</f>
        <v>[CT12]ファイルフォーマットチェック_正常36.log</v>
      </c>
      <c r="H43" s="8" t="s">
        <v>157</v>
      </c>
      <c r="I43" s="8"/>
      <c r="J43" s="8"/>
      <c r="K43" s="44" t="s">
        <v>158</v>
      </c>
      <c r="L43" s="6"/>
      <c r="M43" s="6"/>
      <c r="N43" s="58"/>
      <c r="O43" s="12"/>
      <c r="P43" s="12"/>
      <c r="Q43" s="13"/>
      <c r="R43" s="8" t="s">
        <v>159</v>
      </c>
    </row>
    <row r="44" spans="2:18">
      <c r="B44" s="5">
        <f t="shared" si="2"/>
        <v>38</v>
      </c>
      <c r="C44" s="8" t="s">
        <v>154</v>
      </c>
      <c r="D44" s="8" t="s">
        <v>160</v>
      </c>
      <c r="E44" s="45">
        <v>1</v>
      </c>
      <c r="F44" s="8" t="s">
        <v>156</v>
      </c>
      <c r="G44" s="8" t="str">
        <f t="shared" ref="G44:G52" si="3">G43</f>
        <v>[CT12]ファイルフォーマットチェック_正常36.log</v>
      </c>
      <c r="H44" s="8" t="s">
        <v>161</v>
      </c>
      <c r="I44" s="8"/>
      <c r="J44" s="8"/>
      <c r="K44" s="44" t="s">
        <v>158</v>
      </c>
      <c r="L44" s="6"/>
      <c r="M44" s="6"/>
      <c r="N44" s="58"/>
      <c r="O44" s="12"/>
      <c r="P44" s="12"/>
      <c r="Q44" s="13"/>
      <c r="R44" s="8" t="s">
        <v>162</v>
      </c>
    </row>
    <row r="45" spans="2:18">
      <c r="B45" s="5">
        <f t="shared" si="2"/>
        <v>39</v>
      </c>
      <c r="C45" s="8" t="s">
        <v>163</v>
      </c>
      <c r="D45" s="8" t="s">
        <v>164</v>
      </c>
      <c r="E45" s="45">
        <v>1</v>
      </c>
      <c r="F45" s="8" t="s">
        <v>156</v>
      </c>
      <c r="G45" s="8" t="str">
        <f t="shared" si="3"/>
        <v>[CT12]ファイルフォーマットチェック_正常36.log</v>
      </c>
      <c r="H45" s="8" t="s">
        <v>165</v>
      </c>
      <c r="I45" s="8"/>
      <c r="J45" s="8"/>
      <c r="K45" s="44" t="s">
        <v>158</v>
      </c>
      <c r="L45" s="6"/>
      <c r="M45" s="6"/>
      <c r="N45" s="58"/>
      <c r="O45" s="12"/>
      <c r="P45" s="12"/>
      <c r="Q45" s="13"/>
      <c r="R45" s="8" t="s">
        <v>166</v>
      </c>
    </row>
    <row r="46" spans="2:18">
      <c r="B46" s="5">
        <f t="shared" si="2"/>
        <v>40</v>
      </c>
      <c r="C46" s="8" t="s">
        <v>163</v>
      </c>
      <c r="D46" s="8" t="s">
        <v>167</v>
      </c>
      <c r="E46" s="45">
        <v>1</v>
      </c>
      <c r="F46" s="8" t="s">
        <v>156</v>
      </c>
      <c r="G46" s="8" t="str">
        <f t="shared" si="3"/>
        <v>[CT12]ファイルフォーマットチェック_正常36.log</v>
      </c>
      <c r="H46" s="8" t="s">
        <v>168</v>
      </c>
      <c r="I46" s="8"/>
      <c r="J46" s="8"/>
      <c r="K46" s="44" t="s">
        <v>158</v>
      </c>
      <c r="L46" s="6"/>
      <c r="M46" s="6"/>
      <c r="N46" s="58"/>
      <c r="O46" s="12"/>
      <c r="P46" s="12"/>
      <c r="Q46" s="13"/>
      <c r="R46" s="8"/>
    </row>
    <row r="47" spans="2:18">
      <c r="B47" s="5">
        <f t="shared" si="2"/>
        <v>41</v>
      </c>
      <c r="C47" s="8" t="s">
        <v>163</v>
      </c>
      <c r="D47" s="8" t="s">
        <v>169</v>
      </c>
      <c r="E47" s="45">
        <v>1</v>
      </c>
      <c r="F47" s="8" t="s">
        <v>156</v>
      </c>
      <c r="G47" s="8" t="str">
        <f t="shared" si="3"/>
        <v>[CT12]ファイルフォーマットチェック_正常36.log</v>
      </c>
      <c r="H47" s="8" t="s">
        <v>170</v>
      </c>
      <c r="I47" s="8"/>
      <c r="J47" s="8"/>
      <c r="K47" s="44" t="s">
        <v>158</v>
      </c>
      <c r="L47" s="6"/>
      <c r="M47" s="6"/>
      <c r="N47" s="58"/>
      <c r="O47" s="12"/>
      <c r="P47" s="12"/>
      <c r="Q47" s="13"/>
      <c r="R47" s="8"/>
    </row>
    <row r="48" spans="2:18">
      <c r="B48" s="5">
        <f t="shared" si="2"/>
        <v>42</v>
      </c>
      <c r="C48" s="8" t="s">
        <v>171</v>
      </c>
      <c r="D48" s="8" t="s">
        <v>172</v>
      </c>
      <c r="E48" s="45">
        <v>1</v>
      </c>
      <c r="F48" s="8" t="s">
        <v>156</v>
      </c>
      <c r="G48" s="8" t="str">
        <f t="shared" si="3"/>
        <v>[CT12]ファイルフォーマットチェック_正常36.log</v>
      </c>
      <c r="H48" s="8" t="s">
        <v>173</v>
      </c>
      <c r="I48" s="8"/>
      <c r="J48" s="8"/>
      <c r="K48" s="44" t="s">
        <v>158</v>
      </c>
      <c r="L48" s="6"/>
      <c r="M48" s="6"/>
      <c r="N48" s="58"/>
      <c r="O48" s="12"/>
      <c r="P48" s="12"/>
      <c r="Q48" s="13"/>
      <c r="R48" s="8"/>
    </row>
    <row r="49" spans="2:18">
      <c r="B49" s="5">
        <f t="shared" si="2"/>
        <v>43</v>
      </c>
      <c r="C49" s="8" t="s">
        <v>171</v>
      </c>
      <c r="D49" s="8" t="s">
        <v>174</v>
      </c>
      <c r="E49" s="45">
        <v>1</v>
      </c>
      <c r="F49" s="8" t="s">
        <v>156</v>
      </c>
      <c r="G49" s="8" t="str">
        <f t="shared" si="3"/>
        <v>[CT12]ファイルフォーマットチェック_正常36.log</v>
      </c>
      <c r="H49" s="8" t="s">
        <v>175</v>
      </c>
      <c r="I49" s="8"/>
      <c r="J49" s="8"/>
      <c r="K49" s="44" t="s">
        <v>158</v>
      </c>
      <c r="L49" s="6"/>
      <c r="M49" s="6"/>
      <c r="N49" s="58"/>
      <c r="O49" s="12"/>
      <c r="P49" s="12"/>
      <c r="Q49" s="13"/>
      <c r="R49" s="8"/>
    </row>
    <row r="50" spans="2:18">
      <c r="B50" s="5">
        <f t="shared" si="2"/>
        <v>44</v>
      </c>
      <c r="C50" s="8" t="s">
        <v>176</v>
      </c>
      <c r="D50" s="8" t="s">
        <v>177</v>
      </c>
      <c r="E50" s="45">
        <v>1</v>
      </c>
      <c r="F50" s="8" t="s">
        <v>156</v>
      </c>
      <c r="G50" s="8" t="str">
        <f t="shared" si="3"/>
        <v>[CT12]ファイルフォーマットチェック_正常36.log</v>
      </c>
      <c r="H50" s="8" t="s">
        <v>178</v>
      </c>
      <c r="I50" s="8"/>
      <c r="J50" s="8"/>
      <c r="K50" s="44" t="s">
        <v>158</v>
      </c>
      <c r="L50" s="6"/>
      <c r="M50" s="6"/>
      <c r="N50" s="58"/>
      <c r="O50" s="12"/>
      <c r="P50" s="12"/>
      <c r="Q50" s="13"/>
      <c r="R50" s="8"/>
    </row>
    <row r="51" spans="2:18">
      <c r="B51" s="5">
        <f t="shared" si="2"/>
        <v>45</v>
      </c>
      <c r="C51" s="8" t="s">
        <v>176</v>
      </c>
      <c r="D51" s="8" t="s">
        <v>179</v>
      </c>
      <c r="E51" s="45">
        <v>1</v>
      </c>
      <c r="F51" s="8" t="s">
        <v>156</v>
      </c>
      <c r="G51" s="8" t="str">
        <f t="shared" si="3"/>
        <v>[CT12]ファイルフォーマットチェック_正常36.log</v>
      </c>
      <c r="H51" s="8" t="s">
        <v>180</v>
      </c>
      <c r="I51" s="8"/>
      <c r="J51" s="8"/>
      <c r="K51" s="44" t="s">
        <v>158</v>
      </c>
      <c r="L51" s="6"/>
      <c r="M51" s="6"/>
      <c r="N51" s="58"/>
      <c r="O51" s="12"/>
      <c r="P51" s="12"/>
      <c r="Q51" s="13"/>
      <c r="R51" s="8"/>
    </row>
    <row r="52" spans="2:18">
      <c r="B52" s="5">
        <f t="shared" si="2"/>
        <v>46</v>
      </c>
      <c r="C52" s="8" t="s">
        <v>181</v>
      </c>
      <c r="D52" s="8" t="s">
        <v>182</v>
      </c>
      <c r="E52" s="45">
        <v>1</v>
      </c>
      <c r="F52" s="8" t="s">
        <v>156</v>
      </c>
      <c r="G52" s="8" t="str">
        <f t="shared" si="3"/>
        <v>[CT12]ファイルフォーマットチェック_正常36.log</v>
      </c>
      <c r="H52" s="8" t="s">
        <v>183</v>
      </c>
      <c r="I52" s="8"/>
      <c r="J52" s="8"/>
      <c r="K52" s="44" t="s">
        <v>158</v>
      </c>
      <c r="L52" s="6"/>
      <c r="M52" s="6"/>
      <c r="N52" s="58"/>
      <c r="O52" s="12"/>
      <c r="P52" s="12"/>
      <c r="Q52" s="13"/>
      <c r="R52" s="8"/>
    </row>
    <row r="53" spans="2:18">
      <c r="B53" s="5">
        <f t="shared" si="2"/>
        <v>47</v>
      </c>
      <c r="C53" s="55" t="s">
        <v>184</v>
      </c>
      <c r="D53" s="47"/>
      <c r="E53" s="48"/>
      <c r="F53" s="47"/>
      <c r="G53" s="47"/>
      <c r="H53" s="47"/>
      <c r="I53" s="47"/>
      <c r="J53" s="47"/>
      <c r="K53" s="49"/>
      <c r="L53" s="50"/>
      <c r="M53" s="50"/>
      <c r="N53" s="59"/>
      <c r="O53" s="52"/>
      <c r="P53" s="52"/>
      <c r="Q53" s="53"/>
      <c r="R53" s="54"/>
    </row>
    <row r="54" spans="2:18">
      <c r="B54" s="5">
        <f t="shared" si="2"/>
        <v>48</v>
      </c>
      <c r="C54" s="8" t="s">
        <v>75</v>
      </c>
      <c r="D54" s="8" t="s">
        <v>185</v>
      </c>
      <c r="E54" s="45">
        <v>0</v>
      </c>
      <c r="F54" s="8" t="s">
        <v>142</v>
      </c>
      <c r="G54" s="8" t="str">
        <f>"[TD12]"&amp;D54</f>
        <v>[TD12]異常系ファイル.csv</v>
      </c>
      <c r="H54" s="8">
        <v>108</v>
      </c>
      <c r="I54" s="8"/>
      <c r="J54" s="8"/>
      <c r="K54" s="44" t="s">
        <v>77</v>
      </c>
      <c r="L54" s="6"/>
      <c r="M54" s="6"/>
      <c r="N54" s="58"/>
      <c r="O54" s="12"/>
      <c r="P54" s="12"/>
      <c r="Q54" s="13"/>
      <c r="R54" s="8"/>
    </row>
    <row r="55" spans="2:18">
      <c r="B55" s="5">
        <f t="shared" si="2"/>
        <v>49</v>
      </c>
      <c r="C55" s="8" t="s">
        <v>110</v>
      </c>
      <c r="D55" s="8" t="s">
        <v>143</v>
      </c>
      <c r="E55" s="45">
        <v>1</v>
      </c>
      <c r="F55" s="8" t="s">
        <v>144</v>
      </c>
      <c r="G55" s="8">
        <v>1061</v>
      </c>
      <c r="H55" s="8">
        <v>101</v>
      </c>
      <c r="I55" s="8" t="str">
        <f>"[CT12]"&amp;F55&amp;
"_異常"&amp;B55&amp;".log"</f>
        <v>[CT12]ファイルフォーマットチェック_異常49.log</v>
      </c>
      <c r="J55" s="8"/>
      <c r="K55" s="44" t="s">
        <v>145</v>
      </c>
      <c r="L55" s="6"/>
      <c r="M55" s="6"/>
      <c r="N55" s="58"/>
      <c r="O55" s="12"/>
      <c r="P55" s="12"/>
      <c r="Q55" s="13"/>
      <c r="R55" s="8"/>
    </row>
    <row r="56" spans="2:18">
      <c r="B56" s="5">
        <f t="shared" si="2"/>
        <v>50</v>
      </c>
      <c r="C56" s="8" t="s">
        <v>186</v>
      </c>
      <c r="D56" s="8" t="s">
        <v>187</v>
      </c>
      <c r="E56" s="45">
        <v>1</v>
      </c>
      <c r="F56" s="8" t="s">
        <v>156</v>
      </c>
      <c r="G56" s="8" t="str">
        <f>I55</f>
        <v>[CT12]ファイルフォーマットチェック_異常49.log</v>
      </c>
      <c r="H56" s="8" t="s">
        <v>188</v>
      </c>
      <c r="I56" s="8"/>
      <c r="J56" s="8"/>
      <c r="K56" s="44" t="s">
        <v>150</v>
      </c>
      <c r="L56" s="6"/>
      <c r="M56" s="6"/>
      <c r="N56" s="58"/>
      <c r="O56" s="12"/>
      <c r="P56" s="12"/>
      <c r="Q56" s="13"/>
      <c r="R56" s="8"/>
    </row>
    <row r="57" spans="2:18">
      <c r="B57" s="5">
        <f t="shared" si="2"/>
        <v>51</v>
      </c>
      <c r="C57" s="8" t="s">
        <v>186</v>
      </c>
      <c r="D57" s="8" t="s">
        <v>189</v>
      </c>
      <c r="E57" s="45">
        <v>1</v>
      </c>
      <c r="F57" s="8" t="s">
        <v>156</v>
      </c>
      <c r="G57" s="8" t="str">
        <f>G56</f>
        <v>[CT12]ファイルフォーマットチェック_異常49.log</v>
      </c>
      <c r="H57" s="8" t="s">
        <v>190</v>
      </c>
      <c r="I57" s="8"/>
      <c r="J57" s="8"/>
      <c r="K57" s="44" t="s">
        <v>150</v>
      </c>
      <c r="L57" s="6"/>
      <c r="M57" s="6"/>
      <c r="N57" s="58"/>
      <c r="O57" s="12"/>
      <c r="P57" s="12"/>
      <c r="Q57" s="13"/>
      <c r="R57" s="8"/>
    </row>
    <row r="58" spans="2:18">
      <c r="B58" s="5">
        <f t="shared" si="2"/>
        <v>52</v>
      </c>
      <c r="C58" s="8" t="s">
        <v>154</v>
      </c>
      <c r="D58" s="8" t="s">
        <v>191</v>
      </c>
      <c r="E58" s="45">
        <v>1</v>
      </c>
      <c r="F58" s="8" t="s">
        <v>156</v>
      </c>
      <c r="G58" s="8" t="str">
        <f>G57</f>
        <v>[CT12]ファイルフォーマットチェック_異常49.log</v>
      </c>
      <c r="H58" s="8" t="s">
        <v>192</v>
      </c>
      <c r="I58" s="8"/>
      <c r="J58" s="8"/>
      <c r="K58" s="44" t="s">
        <v>150</v>
      </c>
      <c r="L58" s="6"/>
      <c r="M58" s="6"/>
      <c r="N58" s="58"/>
      <c r="O58" s="12"/>
      <c r="P58" s="12"/>
      <c r="Q58" s="13"/>
      <c r="R58" s="8"/>
    </row>
    <row r="59" spans="2:18">
      <c r="B59" s="5">
        <f t="shared" si="2"/>
        <v>53</v>
      </c>
      <c r="C59" s="8" t="s">
        <v>154</v>
      </c>
      <c r="D59" s="8" t="s">
        <v>193</v>
      </c>
      <c r="E59" s="45">
        <v>1</v>
      </c>
      <c r="F59" s="8" t="s">
        <v>156</v>
      </c>
      <c r="G59" s="8" t="str">
        <f>G58</f>
        <v>[CT12]ファイルフォーマットチェック_異常49.log</v>
      </c>
      <c r="H59" s="8" t="s">
        <v>194</v>
      </c>
      <c r="I59" s="8"/>
      <c r="J59" s="8"/>
      <c r="K59" s="44" t="s">
        <v>150</v>
      </c>
      <c r="L59" s="6"/>
      <c r="M59" s="6"/>
      <c r="N59" s="58"/>
      <c r="O59" s="12"/>
      <c r="P59" s="12"/>
      <c r="Q59" s="13"/>
      <c r="R59" s="8"/>
    </row>
    <row r="60" spans="2:18">
      <c r="B60" s="5">
        <f t="shared" si="2"/>
        <v>54</v>
      </c>
      <c r="C60" s="8" t="s">
        <v>154</v>
      </c>
      <c r="D60" s="8" t="s">
        <v>195</v>
      </c>
      <c r="E60" s="45">
        <v>1</v>
      </c>
      <c r="F60" s="8" t="s">
        <v>156</v>
      </c>
      <c r="G60" s="8" t="str">
        <f>G59</f>
        <v>[CT12]ファイルフォーマットチェック_異常49.log</v>
      </c>
      <c r="H60" s="8" t="s">
        <v>196</v>
      </c>
      <c r="I60" s="8"/>
      <c r="J60" s="8"/>
      <c r="K60" s="44" t="s">
        <v>150</v>
      </c>
      <c r="L60" s="6"/>
      <c r="M60" s="6"/>
      <c r="N60" s="58"/>
      <c r="O60" s="12"/>
      <c r="P60" s="12"/>
      <c r="Q60" s="13"/>
      <c r="R60" s="8"/>
    </row>
    <row r="61" spans="2:18">
      <c r="B61" s="5">
        <f t="shared" si="2"/>
        <v>55</v>
      </c>
      <c r="C61" s="8" t="s">
        <v>163</v>
      </c>
      <c r="D61" s="8" t="s">
        <v>197</v>
      </c>
      <c r="E61" s="45">
        <v>1</v>
      </c>
      <c r="F61" s="8" t="s">
        <v>156</v>
      </c>
      <c r="G61" s="8" t="str">
        <f>G60</f>
        <v>[CT12]ファイルフォーマットチェック_異常49.log</v>
      </c>
      <c r="H61" s="8" t="s">
        <v>198</v>
      </c>
      <c r="I61" s="8"/>
      <c r="J61" s="8"/>
      <c r="K61" s="44" t="s">
        <v>150</v>
      </c>
      <c r="L61" s="6"/>
      <c r="M61" s="6"/>
      <c r="N61" s="58"/>
      <c r="O61" s="12"/>
      <c r="P61" s="12"/>
      <c r="Q61" s="13"/>
      <c r="R61" s="8"/>
    </row>
    <row r="62" spans="2:18">
      <c r="B62" s="5">
        <f t="shared" si="2"/>
        <v>56</v>
      </c>
      <c r="C62" s="8" t="s">
        <v>199</v>
      </c>
      <c r="D62" s="8" t="s">
        <v>200</v>
      </c>
      <c r="E62" s="45"/>
      <c r="F62" s="8"/>
      <c r="G62" s="8"/>
      <c r="H62" s="8"/>
      <c r="I62" s="8"/>
      <c r="J62" s="8"/>
      <c r="K62" s="44"/>
      <c r="L62" s="6"/>
      <c r="M62" s="6"/>
      <c r="N62" s="58"/>
      <c r="O62" s="12"/>
      <c r="P62" s="12"/>
      <c r="Q62" s="13"/>
      <c r="R62" s="8"/>
    </row>
    <row r="63" spans="2:18">
      <c r="B63" s="5">
        <f t="shared" si="2"/>
        <v>57</v>
      </c>
      <c r="C63" s="8" t="s">
        <v>75</v>
      </c>
      <c r="D63" s="8" t="s">
        <v>201</v>
      </c>
      <c r="E63" s="45">
        <v>0</v>
      </c>
      <c r="F63" s="8" t="s">
        <v>142</v>
      </c>
      <c r="G63" s="8" t="str">
        <f>"[TD12]"&amp;D63</f>
        <v>[TD12]ファイル名A.csv</v>
      </c>
      <c r="H63" s="8">
        <v>108</v>
      </c>
      <c r="I63" s="8"/>
      <c r="J63" s="8"/>
      <c r="K63" s="44" t="s">
        <v>77</v>
      </c>
      <c r="L63" s="6"/>
      <c r="M63" s="6"/>
      <c r="N63" s="58"/>
      <c r="O63" s="12"/>
      <c r="P63" s="12"/>
      <c r="Q63" s="13"/>
      <c r="R63" s="8" t="s">
        <v>78</v>
      </c>
    </row>
    <row r="64" spans="2:18">
      <c r="B64" s="5">
        <f t="shared" si="2"/>
        <v>58</v>
      </c>
      <c r="C64" s="8" t="s">
        <v>75</v>
      </c>
      <c r="D64" s="8" t="s">
        <v>202</v>
      </c>
      <c r="E64" s="45">
        <v>0</v>
      </c>
      <c r="F64" s="8" t="s">
        <v>142</v>
      </c>
      <c r="G64" s="8" t="str">
        <f>"[TD12]"&amp;D64</f>
        <v>[TD12]ファイル名B.csv</v>
      </c>
      <c r="H64" s="8">
        <v>109</v>
      </c>
      <c r="I64" s="8"/>
      <c r="J64" s="8"/>
      <c r="K64" s="44" t="s">
        <v>77</v>
      </c>
      <c r="L64" s="6"/>
      <c r="M64" s="6"/>
      <c r="N64" s="58"/>
      <c r="O64" s="12"/>
      <c r="P64" s="12"/>
      <c r="Q64" s="13"/>
      <c r="R64" s="8" t="s">
        <v>65</v>
      </c>
    </row>
    <row r="65" spans="2:18">
      <c r="B65" s="5">
        <f t="shared" si="2"/>
        <v>59</v>
      </c>
      <c r="C65" s="8" t="s">
        <v>110</v>
      </c>
      <c r="D65" s="8" t="s">
        <v>153</v>
      </c>
      <c r="E65" s="45">
        <v>1</v>
      </c>
      <c r="F65" s="8" t="s">
        <v>144</v>
      </c>
      <c r="G65" s="8">
        <v>1061</v>
      </c>
      <c r="H65" s="8">
        <v>101</v>
      </c>
      <c r="I65" s="8"/>
      <c r="J65" s="8"/>
      <c r="K65" s="44" t="s">
        <v>112</v>
      </c>
      <c r="L65" s="6"/>
      <c r="M65" s="6"/>
      <c r="N65" s="58"/>
      <c r="O65" s="12"/>
      <c r="P65" s="12"/>
      <c r="Q65" s="13"/>
      <c r="R65" s="8"/>
    </row>
    <row r="66" spans="2:18">
      <c r="B66" s="5">
        <f t="shared" si="2"/>
        <v>60</v>
      </c>
      <c r="C66" s="8" t="s">
        <v>110</v>
      </c>
      <c r="D66" s="8" t="s">
        <v>143</v>
      </c>
      <c r="E66" s="45">
        <v>1</v>
      </c>
      <c r="F66" s="8" t="s">
        <v>286</v>
      </c>
      <c r="G66" s="8"/>
      <c r="H66" s="8"/>
      <c r="I66" s="8" t="str">
        <f>"[CT12]"&amp;F66&amp;
"_異常"&amp;B66&amp;".log"</f>
        <v>[CT12]個人取込_異常60.log</v>
      </c>
      <c r="J66" s="8"/>
      <c r="K66" s="44" t="s">
        <v>114</v>
      </c>
      <c r="L66" s="6"/>
      <c r="M66" s="6"/>
      <c r="N66" s="58"/>
      <c r="O66" s="12"/>
      <c r="P66" s="12"/>
      <c r="Q66" s="13"/>
      <c r="R66" s="8"/>
    </row>
    <row r="67" spans="2:18">
      <c r="B67" s="5">
        <f t="shared" si="2"/>
        <v>61</v>
      </c>
      <c r="C67" s="8" t="s">
        <v>203</v>
      </c>
      <c r="D67" s="8" t="s">
        <v>204</v>
      </c>
      <c r="E67" s="45">
        <v>0</v>
      </c>
      <c r="F67" s="8" t="s">
        <v>205</v>
      </c>
      <c r="G67" s="8">
        <v>1439</v>
      </c>
      <c r="H67" s="8"/>
      <c r="I67" s="8" t="str">
        <f>"結果ファイル"&amp;B67</f>
        <v>結果ファイル61</v>
      </c>
      <c r="J67" s="8"/>
      <c r="K67" s="44" t="s">
        <v>206</v>
      </c>
      <c r="L67" s="6"/>
      <c r="M67" s="6"/>
      <c r="N67" s="58"/>
      <c r="O67" s="12"/>
      <c r="P67" s="12"/>
      <c r="Q67" s="13"/>
      <c r="R67" s="8" t="s">
        <v>207</v>
      </c>
    </row>
    <row r="68" spans="2:18">
      <c r="B68" s="5">
        <f t="shared" si="2"/>
        <v>62</v>
      </c>
      <c r="C68" s="8" t="s">
        <v>208</v>
      </c>
      <c r="D68" s="8" t="s">
        <v>61</v>
      </c>
      <c r="E68" s="45">
        <v>0</v>
      </c>
      <c r="F68" s="8" t="s">
        <v>209</v>
      </c>
      <c r="G68" s="8" t="str">
        <f>D68</f>
        <v>テーブルA</v>
      </c>
      <c r="H68" s="8" t="s">
        <v>82</v>
      </c>
      <c r="I68" s="8"/>
      <c r="J68" s="8"/>
      <c r="K68" s="44" t="s">
        <v>206</v>
      </c>
      <c r="L68" s="6"/>
      <c r="M68" s="6"/>
      <c r="N68" s="58"/>
      <c r="O68" s="12"/>
      <c r="P68" s="12"/>
      <c r="Q68" s="13"/>
      <c r="R68" s="8" t="s">
        <v>210</v>
      </c>
    </row>
    <row r="69" spans="2:18">
      <c r="B69" s="5">
        <f t="shared" si="2"/>
        <v>63</v>
      </c>
      <c r="C69" s="8" t="s">
        <v>208</v>
      </c>
      <c r="D69" s="8" t="s">
        <v>64</v>
      </c>
      <c r="E69" s="45">
        <v>0</v>
      </c>
      <c r="F69" s="8" t="s">
        <v>209</v>
      </c>
      <c r="G69" s="8" t="str">
        <f>D69</f>
        <v>テーブルB</v>
      </c>
      <c r="H69" s="8" t="s">
        <v>85</v>
      </c>
      <c r="I69" s="8"/>
      <c r="J69" s="8"/>
      <c r="K69" s="44" t="s">
        <v>206</v>
      </c>
      <c r="L69" s="6"/>
      <c r="M69" s="6"/>
      <c r="N69" s="58"/>
      <c r="O69" s="12"/>
      <c r="P69" s="12"/>
      <c r="Q69" s="13"/>
      <c r="R69" s="8" t="s">
        <v>211</v>
      </c>
    </row>
    <row r="70" spans="2:18">
      <c r="B70" s="5">
        <f t="shared" si="2"/>
        <v>64</v>
      </c>
      <c r="C70" s="8" t="s">
        <v>212</v>
      </c>
      <c r="D70" s="8" t="s">
        <v>61</v>
      </c>
      <c r="E70" s="45">
        <v>0</v>
      </c>
      <c r="F70" s="8" t="s">
        <v>213</v>
      </c>
      <c r="G70" s="8" t="str">
        <f>D70</f>
        <v>テーブルA</v>
      </c>
      <c r="H70" s="8" t="str">
        <f>"[CT12]確認"&amp;G70&amp;".csv"</f>
        <v>[CT12]確認テーブルA.csv</v>
      </c>
      <c r="I70" s="8" t="s">
        <v>214</v>
      </c>
      <c r="J70" s="8"/>
      <c r="K70" s="44" t="s">
        <v>215</v>
      </c>
      <c r="L70" s="6"/>
      <c r="M70" s="6"/>
      <c r="N70" s="58"/>
      <c r="O70" s="12"/>
      <c r="P70" s="12"/>
      <c r="Q70" s="13"/>
      <c r="R70" s="8" t="s">
        <v>216</v>
      </c>
    </row>
    <row r="71" spans="2:18">
      <c r="B71" s="5">
        <f t="shared" ref="B71:B102" si="4">ROW()-6</f>
        <v>65</v>
      </c>
      <c r="C71" s="8" t="s">
        <v>217</v>
      </c>
      <c r="D71" s="8" t="s">
        <v>61</v>
      </c>
      <c r="E71" s="45">
        <v>0</v>
      </c>
      <c r="F71" s="8" t="s">
        <v>218</v>
      </c>
      <c r="G71" s="8" t="str">
        <f>H70</f>
        <v>[CT12]確認テーブルA.csv</v>
      </c>
      <c r="H71" s="8" t="str">
        <f>LEFT(D71,31)</f>
        <v>テーブルA</v>
      </c>
      <c r="I71" s="8"/>
      <c r="J71" s="8"/>
      <c r="K71" s="44" t="s">
        <v>219</v>
      </c>
      <c r="L71" s="6"/>
      <c r="M71" s="6"/>
      <c r="N71" s="58"/>
      <c r="O71" s="12"/>
      <c r="P71" s="12"/>
      <c r="Q71" s="13"/>
      <c r="R71" s="8" t="s">
        <v>220</v>
      </c>
    </row>
    <row r="72" spans="2:18">
      <c r="B72" s="5">
        <f t="shared" si="4"/>
        <v>66</v>
      </c>
      <c r="C72" s="8" t="s">
        <v>221</v>
      </c>
      <c r="D72" s="8" t="s">
        <v>222</v>
      </c>
      <c r="E72" s="45">
        <v>1</v>
      </c>
      <c r="F72" s="8" t="s">
        <v>156</v>
      </c>
      <c r="G72" s="8" t="str">
        <f>H70</f>
        <v>[CT12]確認テーブルA.csv</v>
      </c>
      <c r="H72" s="8" t="s">
        <v>223</v>
      </c>
      <c r="I72" s="8"/>
      <c r="J72" s="8"/>
      <c r="K72" s="44" t="s">
        <v>150</v>
      </c>
      <c r="L72" s="6"/>
      <c r="M72" s="6"/>
      <c r="N72" s="58"/>
      <c r="O72" s="12"/>
      <c r="P72" s="12"/>
      <c r="Q72" s="13"/>
      <c r="R72" s="8"/>
    </row>
    <row r="73" spans="2:18">
      <c r="B73" s="5">
        <f t="shared" si="4"/>
        <v>67</v>
      </c>
      <c r="C73" s="8" t="s">
        <v>224</v>
      </c>
      <c r="D73" s="8" t="s">
        <v>225</v>
      </c>
      <c r="E73" s="45">
        <v>1</v>
      </c>
      <c r="F73" s="8" t="s">
        <v>156</v>
      </c>
      <c r="G73" s="8" t="str">
        <f>I66</f>
        <v>[CT12]個人取込_異常60.log</v>
      </c>
      <c r="H73" s="8" t="s">
        <v>226</v>
      </c>
      <c r="I73" s="8"/>
      <c r="J73" s="8"/>
      <c r="K73" s="44" t="s">
        <v>150</v>
      </c>
      <c r="L73" s="6"/>
      <c r="M73" s="6"/>
      <c r="N73" s="58"/>
      <c r="O73" s="12"/>
      <c r="P73" s="12"/>
      <c r="Q73" s="13"/>
      <c r="R73" s="8"/>
    </row>
    <row r="74" spans="2:18">
      <c r="B74" s="5">
        <f t="shared" si="4"/>
        <v>68</v>
      </c>
      <c r="C74" s="8" t="s">
        <v>227</v>
      </c>
      <c r="D74" s="8" t="s">
        <v>228</v>
      </c>
      <c r="E74" s="45">
        <v>1</v>
      </c>
      <c r="F74" s="8" t="s">
        <v>156</v>
      </c>
      <c r="G74" s="8" t="str">
        <f>G73</f>
        <v>[CT12]個人取込_異常60.log</v>
      </c>
      <c r="H74" s="8" t="s">
        <v>229</v>
      </c>
      <c r="I74" s="8"/>
      <c r="J74" s="8"/>
      <c r="K74" s="44" t="s">
        <v>150</v>
      </c>
      <c r="L74" s="6"/>
      <c r="M74" s="6"/>
      <c r="N74" s="58"/>
      <c r="O74" s="12"/>
      <c r="P74" s="12"/>
      <c r="Q74" s="13"/>
      <c r="R74" s="8"/>
    </row>
    <row r="75" spans="2:18">
      <c r="B75" s="5">
        <f t="shared" si="4"/>
        <v>69</v>
      </c>
      <c r="C75" s="8" t="s">
        <v>221</v>
      </c>
      <c r="D75" s="8" t="s">
        <v>230</v>
      </c>
      <c r="E75" s="45">
        <v>1</v>
      </c>
      <c r="F75" s="8" t="s">
        <v>156</v>
      </c>
      <c r="G75" s="8" t="str">
        <f>H70</f>
        <v>[CT12]確認テーブルA.csv</v>
      </c>
      <c r="H75" s="8" t="s">
        <v>223</v>
      </c>
      <c r="I75" s="8"/>
      <c r="J75" s="8"/>
      <c r="K75" s="44" t="s">
        <v>150</v>
      </c>
      <c r="L75" s="6"/>
      <c r="M75" s="6"/>
      <c r="N75" s="58"/>
      <c r="O75" s="12"/>
      <c r="P75" s="12"/>
      <c r="Q75" s="13"/>
      <c r="R75" s="8"/>
    </row>
    <row r="76" spans="2:18">
      <c r="B76" s="5">
        <f t="shared" si="4"/>
        <v>70</v>
      </c>
      <c r="C76" s="8" t="s">
        <v>221</v>
      </c>
      <c r="D76" s="8" t="s">
        <v>231</v>
      </c>
      <c r="E76" s="45">
        <v>1</v>
      </c>
      <c r="F76" s="8" t="s">
        <v>156</v>
      </c>
      <c r="G76" s="8" t="str">
        <f>G75</f>
        <v>[CT12]確認テーブルA.csv</v>
      </c>
      <c r="H76" s="8" t="s">
        <v>232</v>
      </c>
      <c r="I76" s="8"/>
      <c r="J76" s="8"/>
      <c r="K76" s="44" t="s">
        <v>150</v>
      </c>
      <c r="L76" s="6"/>
      <c r="M76" s="6"/>
      <c r="N76" s="58"/>
      <c r="O76" s="12"/>
      <c r="P76" s="12"/>
      <c r="Q76" s="13"/>
      <c r="R76" s="8"/>
    </row>
    <row r="77" spans="2:18">
      <c r="B77" s="5">
        <f t="shared" si="4"/>
        <v>71</v>
      </c>
      <c r="C77" s="8" t="s">
        <v>233</v>
      </c>
      <c r="D77" s="8" t="s">
        <v>234</v>
      </c>
      <c r="E77" s="45">
        <v>1</v>
      </c>
      <c r="F77" s="8" t="s">
        <v>156</v>
      </c>
      <c r="G77" s="8" t="str">
        <f>I66</f>
        <v>[CT12]個人取込_異常60.log</v>
      </c>
      <c r="H77" s="8" t="s">
        <v>287</v>
      </c>
      <c r="I77" s="8"/>
      <c r="J77" s="8"/>
      <c r="K77" s="44" t="s">
        <v>150</v>
      </c>
      <c r="L77" s="6"/>
      <c r="M77" s="6"/>
      <c r="N77" s="58"/>
      <c r="O77" s="12"/>
      <c r="P77" s="12"/>
      <c r="Q77" s="13"/>
      <c r="R77" s="8"/>
    </row>
    <row r="78" spans="2:18">
      <c r="B78" s="5">
        <f t="shared" si="4"/>
        <v>72</v>
      </c>
      <c r="C78" s="8" t="s">
        <v>235</v>
      </c>
      <c r="D78" s="8" t="s">
        <v>236</v>
      </c>
      <c r="E78" s="45">
        <v>1</v>
      </c>
      <c r="F78" s="8" t="s">
        <v>156</v>
      </c>
      <c r="G78" s="8" t="str">
        <f>G76</f>
        <v>[CT12]確認テーブルA.csv</v>
      </c>
      <c r="H78" s="8" t="s">
        <v>237</v>
      </c>
      <c r="I78" s="8"/>
      <c r="J78" s="8"/>
      <c r="K78" s="44" t="s">
        <v>150</v>
      </c>
      <c r="L78" s="6"/>
      <c r="M78" s="6"/>
      <c r="N78" s="58"/>
      <c r="O78" s="12"/>
      <c r="P78" s="12"/>
      <c r="Q78" s="13"/>
      <c r="R78" s="8"/>
    </row>
    <row r="79" spans="2:18">
      <c r="B79" s="5">
        <f t="shared" si="4"/>
        <v>73</v>
      </c>
      <c r="C79" s="8" t="s">
        <v>235</v>
      </c>
      <c r="D79" s="8" t="s">
        <v>238</v>
      </c>
      <c r="E79" s="45">
        <v>1</v>
      </c>
      <c r="F79" s="8" t="s">
        <v>156</v>
      </c>
      <c r="G79" s="8" t="str">
        <f>G78</f>
        <v>[CT12]確認テーブルA.csv</v>
      </c>
      <c r="H79" s="8" t="s">
        <v>239</v>
      </c>
      <c r="I79" s="8"/>
      <c r="J79" s="8"/>
      <c r="K79" s="44" t="s">
        <v>158</v>
      </c>
      <c r="L79" s="6"/>
      <c r="M79" s="6"/>
      <c r="N79" s="58"/>
      <c r="O79" s="12"/>
      <c r="P79" s="12"/>
      <c r="Q79" s="13"/>
      <c r="R79" s="8"/>
    </row>
    <row r="80" spans="2:18">
      <c r="B80" s="5">
        <f t="shared" si="4"/>
        <v>74</v>
      </c>
      <c r="C80" s="8" t="s">
        <v>235</v>
      </c>
      <c r="D80" s="8" t="s">
        <v>240</v>
      </c>
      <c r="E80" s="45">
        <v>1</v>
      </c>
      <c r="F80" s="8" t="s">
        <v>156</v>
      </c>
      <c r="G80" s="8" t="str">
        <f>G79</f>
        <v>[CT12]確認テーブルA.csv</v>
      </c>
      <c r="H80" s="8" t="s">
        <v>241</v>
      </c>
      <c r="I80" s="8"/>
      <c r="J80" s="8"/>
      <c r="K80" s="44" t="s">
        <v>158</v>
      </c>
      <c r="L80" s="6"/>
      <c r="M80" s="6"/>
      <c r="N80" s="58"/>
      <c r="O80" s="12"/>
      <c r="P80" s="12"/>
      <c r="Q80" s="13"/>
      <c r="R80" s="8"/>
    </row>
    <row r="81" spans="2:18">
      <c r="B81" s="5">
        <f t="shared" si="4"/>
        <v>75</v>
      </c>
      <c r="C81" s="8" t="s">
        <v>235</v>
      </c>
      <c r="D81" s="8" t="s">
        <v>242</v>
      </c>
      <c r="E81" s="45">
        <v>1</v>
      </c>
      <c r="F81" s="8" t="s">
        <v>156</v>
      </c>
      <c r="G81" s="8" t="str">
        <f>G77</f>
        <v>[CT12]個人取込_異常60.log</v>
      </c>
      <c r="H81" s="8" t="s">
        <v>288</v>
      </c>
      <c r="I81" s="8"/>
      <c r="J81" s="8"/>
      <c r="K81" s="44" t="s">
        <v>150</v>
      </c>
      <c r="L81" s="6"/>
      <c r="M81" s="6"/>
      <c r="N81" s="58"/>
      <c r="O81" s="12"/>
      <c r="P81" s="12"/>
      <c r="Q81" s="13"/>
      <c r="R81" s="8"/>
    </row>
    <row r="82" spans="2:18">
      <c r="B82" s="5">
        <f t="shared" si="4"/>
        <v>76</v>
      </c>
      <c r="C82" s="8" t="s">
        <v>235</v>
      </c>
      <c r="D82" s="8" t="s">
        <v>243</v>
      </c>
      <c r="E82" s="45">
        <v>1</v>
      </c>
      <c r="F82" s="8" t="s">
        <v>156</v>
      </c>
      <c r="G82" s="8" t="str">
        <f>G81</f>
        <v>[CT12]個人取込_異常60.log</v>
      </c>
      <c r="H82" s="8" t="s">
        <v>289</v>
      </c>
      <c r="I82" s="8"/>
      <c r="J82" s="8"/>
      <c r="K82" s="44" t="s">
        <v>150</v>
      </c>
      <c r="L82" s="6"/>
      <c r="M82" s="6"/>
      <c r="N82" s="58"/>
      <c r="O82" s="12"/>
      <c r="P82" s="12"/>
      <c r="Q82" s="13"/>
      <c r="R82" s="8"/>
    </row>
    <row r="83" spans="2:18">
      <c r="B83" s="5">
        <f t="shared" si="4"/>
        <v>77</v>
      </c>
      <c r="C83" s="8" t="s">
        <v>244</v>
      </c>
      <c r="D83" s="8" t="s">
        <v>243</v>
      </c>
      <c r="E83" s="45">
        <v>1</v>
      </c>
      <c r="F83" s="8" t="s">
        <v>156</v>
      </c>
      <c r="G83" s="8" t="str">
        <f>G82</f>
        <v>[CT12]個人取込_異常60.log</v>
      </c>
      <c r="H83" s="8" t="s">
        <v>290</v>
      </c>
      <c r="I83" s="8"/>
      <c r="J83" s="8"/>
      <c r="K83" s="44" t="s">
        <v>150</v>
      </c>
      <c r="L83" s="6"/>
      <c r="M83" s="6"/>
      <c r="N83" s="58"/>
      <c r="O83" s="12"/>
      <c r="P83" s="12"/>
      <c r="Q83" s="13"/>
      <c r="R83" s="8"/>
    </row>
    <row r="84" spans="2:18">
      <c r="B84" s="5">
        <f t="shared" si="4"/>
        <v>78</v>
      </c>
      <c r="C84" s="8" t="s">
        <v>245</v>
      </c>
      <c r="D84" s="8" t="s">
        <v>246</v>
      </c>
      <c r="E84" s="45">
        <v>0</v>
      </c>
      <c r="F84" s="8" t="s">
        <v>213</v>
      </c>
      <c r="G84" s="8" t="s">
        <v>247</v>
      </c>
      <c r="H84" s="8" t="str">
        <f>"[CT12]確認"&amp;G84&amp;".csv"</f>
        <v>[CT12]確認USER_A.csv</v>
      </c>
      <c r="I84" s="8" t="s">
        <v>214</v>
      </c>
      <c r="J84" s="8"/>
      <c r="K84" s="44" t="s">
        <v>215</v>
      </c>
      <c r="L84" s="6"/>
      <c r="M84" s="6"/>
      <c r="N84" s="58"/>
      <c r="O84" s="12"/>
      <c r="P84" s="12"/>
      <c r="Q84" s="13"/>
      <c r="R84" s="8" t="s">
        <v>216</v>
      </c>
    </row>
    <row r="85" spans="2:18">
      <c r="B85" s="5">
        <f t="shared" si="4"/>
        <v>79</v>
      </c>
      <c r="C85" s="47" t="s">
        <v>248</v>
      </c>
      <c r="D85" s="47"/>
      <c r="E85" s="48"/>
      <c r="F85" s="47"/>
      <c r="G85" s="47"/>
      <c r="H85" s="47"/>
      <c r="I85" s="47"/>
      <c r="J85" s="47"/>
      <c r="K85" s="49"/>
      <c r="L85" s="50"/>
      <c r="M85" s="50"/>
      <c r="N85" s="59"/>
      <c r="O85" s="52"/>
      <c r="P85" s="52"/>
      <c r="Q85" s="53"/>
      <c r="R85" s="54"/>
    </row>
    <row r="86" spans="2:18">
      <c r="B86" s="5">
        <f t="shared" si="4"/>
        <v>80</v>
      </c>
      <c r="C86" s="8" t="s">
        <v>75</v>
      </c>
      <c r="D86" s="8" t="s">
        <v>249</v>
      </c>
      <c r="E86" s="45">
        <v>0</v>
      </c>
      <c r="F86" s="8" t="s">
        <v>142</v>
      </c>
      <c r="G86" s="8" t="str">
        <f>"[TD12]"&amp;D87</f>
        <v>[TD12]想定結果通りNGになる事</v>
      </c>
      <c r="H86" s="8">
        <v>108</v>
      </c>
      <c r="I86" s="8"/>
      <c r="J86" s="8"/>
      <c r="K86" s="44" t="s">
        <v>77</v>
      </c>
      <c r="L86" s="6"/>
      <c r="M86" s="6"/>
      <c r="N86" s="58"/>
      <c r="O86" s="12"/>
      <c r="P86" s="12"/>
      <c r="Q86" s="13"/>
      <c r="R86" s="8"/>
    </row>
    <row r="87" spans="2:18">
      <c r="B87" s="5">
        <f t="shared" si="4"/>
        <v>81</v>
      </c>
      <c r="C87" s="8" t="s">
        <v>110</v>
      </c>
      <c r="D87" s="8" t="s">
        <v>143</v>
      </c>
      <c r="E87" s="45">
        <v>1</v>
      </c>
      <c r="F87" s="8" t="s">
        <v>144</v>
      </c>
      <c r="G87" s="8">
        <v>1061</v>
      </c>
      <c r="H87" s="8">
        <v>101</v>
      </c>
      <c r="I87" s="8" t="str">
        <f>"[CT12]"&amp;F88&amp;
"_異常"&amp;B88&amp;".log"</f>
        <v>[CT12]ファイル内文字検索_異常82.log</v>
      </c>
      <c r="J87" s="8"/>
      <c r="K87" s="44" t="s">
        <v>145</v>
      </c>
      <c r="L87" s="6"/>
      <c r="M87" s="6"/>
      <c r="N87" s="58"/>
      <c r="O87" s="12"/>
      <c r="P87" s="12"/>
      <c r="Q87" s="13"/>
      <c r="R87" s="8"/>
    </row>
    <row r="88" spans="2:18">
      <c r="B88" s="5">
        <f t="shared" si="4"/>
        <v>82</v>
      </c>
      <c r="C88" s="8"/>
      <c r="D88" s="8" t="s">
        <v>250</v>
      </c>
      <c r="E88" s="45">
        <v>1</v>
      </c>
      <c r="F88" s="8" t="s">
        <v>148</v>
      </c>
      <c r="G88" s="8">
        <f>I88</f>
        <v>0</v>
      </c>
      <c r="H88" s="8" t="s">
        <v>251</v>
      </c>
      <c r="I88" s="8"/>
      <c r="J88" s="8"/>
      <c r="K88" s="44" t="s">
        <v>150</v>
      </c>
      <c r="L88" s="6"/>
      <c r="M88" s="6"/>
      <c r="N88" s="58"/>
      <c r="O88" s="12"/>
      <c r="P88" s="12"/>
      <c r="Q88" s="13"/>
      <c r="R88" s="8"/>
    </row>
    <row r="89" spans="2:18">
      <c r="B89" s="5">
        <f t="shared" si="4"/>
        <v>83</v>
      </c>
      <c r="C89" s="8" t="s">
        <v>252</v>
      </c>
      <c r="D89" s="8"/>
      <c r="E89" s="45"/>
      <c r="F89" s="8"/>
      <c r="G89" s="8"/>
      <c r="H89" s="8"/>
      <c r="I89" s="8"/>
      <c r="J89" s="8"/>
      <c r="K89" s="44"/>
      <c r="L89" s="6"/>
      <c r="M89" s="6"/>
      <c r="N89" s="58"/>
      <c r="O89" s="12"/>
      <c r="P89" s="12"/>
      <c r="Q89" s="13"/>
      <c r="R89" s="8"/>
    </row>
    <row r="90" spans="2:18">
      <c r="B90" s="5">
        <f t="shared" si="4"/>
        <v>84</v>
      </c>
      <c r="C90" s="8" t="s">
        <v>110</v>
      </c>
      <c r="D90" s="8" t="s">
        <v>143</v>
      </c>
      <c r="E90" s="45">
        <v>1</v>
      </c>
      <c r="F90" s="8" t="s">
        <v>144</v>
      </c>
      <c r="G90" s="8"/>
      <c r="H90" s="8">
        <v>101</v>
      </c>
      <c r="I90" s="8" t="str">
        <f>"[CT12]"&amp;F91&amp;
"_異常"&amp;B91&amp;".log"</f>
        <v>[CT12]ファイル内文字検索_異常85.log</v>
      </c>
      <c r="J90" s="8"/>
      <c r="K90" s="44" t="s">
        <v>145</v>
      </c>
      <c r="L90" s="6"/>
      <c r="M90" s="6"/>
      <c r="N90" s="58"/>
      <c r="O90" s="12"/>
      <c r="P90" s="12"/>
      <c r="Q90" s="13"/>
      <c r="R90" s="8"/>
    </row>
    <row r="91" spans="2:18">
      <c r="B91" s="5">
        <f t="shared" si="4"/>
        <v>85</v>
      </c>
      <c r="C91" s="8"/>
      <c r="D91" s="8" t="s">
        <v>253</v>
      </c>
      <c r="E91" s="45">
        <v>1</v>
      </c>
      <c r="F91" s="8" t="s">
        <v>148</v>
      </c>
      <c r="G91" s="8">
        <f>I91</f>
        <v>0</v>
      </c>
      <c r="H91" s="8" t="s">
        <v>254</v>
      </c>
      <c r="I91" s="8"/>
      <c r="J91" s="8"/>
      <c r="K91" s="44" t="s">
        <v>150</v>
      </c>
      <c r="L91" s="6"/>
      <c r="M91" s="6"/>
      <c r="N91" s="58"/>
      <c r="O91" s="12"/>
      <c r="P91" s="12"/>
      <c r="Q91" s="13"/>
      <c r="R91" s="8"/>
    </row>
    <row r="92" spans="2:18">
      <c r="B92" s="5">
        <f t="shared" si="4"/>
        <v>86</v>
      </c>
      <c r="C92" s="8" t="s">
        <v>110</v>
      </c>
      <c r="D92" s="8" t="s">
        <v>143</v>
      </c>
      <c r="E92" s="45">
        <v>1</v>
      </c>
      <c r="F92" s="8" t="s">
        <v>144</v>
      </c>
      <c r="G92" s="8">
        <v>1061</v>
      </c>
      <c r="H92" s="8"/>
      <c r="I92" s="8" t="str">
        <f>"[CT12]"&amp;F93&amp;
"_異常"&amp;B93&amp;".log"</f>
        <v>[CT12]ファイル内文字検索_異常87.log</v>
      </c>
      <c r="J92" s="8"/>
      <c r="K92" s="44" t="s">
        <v>145</v>
      </c>
      <c r="L92" s="6"/>
      <c r="M92" s="6"/>
      <c r="N92" s="58"/>
      <c r="O92" s="12"/>
      <c r="P92" s="12"/>
      <c r="Q92" s="13"/>
      <c r="R92" s="8"/>
    </row>
    <row r="93" spans="2:18">
      <c r="B93" s="5">
        <f t="shared" si="4"/>
        <v>87</v>
      </c>
      <c r="C93" s="8"/>
      <c r="D93" s="8" t="s">
        <v>255</v>
      </c>
      <c r="E93" s="45">
        <v>1</v>
      </c>
      <c r="F93" s="8" t="s">
        <v>148</v>
      </c>
      <c r="G93" s="8">
        <f>I93</f>
        <v>0</v>
      </c>
      <c r="H93" s="8" t="s">
        <v>256</v>
      </c>
      <c r="I93" s="8"/>
      <c r="J93" s="8"/>
      <c r="K93" s="44" t="s">
        <v>150</v>
      </c>
      <c r="L93" s="6"/>
      <c r="M93" s="6"/>
      <c r="N93" s="58"/>
      <c r="O93" s="12"/>
      <c r="P93" s="12"/>
      <c r="Q93" s="13"/>
      <c r="R93" s="8"/>
    </row>
    <row r="94" spans="2:18">
      <c r="B94" s="5">
        <f t="shared" si="4"/>
        <v>88</v>
      </c>
      <c r="C94" s="55" t="s">
        <v>257</v>
      </c>
      <c r="D94" s="47"/>
      <c r="E94" s="48"/>
      <c r="F94" s="47"/>
      <c r="G94" s="47"/>
      <c r="H94" s="47"/>
      <c r="I94" s="47"/>
      <c r="J94" s="47"/>
      <c r="K94" s="49"/>
      <c r="L94" s="50"/>
      <c r="M94" s="50"/>
      <c r="N94" s="59"/>
      <c r="O94" s="52"/>
      <c r="P94" s="52"/>
      <c r="Q94" s="53"/>
      <c r="R94" s="54"/>
    </row>
    <row r="95" spans="2:18">
      <c r="B95" s="5">
        <f t="shared" si="4"/>
        <v>89</v>
      </c>
      <c r="C95" s="8" t="s">
        <v>258</v>
      </c>
      <c r="D95" s="8">
        <v>102</v>
      </c>
      <c r="E95" s="45">
        <v>0</v>
      </c>
      <c r="F95" s="8" t="s">
        <v>259</v>
      </c>
      <c r="G95" s="8" t="str">
        <f>"DELETE FROM E_FORMAT_CHECK1_A WHERE FC_ID1 = " &amp;D96</f>
        <v>DELETE FROM E_FORMAT_CHECK1_A WHERE FC_ID1 = 102</v>
      </c>
      <c r="H95" s="8"/>
      <c r="I95" s="8"/>
      <c r="J95" s="8"/>
      <c r="K95" s="44" t="s">
        <v>260</v>
      </c>
      <c r="L95" s="6"/>
      <c r="M95" s="6"/>
      <c r="N95" s="58"/>
      <c r="O95" s="12"/>
      <c r="P95" s="12"/>
      <c r="Q95" s="13"/>
      <c r="R95" s="8" t="s">
        <v>261</v>
      </c>
    </row>
    <row r="96" spans="2:18">
      <c r="B96" s="5">
        <f t="shared" si="4"/>
        <v>90</v>
      </c>
      <c r="C96" s="8" t="s">
        <v>258</v>
      </c>
      <c r="D96" s="8">
        <v>102</v>
      </c>
      <c r="E96" s="45">
        <v>0</v>
      </c>
      <c r="F96" s="8" t="s">
        <v>259</v>
      </c>
      <c r="G96" s="8" t="str">
        <f>"DELETE FROM E_FORMAT_CHECK2_A WHERE FC_ID1 = " &amp;D97</f>
        <v>DELETE FROM E_FORMAT_CHECK2_A WHERE FC_ID1 = 想定結果通りNGになる事</v>
      </c>
      <c r="H96" s="8"/>
      <c r="I96" s="8"/>
      <c r="J96" s="8"/>
      <c r="K96" s="44" t="s">
        <v>260</v>
      </c>
      <c r="L96" s="6"/>
      <c r="M96" s="6"/>
      <c r="N96" s="58"/>
      <c r="O96" s="12"/>
      <c r="P96" s="12"/>
      <c r="Q96" s="13"/>
      <c r="R96" s="8" t="s">
        <v>261</v>
      </c>
    </row>
    <row r="97" spans="2:18">
      <c r="B97" s="5">
        <f t="shared" si="4"/>
        <v>91</v>
      </c>
      <c r="C97" s="8" t="s">
        <v>110</v>
      </c>
      <c r="D97" s="8" t="s">
        <v>143</v>
      </c>
      <c r="E97" s="45">
        <v>1</v>
      </c>
      <c r="F97" s="8" t="s">
        <v>144</v>
      </c>
      <c r="G97" s="8">
        <v>1071</v>
      </c>
      <c r="H97" s="8">
        <v>102</v>
      </c>
      <c r="I97" s="8" t="str">
        <f>"[CT12]"&amp;F98&amp;
"_異常"&amp;B98&amp;".log"</f>
        <v>[CT12]ファイル内文字検索_異常92.log</v>
      </c>
      <c r="J97" s="8"/>
      <c r="K97" s="44" t="s">
        <v>145</v>
      </c>
      <c r="L97" s="6"/>
      <c r="M97" s="6"/>
      <c r="N97" s="58"/>
      <c r="O97" s="12"/>
      <c r="P97" s="12"/>
      <c r="Q97" s="13"/>
      <c r="R97" s="8"/>
    </row>
    <row r="98" spans="2:18">
      <c r="B98" s="5">
        <f t="shared" si="4"/>
        <v>92</v>
      </c>
      <c r="C98" s="8" t="s">
        <v>262</v>
      </c>
      <c r="D98" s="8" t="s">
        <v>263</v>
      </c>
      <c r="E98" s="45">
        <v>1</v>
      </c>
      <c r="F98" s="8" t="s">
        <v>148</v>
      </c>
      <c r="G98" s="8">
        <f>I98</f>
        <v>0</v>
      </c>
      <c r="H98" s="8" t="str">
        <f>"フォーマットチェック表が未設定です。FC_ID="&amp;D96</f>
        <v>フォーマットチェック表が未設定です。FC_ID=102</v>
      </c>
      <c r="I98" s="8"/>
      <c r="J98" s="8"/>
      <c r="K98" s="44" t="s">
        <v>150</v>
      </c>
      <c r="L98" s="6"/>
      <c r="M98" s="6"/>
      <c r="N98" s="58"/>
      <c r="O98" s="12"/>
      <c r="P98" s="12"/>
      <c r="Q98" s="13"/>
      <c r="R98" s="8"/>
    </row>
    <row r="99" spans="2:18">
      <c r="B99" s="5">
        <f t="shared" si="4"/>
        <v>93</v>
      </c>
      <c r="C99" s="55" t="s">
        <v>264</v>
      </c>
      <c r="D99" s="47"/>
      <c r="E99" s="48"/>
      <c r="F99" s="47"/>
      <c r="G99" s="47"/>
      <c r="H99" s="47"/>
      <c r="I99" s="47"/>
      <c r="J99" s="47"/>
      <c r="K99" s="49"/>
      <c r="L99" s="50"/>
      <c r="M99" s="50"/>
      <c r="N99" s="59"/>
      <c r="O99" s="52"/>
      <c r="P99" s="52"/>
      <c r="Q99" s="53"/>
      <c r="R99" s="54"/>
    </row>
    <row r="100" spans="2:18">
      <c r="B100" s="5">
        <f t="shared" si="4"/>
        <v>94</v>
      </c>
      <c r="C100" s="8" t="s">
        <v>265</v>
      </c>
      <c r="D100" s="8"/>
      <c r="E100" s="45"/>
      <c r="F100" s="8" t="s">
        <v>266</v>
      </c>
      <c r="G100" s="8">
        <v>102</v>
      </c>
      <c r="H100" s="8"/>
      <c r="I100" s="8"/>
      <c r="J100" s="8"/>
      <c r="K100" s="44" t="s">
        <v>267</v>
      </c>
      <c r="L100" s="6"/>
      <c r="M100" s="6"/>
      <c r="N100" s="58"/>
      <c r="O100" s="12"/>
      <c r="P100" s="12"/>
      <c r="Q100" s="13"/>
      <c r="R100" s="8"/>
    </row>
    <row r="101" spans="2:18">
      <c r="B101" s="5">
        <f t="shared" si="4"/>
        <v>95</v>
      </c>
      <c r="C101" s="8" t="s">
        <v>110</v>
      </c>
      <c r="D101" s="8" t="s">
        <v>143</v>
      </c>
      <c r="E101" s="45">
        <v>1</v>
      </c>
      <c r="F101" s="8" t="s">
        <v>144</v>
      </c>
      <c r="G101" s="8">
        <v>1071</v>
      </c>
      <c r="H101" s="8">
        <v>102</v>
      </c>
      <c r="I101" s="8" t="str">
        <f>"[CT12]"&amp;F102&amp;
"_異常"&amp;B102&amp;".log"</f>
        <v>[CT12]ファイル内文字検索(1行毎)_異常96.log</v>
      </c>
      <c r="J101" s="8"/>
      <c r="K101" s="44" t="s">
        <v>145</v>
      </c>
      <c r="L101" s="6"/>
      <c r="M101" s="6"/>
      <c r="N101" s="58"/>
      <c r="O101" s="12"/>
      <c r="P101" s="12"/>
      <c r="Q101" s="13"/>
      <c r="R101" s="8"/>
    </row>
    <row r="102" spans="2:18">
      <c r="B102" s="5">
        <f t="shared" si="4"/>
        <v>96</v>
      </c>
      <c r="C102" s="8"/>
      <c r="D102" s="8" t="s">
        <v>268</v>
      </c>
      <c r="E102" s="45">
        <v>1</v>
      </c>
      <c r="F102" s="8" t="s">
        <v>156</v>
      </c>
      <c r="G102" s="8">
        <f>I102</f>
        <v>0</v>
      </c>
      <c r="H102" s="8" t="s">
        <v>269</v>
      </c>
      <c r="I102" s="8"/>
      <c r="J102" s="8"/>
      <c r="K102" s="44" t="s">
        <v>150</v>
      </c>
      <c r="L102" s="6"/>
      <c r="M102" s="6"/>
      <c r="N102" s="58"/>
      <c r="O102" s="12"/>
      <c r="P102" s="12"/>
      <c r="Q102" s="13"/>
      <c r="R102" s="8"/>
    </row>
    <row r="103" spans="2:18">
      <c r="B103" s="5">
        <f t="shared" ref="B103:B137" si="5">ROW()-6</f>
        <v>97</v>
      </c>
      <c r="C103" s="55" t="s">
        <v>270</v>
      </c>
      <c r="D103" s="47"/>
      <c r="E103" s="48"/>
      <c r="F103" s="47"/>
      <c r="G103" s="47"/>
      <c r="H103" s="47"/>
      <c r="I103" s="47"/>
      <c r="J103" s="47"/>
      <c r="K103" s="49"/>
      <c r="L103" s="50"/>
      <c r="M103" s="50"/>
      <c r="N103" s="59"/>
      <c r="O103" s="52"/>
      <c r="P103" s="52"/>
      <c r="Q103" s="53"/>
      <c r="R103" s="54"/>
    </row>
    <row r="104" spans="2:18">
      <c r="B104" s="5">
        <f t="shared" si="5"/>
        <v>98</v>
      </c>
      <c r="C104" s="8" t="s">
        <v>271</v>
      </c>
      <c r="D104" s="8">
        <v>1541</v>
      </c>
      <c r="E104" s="45">
        <v>0</v>
      </c>
      <c r="F104" s="8" t="s">
        <v>259</v>
      </c>
      <c r="G104" s="8" t="str">
        <f>"DELETE FROM M_FILE_FORMAT_A WHERE FF_ID = " &amp;D105</f>
        <v>DELETE FROM M_FILE_FORMAT_A WHERE FF_ID = 想定結果通りNGになる事</v>
      </c>
      <c r="H104" s="8"/>
      <c r="I104" s="8"/>
      <c r="J104" s="8"/>
      <c r="K104" s="44" t="s">
        <v>260</v>
      </c>
      <c r="L104" s="6"/>
      <c r="M104" s="6"/>
      <c r="N104" s="58"/>
      <c r="O104" s="12"/>
      <c r="P104" s="12"/>
      <c r="Q104" s="13"/>
      <c r="R104" s="8" t="s">
        <v>261</v>
      </c>
    </row>
    <row r="105" spans="2:18">
      <c r="B105" s="5">
        <f t="shared" si="5"/>
        <v>99</v>
      </c>
      <c r="C105" s="8" t="s">
        <v>110</v>
      </c>
      <c r="D105" s="8" t="s">
        <v>143</v>
      </c>
      <c r="E105" s="45">
        <v>1</v>
      </c>
      <c r="F105" s="8" t="s">
        <v>144</v>
      </c>
      <c r="G105" s="8">
        <v>1061</v>
      </c>
      <c r="H105" s="8">
        <v>101</v>
      </c>
      <c r="I105" s="8" t="str">
        <f>"[CT12]"&amp;F106&amp;
"_異常"&amp;B106&amp;".log"</f>
        <v>[CT12]ファイル内文字検索_異常100.log</v>
      </c>
      <c r="J105" s="8"/>
      <c r="K105" s="44" t="s">
        <v>145</v>
      </c>
      <c r="L105" s="6"/>
      <c r="M105" s="6"/>
      <c r="N105" s="58"/>
      <c r="O105" s="12"/>
      <c r="P105" s="12"/>
      <c r="Q105" s="13"/>
      <c r="R105" s="8"/>
    </row>
    <row r="106" spans="2:18">
      <c r="B106" s="5">
        <f t="shared" si="5"/>
        <v>100</v>
      </c>
      <c r="C106" s="8" t="s">
        <v>262</v>
      </c>
      <c r="D106" s="8" t="s">
        <v>272</v>
      </c>
      <c r="E106" s="45">
        <v>1</v>
      </c>
      <c r="F106" s="8" t="s">
        <v>148</v>
      </c>
      <c r="G106" s="8">
        <f>I106</f>
        <v>0</v>
      </c>
      <c r="H106" s="8" t="str">
        <f>"ファイルフォーマットマスタが未設定です。機能ID="&amp;D105</f>
        <v>ファイルフォーマットマスタが未設定です。機能ID=想定結果通りNGになる事</v>
      </c>
      <c r="I106" s="8"/>
      <c r="J106" s="8"/>
      <c r="K106" s="44" t="s">
        <v>150</v>
      </c>
      <c r="L106" s="6"/>
      <c r="M106" s="6"/>
      <c r="N106" s="58"/>
      <c r="O106" s="12"/>
      <c r="P106" s="12"/>
      <c r="Q106" s="13"/>
      <c r="R106" s="8"/>
    </row>
    <row r="107" spans="2:18">
      <c r="B107" s="5">
        <f t="shared" si="5"/>
        <v>101</v>
      </c>
      <c r="C107" s="55" t="s">
        <v>273</v>
      </c>
      <c r="D107" s="47"/>
      <c r="E107" s="48"/>
      <c r="F107" s="47"/>
      <c r="G107" s="47"/>
      <c r="H107" s="47"/>
      <c r="I107" s="47"/>
      <c r="J107" s="47"/>
      <c r="K107" s="49"/>
      <c r="L107" s="50"/>
      <c r="M107" s="50"/>
      <c r="N107" s="59"/>
      <c r="O107" s="52"/>
      <c r="P107" s="52"/>
      <c r="Q107" s="53"/>
      <c r="R107" s="54"/>
    </row>
    <row r="108" spans="2:18">
      <c r="B108" s="5">
        <f t="shared" si="5"/>
        <v>102</v>
      </c>
      <c r="C108" s="8" t="s">
        <v>274</v>
      </c>
      <c r="D108" s="8">
        <v>1071</v>
      </c>
      <c r="E108" s="45">
        <v>0</v>
      </c>
      <c r="F108" s="8" t="s">
        <v>259</v>
      </c>
      <c r="G108" s="8" t="str">
        <f>"DELETE FROM E_TRANSFER1_A WHERE T_ID1 = " &amp;D109</f>
        <v>DELETE FROM E_TRANSFER1_A WHERE T_ID1 = 1071</v>
      </c>
      <c r="H108" s="8"/>
      <c r="I108" s="8"/>
      <c r="J108" s="8"/>
      <c r="K108" s="44" t="s">
        <v>260</v>
      </c>
      <c r="L108" s="6"/>
      <c r="M108" s="6"/>
      <c r="N108" s="58"/>
      <c r="O108" s="12"/>
      <c r="P108" s="12"/>
      <c r="Q108" s="13"/>
      <c r="R108" s="8" t="s">
        <v>261</v>
      </c>
    </row>
    <row r="109" spans="2:18">
      <c r="B109" s="5">
        <f t="shared" si="5"/>
        <v>103</v>
      </c>
      <c r="C109" s="8" t="s">
        <v>274</v>
      </c>
      <c r="D109" s="8">
        <v>1071</v>
      </c>
      <c r="E109" s="45">
        <v>0</v>
      </c>
      <c r="F109" s="8" t="s">
        <v>259</v>
      </c>
      <c r="G109" s="8" t="str">
        <f>"DELETE FROM E_TRANSFER2_A WHERE T_ID1 = " &amp;D110</f>
        <v>DELETE FROM E_TRANSFER2_A WHERE T_ID1 = 想定結果通りNGになる事</v>
      </c>
      <c r="H109" s="8"/>
      <c r="I109" s="8"/>
      <c r="J109" s="8"/>
      <c r="K109" s="44" t="s">
        <v>260</v>
      </c>
      <c r="L109" s="6"/>
      <c r="M109" s="6"/>
      <c r="N109" s="58"/>
      <c r="O109" s="12"/>
      <c r="P109" s="12"/>
      <c r="Q109" s="13"/>
      <c r="R109" s="8" t="s">
        <v>261</v>
      </c>
    </row>
    <row r="110" spans="2:18">
      <c r="B110" s="5">
        <f t="shared" si="5"/>
        <v>104</v>
      </c>
      <c r="C110" s="8" t="s">
        <v>110</v>
      </c>
      <c r="D110" s="8" t="s">
        <v>143</v>
      </c>
      <c r="E110" s="45">
        <v>1</v>
      </c>
      <c r="F110" s="8" t="s">
        <v>144</v>
      </c>
      <c r="G110" s="8">
        <v>1071</v>
      </c>
      <c r="H110" s="8">
        <v>102</v>
      </c>
      <c r="I110" s="8" t="str">
        <f>"[CT12]"&amp;F111&amp;
"_異常"&amp;B111&amp;".log"</f>
        <v>[CT12]ファイル内文字検索_異常105.log</v>
      </c>
      <c r="J110" s="8"/>
      <c r="K110" s="44" t="s">
        <v>145</v>
      </c>
      <c r="L110" s="6"/>
      <c r="M110" s="6"/>
      <c r="N110" s="58"/>
      <c r="O110" s="12"/>
      <c r="P110" s="12"/>
      <c r="Q110" s="13"/>
      <c r="R110" s="8"/>
    </row>
    <row r="111" spans="2:18">
      <c r="B111" s="5">
        <f t="shared" si="5"/>
        <v>105</v>
      </c>
      <c r="C111" s="8" t="s">
        <v>262</v>
      </c>
      <c r="D111" s="8" t="s">
        <v>275</v>
      </c>
      <c r="E111" s="45">
        <v>1</v>
      </c>
      <c r="F111" s="8" t="s">
        <v>148</v>
      </c>
      <c r="G111" s="8">
        <f>I111</f>
        <v>0</v>
      </c>
      <c r="H111" s="8" t="str">
        <f>"項目移送マスタが存在しません。:移送ID="&amp;D109</f>
        <v>項目移送マスタが存在しません。:移送ID=1071</v>
      </c>
      <c r="I111" s="8"/>
      <c r="J111" s="8"/>
      <c r="K111" s="44" t="s">
        <v>150</v>
      </c>
      <c r="L111" s="6"/>
      <c r="M111" s="6"/>
      <c r="N111" s="58"/>
      <c r="O111" s="12"/>
      <c r="P111" s="12"/>
      <c r="Q111" s="13"/>
      <c r="R111" s="8"/>
    </row>
    <row r="112" spans="2:18">
      <c r="B112" s="5">
        <f t="shared" si="5"/>
        <v>106</v>
      </c>
      <c r="C112" s="55" t="s">
        <v>276</v>
      </c>
      <c r="D112" s="47"/>
      <c r="E112" s="48"/>
      <c r="F112" s="47"/>
      <c r="G112" s="47"/>
      <c r="H112" s="47"/>
      <c r="I112" s="47"/>
      <c r="J112" s="47"/>
      <c r="K112" s="49"/>
      <c r="L112" s="50"/>
      <c r="M112" s="50"/>
      <c r="N112" s="59"/>
      <c r="O112" s="52"/>
      <c r="P112" s="52"/>
      <c r="Q112" s="53"/>
      <c r="R112" s="54"/>
    </row>
    <row r="113" spans="2:18">
      <c r="B113" s="5">
        <f t="shared" si="5"/>
        <v>107</v>
      </c>
      <c r="C113" s="8" t="s">
        <v>277</v>
      </c>
      <c r="D113" s="8">
        <v>1541</v>
      </c>
      <c r="E113" s="45">
        <v>0</v>
      </c>
      <c r="F113" s="8" t="s">
        <v>259</v>
      </c>
      <c r="G113" s="8" t="str">
        <f>"DELETE FROM M_UNIQUE_SETTINGS1_A WHERE S_ID1 = " &amp;D114</f>
        <v>DELETE FROM M_UNIQUE_SETTINGS1_A WHERE S_ID1 = 1541</v>
      </c>
      <c r="H113" s="8"/>
      <c r="I113" s="8"/>
      <c r="J113" s="8"/>
      <c r="K113" s="44" t="s">
        <v>260</v>
      </c>
      <c r="L113" s="6"/>
      <c r="M113" s="6"/>
      <c r="N113" s="58"/>
      <c r="O113" s="12"/>
      <c r="P113" s="12"/>
      <c r="Q113" s="13"/>
      <c r="R113" s="8"/>
    </row>
    <row r="114" spans="2:18">
      <c r="B114" s="5">
        <f t="shared" si="5"/>
        <v>108</v>
      </c>
      <c r="C114" s="8" t="s">
        <v>278</v>
      </c>
      <c r="D114" s="8">
        <v>1541</v>
      </c>
      <c r="E114" s="45">
        <v>0</v>
      </c>
      <c r="F114" s="8" t="s">
        <v>259</v>
      </c>
      <c r="G114" s="8" t="str">
        <f>"DELETE FROM M_UNIQUE_SETTINGS2_A WHERE S_ID1 = " &amp;D115</f>
        <v>DELETE FROM M_UNIQUE_SETTINGS2_A WHERE S_ID1 = 想定結果通りNGになる事</v>
      </c>
      <c r="H114" s="8"/>
      <c r="I114" s="8"/>
      <c r="J114" s="8"/>
      <c r="K114" s="44" t="s">
        <v>260</v>
      </c>
      <c r="L114" s="6"/>
      <c r="M114" s="6"/>
      <c r="N114" s="58"/>
      <c r="O114" s="12"/>
      <c r="P114" s="12"/>
      <c r="Q114" s="13"/>
      <c r="R114" s="8"/>
    </row>
    <row r="115" spans="2:18">
      <c r="B115" s="5">
        <f t="shared" si="5"/>
        <v>109</v>
      </c>
      <c r="C115" s="8" t="s">
        <v>110</v>
      </c>
      <c r="D115" s="8" t="s">
        <v>143</v>
      </c>
      <c r="E115" s="45">
        <v>1</v>
      </c>
      <c r="F115" s="8" t="s">
        <v>279</v>
      </c>
      <c r="G115" s="8"/>
      <c r="H115" s="8"/>
      <c r="I115" s="8" t="str">
        <f>"[CT12]"&amp;F116&amp;
"_異常"&amp;B116&amp;".log"</f>
        <v>[CT12]ファイル内文字検索(1行毎)_異常110.log</v>
      </c>
      <c r="J115" s="8"/>
      <c r="K115" s="44" t="s">
        <v>280</v>
      </c>
      <c r="L115" s="6"/>
      <c r="M115" s="6"/>
      <c r="N115" s="58"/>
      <c r="O115" s="12"/>
      <c r="P115" s="12"/>
      <c r="Q115" s="13"/>
      <c r="R115" s="8"/>
    </row>
    <row r="116" spans="2:18">
      <c r="B116" s="5">
        <f t="shared" si="5"/>
        <v>110</v>
      </c>
      <c r="C116" s="8" t="s">
        <v>262</v>
      </c>
      <c r="D116" s="8" t="s">
        <v>272</v>
      </c>
      <c r="E116" s="45">
        <v>1</v>
      </c>
      <c r="F116" s="8" t="s">
        <v>156</v>
      </c>
      <c r="G116" s="8">
        <f>I116</f>
        <v>0</v>
      </c>
      <c r="H116" s="8" t="s">
        <v>281</v>
      </c>
      <c r="I116" s="8"/>
      <c r="J116" s="8"/>
      <c r="K116" s="44" t="s">
        <v>150</v>
      </c>
      <c r="L116" s="6"/>
      <c r="M116" s="6"/>
      <c r="N116" s="58"/>
      <c r="O116" s="12"/>
      <c r="P116" s="12"/>
      <c r="Q116" s="13"/>
      <c r="R116" s="8"/>
    </row>
    <row r="117" spans="2:18">
      <c r="B117" s="5">
        <f t="shared" si="5"/>
        <v>111</v>
      </c>
      <c r="C117" s="47" t="s">
        <v>27</v>
      </c>
      <c r="D117" s="47"/>
      <c r="E117" s="48"/>
      <c r="F117" s="47"/>
      <c r="G117" s="47"/>
      <c r="H117" s="47"/>
      <c r="I117" s="47"/>
      <c r="J117" s="47"/>
      <c r="K117" s="49"/>
      <c r="L117" s="50"/>
      <c r="M117" s="50"/>
      <c r="N117" s="59"/>
      <c r="O117" s="52"/>
      <c r="P117" s="52"/>
      <c r="Q117" s="53"/>
      <c r="R117" s="54"/>
    </row>
    <row r="118" spans="2:18">
      <c r="B118" s="5">
        <f t="shared" si="5"/>
        <v>112</v>
      </c>
      <c r="C118" s="8" t="s">
        <v>121</v>
      </c>
      <c r="D118" s="8" t="s">
        <v>61</v>
      </c>
      <c r="E118" s="45">
        <v>0</v>
      </c>
      <c r="F118" s="8" t="s">
        <v>122</v>
      </c>
      <c r="G118" s="8" t="str">
        <f t="shared" ref="G118:G135" si="6">D119</f>
        <v>テーブルB</v>
      </c>
      <c r="H118" s="8" t="s">
        <v>117</v>
      </c>
      <c r="I118" s="8" t="str">
        <f t="shared" ref="I118:I128" si="7">",,"&amp;B9</f>
        <v>,,3</v>
      </c>
      <c r="J118" s="8"/>
      <c r="K118" s="44" t="s">
        <v>118</v>
      </c>
      <c r="L118" s="6"/>
      <c r="M118" s="6"/>
      <c r="N118" s="58" t="s">
        <v>26</v>
      </c>
      <c r="O118" s="12"/>
      <c r="P118" s="12"/>
      <c r="Q118" s="13"/>
      <c r="R118" s="8" t="s">
        <v>282</v>
      </c>
    </row>
    <row r="119" spans="2:18">
      <c r="B119" s="5">
        <f t="shared" si="5"/>
        <v>113</v>
      </c>
      <c r="C119" s="8" t="s">
        <v>121</v>
      </c>
      <c r="D119" s="8" t="s">
        <v>64</v>
      </c>
      <c r="E119" s="45">
        <v>0</v>
      </c>
      <c r="F119" s="8" t="s">
        <v>122</v>
      </c>
      <c r="G119" s="8" t="str">
        <f t="shared" si="6"/>
        <v>テーブルC</v>
      </c>
      <c r="H119" s="8" t="s">
        <v>117</v>
      </c>
      <c r="I119" s="8" t="str">
        <f t="shared" si="7"/>
        <v>,,4</v>
      </c>
      <c r="J119" s="8"/>
      <c r="K119" s="44" t="s">
        <v>118</v>
      </c>
      <c r="L119" s="6"/>
      <c r="M119" s="6"/>
      <c r="N119" s="58" t="s">
        <v>26</v>
      </c>
      <c r="O119" s="12"/>
      <c r="P119" s="12"/>
      <c r="Q119" s="13"/>
      <c r="R119" s="8"/>
    </row>
    <row r="120" spans="2:18">
      <c r="B120" s="5">
        <f t="shared" si="5"/>
        <v>114</v>
      </c>
      <c r="C120" s="8" t="s">
        <v>121</v>
      </c>
      <c r="D120" s="8" t="s">
        <v>66</v>
      </c>
      <c r="E120" s="45">
        <v>0</v>
      </c>
      <c r="F120" s="8" t="s">
        <v>122</v>
      </c>
      <c r="G120" s="8" t="str">
        <f t="shared" si="6"/>
        <v>テーブルD</v>
      </c>
      <c r="H120" s="8" t="s">
        <v>117</v>
      </c>
      <c r="I120" s="8" t="str">
        <f t="shared" si="7"/>
        <v>,,5</v>
      </c>
      <c r="J120" s="8"/>
      <c r="K120" s="44" t="s">
        <v>118</v>
      </c>
      <c r="L120" s="6"/>
      <c r="M120" s="6"/>
      <c r="N120" s="58" t="s">
        <v>26</v>
      </c>
      <c r="O120" s="12"/>
      <c r="P120" s="12"/>
      <c r="Q120" s="13"/>
      <c r="R120" s="8"/>
    </row>
    <row r="121" spans="2:18">
      <c r="B121" s="5">
        <f t="shared" si="5"/>
        <v>115</v>
      </c>
      <c r="C121" s="8" t="s">
        <v>121</v>
      </c>
      <c r="D121" s="8" t="s">
        <v>67</v>
      </c>
      <c r="E121" s="45">
        <v>0</v>
      </c>
      <c r="F121" s="8" t="s">
        <v>122</v>
      </c>
      <c r="G121" s="8" t="str">
        <f t="shared" si="6"/>
        <v>テーブルE</v>
      </c>
      <c r="H121" s="8" t="s">
        <v>117</v>
      </c>
      <c r="I121" s="8" t="str">
        <f t="shared" si="7"/>
        <v>,,6</v>
      </c>
      <c r="J121" s="8"/>
      <c r="K121" s="44" t="s">
        <v>118</v>
      </c>
      <c r="L121" s="6"/>
      <c r="M121" s="6"/>
      <c r="N121" s="58" t="s">
        <v>26</v>
      </c>
      <c r="O121" s="12"/>
      <c r="P121" s="12"/>
      <c r="Q121" s="13"/>
      <c r="R121" s="8"/>
    </row>
    <row r="122" spans="2:18">
      <c r="B122" s="5">
        <f t="shared" si="5"/>
        <v>116</v>
      </c>
      <c r="C122" s="8" t="s">
        <v>121</v>
      </c>
      <c r="D122" s="8" t="s">
        <v>68</v>
      </c>
      <c r="E122" s="45">
        <v>0</v>
      </c>
      <c r="F122" s="8" t="s">
        <v>122</v>
      </c>
      <c r="G122" s="8" t="str">
        <f t="shared" si="6"/>
        <v>テーブルF</v>
      </c>
      <c r="H122" s="8" t="s">
        <v>117</v>
      </c>
      <c r="I122" s="8" t="str">
        <f t="shared" si="7"/>
        <v>,,7</v>
      </c>
      <c r="J122" s="8"/>
      <c r="K122" s="44" t="s">
        <v>118</v>
      </c>
      <c r="L122" s="6"/>
      <c r="M122" s="6"/>
      <c r="N122" s="58" t="s">
        <v>26</v>
      </c>
      <c r="O122" s="12"/>
      <c r="P122" s="12"/>
      <c r="Q122" s="13"/>
      <c r="R122" s="8" t="s">
        <v>282</v>
      </c>
    </row>
    <row r="123" spans="2:18">
      <c r="B123" s="5">
        <f t="shared" si="5"/>
        <v>117</v>
      </c>
      <c r="C123" s="8" t="s">
        <v>121</v>
      </c>
      <c r="D123" s="8" t="s">
        <v>69</v>
      </c>
      <c r="E123" s="45">
        <v>0</v>
      </c>
      <c r="F123" s="8" t="s">
        <v>122</v>
      </c>
      <c r="G123" s="8" t="str">
        <f t="shared" si="6"/>
        <v>テーブルG</v>
      </c>
      <c r="H123" s="8" t="s">
        <v>117</v>
      </c>
      <c r="I123" s="8" t="str">
        <f t="shared" si="7"/>
        <v>,,8</v>
      </c>
      <c r="J123" s="8"/>
      <c r="K123" s="44" t="s">
        <v>118</v>
      </c>
      <c r="L123" s="6"/>
      <c r="M123" s="6"/>
      <c r="N123" s="58" t="s">
        <v>26</v>
      </c>
      <c r="O123" s="12"/>
      <c r="P123" s="12"/>
      <c r="Q123" s="13"/>
      <c r="R123" s="8"/>
    </row>
    <row r="124" spans="2:18">
      <c r="B124" s="5">
        <f t="shared" si="5"/>
        <v>118</v>
      </c>
      <c r="C124" s="8" t="s">
        <v>121</v>
      </c>
      <c r="D124" s="8" t="s">
        <v>70</v>
      </c>
      <c r="E124" s="45">
        <v>0</v>
      </c>
      <c r="F124" s="8" t="s">
        <v>122</v>
      </c>
      <c r="G124" s="8" t="str">
        <f t="shared" si="6"/>
        <v>テーブルH</v>
      </c>
      <c r="H124" s="8" t="s">
        <v>117</v>
      </c>
      <c r="I124" s="8" t="str">
        <f t="shared" si="7"/>
        <v>,,9</v>
      </c>
      <c r="J124" s="8"/>
      <c r="K124" s="44" t="s">
        <v>118</v>
      </c>
      <c r="L124" s="6"/>
      <c r="M124" s="6"/>
      <c r="N124" s="58" t="s">
        <v>26</v>
      </c>
      <c r="O124" s="12"/>
      <c r="P124" s="12"/>
      <c r="Q124" s="13"/>
      <c r="R124" s="8"/>
    </row>
    <row r="125" spans="2:18">
      <c r="B125" s="5">
        <f t="shared" si="5"/>
        <v>119</v>
      </c>
      <c r="C125" s="8" t="s">
        <v>121</v>
      </c>
      <c r="D125" s="8" t="s">
        <v>71</v>
      </c>
      <c r="E125" s="45">
        <v>0</v>
      </c>
      <c r="F125" s="8" t="s">
        <v>122</v>
      </c>
      <c r="G125" s="8" t="str">
        <f t="shared" si="6"/>
        <v>テーブルI</v>
      </c>
      <c r="H125" s="8" t="s">
        <v>117</v>
      </c>
      <c r="I125" s="8" t="str">
        <f t="shared" si="7"/>
        <v>,,10</v>
      </c>
      <c r="J125" s="8"/>
      <c r="K125" s="44" t="s">
        <v>118</v>
      </c>
      <c r="L125" s="6"/>
      <c r="M125" s="6"/>
      <c r="N125" s="58" t="s">
        <v>26</v>
      </c>
      <c r="O125" s="12"/>
      <c r="P125" s="12"/>
      <c r="Q125" s="13"/>
      <c r="R125" s="8"/>
    </row>
    <row r="126" spans="2:18">
      <c r="B126" s="5">
        <f t="shared" si="5"/>
        <v>120</v>
      </c>
      <c r="C126" s="8" t="s">
        <v>121</v>
      </c>
      <c r="D126" s="8" t="s">
        <v>72</v>
      </c>
      <c r="E126" s="45">
        <v>0</v>
      </c>
      <c r="F126" s="8" t="s">
        <v>122</v>
      </c>
      <c r="G126" s="8" t="str">
        <f t="shared" si="6"/>
        <v>テーブルJ</v>
      </c>
      <c r="H126" s="8" t="s">
        <v>117</v>
      </c>
      <c r="I126" s="8" t="str">
        <f t="shared" si="7"/>
        <v>,,11</v>
      </c>
      <c r="J126" s="8"/>
      <c r="K126" s="44" t="s">
        <v>118</v>
      </c>
      <c r="L126" s="6"/>
      <c r="M126" s="6"/>
      <c r="N126" s="58" t="s">
        <v>26</v>
      </c>
      <c r="O126" s="12"/>
      <c r="P126" s="12"/>
      <c r="Q126" s="13"/>
      <c r="R126" s="8" t="s">
        <v>282</v>
      </c>
    </row>
    <row r="127" spans="2:18">
      <c r="B127" s="5">
        <f t="shared" si="5"/>
        <v>121</v>
      </c>
      <c r="C127" s="8" t="s">
        <v>121</v>
      </c>
      <c r="D127" s="8" t="s">
        <v>73</v>
      </c>
      <c r="E127" s="45">
        <v>0</v>
      </c>
      <c r="F127" s="8" t="s">
        <v>122</v>
      </c>
      <c r="G127" s="8" t="str">
        <f t="shared" si="6"/>
        <v>テーブルH</v>
      </c>
      <c r="H127" s="8" t="s">
        <v>117</v>
      </c>
      <c r="I127" s="8" t="str">
        <f t="shared" si="7"/>
        <v>,,12</v>
      </c>
      <c r="J127" s="8"/>
      <c r="K127" s="44" t="s">
        <v>118</v>
      </c>
      <c r="L127" s="6"/>
      <c r="M127" s="6"/>
      <c r="N127" s="58" t="s">
        <v>26</v>
      </c>
      <c r="O127" s="12"/>
      <c r="P127" s="12"/>
      <c r="Q127" s="13"/>
      <c r="R127" s="8"/>
    </row>
    <row r="128" spans="2:18">
      <c r="B128" s="5">
        <f t="shared" si="5"/>
        <v>122</v>
      </c>
      <c r="C128" s="8" t="s">
        <v>121</v>
      </c>
      <c r="D128" s="8" t="str">
        <f>D16</f>
        <v>テーブルH</v>
      </c>
      <c r="E128" s="45">
        <v>0</v>
      </c>
      <c r="F128" s="8" t="s">
        <v>122</v>
      </c>
      <c r="G128" s="8" t="str">
        <f t="shared" si="6"/>
        <v>M_FILE_FORMAT_A</v>
      </c>
      <c r="H128" s="8" t="s">
        <v>117</v>
      </c>
      <c r="I128" s="8" t="str">
        <f t="shared" si="7"/>
        <v>,,13</v>
      </c>
      <c r="J128" s="8"/>
      <c r="K128" s="44" t="s">
        <v>118</v>
      </c>
      <c r="L128" s="6"/>
      <c r="M128" s="6"/>
      <c r="N128" s="58" t="s">
        <v>26</v>
      </c>
      <c r="O128" s="12"/>
      <c r="P128" s="12"/>
      <c r="Q128" s="13"/>
      <c r="R128" s="8"/>
    </row>
    <row r="129" spans="1:18">
      <c r="B129" s="5">
        <f t="shared" si="5"/>
        <v>123</v>
      </c>
      <c r="C129" s="8" t="s">
        <v>127</v>
      </c>
      <c r="D129" s="8" t="s">
        <v>128</v>
      </c>
      <c r="E129" s="45">
        <v>0</v>
      </c>
      <c r="F129" s="8" t="s">
        <v>122</v>
      </c>
      <c r="G129" s="8" t="str">
        <f t="shared" si="6"/>
        <v>E_FORMAT_CHECK1_A</v>
      </c>
      <c r="H129" s="8" t="s">
        <v>117</v>
      </c>
      <c r="I129" s="8" t="str">
        <f t="shared" ref="I129:I135" si="8">",,"&amp;B24</f>
        <v>,,18</v>
      </c>
      <c r="J129" s="8"/>
      <c r="K129" s="44" t="s">
        <v>118</v>
      </c>
      <c r="L129" s="6"/>
      <c r="M129" s="6"/>
      <c r="N129" s="58" t="s">
        <v>26</v>
      </c>
      <c r="O129" s="12"/>
      <c r="P129" s="12"/>
      <c r="Q129" s="13"/>
      <c r="R129" s="8"/>
    </row>
    <row r="130" spans="1:18">
      <c r="B130" s="5">
        <f t="shared" si="5"/>
        <v>124</v>
      </c>
      <c r="C130" s="8" t="s">
        <v>133</v>
      </c>
      <c r="D130" s="8" t="s">
        <v>134</v>
      </c>
      <c r="E130" s="45">
        <v>0</v>
      </c>
      <c r="F130" s="8" t="s">
        <v>122</v>
      </c>
      <c r="G130" s="8" t="str">
        <f t="shared" si="6"/>
        <v>E_FORMAT_CHECK2_A</v>
      </c>
      <c r="H130" s="8" t="s">
        <v>117</v>
      </c>
      <c r="I130" s="8" t="str">
        <f t="shared" si="8"/>
        <v>,,19</v>
      </c>
      <c r="J130" s="8"/>
      <c r="K130" s="44" t="s">
        <v>118</v>
      </c>
      <c r="L130" s="6"/>
      <c r="M130" s="6"/>
      <c r="N130" s="58" t="s">
        <v>26</v>
      </c>
      <c r="O130" s="12"/>
      <c r="P130" s="12"/>
      <c r="Q130" s="13"/>
      <c r="R130" s="8"/>
    </row>
    <row r="131" spans="1:18">
      <c r="B131" s="5">
        <f t="shared" si="5"/>
        <v>125</v>
      </c>
      <c r="C131" s="8" t="s">
        <v>133</v>
      </c>
      <c r="D131" s="8" t="s">
        <v>135</v>
      </c>
      <c r="E131" s="45">
        <v>0</v>
      </c>
      <c r="F131" s="8" t="s">
        <v>122</v>
      </c>
      <c r="G131" s="8" t="str">
        <f t="shared" si="6"/>
        <v>E_TRANSFER1_A</v>
      </c>
      <c r="H131" s="8" t="s">
        <v>117</v>
      </c>
      <c r="I131" s="8" t="str">
        <f t="shared" si="8"/>
        <v>,,20</v>
      </c>
      <c r="J131" s="8"/>
      <c r="K131" s="44" t="s">
        <v>118</v>
      </c>
      <c r="L131" s="6"/>
      <c r="M131" s="6"/>
      <c r="N131" s="58" t="s">
        <v>26</v>
      </c>
      <c r="O131" s="12"/>
      <c r="P131" s="12"/>
      <c r="Q131" s="13"/>
      <c r="R131" s="8"/>
    </row>
    <row r="132" spans="1:18">
      <c r="B132" s="5">
        <f t="shared" si="5"/>
        <v>126</v>
      </c>
      <c r="C132" s="8" t="s">
        <v>129</v>
      </c>
      <c r="D132" s="8" t="s">
        <v>130</v>
      </c>
      <c r="E132" s="45">
        <v>0</v>
      </c>
      <c r="F132" s="8" t="s">
        <v>122</v>
      </c>
      <c r="G132" s="8" t="str">
        <f t="shared" si="6"/>
        <v>E_TRANSFER2_A</v>
      </c>
      <c r="H132" s="8" t="s">
        <v>117</v>
      </c>
      <c r="I132" s="8" t="str">
        <f t="shared" si="8"/>
        <v>,,21</v>
      </c>
      <c r="J132" s="8"/>
      <c r="K132" s="44" t="s">
        <v>118</v>
      </c>
      <c r="L132" s="6"/>
      <c r="M132" s="6"/>
      <c r="N132" s="58" t="s">
        <v>26</v>
      </c>
      <c r="O132" s="12"/>
      <c r="P132" s="12"/>
      <c r="Q132" s="13"/>
      <c r="R132" s="8"/>
    </row>
    <row r="133" spans="1:18">
      <c r="B133" s="5">
        <f t="shared" si="5"/>
        <v>127</v>
      </c>
      <c r="C133" s="8" t="s">
        <v>131</v>
      </c>
      <c r="D133" s="8" t="s">
        <v>132</v>
      </c>
      <c r="E133" s="45">
        <v>0</v>
      </c>
      <c r="F133" s="8" t="s">
        <v>122</v>
      </c>
      <c r="G133" s="8" t="str">
        <f t="shared" si="6"/>
        <v>M_UNIQUE_SETTINGS1_A</v>
      </c>
      <c r="H133" s="8" t="s">
        <v>117</v>
      </c>
      <c r="I133" s="8" t="str">
        <f t="shared" si="8"/>
        <v>,,22</v>
      </c>
      <c r="J133" s="8"/>
      <c r="K133" s="44" t="s">
        <v>118</v>
      </c>
      <c r="L133" s="6"/>
      <c r="M133" s="6"/>
      <c r="N133" s="58" t="s">
        <v>26</v>
      </c>
      <c r="O133" s="12"/>
      <c r="P133" s="12"/>
      <c r="Q133" s="13"/>
      <c r="R133" s="8"/>
    </row>
    <row r="134" spans="1:18">
      <c r="B134" s="5">
        <f t="shared" si="5"/>
        <v>128</v>
      </c>
      <c r="C134" s="8" t="s">
        <v>136</v>
      </c>
      <c r="D134" s="8" t="s">
        <v>137</v>
      </c>
      <c r="E134" s="45">
        <v>0</v>
      </c>
      <c r="F134" s="8" t="s">
        <v>122</v>
      </c>
      <c r="G134" s="8" t="str">
        <f t="shared" si="6"/>
        <v>M_UNIQUE_SETTINGS2_A</v>
      </c>
      <c r="H134" s="8" t="s">
        <v>117</v>
      </c>
      <c r="I134" s="8" t="str">
        <f t="shared" si="8"/>
        <v>,,23</v>
      </c>
      <c r="J134" s="8"/>
      <c r="K134" s="44" t="s">
        <v>118</v>
      </c>
      <c r="L134" s="6"/>
      <c r="M134" s="6"/>
      <c r="N134" s="58" t="s">
        <v>26</v>
      </c>
      <c r="O134" s="12"/>
      <c r="P134" s="12"/>
      <c r="Q134" s="13"/>
      <c r="R134" s="8"/>
    </row>
    <row r="135" spans="1:18">
      <c r="B135" s="5">
        <f t="shared" si="5"/>
        <v>129</v>
      </c>
      <c r="C135" s="8" t="s">
        <v>138</v>
      </c>
      <c r="D135" s="8" t="s">
        <v>139</v>
      </c>
      <c r="E135" s="45">
        <v>0</v>
      </c>
      <c r="F135" s="8" t="s">
        <v>122</v>
      </c>
      <c r="G135" s="8">
        <f t="shared" si="6"/>
        <v>0</v>
      </c>
      <c r="H135" s="8" t="s">
        <v>117</v>
      </c>
      <c r="I135" s="8" t="str">
        <f t="shared" si="8"/>
        <v>,,24</v>
      </c>
      <c r="J135" s="8"/>
      <c r="K135" s="44" t="s">
        <v>118</v>
      </c>
      <c r="L135" s="6"/>
      <c r="M135" s="6"/>
      <c r="N135" s="58" t="s">
        <v>26</v>
      </c>
      <c r="O135" s="12"/>
      <c r="P135" s="12"/>
      <c r="Q135" s="13"/>
      <c r="R135" s="8"/>
    </row>
    <row r="136" spans="1:18">
      <c r="B136" s="5">
        <f t="shared" si="5"/>
        <v>130</v>
      </c>
      <c r="C136" s="47" t="s">
        <v>27</v>
      </c>
      <c r="D136" s="47"/>
      <c r="E136" s="48"/>
      <c r="F136" s="47"/>
      <c r="G136" s="47"/>
      <c r="H136" s="47"/>
      <c r="I136" s="47"/>
      <c r="J136" s="47"/>
      <c r="K136" s="49"/>
      <c r="L136" s="50"/>
      <c r="M136" s="50"/>
      <c r="N136" s="59"/>
      <c r="O136" s="52"/>
      <c r="P136" s="52"/>
      <c r="Q136" s="53"/>
      <c r="R136" s="54"/>
    </row>
    <row r="137" spans="1:18">
      <c r="B137" s="5">
        <f t="shared" si="5"/>
        <v>131</v>
      </c>
      <c r="C137" s="8" t="s">
        <v>116</v>
      </c>
      <c r="D137" s="8">
        <v>108</v>
      </c>
      <c r="E137" s="45">
        <v>0</v>
      </c>
      <c r="F137" s="8" t="s">
        <v>283</v>
      </c>
      <c r="G137" s="8">
        <f>D138</f>
        <v>0</v>
      </c>
      <c r="H137" s="8" t="s">
        <v>117</v>
      </c>
      <c r="I137" s="8" t="str">
        <f>",,"&amp;B8</f>
        <v>,,2</v>
      </c>
      <c r="J137" s="8"/>
      <c r="K137" s="44" t="s">
        <v>118</v>
      </c>
      <c r="L137" s="6"/>
      <c r="M137" s="6"/>
      <c r="N137" s="58" t="s">
        <v>26</v>
      </c>
      <c r="O137" s="12"/>
      <c r="P137" s="12"/>
      <c r="Q137" s="13"/>
      <c r="R137" s="8" t="s">
        <v>119</v>
      </c>
    </row>
    <row r="139" spans="1:18" ht="24.75">
      <c r="A139" s="7" t="s">
        <v>22</v>
      </c>
      <c r="B139" s="10" t="s">
        <v>96</v>
      </c>
      <c r="C139" s="10"/>
      <c r="D139" s="2"/>
      <c r="E139" s="2"/>
      <c r="F139" s="16"/>
      <c r="G139" s="2"/>
      <c r="H139" s="2"/>
      <c r="I139" s="2"/>
      <c r="J139" s="2"/>
      <c r="K139" s="2"/>
      <c r="L139" s="2"/>
      <c r="M139" s="2"/>
      <c r="N139" s="2"/>
      <c r="O139" s="2"/>
      <c r="P139" s="2"/>
      <c r="Q139" s="2"/>
      <c r="R139" s="2"/>
    </row>
    <row r="140" spans="1:18">
      <c r="C140" s="1" t="s">
        <v>97</v>
      </c>
    </row>
    <row r="141" spans="1:18">
      <c r="C141" s="1" t="s">
        <v>284</v>
      </c>
    </row>
    <row r="142" spans="1:18">
      <c r="C142" s="1" t="s">
        <v>285</v>
      </c>
    </row>
    <row r="144" spans="1:18">
      <c r="C144" s="1" t="s">
        <v>99</v>
      </c>
    </row>
    <row r="145" spans="3:3">
      <c r="C145" s="1" t="s">
        <v>100</v>
      </c>
    </row>
    <row r="146" spans="3:3">
      <c r="C146" s="1" t="s">
        <v>101</v>
      </c>
    </row>
    <row r="147" spans="3:3">
      <c r="C147" s="1" t="s">
        <v>102</v>
      </c>
    </row>
    <row r="148" spans="3:3">
      <c r="C148" s="1" t="s">
        <v>103</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実行順</vt:lpstr>
      <vt:lpstr>1</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宮村欣道</dc:creator>
  <cp:lastModifiedBy>宮村 部長</cp:lastModifiedBy>
  <dcterms:created xsi:type="dcterms:W3CDTF">2015-06-05T18:19:34Z</dcterms:created>
  <dcterms:modified xsi:type="dcterms:W3CDTF">2024-06-22T01:51:17Z</dcterms:modified>
</cp:coreProperties>
</file>