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36.React/10.github/02.tmpl/02.java/文書/04.詳細設計書/"/>
    </mc:Choice>
  </mc:AlternateContent>
  <xr:revisionPtr revIDLastSave="82" documentId="14_{CD832F92-60E6-4E45-A810-4D5D0E7B03B7}" xr6:coauthVersionLast="47" xr6:coauthVersionMax="47" xr10:uidLastSave="{7F0BE26A-8D5A-4B28-8003-DA8F61FD8A5B}"/>
  <bookViews>
    <workbookView xWindow="-120" yWindow="-120" windowWidth="38640" windowHeight="15720" tabRatio="758" activeTab="9" xr2:uid="{00000000-000D-0000-FFFF-FFFF00000000}"/>
  </bookViews>
  <sheets>
    <sheet name="表紙" sheetId="63" r:id="rId1"/>
    <sheet name="改訂履歴" sheetId="62" r:id="rId2"/>
    <sheet name="使い方" sheetId="97" r:id="rId3"/>
    <sheet name="一覧" sheetId="65" r:id="rId4"/>
    <sheet name="初期" sheetId="73" r:id="rId5"/>
    <sheet name="シングル表" sheetId="67" r:id="rId6"/>
    <sheet name="関連表" sheetId="92" r:id="rId7"/>
    <sheet name="SQL" sheetId="96" r:id="rId8"/>
    <sheet name="環境設定" sheetId="90" r:id="rId9"/>
    <sheet name="DBバージョン" sheetId="9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67" l="1"/>
  <c r="W24" i="67"/>
  <c r="V24" i="67"/>
  <c r="U24" i="67"/>
  <c r="B24" i="67"/>
  <c r="X25" i="67"/>
  <c r="W25" i="67"/>
  <c r="V25" i="67"/>
  <c r="U25" i="67"/>
  <c r="B25" i="67"/>
  <c r="X12" i="96"/>
  <c r="W12" i="96"/>
  <c r="V12" i="96"/>
  <c r="U12" i="96"/>
  <c r="B12" i="96"/>
  <c r="X11" i="96"/>
  <c r="W11" i="96"/>
  <c r="V11" i="96"/>
  <c r="U11" i="96"/>
  <c r="B11" i="96"/>
  <c r="C26" i="96"/>
  <c r="C23" i="96"/>
  <c r="C20" i="96"/>
  <c r="C19" i="96"/>
  <c r="V16" i="96"/>
  <c r="U16" i="96"/>
  <c r="X15" i="96"/>
  <c r="W15" i="96"/>
  <c r="V15" i="96"/>
  <c r="U15" i="96"/>
  <c r="B15" i="96"/>
  <c r="X14" i="96"/>
  <c r="W14" i="96"/>
  <c r="V14" i="96"/>
  <c r="U14" i="96"/>
  <c r="B14" i="96"/>
  <c r="X13" i="96"/>
  <c r="W13" i="96"/>
  <c r="V13" i="96"/>
  <c r="U13" i="96"/>
  <c r="B13" i="96"/>
  <c r="X10" i="96"/>
  <c r="W10" i="96"/>
  <c r="V10" i="96"/>
  <c r="U10" i="96"/>
  <c r="B10" i="96"/>
  <c r="X9" i="96"/>
  <c r="W9" i="96"/>
  <c r="V9" i="96"/>
  <c r="U9" i="96"/>
  <c r="B9" i="96"/>
  <c r="X8" i="96"/>
  <c r="W8" i="96"/>
  <c r="V8" i="96"/>
  <c r="U8" i="96"/>
  <c r="B8" i="96"/>
  <c r="V7" i="96"/>
  <c r="U7" i="96"/>
  <c r="X10" i="90"/>
  <c r="W10" i="90"/>
  <c r="V10" i="90"/>
  <c r="U10" i="90"/>
  <c r="B10" i="90"/>
  <c r="X33" i="67" l="1"/>
  <c r="W33" i="67"/>
  <c r="V33" i="67"/>
  <c r="U33" i="67"/>
  <c r="B33" i="67"/>
  <c r="V13" i="94"/>
  <c r="U13" i="94"/>
  <c r="X12" i="94"/>
  <c r="W12" i="94"/>
  <c r="V12" i="94"/>
  <c r="U12" i="94"/>
  <c r="B12" i="94"/>
  <c r="X11" i="94"/>
  <c r="W11" i="94"/>
  <c r="V11" i="94"/>
  <c r="U11" i="94"/>
  <c r="B11" i="94"/>
  <c r="X10" i="94"/>
  <c r="W10" i="94"/>
  <c r="V10" i="94"/>
  <c r="U10" i="94"/>
  <c r="B10" i="94"/>
  <c r="X9" i="94"/>
  <c r="W9" i="94"/>
  <c r="V9" i="94"/>
  <c r="U9" i="94"/>
  <c r="B9" i="94"/>
  <c r="X8" i="94"/>
  <c r="W8" i="94"/>
  <c r="V8" i="94"/>
  <c r="U8" i="94"/>
  <c r="B8" i="94"/>
  <c r="V7" i="94"/>
  <c r="U7" i="94"/>
  <c r="X34" i="67"/>
  <c r="W34" i="67"/>
  <c r="V34" i="67"/>
  <c r="U34" i="67"/>
  <c r="B34" i="67"/>
  <c r="B17" i="67"/>
  <c r="U17" i="67"/>
  <c r="V17" i="67"/>
  <c r="W17" i="67"/>
  <c r="X17" i="67"/>
  <c r="B18" i="67"/>
  <c r="U18" i="67"/>
  <c r="V18" i="67"/>
  <c r="W18" i="67"/>
  <c r="X18" i="67"/>
  <c r="B19" i="67"/>
  <c r="U19" i="67"/>
  <c r="V19" i="67"/>
  <c r="W19" i="67"/>
  <c r="X19" i="67"/>
  <c r="X21" i="67"/>
  <c r="W21" i="67"/>
  <c r="V21" i="67"/>
  <c r="U21" i="67"/>
  <c r="B21" i="67"/>
  <c r="X14" i="67"/>
  <c r="W14" i="67"/>
  <c r="V14" i="67"/>
  <c r="U14" i="67"/>
  <c r="B14" i="67"/>
  <c r="X13" i="67"/>
  <c r="W13" i="67"/>
  <c r="V13" i="67"/>
  <c r="U13" i="67"/>
  <c r="B13" i="67"/>
  <c r="X11" i="67"/>
  <c r="W11" i="67"/>
  <c r="V11" i="67"/>
  <c r="U11" i="67"/>
  <c r="B11" i="67"/>
  <c r="X12" i="67"/>
  <c r="W12" i="67"/>
  <c r="V12" i="67"/>
  <c r="U12" i="67"/>
  <c r="B12" i="67"/>
  <c r="C50" i="67"/>
  <c r="X10" i="67"/>
  <c r="W10" i="67"/>
  <c r="V10" i="67"/>
  <c r="U10" i="67"/>
  <c r="B10" i="67"/>
  <c r="X23" i="67"/>
  <c r="W23" i="67"/>
  <c r="V23" i="67"/>
  <c r="U23" i="67"/>
  <c r="B23" i="67"/>
  <c r="X30" i="67"/>
  <c r="W30" i="67"/>
  <c r="V30" i="67"/>
  <c r="U30" i="67"/>
  <c r="B30" i="67"/>
  <c r="X29" i="67"/>
  <c r="W29" i="67"/>
  <c r="V29" i="67"/>
  <c r="U29" i="67"/>
  <c r="B29" i="67"/>
  <c r="X32" i="67"/>
  <c r="W32" i="67"/>
  <c r="V32" i="67"/>
  <c r="U32" i="67"/>
  <c r="B32" i="67"/>
  <c r="X31" i="67"/>
  <c r="W31" i="67"/>
  <c r="V31" i="67"/>
  <c r="U31" i="67"/>
  <c r="B31" i="67"/>
  <c r="X22" i="67"/>
  <c r="W22" i="67"/>
  <c r="V22" i="67"/>
  <c r="U22" i="67"/>
  <c r="B22" i="67"/>
  <c r="X26" i="67"/>
  <c r="W26" i="67"/>
  <c r="V26" i="67"/>
  <c r="U26" i="67"/>
  <c r="B26" i="67"/>
  <c r="X20" i="67"/>
  <c r="W20" i="67"/>
  <c r="V20" i="67"/>
  <c r="U20" i="67"/>
  <c r="B20" i="67"/>
  <c r="X16" i="67"/>
  <c r="W16" i="67"/>
  <c r="V16" i="67"/>
  <c r="U16" i="67"/>
  <c r="B16" i="67"/>
  <c r="X27" i="67"/>
  <c r="W27" i="67"/>
  <c r="V27" i="67"/>
  <c r="U27" i="67"/>
  <c r="B27" i="67"/>
  <c r="X28" i="67"/>
  <c r="W28" i="67"/>
  <c r="V28" i="67"/>
  <c r="U28" i="67"/>
  <c r="B28" i="67"/>
  <c r="C24" i="92"/>
  <c r="X36" i="67"/>
  <c r="W36" i="67"/>
  <c r="V36" i="67"/>
  <c r="U36" i="67"/>
  <c r="B36" i="67"/>
  <c r="C21" i="92"/>
  <c r="C18" i="92"/>
  <c r="C17" i="92"/>
  <c r="V14" i="92"/>
  <c r="U14" i="92"/>
  <c r="X13" i="92"/>
  <c r="W13" i="92"/>
  <c r="V13" i="92"/>
  <c r="U13" i="92"/>
  <c r="B13" i="92"/>
  <c r="X12" i="92"/>
  <c r="W12" i="92"/>
  <c r="V12" i="92"/>
  <c r="U12" i="92"/>
  <c r="B12" i="92"/>
  <c r="X11" i="92"/>
  <c r="W11" i="92"/>
  <c r="V11" i="92"/>
  <c r="U11" i="92"/>
  <c r="B11" i="92"/>
  <c r="X10" i="92"/>
  <c r="W10" i="92"/>
  <c r="V10" i="92"/>
  <c r="U10" i="92"/>
  <c r="B10" i="92"/>
  <c r="X9" i="92"/>
  <c r="W9" i="92"/>
  <c r="V9" i="92"/>
  <c r="U9" i="92"/>
  <c r="B9" i="92"/>
  <c r="X8" i="92"/>
  <c r="W8" i="92"/>
  <c r="V8" i="92"/>
  <c r="U8" i="92"/>
  <c r="B8" i="92"/>
  <c r="V7" i="92"/>
  <c r="U7" i="92"/>
  <c r="C17" i="90"/>
  <c r="C16" i="90"/>
  <c r="C47" i="67"/>
  <c r="C44" i="67"/>
  <c r="C43" i="67"/>
  <c r="W9" i="90"/>
  <c r="X9" i="90"/>
  <c r="W11" i="90"/>
  <c r="X11" i="90"/>
  <c r="W12" i="90"/>
  <c r="X12" i="90"/>
  <c r="W9" i="67"/>
  <c r="X9" i="67"/>
  <c r="W15" i="67"/>
  <c r="X15" i="67"/>
  <c r="W35" i="67"/>
  <c r="X35" i="67"/>
  <c r="W37" i="67"/>
  <c r="X37" i="67"/>
  <c r="W38" i="67"/>
  <c r="X38" i="67"/>
  <c r="W39" i="67"/>
  <c r="X39" i="67"/>
  <c r="X8" i="67"/>
  <c r="W8" i="67"/>
  <c r="X8" i="90"/>
  <c r="W8" i="90"/>
  <c r="V13" i="90" l="1"/>
  <c r="V11" i="90"/>
  <c r="V12" i="90"/>
  <c r="V9" i="90"/>
  <c r="V8" i="90"/>
  <c r="V7" i="90"/>
  <c r="U11" i="90"/>
  <c r="B11" i="90"/>
  <c r="U13" i="90"/>
  <c r="U12" i="90"/>
  <c r="B12" i="90"/>
  <c r="U9" i="90"/>
  <c r="B9" i="90"/>
  <c r="U8" i="90"/>
  <c r="B8" i="90"/>
  <c r="U7" i="90"/>
  <c r="B37" i="67"/>
  <c r="B38" i="67"/>
  <c r="B39" i="67"/>
  <c r="B35" i="67"/>
  <c r="B9" i="67"/>
  <c r="B15" i="67"/>
  <c r="B8" i="67"/>
  <c r="V7" i="67"/>
  <c r="U7" i="67"/>
  <c r="U8" i="67" l="1"/>
  <c r="V8" i="67"/>
  <c r="U9" i="67"/>
  <c r="V9" i="67"/>
  <c r="U15" i="67"/>
  <c r="V15" i="67"/>
  <c r="U35" i="67"/>
  <c r="V35" i="67"/>
  <c r="U37" i="67"/>
  <c r="V37" i="67"/>
  <c r="U38" i="67"/>
  <c r="V38" i="67"/>
  <c r="U39" i="67"/>
  <c r="V39" i="67"/>
  <c r="U40" i="67"/>
  <c r="V40" i="67"/>
</calcChain>
</file>

<file path=xl/sharedStrings.xml><?xml version="1.0" encoding="utf-8"?>
<sst xmlns="http://schemas.openxmlformats.org/spreadsheetml/2006/main" count="1011" uniqueCount="327">
  <si>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</si>
  <si>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</si>
  <si>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</si>
  <si>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</si>
  <si>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</si>
  <si>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</si>
  <si>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</si>
  <si>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</si>
  <si>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</si>
  <si>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</si>
  <si>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</si>
  <si>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</si>
  <si>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</si>
  <si>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-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</si>
  <si>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</si>
  <si>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</si>
  <si>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</si>
  <si>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</si>
  <si>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</si>
  <si>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</si>
  <si>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</si>
  <si>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</si>
  <si>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</si>
  <si>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</si>
  <si>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</si>
  <si>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</si>
  <si>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</si>
  <si>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</si>
  <si>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</si>
  <si>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</si>
  <si>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</si>
  <si>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</si>
  <si>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</si>
  <si>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</si>
  <si>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</si>
  <si>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update_u_id</t>
  </si>
  <si>
    <t>update_date</t>
  </si>
  <si>
    <t>delflg</t>
  </si>
  <si>
    <t>DB作成</t>
    <rPh sb="2" eb="4">
      <t>サクセイ</t>
    </rPh>
    <phoneticPr fontId="15"/>
  </si>
  <si>
    <t>接続</t>
    <rPh sb="0" eb="2">
      <t>セツゾク</t>
    </rPh>
    <phoneticPr fontId="2"/>
  </si>
  <si>
    <t>psql -h localhost -p 5432 -U postgres -d postgres</t>
    <phoneticPr fontId="15"/>
  </si>
  <si>
    <t>exit</t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</si>
  <si>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</si>
  <si>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</si>
  <si>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</si>
  <si>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</si>
  <si>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</si>
  <si>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</si>
  <si>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</si>
  <si>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</si>
  <si>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</si>
  <si>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</si>
  <si>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</si>
  <si>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</si>
  <si>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</si>
  <si>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</si>
  <si>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</si>
  <si>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更新者</t>
  </si>
  <si>
    <t>更新日時</t>
  </si>
  <si>
    <t>-</t>
  </si>
  <si>
    <t>サイズ1kb未満想定</t>
  </si>
  <si>
    <t>serial</t>
  </si>
  <si>
    <t>integer</t>
  </si>
  <si>
    <t>text</t>
  </si>
  <si>
    <t>timestamp</t>
  </si>
  <si>
    <t>boolean</t>
  </si>
  <si>
    <t>親</t>
    <rPh sb="0" eb="1">
      <t>オヤ</t>
    </rPh>
    <phoneticPr fontId="2"/>
  </si>
  <si>
    <t>子</t>
    <rPh sb="0" eb="1">
      <t>コ</t>
    </rPh>
    <phoneticPr fontId="2"/>
  </si>
  <si>
    <t>孫</t>
    <rPh sb="0" eb="1">
      <t>マゴ</t>
    </rPh>
    <phoneticPr fontId="2"/>
  </si>
  <si>
    <t>更新回数</t>
  </si>
  <si>
    <t>primary key (modify_count)</t>
    <phoneticPr fontId="2"/>
  </si>
  <si>
    <t>○</t>
  </si>
  <si>
    <t>varchar(300)</t>
    <phoneticPr fontId="2"/>
  </si>
  <si>
    <t>コメント_A</t>
    <phoneticPr fontId="2"/>
  </si>
  <si>
    <t>更新回数</t>
    <phoneticPr fontId="2"/>
  </si>
  <si>
    <t>modify_count</t>
    <phoneticPr fontId="2"/>
  </si>
  <si>
    <t>シングル表</t>
    <rPh sb="4" eb="5">
      <t>ヒョウ</t>
    </rPh>
    <phoneticPr fontId="2"/>
  </si>
  <si>
    <t>single_table_a</t>
  </si>
  <si>
    <t>single_table_a</t>
    <phoneticPr fontId="2"/>
  </si>
  <si>
    <t>single_table_b</t>
    <phoneticPr fontId="2"/>
  </si>
  <si>
    <t>単一レコード</t>
    <rPh sb="0" eb="2">
      <t>タンイツ</t>
    </rPh>
    <phoneticPr fontId="2"/>
  </si>
  <si>
    <t>シングルID</t>
    <phoneticPr fontId="2"/>
  </si>
  <si>
    <t>memo</t>
    <phoneticPr fontId="2"/>
  </si>
  <si>
    <t>備考</t>
    <rPh sb="0" eb="2">
      <t>ビコウ</t>
    </rPh>
    <phoneticPr fontId="2"/>
  </si>
  <si>
    <t>single_record_b</t>
    <phoneticPr fontId="2"/>
  </si>
  <si>
    <t>single_record_a</t>
  </si>
  <si>
    <t>ロール作成</t>
    <rPh sb="3" eb="5">
      <t>サクセイ</t>
    </rPh>
    <phoneticPr fontId="15"/>
  </si>
  <si>
    <t>update_u_id</t>
    <phoneticPr fontId="2"/>
  </si>
  <si>
    <t>削除フラグ</t>
    <phoneticPr fontId="2"/>
  </si>
  <si>
    <t>テーブル設計方針</t>
    <rPh sb="4" eb="6">
      <t>セッケイ</t>
    </rPh>
    <rPh sb="6" eb="8">
      <t>ホウシン</t>
    </rPh>
    <phoneticPr fontId="15"/>
  </si>
  <si>
    <t>方針</t>
    <rPh sb="0" eb="2">
      <t>ホウシン</t>
    </rPh>
    <phoneticPr fontId="2"/>
  </si>
  <si>
    <t>プライマリキーには、ナチュラルキーを用いず、サロゲートキーを用いる。</t>
    <phoneticPr fontId="2"/>
  </si>
  <si>
    <t>理由</t>
    <rPh sb="0" eb="2">
      <t>リユウ</t>
    </rPh>
    <phoneticPr fontId="2"/>
  </si>
  <si>
    <t>本システムは、１レコード毎に履歴を管理する機能を持つため、途中でレコードのプライマリキーが変わると追跡できなくなるため。</t>
    <rPh sb="29" eb="31">
      <t>トチュウ</t>
    </rPh>
    <rPh sb="45" eb="46">
      <t>カ</t>
    </rPh>
    <rPh sb="49" eb="51">
      <t>ツイセキ</t>
    </rPh>
    <phoneticPr fontId="2"/>
  </si>
  <si>
    <t>課題</t>
    <rPh sb="0" eb="2">
      <t>カダイ</t>
    </rPh>
    <phoneticPr fontId="2"/>
  </si>
  <si>
    <t>対策</t>
    <rPh sb="0" eb="2">
      <t>タイサク</t>
    </rPh>
    <phoneticPr fontId="2"/>
  </si>
  <si>
    <t>ナチュラルキーに相当するユニークインデックスを、外付けする事で解決する</t>
    <rPh sb="8" eb="10">
      <t>ソウトウ</t>
    </rPh>
    <rPh sb="24" eb="25">
      <t>ソト</t>
    </rPh>
    <rPh sb="25" eb="26">
      <t>ヅ</t>
    </rPh>
    <rPh sb="29" eb="30">
      <t>コト</t>
    </rPh>
    <rPh sb="31" eb="33">
      <t>カイケツ</t>
    </rPh>
    <phoneticPr fontId="2"/>
  </si>
  <si>
    <t>具体的には、各テーブルの前程が以下の通りとなる。</t>
    <rPh sb="0" eb="3">
      <t>グタイテキ</t>
    </rPh>
    <rPh sb="6" eb="7">
      <t>カク</t>
    </rPh>
    <rPh sb="12" eb="14">
      <t>ゼンテイ</t>
    </rPh>
    <rPh sb="15" eb="17">
      <t>イカ</t>
    </rPh>
    <rPh sb="18" eb="19">
      <t>トオ</t>
    </rPh>
    <phoneticPr fontId="2"/>
  </si>
  <si>
    <t xml:space="preserve"> ⇒</t>
    <phoneticPr fontId="2"/>
  </si>
  <si>
    <t>自動採番型のPKと、更新回数（modify_count)を必ず保持する事</t>
    <phoneticPr fontId="2"/>
  </si>
  <si>
    <t>LOGINユーザの権限</t>
    <rPh sb="9" eb="11">
      <t>ケンゲン</t>
    </rPh>
    <phoneticPr fontId="2"/>
  </si>
  <si>
    <t>シリアル型がある場合、シーケンスにも権限付与が必要</t>
  </si>
  <si>
    <t>ユニークインデックス</t>
    <phoneticPr fontId="2"/>
  </si>
  <si>
    <t>ナチュラルキー</t>
    <phoneticPr fontId="2"/>
  </si>
  <si>
    <t>s_pk</t>
    <phoneticPr fontId="2"/>
  </si>
  <si>
    <t>primary key (s_pk,modify_count)</t>
    <phoneticPr fontId="2"/>
  </si>
  <si>
    <t>コメント_B</t>
    <phoneticPr fontId="2"/>
  </si>
  <si>
    <t>app_env_a</t>
    <phoneticPr fontId="2"/>
  </si>
  <si>
    <t>app_env_b</t>
    <phoneticPr fontId="2"/>
  </si>
  <si>
    <t>related_table_a</t>
    <phoneticPr fontId="2"/>
  </si>
  <si>
    <t>related_table_b</t>
    <phoneticPr fontId="2"/>
  </si>
  <si>
    <t>関連表</t>
    <rPh sb="0" eb="2">
      <t>カンレン</t>
    </rPh>
    <rPh sb="2" eb="3">
      <t>ヒョウ</t>
    </rPh>
    <phoneticPr fontId="2"/>
  </si>
  <si>
    <t>related_pk</t>
    <phoneticPr fontId="2"/>
  </si>
  <si>
    <t>関連ID</t>
    <rPh sb="0" eb="2">
      <t>カンレン</t>
    </rPh>
    <phoneticPr fontId="2"/>
  </si>
  <si>
    <t>varchar(50)</t>
    <phoneticPr fontId="2"/>
  </si>
  <si>
    <t>関連データ</t>
    <rPh sb="0" eb="2">
      <t>カンレン</t>
    </rPh>
    <phoneticPr fontId="2"/>
  </si>
  <si>
    <t>related_data</t>
    <phoneticPr fontId="2"/>
  </si>
  <si>
    <t>primary key (related_pk,modify_count)</t>
    <phoneticPr fontId="2"/>
  </si>
  <si>
    <t>related_pk</t>
  </si>
  <si>
    <t>【relation】related_table_a.related_pk:related_table_a.related_data</t>
  </si>
  <si>
    <t>【relation】related_table_a.related_pk:related_table_a.related_data</t>
    <phoneticPr fontId="2"/>
  </si>
  <si>
    <t>特殊制御</t>
    <phoneticPr fontId="2"/>
  </si>
  <si>
    <t>構文</t>
    <rPh sb="0" eb="2">
      <t>コウブン</t>
    </rPh>
    <phoneticPr fontId="2"/>
  </si>
  <si>
    <t>例</t>
    <rPh sb="0" eb="1">
      <t>レイ</t>
    </rPh>
    <phoneticPr fontId="2"/>
  </si>
  <si>
    <t>【relation】テーブル名.カラム名(ID):テーブル名.カラム名(データ)</t>
    <rPh sb="14" eb="15">
      <t>メイ</t>
    </rPh>
    <rPh sb="19" eb="20">
      <t>メイ</t>
    </rPh>
    <phoneticPr fontId="2"/>
  </si>
  <si>
    <t>1:りんご</t>
    <phoneticPr fontId="2"/>
  </si>
  <si>
    <t>2:みかん</t>
    <phoneticPr fontId="2"/>
  </si>
  <si>
    <t>3:さくらんぼ</t>
    <phoneticPr fontId="2"/>
  </si>
  <si>
    <t>実際に表示される内容の例</t>
    <rPh sb="0" eb="2">
      <t>ジッサイ</t>
    </rPh>
    <rPh sb="3" eb="5">
      <t>ヒョウジ</t>
    </rPh>
    <rPh sb="8" eb="10">
      <t>ナイヨウ</t>
    </rPh>
    <rPh sb="11" eb="12">
      <t>レイ</t>
    </rPh>
    <phoneticPr fontId="2"/>
  </si>
  <si>
    <t>※Bには不要</t>
    <rPh sb="4" eb="6">
      <t>フヨウ</t>
    </rPh>
    <phoneticPr fontId="2"/>
  </si>
  <si>
    <t>全角限定</t>
    <rPh sb="0" eb="2">
      <t>ゼンカク</t>
    </rPh>
    <rPh sb="2" eb="4">
      <t>ゲンテイ</t>
    </rPh>
    <phoneticPr fontId="2"/>
  </si>
  <si>
    <t>fullwidth_limited</t>
    <phoneticPr fontId="2"/>
  </si>
  <si>
    <t>半角限定</t>
    <rPh sb="0" eb="2">
      <t>ハンカク</t>
    </rPh>
    <rPh sb="2" eb="4">
      <t>ゲンテイ</t>
    </rPh>
    <phoneticPr fontId="2"/>
  </si>
  <si>
    <t>halfwidth_limited</t>
    <phoneticPr fontId="2"/>
  </si>
  <si>
    <t>halfwidth_kana_limited</t>
    <phoneticPr fontId="2"/>
  </si>
  <si>
    <t>半角カナ限定</t>
    <rPh sb="0" eb="2">
      <t>ハンカク</t>
    </rPh>
    <phoneticPr fontId="2"/>
  </si>
  <si>
    <t>ノーマル文字列</t>
    <rPh sb="4" eb="7">
      <t>モジレツ</t>
    </rPh>
    <phoneticPr fontId="2"/>
  </si>
  <si>
    <t>normal_string</t>
    <phoneticPr fontId="2"/>
  </si>
  <si>
    <t>郵便番号</t>
    <rPh sb="0" eb="4">
      <t>ユウビンバンゴウ</t>
    </rPh>
    <phoneticPr fontId="2"/>
  </si>
  <si>
    <t>電話番号</t>
    <rPh sb="0" eb="2">
      <t>デンワ</t>
    </rPh>
    <rPh sb="2" eb="4">
      <t>バンゴウ</t>
    </rPh>
    <phoneticPr fontId="2"/>
  </si>
  <si>
    <t>数値限定</t>
    <rPh sb="0" eb="2">
      <t>スウチ</t>
    </rPh>
    <rPh sb="2" eb="4">
      <t>ゲンテイ</t>
    </rPh>
    <phoneticPr fontId="2"/>
  </si>
  <si>
    <t>number_limited</t>
    <phoneticPr fontId="2"/>
  </si>
  <si>
    <t>日付</t>
    <rPh sb="0" eb="2">
      <t>ヒヅケ</t>
    </rPh>
    <phoneticPr fontId="2"/>
  </si>
  <si>
    <t>日時</t>
    <rPh sb="0" eb="2">
      <t>ニチジ</t>
    </rPh>
    <phoneticPr fontId="2"/>
  </si>
  <si>
    <t>メールアドレス</t>
    <phoneticPr fontId="2"/>
  </si>
  <si>
    <t>URL</t>
    <phoneticPr fontId="2"/>
  </si>
  <si>
    <t>postal_code</t>
    <phoneticPr fontId="2"/>
  </si>
  <si>
    <t>phone_number</t>
    <phoneticPr fontId="2"/>
  </si>
  <si>
    <t>date</t>
    <phoneticPr fontId="2"/>
  </si>
  <si>
    <t>datetime</t>
    <phoneticPr fontId="2"/>
  </si>
  <si>
    <t>email_address</t>
    <phoneticPr fontId="2"/>
  </si>
  <si>
    <t>url</t>
    <phoneticPr fontId="2"/>
  </si>
  <si>
    <t>varchar(10)</t>
    <phoneticPr fontId="2"/>
  </si>
  <si>
    <t>char(7)</t>
    <phoneticPr fontId="2"/>
  </si>
  <si>
    <t>small_number_point</t>
    <phoneticPr fontId="2"/>
  </si>
  <si>
    <t>numeric(5,2)</t>
    <phoneticPr fontId="2"/>
  </si>
  <si>
    <t>VARCHAR(20)</t>
    <phoneticPr fontId="2"/>
  </si>
  <si>
    <t>VARCHAR(320)</t>
    <phoneticPr fontId="2"/>
  </si>
  <si>
    <t>RFC 5321の規定では、ローカルパート（@マークの前）は最大64文字、ドメインパート（@マークの後ろ）は最大255文字で、@1文字を含め計320文字</t>
    <rPh sb="9" eb="11">
      <t>キテイ</t>
    </rPh>
    <rPh sb="65" eb="67">
      <t>モジ</t>
    </rPh>
    <rPh sb="68" eb="69">
      <t>フク</t>
    </rPh>
    <rPh sb="70" eb="71">
      <t>ケイ</t>
    </rPh>
    <rPh sb="74" eb="76">
      <t>モジ</t>
    </rPh>
    <phoneticPr fontId="2"/>
  </si>
  <si>
    <t>natural_key1</t>
    <phoneticPr fontId="2"/>
  </si>
  <si>
    <t>ナチュラルキー1</t>
    <phoneticPr fontId="2"/>
  </si>
  <si>
    <t>ナチュラルキー2-1</t>
    <phoneticPr fontId="2"/>
  </si>
  <si>
    <t>ナチュラルキー2-2</t>
    <phoneticPr fontId="2"/>
  </si>
  <si>
    <t>①</t>
    <phoneticPr fontId="2"/>
  </si>
  <si>
    <t>②</t>
    <phoneticPr fontId="2"/>
  </si>
  <si>
    <t>②③</t>
    <phoneticPr fontId="2"/>
  </si>
  <si>
    <t>ナチュラルキー3-1</t>
    <phoneticPr fontId="2"/>
  </si>
  <si>
    <t>ナチュラルキー3-2</t>
    <phoneticPr fontId="2"/>
  </si>
  <si>
    <t>③</t>
    <phoneticPr fontId="2"/>
  </si>
  <si>
    <t>natural_key21</t>
    <phoneticPr fontId="2"/>
  </si>
  <si>
    <t>natural_key31</t>
    <phoneticPr fontId="2"/>
  </si>
  <si>
    <t>natural_key32</t>
    <phoneticPr fontId="2"/>
  </si>
  <si>
    <t>natural_key22_33</t>
    <phoneticPr fontId="2"/>
  </si>
  <si>
    <t>ユニークINDEX</t>
    <phoneticPr fontId="2"/>
  </si>
  <si>
    <t>の〇つき数字で記載する</t>
    <rPh sb="4" eb="6">
      <t>スウジ</t>
    </rPh>
    <rPh sb="7" eb="9">
      <t>キサイ</t>
    </rPh>
    <phoneticPr fontId="2"/>
  </si>
  <si>
    <t>①②③～⑩</t>
    <phoneticPr fontId="2"/>
  </si>
  <si>
    <t>効果</t>
    <rPh sb="0" eb="2">
      <t>コウカ</t>
    </rPh>
    <phoneticPr fontId="2"/>
  </si>
  <si>
    <t>登録時に一意制約違反の確認ロジックを自動生成する</t>
    <rPh sb="0" eb="2">
      <t>トウロク</t>
    </rPh>
    <rPh sb="2" eb="3">
      <t>トキ</t>
    </rPh>
    <rPh sb="4" eb="6">
      <t>イチイ</t>
    </rPh>
    <rPh sb="6" eb="8">
      <t>セイヤク</t>
    </rPh>
    <rPh sb="8" eb="10">
      <t>イハン</t>
    </rPh>
    <rPh sb="11" eb="13">
      <t>カクニン</t>
    </rPh>
    <rPh sb="18" eb="20">
      <t>ジドウ</t>
    </rPh>
    <rPh sb="20" eb="22">
      <t>セイセイ</t>
    </rPh>
    <phoneticPr fontId="2"/>
  </si>
  <si>
    <t>入力画面にコンボボックスを自動生成する</t>
    <rPh sb="0" eb="2">
      <t>ニュウリョク</t>
    </rPh>
    <rPh sb="2" eb="4">
      <t>ガメン</t>
    </rPh>
    <rPh sb="13" eb="15">
      <t>ジドウ</t>
    </rPh>
    <rPh sb="15" eb="17">
      <t>セイセイ</t>
    </rPh>
    <phoneticPr fontId="2"/>
  </si>
  <si>
    <t>メールアドレス</t>
  </si>
  <si>
    <t>URL</t>
  </si>
  <si>
    <t>バリデーションチェック</t>
    <phoneticPr fontId="2"/>
  </si>
  <si>
    <t>候補より入力</t>
    <rPh sb="0" eb="2">
      <t>コウホ</t>
    </rPh>
    <rPh sb="4" eb="6">
      <t>ニュウリョク</t>
    </rPh>
    <phoneticPr fontId="2"/>
  </si>
  <si>
    <t>候補</t>
    <rPh sb="0" eb="2">
      <t>コウホ</t>
    </rPh>
    <phoneticPr fontId="2"/>
  </si>
  <si>
    <t>入力画面で、各条件を満たさない場合、エラー表示する</t>
    <rPh sb="0" eb="2">
      <t>ニュウリョク</t>
    </rPh>
    <rPh sb="2" eb="4">
      <t>ガメン</t>
    </rPh>
    <rPh sb="6" eb="7">
      <t>カク</t>
    </rPh>
    <rPh sb="7" eb="9">
      <t>ジョウケン</t>
    </rPh>
    <rPh sb="10" eb="11">
      <t>ミ</t>
    </rPh>
    <rPh sb="15" eb="17">
      <t>バアイ</t>
    </rPh>
    <rPh sb="21" eb="23">
      <t>ヒョウジ</t>
    </rPh>
    <phoneticPr fontId="2"/>
  </si>
  <si>
    <t>必須</t>
    <rPh sb="0" eb="2">
      <t>ヒッス</t>
    </rPh>
    <phoneticPr fontId="2"/>
  </si>
  <si>
    <t>WEB画面用</t>
    <rPh sb="3" eb="5">
      <t>ガメン</t>
    </rPh>
    <rPh sb="5" eb="6">
      <t>ヨウ</t>
    </rPh>
    <phoneticPr fontId="2"/>
  </si>
  <si>
    <t>不可</t>
    <rPh sb="0" eb="2">
      <t>フカ</t>
    </rPh>
    <phoneticPr fontId="2"/>
  </si>
  <si>
    <t>可</t>
    <rPh sb="0" eb="1">
      <t>カ</t>
    </rPh>
    <phoneticPr fontId="2"/>
  </si>
  <si>
    <t>ブランク(空欄)</t>
    <rPh sb="5" eb="7">
      <t>クウラン</t>
    </rPh>
    <phoneticPr fontId="15"/>
  </si>
  <si>
    <t>未選択</t>
    <rPh sb="0" eb="1">
      <t>ミ</t>
    </rPh>
    <rPh sb="1" eb="3">
      <t>センタク</t>
    </rPh>
    <phoneticPr fontId="15"/>
  </si>
  <si>
    <t>未チェック状態</t>
    <rPh sb="0" eb="1">
      <t>ミ</t>
    </rPh>
    <rPh sb="5" eb="7">
      <t>ジョウタイ</t>
    </rPh>
    <phoneticPr fontId="15"/>
  </si>
  <si>
    <t>TextInput</t>
    <phoneticPr fontId="15"/>
  </si>
  <si>
    <t>SelectInput</t>
    <phoneticPr fontId="15"/>
  </si>
  <si>
    <t>TextArea</t>
    <phoneticPr fontId="2"/>
  </si>
  <si>
    <t>NumberInput</t>
    <phoneticPr fontId="2"/>
  </si>
  <si>
    <t>一般INDEX</t>
    <rPh sb="0" eb="2">
      <t>イッパン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</si>
  <si>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</si>
  <si>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</si>
  <si>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</si>
  <si>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</si>
  <si>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INPUT TYPE</t>
    <phoneticPr fontId="2"/>
  </si>
  <si>
    <t>特殊制御</t>
  </si>
  <si>
    <t>WEB初期値</t>
    <phoneticPr fontId="2"/>
  </si>
  <si>
    <t>CheckBox</t>
    <phoneticPr fontId="2"/>
  </si>
  <si>
    <t>不可固定</t>
    <rPh sb="0" eb="2">
      <t>フカ</t>
    </rPh>
    <rPh sb="2" eb="4">
      <t>コテイ</t>
    </rPh>
    <phoneticPr fontId="2"/>
  </si>
  <si>
    <t>設計書としての記載項目。</t>
    <rPh sb="0" eb="3">
      <t>セッケイショ</t>
    </rPh>
    <rPh sb="7" eb="9">
      <t>キサイ</t>
    </rPh>
    <rPh sb="9" eb="11">
      <t>コウモク</t>
    </rPh>
    <phoneticPr fontId="2"/>
  </si>
  <si>
    <t>システムで自動コード生成等の制御はしていないので、何かしらの制御が必要な場合、自前での対応が必要。</t>
    <rPh sb="5" eb="7">
      <t>ジドウ</t>
    </rPh>
    <rPh sb="10" eb="12">
      <t>セイセイ</t>
    </rPh>
    <rPh sb="12" eb="13">
      <t>ナド</t>
    </rPh>
    <rPh sb="14" eb="16">
      <t>セイギョ</t>
    </rPh>
    <rPh sb="25" eb="26">
      <t>ナニ</t>
    </rPh>
    <rPh sb="30" eb="32">
      <t>セイギョ</t>
    </rPh>
    <rPh sb="33" eb="35">
      <t>ヒツヨウ</t>
    </rPh>
    <rPh sb="36" eb="38">
      <t>バアイ</t>
    </rPh>
    <rPh sb="39" eb="41">
      <t>ジマエ</t>
    </rPh>
    <rPh sb="43" eb="45">
      <t>タイオウ</t>
    </rPh>
    <rPh sb="46" eb="48">
      <t>ヒツヨウ</t>
    </rPh>
    <phoneticPr fontId="2"/>
  </si>
  <si>
    <t>初期値、WEB初期値</t>
    <rPh sb="0" eb="2">
      <t>ショキ</t>
    </rPh>
    <rPh sb="2" eb="3">
      <t>アタイ</t>
    </rPh>
    <phoneticPr fontId="2"/>
  </si>
  <si>
    <t>注釈</t>
    <rPh sb="0" eb="2">
      <t>チュウシャク</t>
    </rPh>
    <phoneticPr fontId="2"/>
  </si>
  <si>
    <t>例えば、NumberInputで全角限定等が指定されている場合、矛盾が生じ正しく動作しないが、</t>
    <rPh sb="0" eb="1">
      <t>タト</t>
    </rPh>
    <rPh sb="22" eb="24">
      <t>シテイ</t>
    </rPh>
    <rPh sb="29" eb="31">
      <t>バアイ</t>
    </rPh>
    <rPh sb="32" eb="34">
      <t>ムジュン</t>
    </rPh>
    <rPh sb="35" eb="36">
      <t>ショウ</t>
    </rPh>
    <rPh sb="37" eb="38">
      <t>タダ</t>
    </rPh>
    <rPh sb="40" eb="42">
      <t>ドウサ</t>
    </rPh>
    <phoneticPr fontId="2"/>
  </si>
  <si>
    <t>その手の、考えれば判る事で、且つ、自動動作確認機能で検知可能な個所については、自動生成時のエラーチェック対象外。</t>
    <rPh sb="2" eb="3">
      <t>テ</t>
    </rPh>
    <rPh sb="5" eb="6">
      <t>カンガ</t>
    </rPh>
    <rPh sb="9" eb="10">
      <t>ワカ</t>
    </rPh>
    <rPh sb="11" eb="12">
      <t>コト</t>
    </rPh>
    <rPh sb="14" eb="15">
      <t>カ</t>
    </rPh>
    <rPh sb="17" eb="19">
      <t>ジドウ</t>
    </rPh>
    <rPh sb="19" eb="21">
      <t>ドウサ</t>
    </rPh>
    <rPh sb="21" eb="23">
      <t>カクニン</t>
    </rPh>
    <rPh sb="23" eb="25">
      <t>キノウ</t>
    </rPh>
    <rPh sb="26" eb="28">
      <t>ケンチ</t>
    </rPh>
    <rPh sb="28" eb="30">
      <t>カノウ</t>
    </rPh>
    <rPh sb="31" eb="33">
      <t>カショ</t>
    </rPh>
    <rPh sb="39" eb="41">
      <t>ジドウ</t>
    </rPh>
    <rPh sb="41" eb="43">
      <t>セイセイ</t>
    </rPh>
    <rPh sb="43" eb="44">
      <t>トキ</t>
    </rPh>
    <rPh sb="52" eb="54">
      <t>タイショウ</t>
    </rPh>
    <rPh sb="54" eb="55">
      <t>ガイ</t>
    </rPh>
    <phoneticPr fontId="2"/>
  </si>
  <si>
    <t>PK</t>
    <phoneticPr fontId="2"/>
  </si>
  <si>
    <t>PKには、自動採番型のカラムを用いる事。</t>
    <rPh sb="5" eb="7">
      <t>ジドウ</t>
    </rPh>
    <rPh sb="7" eb="9">
      <t>サイバン</t>
    </rPh>
    <rPh sb="9" eb="10">
      <t>ガタ</t>
    </rPh>
    <rPh sb="15" eb="16">
      <t>モチ</t>
    </rPh>
    <rPh sb="18" eb="19">
      <t>コト</t>
    </rPh>
    <phoneticPr fontId="2"/>
  </si>
  <si>
    <t>ナチュラルキーについては、別途、ユニークインデックスを作成する事。</t>
    <rPh sb="13" eb="15">
      <t>ベット</t>
    </rPh>
    <rPh sb="27" eb="29">
      <t>サクセイ</t>
    </rPh>
    <rPh sb="31" eb="32">
      <t>コト</t>
    </rPh>
    <phoneticPr fontId="2"/>
  </si>
  <si>
    <t>全角カナ限定</t>
    <rPh sb="0" eb="2">
      <t>ゼンカク</t>
    </rPh>
    <phoneticPr fontId="2"/>
  </si>
  <si>
    <t>fullwidth_kana_limited</t>
    <phoneticPr fontId="2"/>
  </si>
  <si>
    <t>半角数字限定</t>
    <rPh sb="0" eb="2">
      <t>ハンカク</t>
    </rPh>
    <rPh sb="2" eb="3">
      <t>スウ</t>
    </rPh>
    <rPh sb="3" eb="4">
      <t>ジ</t>
    </rPh>
    <rPh sb="4" eb="6">
      <t>ゲンテイ</t>
    </rPh>
    <phoneticPr fontId="2"/>
  </si>
  <si>
    <t>半角英字限定</t>
    <rPh sb="0" eb="2">
      <t>ハンカク</t>
    </rPh>
    <rPh sb="2" eb="3">
      <t>エイ</t>
    </rPh>
    <rPh sb="4" eb="6">
      <t>ゲンテイ</t>
    </rPh>
    <phoneticPr fontId="2"/>
  </si>
  <si>
    <t>半角記号限定</t>
    <rPh sb="0" eb="2">
      <t>ハンカク</t>
    </rPh>
    <rPh sb="2" eb="4">
      <t>キゴウ</t>
    </rPh>
    <rPh sb="4" eb="6">
      <t>ゲンテイ</t>
    </rPh>
    <phoneticPr fontId="2"/>
  </si>
  <si>
    <t>halfwidth_alphabetical_limited</t>
  </si>
  <si>
    <t>halfwidth_number_limited</t>
  </si>
  <si>
    <t>halfwidth_symbol_limited</t>
  </si>
  <si>
    <t>正規表現</t>
    <rPh sb="0" eb="2">
      <t>セイキ</t>
    </rPh>
    <rPh sb="2" eb="4">
      <t>ヒョウゲン</t>
    </rPh>
    <phoneticPr fontId="2"/>
  </si>
  <si>
    <t>regexp</t>
    <phoneticPr fontId="2"/>
  </si>
  <si>
    <r>
      <t>例)　</t>
    </r>
    <r>
      <rPr>
        <sz val="11"/>
        <color theme="0" tint="-0.499984740745262"/>
        <rFont val="Meiryo UI"/>
        <family val="3"/>
        <charset val="128"/>
      </rPr>
      <t>【正規表現】[^0-9]</t>
    </r>
    <r>
      <rPr>
        <sz val="11"/>
        <rFont val="Meiryo UI"/>
        <family val="3"/>
        <charset val="128"/>
      </rPr>
      <t xml:space="preserve">   ※</t>
    </r>
    <r>
      <rPr>
        <sz val="11"/>
        <color rgb="FF0070C0"/>
        <rFont val="Meiryo UI"/>
        <family val="3"/>
        <charset val="128"/>
      </rPr>
      <t>【正規表現】</t>
    </r>
    <r>
      <rPr>
        <sz val="11"/>
        <rFont val="Meiryo UI"/>
        <family val="3"/>
        <charset val="128"/>
      </rPr>
      <t>の後に</t>
    </r>
    <r>
      <rPr>
        <sz val="11"/>
        <color rgb="FF0070C0"/>
        <rFont val="Meiryo UI"/>
        <family val="3"/>
        <charset val="128"/>
      </rPr>
      <t>[^0-9]</t>
    </r>
    <r>
      <rPr>
        <sz val="11"/>
        <rFont val="Meiryo UI"/>
        <family val="3"/>
        <charset val="128"/>
      </rPr>
      <t>記載と書く事で数字を禁止する</t>
    </r>
    <rPh sb="0" eb="1">
      <t>レイ</t>
    </rPh>
    <rPh sb="26" eb="27">
      <t>アト</t>
    </rPh>
    <rPh sb="34" eb="36">
      <t>キサイ</t>
    </rPh>
    <rPh sb="37" eb="38">
      <t>カ</t>
    </rPh>
    <rPh sb="39" eb="40">
      <t>コト</t>
    </rPh>
    <rPh sb="41" eb="43">
      <t>スウジ</t>
    </rPh>
    <rPh sb="44" eb="46">
      <t>キンシ</t>
    </rPh>
    <phoneticPr fontId="2"/>
  </si>
  <si>
    <t>【正規表現】^[^0-9]+$</t>
    <rPh sb="1" eb="3">
      <t>セイキ</t>
    </rPh>
    <rPh sb="3" eb="5">
      <t>ヒョウゲン</t>
    </rPh>
    <phoneticPr fontId="2"/>
  </si>
  <si>
    <t>CREATE UNIQUE INDEX single_table_a_unqidx2 ON single_table_a (natural_key21,natural_key22_33);</t>
    <phoneticPr fontId="2"/>
  </si>
  <si>
    <t>CREATE UNIQUE INDEX single_table_a_unqidx3 ON single_table_a (natural_key22_33,natural_key31,natural_key32);</t>
    <phoneticPr fontId="2"/>
  </si>
  <si>
    <t>INPUT TYPE</t>
  </si>
  <si>
    <t>5種類から選択可能</t>
    <rPh sb="1" eb="3">
      <t>シュルイ</t>
    </rPh>
    <rPh sb="5" eb="7">
      <t>センタク</t>
    </rPh>
    <rPh sb="7" eb="9">
      <t>カノウ</t>
    </rPh>
    <phoneticPr fontId="2"/>
  </si>
  <si>
    <t>^[^ -~｡-ﾟ]+$</t>
    <phoneticPr fontId="2"/>
  </si>
  <si>
    <t>^[ -~｡-ﾟ]+$</t>
    <phoneticPr fontId="2"/>
  </si>
  <si>
    <t>^[a-zA-Z]+$</t>
    <phoneticPr fontId="2"/>
  </si>
  <si>
    <t>^[0-9]+$</t>
    <phoneticPr fontId="2"/>
  </si>
  <si>
    <t>^([ｦ-ﾝﾞﾟ]|ﾞ|ﾟ)+$</t>
    <phoneticPr fontId="2"/>
  </si>
  <si>
    <t>^[ァ-ヶ]+$</t>
    <phoneticPr fontId="2"/>
  </si>
  <si>
    <t>^\d{3}-?\d{4}$</t>
    <phoneticPr fontId="2"/>
  </si>
  <si>
    <t>^\d{2,4}-?\d{2,4}-?\d{3,4}$</t>
    <phoneticPr fontId="2"/>
  </si>
  <si>
    <t>^[a-zA-Z0-9_.+-]+@[a-zA-Z0-9-]+(\.[a-zA-Z0-9-]+)*\.[a-zA-Z]{2,}$</t>
    <phoneticPr fontId="2"/>
  </si>
  <si>
    <t>^(https?|ftp):\/\/[^\s/$.?#].[^\s]*$</t>
    <phoneticPr fontId="2"/>
  </si>
  <si>
    <t>^[!\"#%&amp;'()*+,-./:;&lt;=&gt;?@\[\\\]_`{|}~\\]+$</t>
    <phoneticPr fontId="2"/>
  </si>
  <si>
    <t>CREATE DATABASE kai9tmpl;</t>
  </si>
  <si>
    <t>ALTER ROLE kai9tmpladmin WITH SUPERUSER;</t>
  </si>
  <si>
    <t>ALTER ROLE kai9tmplpg WITH LOGIN;</t>
  </si>
  <si>
    <t>psql -U kai9tmpladmin -d kai9tmpl -p 5432</t>
  </si>
  <si>
    <t>CREATE SCHEMA kai9tmpl;</t>
  </si>
  <si>
    <t>ALTER USER kai9tmpladmin SET search_path TO kai9tmpl;</t>
  </si>
  <si>
    <t>ALTER USER kai9tmplpg SET search_path TO kai9tmpl;</t>
  </si>
  <si>
    <t>GRANT USAGE ON SCHEMA kai9tmpl TO kai9tmplpg;</t>
  </si>
  <si>
    <t>kai9tmplpg</t>
  </si>
  <si>
    <t>DBバージョン</t>
  </si>
  <si>
    <t>db_version_a</t>
    <phoneticPr fontId="2"/>
  </si>
  <si>
    <t>db_version_b</t>
    <phoneticPr fontId="2"/>
  </si>
  <si>
    <t>modify_count</t>
  </si>
  <si>
    <t>対象外</t>
    <rPh sb="0" eb="2">
      <t>タイショウ</t>
    </rPh>
    <rPh sb="2" eb="3">
      <t>ガイ</t>
    </rPh>
    <phoneticPr fontId="2"/>
  </si>
  <si>
    <t>db_version</t>
    <phoneticPr fontId="2"/>
  </si>
  <si>
    <t>DBバージョンAPP</t>
  </si>
  <si>
    <t>db_version_app</t>
  </si>
  <si>
    <t>primary key (MODIFY_COUNT)</t>
    <phoneticPr fontId="2"/>
  </si>
  <si>
    <t>※実際のテーブル情報に書き換えてご利用下さい</t>
    <rPh sb="1" eb="3">
      <t>ジッサイ</t>
    </rPh>
    <rPh sb="8" eb="10">
      <t>ジョウホウ</t>
    </rPh>
    <rPh sb="11" eb="12">
      <t>カ</t>
    </rPh>
    <rPh sb="13" eb="14">
      <t>カ</t>
    </rPh>
    <rPh sb="17" eb="19">
      <t>リヨウ</t>
    </rPh>
    <rPh sb="19" eb="20">
      <t>クダ</t>
    </rPh>
    <phoneticPr fontId="2"/>
  </si>
  <si>
    <t>シリアル型がある場合、シーケンスにも権限付与が必要</t>
    <phoneticPr fontId="2"/>
  </si>
  <si>
    <t>※プライマリーキー、及び、Kai9必須カラム以外には指定必須</t>
    <phoneticPr fontId="2"/>
  </si>
  <si>
    <t>小数点</t>
    <phoneticPr fontId="2"/>
  </si>
  <si>
    <t>文字列型</t>
    <rPh sb="0" eb="3">
      <t>モジレツ</t>
    </rPh>
    <rPh sb="3" eb="4">
      <t>カタ</t>
    </rPh>
    <phoneticPr fontId="2"/>
  </si>
  <si>
    <t>100文字以上の文字列型、又はtext型</t>
    <rPh sb="3" eb="5">
      <t>モジ</t>
    </rPh>
    <rPh sb="5" eb="7">
      <t>イジョウ</t>
    </rPh>
    <rPh sb="13" eb="14">
      <t>マタ</t>
    </rPh>
    <rPh sb="19" eb="20">
      <t>カタ</t>
    </rPh>
    <phoneticPr fontId="2"/>
  </si>
  <si>
    <t>数値型</t>
    <rPh sb="0" eb="3">
      <t>スウチガタ</t>
    </rPh>
    <phoneticPr fontId="2"/>
  </si>
  <si>
    <t>boolean</t>
    <phoneticPr fontId="2"/>
  </si>
  <si>
    <t>INPUTTYPE</t>
    <phoneticPr fontId="2"/>
  </si>
  <si>
    <t>DBの型</t>
    <rPh sb="3" eb="4">
      <t>カタ</t>
    </rPh>
    <phoneticPr fontId="2"/>
  </si>
  <si>
    <t>特殊制御 ※【relation】指定</t>
    <rPh sb="0" eb="2">
      <t>トクシュ</t>
    </rPh>
    <rPh sb="2" eb="4">
      <t>セイギョ</t>
    </rPh>
    <rPh sb="16" eb="18">
      <t>シテイ</t>
    </rPh>
    <phoneticPr fontId="2"/>
  </si>
  <si>
    <t>TextInput</t>
    <phoneticPr fontId="2"/>
  </si>
  <si>
    <t>SelectInput</t>
    <phoneticPr fontId="2"/>
  </si>
  <si>
    <t>※DBの型とアンマッチしている場合、ソース自動生成でエラーになる</t>
    <phoneticPr fontId="2"/>
  </si>
  <si>
    <t>フラグ</t>
    <phoneticPr fontId="2"/>
  </si>
  <si>
    <t>flg</t>
    <phoneticPr fontId="2"/>
  </si>
  <si>
    <t>チェック状態</t>
    <rPh sb="4" eb="6">
      <t>ジョウタイ</t>
    </rPh>
    <phoneticPr fontId="15"/>
  </si>
  <si>
    <t>【最小数値】2【最大数値】10</t>
    <rPh sb="1" eb="3">
      <t>サイショウ</t>
    </rPh>
    <rPh sb="3" eb="5">
      <t>スウチ</t>
    </rPh>
    <rPh sb="8" eb="10">
      <t>サイダイ</t>
    </rPh>
    <rPh sb="10" eb="12">
      <t>スウチ</t>
    </rPh>
    <phoneticPr fontId="2"/>
  </si>
  <si>
    <t>【最小数値】0.55【最大数値】555.55</t>
    <rPh sb="1" eb="3">
      <t>サイショウ</t>
    </rPh>
    <rPh sb="3" eb="5">
      <t>スウチ</t>
    </rPh>
    <rPh sb="11" eb="13">
      <t>サイダイ</t>
    </rPh>
    <rPh sb="13" eb="15">
      <t>スウチ</t>
    </rPh>
    <phoneticPr fontId="2"/>
  </si>
  <si>
    <t>リレーション制御</t>
    <rPh sb="6" eb="8">
      <t>セイギョ</t>
    </rPh>
    <phoneticPr fontId="2"/>
  </si>
  <si>
    <t>最大数値、最小数値 制御</t>
    <rPh sb="0" eb="2">
      <t>サイダイ</t>
    </rPh>
    <rPh sb="2" eb="4">
      <t>スウチ</t>
    </rPh>
    <rPh sb="5" eb="7">
      <t>サイショウ</t>
    </rPh>
    <rPh sb="7" eb="9">
      <t>スウチ</t>
    </rPh>
    <rPh sb="10" eb="12">
      <t>セイギョ</t>
    </rPh>
    <phoneticPr fontId="2"/>
  </si>
  <si>
    <t>【最小数値】0.55【最大数値】555.55</t>
    <phoneticPr fontId="2"/>
  </si>
  <si>
    <t>【最小数値】最小の数値【最大数値】最大の数値</t>
    <rPh sb="6" eb="8">
      <t>サイショウ</t>
    </rPh>
    <rPh sb="9" eb="11">
      <t>スウチ</t>
    </rPh>
    <rPh sb="17" eb="19">
      <t>サイダイ</t>
    </rPh>
    <rPh sb="20" eb="22">
      <t>スウチ</t>
    </rPh>
    <phoneticPr fontId="2"/>
  </si>
  <si>
    <t>WEB画面で入力規制が行われる</t>
    <rPh sb="3" eb="5">
      <t>ガメン</t>
    </rPh>
    <rPh sb="6" eb="8">
      <t>ニュウリョク</t>
    </rPh>
    <rPh sb="8" eb="10">
      <t>キセイ</t>
    </rPh>
    <rPh sb="11" eb="12">
      <t>オコナ</t>
    </rPh>
    <phoneticPr fontId="2"/>
  </si>
  <si>
    <t>※数値型(NumberInput)にだけ有効(それ以外は設定しても無視される)</t>
    <rPh sb="1" eb="3">
      <t>スウチ</t>
    </rPh>
    <rPh sb="3" eb="4">
      <t>カタ</t>
    </rPh>
    <rPh sb="20" eb="22">
      <t>ユウコウ</t>
    </rPh>
    <rPh sb="25" eb="27">
      <t>イガイ</t>
    </rPh>
    <rPh sb="28" eb="30">
      <t>セッテイ</t>
    </rPh>
    <rPh sb="33" eb="35">
      <t>ムシ</t>
    </rPh>
    <phoneticPr fontId="2"/>
  </si>
  <si>
    <t>環境設定</t>
    <rPh sb="0" eb="2">
      <t>カンキョウ</t>
    </rPh>
    <rPh sb="2" eb="4">
      <t>セッテイ</t>
    </rPh>
    <phoneticPr fontId="2"/>
  </si>
  <si>
    <t>del_days_tmp</t>
    <phoneticPr fontId="2"/>
  </si>
  <si>
    <t>[経過日数]tmpフォルダ削除</t>
    <phoneticPr fontId="2"/>
  </si>
  <si>
    <t>tmpフォルダ</t>
    <phoneticPr fontId="2"/>
  </si>
  <si>
    <t>dir_tmp</t>
    <phoneticPr fontId="2"/>
  </si>
  <si>
    <t>ID</t>
    <phoneticPr fontId="2"/>
  </si>
  <si>
    <t>text</t>
    <phoneticPr fontId="2"/>
  </si>
  <si>
    <t>^[^0-9]+$ で、数字を禁止</t>
    <rPh sb="12" eb="14">
      <t>スウジ</t>
    </rPh>
    <rPh sb="15" eb="17">
      <t>キンシ</t>
    </rPh>
    <phoneticPr fontId="2"/>
  </si>
  <si>
    <t>※システムテーブルなので残して(作成して)下さい</t>
    <rPh sb="12" eb="13">
      <t>ノコクダ</t>
    </rPh>
    <phoneticPr fontId="2"/>
  </si>
  <si>
    <t>SQL</t>
    <phoneticPr fontId="2"/>
  </si>
  <si>
    <t>sql</t>
    <phoneticPr fontId="2"/>
  </si>
  <si>
    <t>sql_a</t>
    <phoneticPr fontId="2"/>
  </si>
  <si>
    <t>sql_b</t>
    <phoneticPr fontId="2"/>
  </si>
  <si>
    <t>sql_pk</t>
    <phoneticPr fontId="2"/>
  </si>
  <si>
    <t>SQL名</t>
    <rPh sb="3" eb="4">
      <t>メイ</t>
    </rPh>
    <phoneticPr fontId="2"/>
  </si>
  <si>
    <t>sql_name</t>
    <phoneticPr fontId="2"/>
  </si>
  <si>
    <t>primary key (sql_pk,modify_count)</t>
    <phoneticPr fontId="2"/>
  </si>
  <si>
    <t>real</t>
    <phoneticPr fontId="2"/>
  </si>
  <si>
    <t>double precision</t>
    <phoneticPr fontId="2"/>
  </si>
  <si>
    <t>単精度浮動小数点数</t>
    <phoneticPr fontId="2"/>
  </si>
  <si>
    <t>倍精度浮動小数点数</t>
    <phoneticPr fontId="2"/>
  </si>
  <si>
    <t>number_real</t>
    <phoneticPr fontId="2"/>
  </si>
  <si>
    <t>number_double</t>
    <phoneticPr fontId="2"/>
  </si>
  <si>
    <t>以下をコマンドプロンプトにて実行する</t>
    <rPh sb="0" eb="2">
      <t>イカ</t>
    </rPh>
    <rPh sb="14" eb="16">
      <t>ジッコウ</t>
    </rPh>
    <phoneticPr fontId="15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</si>
  <si>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</si>
  <si>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</si>
  <si>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</si>
  <si>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</si>
  <si>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</si>
  <si>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5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</si>
  <si>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</si>
  <si>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</si>
  <si>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</si>
  <si>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※サーチパス</t>
    <phoneticPr fontId="2"/>
  </si>
  <si>
    <t>※スキーマに権限付与(LOGINユーザ用)</t>
    <rPh sb="6" eb="8">
      <t>ケンゲン</t>
    </rPh>
    <rPh sb="8" eb="10">
      <t>フヨ</t>
    </rPh>
    <rPh sb="19" eb="20">
      <t>ヨウ</t>
    </rPh>
    <phoneticPr fontId="2"/>
  </si>
  <si>
    <t>切断</t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</si>
  <si>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</si>
  <si>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r>
      <t>create role kai9tmpladmin with login password '</t>
    </r>
    <r>
      <rPr>
        <sz val="11"/>
        <color rgb="FFFF0000"/>
        <rFont val="メイリオ"/>
        <family val="3"/>
        <charset val="128"/>
      </rPr>
      <t>管理ユーザのパスワード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</si>
  <si>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r>
      <t>create role kai9tmplpg with login password '</t>
    </r>
    <r>
      <rPr>
        <sz val="11"/>
        <color rgb="FFFF0000"/>
        <rFont val="メイリオ"/>
        <family val="3"/>
        <charset val="128"/>
      </rPr>
      <t>一般ユーザのパスワード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</si>
  <si>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t>サロゲートキーはPK隠しとも言われ、実態の一意制約が隠されてしまい、人が理解し辛くなる。</t>
    <rPh sb="10" eb="11">
      <t>カク</t>
    </rPh>
    <rPh sb="14" eb="15">
      <t>イ</t>
    </rPh>
    <rPh sb="18" eb="20">
      <t>ジッタイ</t>
    </rPh>
    <rPh sb="21" eb="23">
      <t>イチイ</t>
    </rPh>
    <rPh sb="23" eb="25">
      <t>セイヤク</t>
    </rPh>
    <rPh sb="26" eb="27">
      <t>カク</t>
    </rPh>
    <rPh sb="34" eb="35">
      <t>ヒト</t>
    </rPh>
    <rPh sb="36" eb="38">
      <t>リカイ</t>
    </rPh>
    <rPh sb="39" eb="40">
      <t>ヅラ</t>
    </rPh>
    <phoneticPr fontId="2"/>
  </si>
  <si>
    <t>極力、ナチュラルキーをユニークインデックスとして別途作成し一位制約を可視化する事</t>
    <rPh sb="0" eb="2">
      <t>キョクリョク</t>
    </rPh>
    <rPh sb="24" eb="26">
      <t>ベット</t>
    </rPh>
    <rPh sb="26" eb="28">
      <t>サクセイ</t>
    </rPh>
    <rPh sb="29" eb="31">
      <t>イチイ</t>
    </rPh>
    <rPh sb="31" eb="33">
      <t>セイヤク</t>
    </rPh>
    <rPh sb="34" eb="37">
      <t>カシカ</t>
    </rPh>
    <rPh sb="39" eb="40">
      <t>コト</t>
    </rPh>
    <phoneticPr fontId="2"/>
  </si>
  <si>
    <t>テーブル定義書の使い方</t>
    <rPh sb="4" eb="7">
      <t>テイギショ</t>
    </rPh>
    <rPh sb="8" eb="9">
      <t>ツカ</t>
    </rPh>
    <rPh sb="10" eb="11">
      <t>カタ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</si>
</sst>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b/>
      <sz val="11"/>
      <color theme="4" tint="-0.499984740745262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color rgb="FF22222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trike/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rgb="FFFF0000"/>
      <name val="メイリオ"/>
      <family val="3"/>
      <charset val="128"/>
    </font>
    <font>
      <b/>
      <sz val="11"/>
      <name val="Meiryo UI"/>
      <family val="3"/>
      <charset val="128"/>
    </font>
    <font>
      <b/>
      <sz val="11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9" fillId="0" borderId="0" xfId="0" applyFont="1"/>
    <xf numFmtId="0" fontId="9" fillId="0" borderId="6" xfId="0" applyFont="1" applyBorder="1"/>
    <xf numFmtId="14" fontId="9" fillId="0" borderId="6" xfId="0" applyNumberFormat="1" applyFont="1" applyBorder="1" applyAlignment="1">
      <alignment horizontal="left"/>
    </xf>
    <xf numFmtId="0" fontId="9" fillId="0" borderId="10" xfId="0" applyFont="1" applyBorder="1"/>
    <xf numFmtId="0" fontId="9" fillId="0" borderId="6" xfId="0" applyFont="1" applyBorder="1" applyAlignment="1">
      <alignment shrinkToFit="1"/>
    </xf>
    <xf numFmtId="0" fontId="4" fillId="0" borderId="0" xfId="1" applyFont="1" applyAlignment="1">
      <alignment vertical="center"/>
    </xf>
    <xf numFmtId="0" fontId="11" fillId="0" borderId="0" xfId="3" applyFont="1"/>
    <xf numFmtId="0" fontId="10" fillId="6" borderId="6" xfId="3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6" xfId="3" applyFont="1" applyBorder="1" applyAlignment="1">
      <alignment vertical="top" wrapText="1"/>
    </xf>
    <xf numFmtId="14" fontId="11" fillId="0" borderId="6" xfId="3" applyNumberFormat="1" applyFont="1" applyBorder="1" applyAlignment="1">
      <alignment horizontal="center" vertical="top"/>
    </xf>
    <xf numFmtId="0" fontId="11" fillId="0" borderId="6" xfId="3" applyFont="1" applyBorder="1" applyAlignment="1">
      <alignment horizontal="center" vertical="top"/>
    </xf>
    <xf numFmtId="0" fontId="10" fillId="6" borderId="6" xfId="3" applyFont="1" applyFill="1" applyBorder="1"/>
    <xf numFmtId="0" fontId="11" fillId="0" borderId="6" xfId="3" applyFont="1" applyBorder="1"/>
    <xf numFmtId="0" fontId="11" fillId="0" borderId="0" xfId="0" applyFont="1"/>
    <xf numFmtId="0" fontId="12" fillId="2" borderId="6" xfId="0" applyFont="1" applyFill="1" applyBorder="1" applyAlignment="1">
      <alignment horizontal="center" vertic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shrinkToFit="1"/>
    </xf>
    <xf numFmtId="0" fontId="11" fillId="0" borderId="10" xfId="0" applyFont="1" applyBorder="1"/>
    <xf numFmtId="0" fontId="11" fillId="0" borderId="15" xfId="0" applyFont="1" applyBorder="1" applyAlignment="1">
      <alignment shrinkToFit="1"/>
    </xf>
    <xf numFmtId="0" fontId="11" fillId="0" borderId="6" xfId="0" applyFont="1" applyBorder="1" applyAlignment="1">
      <alignment shrinkToFit="1"/>
    </xf>
    <xf numFmtId="0" fontId="11" fillId="3" borderId="10" xfId="0" applyFont="1" applyFill="1" applyBorder="1"/>
    <xf numFmtId="0" fontId="11" fillId="3" borderId="12" xfId="0" applyFont="1" applyFill="1" applyBorder="1"/>
    <xf numFmtId="0" fontId="11" fillId="3" borderId="16" xfId="0" applyFont="1" applyFill="1" applyBorder="1"/>
    <xf numFmtId="0" fontId="5" fillId="5" borderId="6" xfId="1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14" fillId="7" borderId="0" xfId="0" applyFont="1" applyFill="1"/>
    <xf numFmtId="0" fontId="16" fillId="7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20" fillId="8" borderId="0" xfId="0" applyFont="1" applyFill="1" applyAlignment="1">
      <alignment shrinkToFit="1"/>
    </xf>
    <xf numFmtId="0" fontId="4" fillId="0" borderId="11" xfId="1" applyFont="1" applyBorder="1" applyAlignment="1">
      <alignment vertical="center"/>
    </xf>
    <xf numFmtId="0" fontId="13" fillId="5" borderId="10" xfId="0" applyFont="1" applyFill="1" applyBorder="1" applyAlignment="1">
      <alignment vertical="top"/>
    </xf>
    <xf numFmtId="0" fontId="0" fillId="5" borderId="0" xfId="0" applyFill="1"/>
    <xf numFmtId="0" fontId="9" fillId="0" borderId="8" xfId="0" applyFont="1" applyBorder="1" applyAlignment="1">
      <alignment vertical="top"/>
    </xf>
    <xf numFmtId="0" fontId="5" fillId="4" borderId="1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9" fillId="0" borderId="24" xfId="0" applyFont="1" applyBorder="1"/>
    <xf numFmtId="0" fontId="9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 shrinkToFit="1"/>
    </xf>
    <xf numFmtId="0" fontId="11" fillId="0" borderId="0" xfId="0" quotePrefix="1" applyFont="1"/>
    <xf numFmtId="0" fontId="11" fillId="9" borderId="0" xfId="0" applyFont="1" applyFill="1"/>
    <xf numFmtId="0" fontId="11" fillId="3" borderId="9" xfId="0" applyFont="1" applyFill="1" applyBorder="1"/>
    <xf numFmtId="0" fontId="11" fillId="0" borderId="10" xfId="0" applyFont="1" applyBorder="1" applyAlignment="1">
      <alignment shrinkToFit="1"/>
    </xf>
    <xf numFmtId="0" fontId="9" fillId="0" borderId="24" xfId="0" applyFont="1" applyBorder="1" applyAlignment="1">
      <alignment shrinkToFit="1"/>
    </xf>
    <xf numFmtId="0" fontId="24" fillId="0" borderId="0" xfId="0" applyFont="1"/>
    <xf numFmtId="0" fontId="24" fillId="9" borderId="0" xfId="0" applyFont="1" applyFill="1"/>
    <xf numFmtId="0" fontId="12" fillId="2" borderId="14" xfId="0" applyFont="1" applyFill="1" applyBorder="1" applyAlignment="1">
      <alignment horizontal="center" vertical="center" shrinkToFit="1"/>
    </xf>
    <xf numFmtId="0" fontId="10" fillId="8" borderId="10" xfId="0" applyFont="1" applyFill="1" applyBorder="1"/>
    <xf numFmtId="0" fontId="10" fillId="8" borderId="12" xfId="0" applyFont="1" applyFill="1" applyBorder="1"/>
    <xf numFmtId="0" fontId="10" fillId="8" borderId="16" xfId="0" applyFont="1" applyFill="1" applyBorder="1"/>
    <xf numFmtId="0" fontId="11" fillId="0" borderId="6" xfId="3" applyFont="1" applyBorder="1" applyAlignment="1">
      <alignment vertical="top" shrinkToFit="1"/>
    </xf>
    <xf numFmtId="0" fontId="11" fillId="0" borderId="6" xfId="0" applyFont="1" applyBorder="1" applyAlignment="1">
      <alignment horizontal="left" shrinkToFit="1"/>
    </xf>
    <xf numFmtId="0" fontId="11" fillId="0" borderId="6" xfId="3" applyFont="1" applyBorder="1" applyAlignment="1">
      <alignment horizontal="left" vertical="top"/>
    </xf>
    <xf numFmtId="0" fontId="11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3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9" fillId="0" borderId="10" xfId="0" applyFont="1" applyBorder="1" applyAlignment="1">
      <alignment vertical="top"/>
    </xf>
    <xf numFmtId="0" fontId="11" fillId="0" borderId="3" xfId="0" applyFont="1" applyBorder="1"/>
    <xf numFmtId="0" fontId="11" fillId="0" borderId="4" xfId="0" applyFont="1" applyBorder="1"/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 shrinkToFit="1"/>
    </xf>
    <xf numFmtId="0" fontId="11" fillId="0" borderId="4" xfId="0" applyFont="1" applyBorder="1" applyAlignment="1">
      <alignment shrinkToFit="1"/>
    </xf>
    <xf numFmtId="0" fontId="11" fillId="0" borderId="1" xfId="0" applyFont="1" applyBorder="1"/>
    <xf numFmtId="0" fontId="9" fillId="0" borderId="0" xfId="0" applyFont="1" applyAlignment="1">
      <alignment horizontal="center" vertical="top"/>
    </xf>
    <xf numFmtId="0" fontId="11" fillId="0" borderId="0" xfId="3" applyFont="1" applyAlignment="1">
      <alignment vertical="top"/>
    </xf>
    <xf numFmtId="0" fontId="11" fillId="0" borderId="0" xfId="3" applyFont="1" applyAlignment="1">
      <alignment vertical="top" shrinkToFit="1"/>
    </xf>
    <xf numFmtId="0" fontId="11" fillId="0" borderId="0" xfId="0" applyFont="1" applyAlignment="1">
      <alignment horizontal="left" shrinkToFit="1"/>
    </xf>
    <xf numFmtId="0" fontId="11" fillId="0" borderId="0" xfId="0" applyFont="1" applyAlignment="1">
      <alignment shrinkToFi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 shrinkToFit="1"/>
    </xf>
    <xf numFmtId="0" fontId="11" fillId="0" borderId="8" xfId="0" applyFont="1" applyBorder="1" applyAlignment="1">
      <alignment horizontal="left" shrinkToFit="1"/>
    </xf>
    <xf numFmtId="0" fontId="11" fillId="0" borderId="8" xfId="0" applyFont="1" applyBorder="1" applyAlignment="1">
      <alignment shrinkToFit="1"/>
    </xf>
    <xf numFmtId="0" fontId="27" fillId="0" borderId="0" xfId="0" applyFont="1"/>
    <xf numFmtId="49" fontId="11" fillId="9" borderId="0" xfId="0" applyNumberFormat="1" applyFont="1" applyFill="1"/>
    <xf numFmtId="0" fontId="24" fillId="0" borderId="10" xfId="0" applyFont="1" applyBorder="1"/>
    <xf numFmtId="0" fontId="24" fillId="0" borderId="12" xfId="0" applyFont="1" applyBorder="1"/>
    <xf numFmtId="0" fontId="24" fillId="0" borderId="16" xfId="0" applyFont="1" applyBorder="1"/>
    <xf numFmtId="0" fontId="24" fillId="9" borderId="10" xfId="0" applyFont="1" applyFill="1" applyBorder="1"/>
    <xf numFmtId="0" fontId="24" fillId="9" borderId="12" xfId="0" applyFont="1" applyFill="1" applyBorder="1"/>
    <xf numFmtId="0" fontId="24" fillId="9" borderId="16" xfId="0" applyFont="1" applyFill="1" applyBorder="1"/>
    <xf numFmtId="0" fontId="28" fillId="0" borderId="0" xfId="0" applyFont="1"/>
    <xf numFmtId="0" fontId="11" fillId="10" borderId="14" xfId="0" applyFont="1" applyFill="1" applyBorder="1" applyAlignment="1">
      <alignment shrinkToFit="1"/>
    </xf>
    <xf numFmtId="0" fontId="11" fillId="10" borderId="15" xfId="0" applyFont="1" applyFill="1" applyBorder="1" applyAlignment="1">
      <alignment shrinkToFit="1"/>
    </xf>
    <xf numFmtId="0" fontId="11" fillId="10" borderId="13" xfId="0" applyFont="1" applyFill="1" applyBorder="1" applyAlignment="1">
      <alignment shrinkToFit="1"/>
    </xf>
    <xf numFmtId="0" fontId="14" fillId="7" borderId="10" xfId="0" applyFont="1" applyFill="1" applyBorder="1"/>
    <xf numFmtId="0" fontId="16" fillId="7" borderId="12" xfId="0" applyFont="1" applyFill="1" applyBorder="1"/>
    <xf numFmtId="0" fontId="16" fillId="7" borderId="16" xfId="0" applyFont="1" applyFill="1" applyBorder="1"/>
    <xf numFmtId="0" fontId="9" fillId="0" borderId="4" xfId="0" applyFont="1" applyBorder="1"/>
    <xf numFmtId="0" fontId="9" fillId="0" borderId="8" xfId="0" applyFont="1" applyBorder="1"/>
    <xf numFmtId="0" fontId="29" fillId="0" borderId="0" xfId="0" applyFont="1"/>
    <xf numFmtId="0" fontId="10" fillId="6" borderId="6" xfId="2" applyFont="1" applyFill="1" applyBorder="1" applyAlignment="1">
      <alignment vertical="center"/>
    </xf>
    <xf numFmtId="0" fontId="8" fillId="0" borderId="6" xfId="2" applyFont="1" applyBorder="1" applyAlignment="1">
      <alignment vertical="center"/>
    </xf>
    <xf numFmtId="176" fontId="8" fillId="0" borderId="6" xfId="2" applyNumberFormat="1" applyFont="1" applyBorder="1" applyAlignment="1">
      <alignment horizontal="left" vertical="center"/>
    </xf>
    <xf numFmtId="0" fontId="7" fillId="0" borderId="11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/>
    </xf>
    <xf numFmtId="14" fontId="9" fillId="0" borderId="16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shrinkToFit="1"/>
    </xf>
    <xf numFmtId="0" fontId="9" fillId="0" borderId="16" xfId="0" applyFont="1" applyBorder="1" applyAlignment="1">
      <alignment horizontal="center" shrinkToFit="1"/>
    </xf>
    <xf numFmtId="0" fontId="23" fillId="2" borderId="10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38101</xdr:colOff>
      <xdr:row>39</xdr:row>
      <xdr:rowOff>114300</xdr:rowOff>
    </xdr:from>
    <xdr:to>
      <xdr:col>19</xdr:col>
      <xdr:colOff>228601</xdr:colOff>
      <xdr:row>47</xdr:row>
      <xdr:rowOff>160712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21FAEB-F18D-4DFA-9358-F86FC4F0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6" y="8410575"/>
          <a:ext cx="5829300" cy="1646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AZ52"/>
  <sheetViews>
    <sheetView showGridLines="0" workbookViewId="0">
      <selection activeCell="T34" sqref="T34"/>
    </sheetView>
  </sheetViews>
  <sheetFormatPr defaultColWidth="2.625" defaultRowHeight="14.2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>
      <c r="A9" s="8"/>
      <c r="B9" s="9"/>
      <c r="C9" s="9"/>
      <c r="D9" s="9"/>
      <c r="E9" s="9"/>
      <c r="F9" s="9"/>
      <c r="G9" s="9"/>
      <c r="H9" s="9"/>
      <c r="I9" s="135" t="s">
        <v>10</v>
      </c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8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4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8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4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8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4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8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4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8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4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8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4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8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4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8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4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8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4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8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4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8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4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8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40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>
      <c r="A22" s="5"/>
      <c r="B22" s="6"/>
      <c r="C22" s="6"/>
      <c r="D22" s="6"/>
      <c r="E22" s="6"/>
      <c r="F22" s="6"/>
      <c r="G22" s="6"/>
      <c r="H22" s="6"/>
      <c r="I22" s="141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32" t="s">
        <v>28</v>
      </c>
      <c r="AG41" s="132"/>
      <c r="AH41" s="132"/>
      <c r="AI41" s="132"/>
      <c r="AJ41" s="132"/>
      <c r="AK41" s="132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7"/>
    </row>
    <row r="42" spans="1:52" ht="14.2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32"/>
      <c r="AG42" s="132"/>
      <c r="AH42" s="132"/>
      <c r="AI42" s="132"/>
      <c r="AJ42" s="132"/>
      <c r="AK42" s="132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2" t="s">
        <v>8</v>
      </c>
      <c r="AG43" s="132"/>
      <c r="AH43" s="132"/>
      <c r="AI43" s="132"/>
      <c r="AJ43" s="132"/>
      <c r="AK43" s="132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2"/>
      <c r="AG44" s="132"/>
      <c r="AH44" s="132"/>
      <c r="AI44" s="132"/>
      <c r="AJ44" s="132"/>
      <c r="AK44" s="132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2" t="s">
        <v>29</v>
      </c>
      <c r="AG45" s="132"/>
      <c r="AH45" s="132"/>
      <c r="AI45" s="132"/>
      <c r="AJ45" s="132"/>
      <c r="AK45" s="132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2"/>
      <c r="AG46" s="132"/>
      <c r="AH46" s="132"/>
      <c r="AI46" s="132"/>
      <c r="AJ46" s="132"/>
      <c r="AK46" s="132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7"/>
    </row>
    <row r="47" spans="1:52" ht="14.2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2" t="s">
        <v>30</v>
      </c>
      <c r="AG47" s="132"/>
      <c r="AH47" s="132"/>
      <c r="AI47" s="132"/>
      <c r="AJ47" s="132"/>
      <c r="AK47" s="132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7"/>
    </row>
    <row r="48" spans="1:52" ht="14.2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2"/>
      <c r="AG48" s="132"/>
      <c r="AH48" s="132"/>
      <c r="AI48" s="132"/>
      <c r="AJ48" s="132"/>
      <c r="AK48" s="132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7"/>
    </row>
    <row r="49" spans="1:52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2" t="s">
        <v>31</v>
      </c>
      <c r="AG49" s="132"/>
      <c r="AH49" s="132"/>
      <c r="AI49" s="132"/>
      <c r="AJ49" s="132"/>
      <c r="AK49" s="132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7"/>
    </row>
    <row r="50" spans="1:52" ht="14.2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2"/>
      <c r="AG50" s="132"/>
      <c r="AH50" s="132"/>
      <c r="AI50" s="132"/>
      <c r="AJ50" s="132"/>
      <c r="AK50" s="132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7D93-EA4D-4293-9D30-3A69A9F596E6}">
  <sheetPr>
    <tabColor theme="8" tint="0.39997558519241921"/>
  </sheetPr>
  <dimension ref="A1:X13"/>
  <sheetViews>
    <sheetView showGridLines="0" tabSelected="1" zoomScale="85" zoomScaleNormal="85" workbookViewId="0">
      <selection activeCell="K33" sqref="K3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293</v>
      </c>
    </row>
    <row r="2" spans="1:24" s="15" customFormat="1">
      <c r="A2" s="60" t="s">
        <v>42</v>
      </c>
      <c r="B2" s="150" t="s">
        <v>52</v>
      </c>
      <c r="C2" s="151"/>
      <c r="D2" s="62" t="s">
        <v>251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48" t="s">
        <v>54</v>
      </c>
      <c r="C3" s="149"/>
      <c r="D3" s="64" t="s">
        <v>252</v>
      </c>
      <c r="E3" s="65" t="s">
        <v>48</v>
      </c>
      <c r="F3" s="146" t="s">
        <v>49</v>
      </c>
      <c r="G3" s="147"/>
    </row>
    <row r="4" spans="1:24" s="15" customFormat="1" ht="18.75">
      <c r="A4" s="60" t="s">
        <v>44</v>
      </c>
      <c r="B4" s="148" t="s">
        <v>56</v>
      </c>
      <c r="C4" s="149"/>
      <c r="D4" s="91" t="s">
        <v>253</v>
      </c>
      <c r="E4" s="66" t="s">
        <v>50</v>
      </c>
      <c r="F4" s="144">
        <v>45448</v>
      </c>
      <c r="G4" s="145"/>
    </row>
    <row r="5" spans="1:24" ht="8.25" customHeight="1"/>
    <row r="6" spans="1:24">
      <c r="L6" s="79" t="s">
        <v>186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173</v>
      </c>
      <c r="J7" s="78" t="s">
        <v>196</v>
      </c>
      <c r="K7" s="78" t="s">
        <v>185</v>
      </c>
      <c r="L7" s="89" t="s">
        <v>197</v>
      </c>
      <c r="M7" s="89" t="s">
        <v>198</v>
      </c>
      <c r="N7" s="89" t="s">
        <v>199</v>
      </c>
      <c r="O7" s="89" t="s">
        <v>200</v>
      </c>
      <c r="P7" s="89" t="s">
        <v>203</v>
      </c>
      <c r="Q7" s="89" t="s">
        <v>201</v>
      </c>
      <c r="R7" s="89" t="s">
        <v>181</v>
      </c>
      <c r="S7" s="90" t="s">
        <v>202</v>
      </c>
      <c r="T7" s="89" t="s">
        <v>1</v>
      </c>
      <c r="U7" s="123" t="str">
        <f>"Create Table "&amp;D3 &amp;"("</f>
        <v>Create Table db_version_a(</v>
      </c>
      <c r="V7" s="123" t="str">
        <f>"Create Table "&amp;D4 &amp;"("</f>
        <v>Create Table db_version_b(</v>
      </c>
      <c r="W7" s="31" t="s">
        <v>73</v>
      </c>
      <c r="X7" s="31" t="s">
        <v>106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254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92" t="s">
        <v>255</v>
      </c>
      <c r="M8" s="93"/>
      <c r="N8" s="93"/>
      <c r="O8" s="94"/>
      <c r="P8" s="95"/>
      <c r="Q8" s="95"/>
      <c r="R8" s="96"/>
      <c r="S8" s="97"/>
      <c r="T8" s="35"/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db_version_a.modify_count IS '更新回数';</v>
      </c>
      <c r="X8" s="124" t="str">
        <f>"COMMENT ON COLUMN "&amp;$D$4&amp;"."&amp;$D8&amp;" IS '"&amp;$C8&amp;"';"</f>
        <v>COMMENT ON COLUMN db_version_b.modify_count IS '更新回数';</v>
      </c>
    </row>
    <row r="9" spans="1:24">
      <c r="B9" s="32">
        <f t="shared" ref="B9:B12" si="2">ROW()-7</f>
        <v>2</v>
      </c>
      <c r="C9" s="16" t="s">
        <v>251</v>
      </c>
      <c r="D9" s="16" t="s">
        <v>256</v>
      </c>
      <c r="E9" s="16" t="s">
        <v>62</v>
      </c>
      <c r="F9" s="69" t="s">
        <v>59</v>
      </c>
      <c r="G9" s="32" t="s">
        <v>14</v>
      </c>
      <c r="H9" s="69"/>
      <c r="I9" s="69"/>
      <c r="J9" s="32"/>
      <c r="K9" s="34"/>
      <c r="L9" s="98"/>
      <c r="O9" s="99"/>
      <c r="P9" s="100"/>
      <c r="Q9" s="101"/>
      <c r="R9" s="102"/>
      <c r="S9" s="103"/>
      <c r="T9" s="35"/>
      <c r="U9" s="124" t="str">
        <f>D9&amp;" " &amp;E9&amp;" "&amp;K9&amp;","</f>
        <v>db_version integer ,</v>
      </c>
      <c r="V9" s="124" t="str">
        <f t="shared" si="1"/>
        <v>db_version integer ,</v>
      </c>
      <c r="W9" s="124" t="str">
        <f t="shared" ref="W9:W12" si="3">"COMMENT ON COLUMN "&amp;$D$3&amp;"."&amp;$D9&amp;" IS '"&amp;$C9&amp;"';"</f>
        <v>COMMENT ON COLUMN db_version_a.db_version IS 'DBバージョン';</v>
      </c>
      <c r="X9" s="124" t="str">
        <f t="shared" ref="X9:X12" si="4">"COMMENT ON COLUMN "&amp;$D$4&amp;"."&amp;$D9&amp;" IS '"&amp;$C9&amp;"';"</f>
        <v>COMMENT ON COLUMN db_version_b.db_version IS 'DBバージョン';</v>
      </c>
    </row>
    <row r="10" spans="1:24">
      <c r="B10" s="32">
        <f t="shared" si="2"/>
        <v>3</v>
      </c>
      <c r="C10" s="67" t="s">
        <v>257</v>
      </c>
      <c r="D10" s="67" t="s">
        <v>258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98"/>
      <c r="O10" s="104"/>
      <c r="P10" s="100"/>
      <c r="Q10" s="103"/>
      <c r="R10" s="102"/>
      <c r="S10" s="103"/>
      <c r="T10" s="35"/>
      <c r="U10" s="124" t="str">
        <f t="shared" si="0"/>
        <v>db_version_app integer ,</v>
      </c>
      <c r="V10" s="124" t="str">
        <f t="shared" si="1"/>
        <v>db_version_app integer ,</v>
      </c>
      <c r="W10" s="124" t="str">
        <f t="shared" si="3"/>
        <v>COMMENT ON COLUMN db_version_a.db_version_app IS 'DBバージョンAPP';</v>
      </c>
      <c r="X10" s="124" t="str">
        <f t="shared" si="4"/>
        <v>COMMENT ON COLUMN db_version_b.db_version_app IS 'DBバージョンAPP';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98"/>
      <c r="O11" s="104"/>
      <c r="P11" s="105"/>
      <c r="Q11" s="106"/>
      <c r="R11" s="102"/>
      <c r="S11" s="103"/>
      <c r="T11" s="67"/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db_version_a.update_u_id IS '更新者';</v>
      </c>
      <c r="X11" s="124" t="str">
        <f t="shared" si="4"/>
        <v>COMMENT ON COLUMN db_version_b.update_u_id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4"/>
      <c r="L12" s="107"/>
      <c r="M12" s="108"/>
      <c r="N12" s="108"/>
      <c r="O12" s="109"/>
      <c r="P12" s="110"/>
      <c r="Q12" s="111"/>
      <c r="R12" s="112"/>
      <c r="S12" s="113"/>
      <c r="T12" s="67"/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db_version_a.update_date IS '更新日時';</v>
      </c>
      <c r="X12" s="124" t="str">
        <f t="shared" si="4"/>
        <v>COMMENT ON COLUMN db_version_b.update_date IS '更新日時';</v>
      </c>
    </row>
    <row r="13" spans="1:24">
      <c r="B13" s="38"/>
      <c r="C13" s="39"/>
      <c r="D13" s="39" t="s">
        <v>259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</sheetPr>
  <dimension ref="B2:F22"/>
  <sheetViews>
    <sheetView workbookViewId="0">
      <pane ySplit="2" topLeftCell="A3" activePane="bottomLeft" state="frozen"/>
      <selection activeCell="T34" sqref="T34"/>
      <selection pane="bottomLeft" activeCell="T34" sqref="T34"/>
    </sheetView>
  </sheetViews>
  <sheetFormatPr defaultRowHeight="19.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>
      <c r="B2" s="22" t="s">
        <v>7</v>
      </c>
      <c r="C2" s="22" t="s">
        <v>32</v>
      </c>
      <c r="D2" s="22" t="s">
        <v>33</v>
      </c>
      <c r="E2" s="22" t="s">
        <v>34</v>
      </c>
      <c r="F2" s="22" t="s">
        <v>31</v>
      </c>
    </row>
    <row r="3" spans="2:6">
      <c r="B3" s="23">
        <v>1</v>
      </c>
      <c r="C3" s="24" t="s">
        <v>21</v>
      </c>
      <c r="D3" s="25" t="s">
        <v>22</v>
      </c>
      <c r="E3" s="26">
        <v>45126</v>
      </c>
      <c r="F3" s="27" t="s">
        <v>12</v>
      </c>
    </row>
    <row r="4" spans="2:6">
      <c r="B4" s="28">
        <v>2</v>
      </c>
      <c r="C4" s="29"/>
      <c r="D4" s="29"/>
      <c r="E4" s="29"/>
      <c r="F4" s="29"/>
    </row>
    <row r="5" spans="2:6">
      <c r="B5" s="28">
        <v>3</v>
      </c>
      <c r="C5" s="29"/>
      <c r="D5" s="29"/>
      <c r="E5" s="29"/>
      <c r="F5" s="29"/>
    </row>
    <row r="6" spans="2:6">
      <c r="B6" s="28">
        <v>4</v>
      </c>
      <c r="C6" s="29"/>
      <c r="D6" s="29"/>
      <c r="E6" s="29"/>
      <c r="F6" s="29"/>
    </row>
    <row r="7" spans="2:6">
      <c r="B7" s="28">
        <v>5</v>
      </c>
      <c r="C7" s="29"/>
      <c r="D7" s="29"/>
      <c r="E7" s="29"/>
      <c r="F7" s="29"/>
    </row>
    <row r="8" spans="2:6">
      <c r="B8" s="28">
        <v>6</v>
      </c>
      <c r="C8" s="29"/>
      <c r="D8" s="29"/>
      <c r="E8" s="29"/>
      <c r="F8" s="29"/>
    </row>
    <row r="9" spans="2:6">
      <c r="B9" s="28">
        <v>7</v>
      </c>
      <c r="C9" s="29"/>
      <c r="D9" s="29"/>
      <c r="E9" s="29"/>
      <c r="F9" s="29"/>
    </row>
    <row r="10" spans="2:6">
      <c r="B10" s="28">
        <v>8</v>
      </c>
      <c r="C10" s="29"/>
      <c r="D10" s="29"/>
      <c r="E10" s="29"/>
      <c r="F10" s="29"/>
    </row>
    <row r="11" spans="2:6">
      <c r="B11" s="28">
        <v>9</v>
      </c>
      <c r="C11" s="29"/>
      <c r="D11" s="29"/>
      <c r="E11" s="29"/>
      <c r="F11" s="29"/>
    </row>
    <row r="12" spans="2:6">
      <c r="B12" s="28">
        <v>10</v>
      </c>
      <c r="C12" s="29"/>
      <c r="D12" s="29"/>
      <c r="E12" s="29"/>
      <c r="F12" s="29"/>
    </row>
    <row r="13" spans="2:6">
      <c r="B13" s="28">
        <v>11</v>
      </c>
      <c r="C13" s="29"/>
      <c r="D13" s="29"/>
      <c r="E13" s="29"/>
      <c r="F13" s="29"/>
    </row>
    <row r="14" spans="2:6">
      <c r="B14" s="28">
        <v>12</v>
      </c>
      <c r="C14" s="29"/>
      <c r="D14" s="29"/>
      <c r="E14" s="29"/>
      <c r="F14" s="29"/>
    </row>
    <row r="15" spans="2:6">
      <c r="B15" s="28">
        <v>13</v>
      </c>
      <c r="C15" s="29"/>
      <c r="D15" s="29"/>
      <c r="E15" s="29"/>
      <c r="F15" s="29"/>
    </row>
    <row r="16" spans="2:6">
      <c r="B16" s="28">
        <v>14</v>
      </c>
      <c r="C16" s="29"/>
      <c r="D16" s="29"/>
      <c r="E16" s="29"/>
      <c r="F16" s="29"/>
    </row>
    <row r="17" spans="2:6">
      <c r="B17" s="28">
        <v>15</v>
      </c>
      <c r="C17" s="29"/>
      <c r="D17" s="29"/>
      <c r="E17" s="29"/>
      <c r="F17" s="29"/>
    </row>
    <row r="18" spans="2:6">
      <c r="B18" s="28">
        <v>16</v>
      </c>
      <c r="C18" s="29"/>
      <c r="D18" s="29"/>
      <c r="E18" s="29"/>
      <c r="F18" s="29"/>
    </row>
    <row r="19" spans="2:6">
      <c r="B19" s="28">
        <v>17</v>
      </c>
      <c r="C19" s="29"/>
      <c r="D19" s="29"/>
      <c r="E19" s="29"/>
      <c r="F19" s="29"/>
    </row>
    <row r="20" spans="2:6">
      <c r="B20" s="28">
        <v>18</v>
      </c>
      <c r="C20" s="29"/>
      <c r="D20" s="29"/>
      <c r="E20" s="29"/>
      <c r="F20" s="29"/>
    </row>
    <row r="21" spans="2:6">
      <c r="B21" s="28">
        <v>19</v>
      </c>
      <c r="C21" s="29"/>
      <c r="D21" s="29"/>
      <c r="E21" s="29"/>
      <c r="F21" s="29"/>
    </row>
    <row r="22" spans="2:6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099C-5DA6-4ECF-BB1A-165961CAD88E}">
  <sheetPr>
    <tabColor theme="8" tint="0.79998168889431442"/>
  </sheetPr>
  <dimension ref="A2:BG93"/>
  <sheetViews>
    <sheetView showGridLines="0" workbookViewId="0"/>
  </sheetViews>
  <sheetFormatPr defaultColWidth="4.625" defaultRowHeight="15.75"/>
  <cols>
    <col min="1" max="16384" width="4.625" style="76"/>
  </cols>
  <sheetData>
    <row r="2" spans="1:59" s="15" customFormat="1" ht="18.75">
      <c r="A2" s="46" t="s">
        <v>89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</row>
    <row r="3" spans="1:59" s="15" customFormat="1" ht="18.75"/>
    <row r="4" spans="1:59" s="15" customFormat="1" ht="18.75">
      <c r="B4" s="131" t="s">
        <v>90</v>
      </c>
      <c r="C4" s="15" t="s">
        <v>91</v>
      </c>
    </row>
    <row r="5" spans="1:59" s="15" customFormat="1" ht="18.75">
      <c r="B5" s="131" t="s">
        <v>92</v>
      </c>
      <c r="C5" s="15" t="s">
        <v>93</v>
      </c>
    </row>
    <row r="6" spans="1:59" s="15" customFormat="1" ht="18.75"/>
    <row r="7" spans="1:59" s="15" customFormat="1" ht="18.75">
      <c r="B7" s="131" t="s">
        <v>94</v>
      </c>
      <c r="C7" s="15" t="s">
        <v>324</v>
      </c>
    </row>
    <row r="8" spans="1:59" s="15" customFormat="1" ht="18.75">
      <c r="B8" s="131" t="s">
        <v>95</v>
      </c>
      <c r="C8" s="15" t="s">
        <v>96</v>
      </c>
    </row>
    <row r="9" spans="1:59" s="15" customFormat="1" ht="18.75"/>
    <row r="10" spans="1:59" s="15" customFormat="1" ht="18.75">
      <c r="B10" s="15" t="s">
        <v>97</v>
      </c>
    </row>
    <row r="11" spans="1:59" s="15" customFormat="1" ht="18.75">
      <c r="B11" s="15" t="s">
        <v>98</v>
      </c>
      <c r="C11" s="15" t="s">
        <v>99</v>
      </c>
    </row>
    <row r="12" spans="1:59" s="15" customFormat="1" ht="18.75">
      <c r="B12" s="15" t="s">
        <v>98</v>
      </c>
      <c r="C12" s="15" t="s">
        <v>325</v>
      </c>
    </row>
    <row r="13" spans="1:59" s="15" customFormat="1" ht="18.75"/>
    <row r="14" spans="1:59" ht="18.75">
      <c r="A14" s="46" t="s">
        <v>326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6" spans="1:59">
      <c r="B16" s="77" t="s">
        <v>121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</row>
    <row r="18" spans="2:13">
      <c r="B18" s="122" t="s">
        <v>279</v>
      </c>
    </row>
    <row r="19" spans="2:13">
      <c r="B19" s="76" t="s">
        <v>122</v>
      </c>
      <c r="D19" s="76" t="s">
        <v>124</v>
      </c>
    </row>
    <row r="20" spans="2:13">
      <c r="B20" s="76" t="s">
        <v>123</v>
      </c>
      <c r="D20" s="76" t="s">
        <v>119</v>
      </c>
    </row>
    <row r="21" spans="2:13">
      <c r="B21" s="76" t="s">
        <v>176</v>
      </c>
      <c r="D21" s="76" t="s">
        <v>178</v>
      </c>
    </row>
    <row r="22" spans="2:13">
      <c r="D22" s="76" t="s">
        <v>128</v>
      </c>
    </row>
    <row r="23" spans="2:13">
      <c r="D23" s="76" t="s">
        <v>125</v>
      </c>
    </row>
    <row r="24" spans="2:13">
      <c r="D24" s="76" t="s">
        <v>126</v>
      </c>
    </row>
    <row r="25" spans="2:13">
      <c r="D25" s="76" t="s">
        <v>127</v>
      </c>
    </row>
    <row r="27" spans="2:13">
      <c r="B27" s="122" t="s">
        <v>280</v>
      </c>
    </row>
    <row r="28" spans="2:13">
      <c r="B28" s="76" t="s">
        <v>122</v>
      </c>
      <c r="D28" s="76" t="s">
        <v>282</v>
      </c>
      <c r="M28" s="76" t="s">
        <v>284</v>
      </c>
    </row>
    <row r="29" spans="2:13">
      <c r="B29" s="76" t="s">
        <v>123</v>
      </c>
      <c r="D29" s="76" t="s">
        <v>281</v>
      </c>
    </row>
    <row r="30" spans="2:13">
      <c r="B30" s="76" t="s">
        <v>176</v>
      </c>
      <c r="D30" s="76" t="s">
        <v>283</v>
      </c>
    </row>
    <row r="33" spans="2:20">
      <c r="B33" s="77" t="s">
        <v>212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6" t="s">
        <v>213</v>
      </c>
    </row>
    <row r="35" spans="2:20">
      <c r="B35" s="76" t="s">
        <v>214</v>
      </c>
    </row>
    <row r="37" spans="2:20">
      <c r="B37" s="77" t="s">
        <v>173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9" spans="2:20">
      <c r="B39" s="76" t="s">
        <v>122</v>
      </c>
      <c r="D39" s="76" t="s">
        <v>175</v>
      </c>
      <c r="G39" s="76" t="s">
        <v>174</v>
      </c>
    </row>
    <row r="40" spans="2:20">
      <c r="B40" s="76" t="s">
        <v>123</v>
      </c>
    </row>
    <row r="50" spans="2:20">
      <c r="B50" s="76" t="s">
        <v>176</v>
      </c>
      <c r="D50" s="76" t="s">
        <v>177</v>
      </c>
    </row>
    <row r="52" spans="2:20">
      <c r="B52" s="77" t="s">
        <v>208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6" t="s">
        <v>206</v>
      </c>
    </row>
    <row r="54" spans="2:20">
      <c r="B54" s="76" t="s">
        <v>207</v>
      </c>
    </row>
    <row r="57" spans="2:20">
      <c r="B57" s="77" t="s">
        <v>181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9" spans="2:20">
      <c r="B59" s="76" t="s">
        <v>122</v>
      </c>
      <c r="D59" s="76" t="s">
        <v>182</v>
      </c>
    </row>
    <row r="60" spans="2:20">
      <c r="B60" s="76" t="s">
        <v>183</v>
      </c>
      <c r="D60" s="76" t="s">
        <v>130</v>
      </c>
      <c r="J60" s="76" t="s">
        <v>231</v>
      </c>
    </row>
    <row r="61" spans="2:20">
      <c r="D61" s="76" t="s">
        <v>132</v>
      </c>
      <c r="J61" s="76" t="s">
        <v>232</v>
      </c>
    </row>
    <row r="62" spans="2:20">
      <c r="D62" s="76" t="s">
        <v>218</v>
      </c>
      <c r="J62" s="76" t="s">
        <v>233</v>
      </c>
    </row>
    <row r="63" spans="2:20">
      <c r="D63" s="76" t="s">
        <v>217</v>
      </c>
      <c r="J63" s="76" t="s">
        <v>234</v>
      </c>
    </row>
    <row r="64" spans="2:20">
      <c r="D64" s="76" t="s">
        <v>219</v>
      </c>
      <c r="J64" s="76" t="s">
        <v>241</v>
      </c>
    </row>
    <row r="65" spans="2:10">
      <c r="D65" s="76" t="s">
        <v>135</v>
      </c>
      <c r="J65" s="76" t="s">
        <v>235</v>
      </c>
    </row>
    <row r="66" spans="2:10">
      <c r="D66" s="76" t="s">
        <v>215</v>
      </c>
      <c r="J66" s="76" t="s">
        <v>236</v>
      </c>
    </row>
    <row r="67" spans="2:10">
      <c r="D67" s="76" t="s">
        <v>140</v>
      </c>
    </row>
    <row r="68" spans="2:10">
      <c r="D68" s="76" t="s">
        <v>263</v>
      </c>
    </row>
    <row r="69" spans="2:10">
      <c r="D69" s="76" t="s">
        <v>138</v>
      </c>
      <c r="J69" s="76" t="s">
        <v>237</v>
      </c>
    </row>
    <row r="70" spans="2:10">
      <c r="D70" s="76" t="s">
        <v>139</v>
      </c>
      <c r="J70" s="76" t="s">
        <v>238</v>
      </c>
    </row>
    <row r="71" spans="2:10">
      <c r="D71" s="76" t="s">
        <v>142</v>
      </c>
    </row>
    <row r="72" spans="2:10">
      <c r="D72" s="76" t="s">
        <v>143</v>
      </c>
    </row>
    <row r="73" spans="2:10">
      <c r="D73" s="76" t="s">
        <v>179</v>
      </c>
      <c r="J73" s="76" t="s">
        <v>239</v>
      </c>
    </row>
    <row r="74" spans="2:10">
      <c r="D74" s="76" t="s">
        <v>180</v>
      </c>
      <c r="J74" s="76" t="s">
        <v>240</v>
      </c>
    </row>
    <row r="75" spans="2:10">
      <c r="D75" s="76" t="s">
        <v>223</v>
      </c>
      <c r="G75" s="76" t="s">
        <v>225</v>
      </c>
    </row>
    <row r="78" spans="2:10">
      <c r="B78" s="76" t="s">
        <v>176</v>
      </c>
      <c r="D78" s="76" t="s">
        <v>184</v>
      </c>
    </row>
    <row r="80" spans="2:10">
      <c r="B80" s="76" t="s">
        <v>209</v>
      </c>
      <c r="D80" s="76" t="s">
        <v>210</v>
      </c>
    </row>
    <row r="81" spans="2:20">
      <c r="D81" s="76" t="s">
        <v>211</v>
      </c>
    </row>
    <row r="83" spans="2:20">
      <c r="B83" s="77" t="s">
        <v>229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5" spans="2:20">
      <c r="B85" s="76" t="s">
        <v>230</v>
      </c>
      <c r="F85" s="76" t="s">
        <v>262</v>
      </c>
    </row>
    <row r="87" spans="2:20">
      <c r="B87" s="76" t="s">
        <v>273</v>
      </c>
    </row>
    <row r="88" spans="2:20">
      <c r="B88" s="119" t="s">
        <v>268</v>
      </c>
      <c r="C88" s="120"/>
      <c r="D88" s="120"/>
      <c r="E88" s="121"/>
      <c r="F88" s="119" t="s">
        <v>269</v>
      </c>
      <c r="G88" s="120"/>
      <c r="H88" s="120"/>
      <c r="I88" s="120"/>
      <c r="J88" s="120"/>
      <c r="K88" s="120"/>
      <c r="L88" s="121"/>
    </row>
    <row r="89" spans="2:20">
      <c r="B89" s="116" t="s">
        <v>271</v>
      </c>
      <c r="C89" s="117"/>
      <c r="D89" s="117"/>
      <c r="E89" s="118"/>
      <c r="F89" s="116" t="s">
        <v>264</v>
      </c>
      <c r="G89" s="117"/>
      <c r="H89" s="117"/>
      <c r="I89" s="117"/>
      <c r="J89" s="117"/>
      <c r="K89" s="117"/>
      <c r="L89" s="118"/>
    </row>
    <row r="90" spans="2:20">
      <c r="B90" s="116" t="s">
        <v>194</v>
      </c>
      <c r="C90" s="117"/>
      <c r="D90" s="117"/>
      <c r="E90" s="118"/>
      <c r="F90" s="116" t="s">
        <v>265</v>
      </c>
      <c r="G90" s="117"/>
      <c r="H90" s="117"/>
      <c r="I90" s="117"/>
      <c r="J90" s="117"/>
      <c r="K90" s="117"/>
      <c r="L90" s="118"/>
    </row>
    <row r="91" spans="2:20">
      <c r="B91" s="116" t="s">
        <v>195</v>
      </c>
      <c r="C91" s="117"/>
      <c r="D91" s="117"/>
      <c r="E91" s="118"/>
      <c r="F91" s="116" t="s">
        <v>266</v>
      </c>
      <c r="G91" s="117"/>
      <c r="H91" s="117"/>
      <c r="I91" s="117"/>
      <c r="J91" s="117"/>
      <c r="K91" s="117"/>
      <c r="L91" s="118"/>
    </row>
    <row r="92" spans="2:20">
      <c r="B92" s="116" t="s">
        <v>272</v>
      </c>
      <c r="C92" s="117"/>
      <c r="D92" s="117"/>
      <c r="E92" s="118"/>
      <c r="F92" s="116" t="s">
        <v>270</v>
      </c>
      <c r="G92" s="117"/>
      <c r="H92" s="117"/>
      <c r="I92" s="117"/>
      <c r="J92" s="117"/>
      <c r="K92" s="117"/>
      <c r="L92" s="118"/>
    </row>
    <row r="93" spans="2:20">
      <c r="B93" s="116" t="s">
        <v>204</v>
      </c>
      <c r="C93" s="117"/>
      <c r="D93" s="117"/>
      <c r="E93" s="118"/>
      <c r="F93" s="116" t="s">
        <v>267</v>
      </c>
      <c r="G93" s="117"/>
      <c r="H93" s="117"/>
      <c r="I93" s="117"/>
      <c r="J93" s="117"/>
      <c r="K93" s="117"/>
      <c r="L93" s="11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B1:G28"/>
  <sheetViews>
    <sheetView showGridLines="0" workbookViewId="0">
      <selection activeCell="T34" sqref="T34"/>
    </sheetView>
  </sheetViews>
  <sheetFormatPr defaultRowHeight="18.7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>
      <c r="B1" s="20" t="s">
        <v>19</v>
      </c>
    </row>
    <row r="3" spans="2:6">
      <c r="B3" s="41" t="s">
        <v>9</v>
      </c>
      <c r="C3" s="18" t="s">
        <v>12</v>
      </c>
      <c r="D3" s="41"/>
      <c r="E3" s="41" t="s">
        <v>6</v>
      </c>
      <c r="F3" s="17">
        <v>44934</v>
      </c>
    </row>
    <row r="5" spans="2:6">
      <c r="B5" s="45" t="s">
        <v>23</v>
      </c>
      <c r="C5" s="42"/>
      <c r="D5" s="42"/>
      <c r="E5" s="42"/>
      <c r="F5" s="42"/>
    </row>
    <row r="6" spans="2:6">
      <c r="B6" s="43" t="s">
        <v>7</v>
      </c>
      <c r="C6" s="43" t="s">
        <v>11</v>
      </c>
      <c r="D6" s="44" t="s">
        <v>5</v>
      </c>
      <c r="E6" s="44" t="s">
        <v>20</v>
      </c>
      <c r="F6" s="44" t="s">
        <v>1</v>
      </c>
    </row>
    <row r="7" spans="2:6">
      <c r="B7" s="16">
        <v>1</v>
      </c>
      <c r="C7" s="19" t="s">
        <v>76</v>
      </c>
      <c r="D7" s="19" t="s">
        <v>77</v>
      </c>
      <c r="E7" s="19" t="s">
        <v>79</v>
      </c>
      <c r="F7" s="19"/>
    </row>
    <row r="8" spans="2:6">
      <c r="B8" s="16">
        <v>2</v>
      </c>
      <c r="C8" s="19" t="s">
        <v>80</v>
      </c>
      <c r="D8" s="19" t="s">
        <v>85</v>
      </c>
      <c r="E8" s="19" t="s">
        <v>84</v>
      </c>
      <c r="F8" s="19"/>
    </row>
    <row r="9" spans="2:6">
      <c r="B9" s="16">
        <v>3</v>
      </c>
      <c r="C9" s="19" t="s">
        <v>66</v>
      </c>
      <c r="D9" s="19"/>
      <c r="E9" s="19"/>
      <c r="F9" s="19"/>
    </row>
    <row r="10" spans="2:6">
      <c r="B10" s="16">
        <v>4</v>
      </c>
      <c r="C10" s="19" t="s">
        <v>67</v>
      </c>
      <c r="D10" s="19"/>
      <c r="E10" s="19"/>
      <c r="F10" s="19"/>
    </row>
    <row r="11" spans="2:6">
      <c r="B11" s="16">
        <v>5</v>
      </c>
      <c r="C11" s="19" t="s">
        <v>68</v>
      </c>
      <c r="D11" s="19"/>
      <c r="E11" s="19"/>
      <c r="F11" s="19"/>
    </row>
    <row r="12" spans="2:6">
      <c r="B12" s="16">
        <v>6</v>
      </c>
      <c r="C12" s="19"/>
      <c r="D12" s="19"/>
      <c r="E12" s="19"/>
      <c r="F12" s="19"/>
    </row>
    <row r="13" spans="2:6">
      <c r="B13" s="16">
        <v>7</v>
      </c>
      <c r="C13" s="19"/>
      <c r="D13" s="19"/>
      <c r="E13" s="19"/>
      <c r="F13" s="19"/>
    </row>
    <row r="14" spans="2:6">
      <c r="B14" s="16">
        <v>8</v>
      </c>
      <c r="C14" s="19"/>
      <c r="D14" s="19"/>
      <c r="E14" s="19"/>
      <c r="F14" s="19"/>
    </row>
    <row r="15" spans="2:6">
      <c r="B15" s="16">
        <v>9</v>
      </c>
      <c r="C15" s="19"/>
      <c r="D15" s="19"/>
      <c r="E15" s="19"/>
      <c r="F15" s="19"/>
    </row>
    <row r="16" spans="2:6">
      <c r="B16" s="16">
        <v>10</v>
      </c>
      <c r="C16" s="19"/>
      <c r="D16" s="19"/>
      <c r="E16" s="19"/>
      <c r="F16" s="19"/>
    </row>
    <row r="17" spans="2:7">
      <c r="B17" s="16">
        <v>11</v>
      </c>
      <c r="C17" s="19"/>
      <c r="D17" s="19"/>
      <c r="E17" s="19"/>
      <c r="F17" s="19"/>
    </row>
    <row r="18" spans="2:7">
      <c r="B18" s="16">
        <v>12</v>
      </c>
      <c r="C18" s="19"/>
      <c r="D18" s="19"/>
      <c r="E18" s="19"/>
      <c r="F18" s="19"/>
    </row>
    <row r="19" spans="2:7">
      <c r="B19" s="16">
        <v>13</v>
      </c>
      <c r="C19" s="19"/>
      <c r="D19" s="19"/>
      <c r="E19" s="19"/>
      <c r="F19" s="19"/>
    </row>
    <row r="20" spans="2:7">
      <c r="B20" s="16">
        <v>14</v>
      </c>
      <c r="C20" s="19"/>
      <c r="D20" s="19"/>
      <c r="E20" s="19"/>
      <c r="F20" s="19"/>
    </row>
    <row r="21" spans="2:7">
      <c r="B21" s="16">
        <v>15</v>
      </c>
      <c r="C21" s="19"/>
      <c r="D21" s="19"/>
      <c r="E21" s="19"/>
      <c r="F21" s="19"/>
    </row>
    <row r="23" spans="2:7">
      <c r="B23" s="45" t="s">
        <v>24</v>
      </c>
      <c r="C23" s="42"/>
      <c r="D23" s="42"/>
      <c r="E23" s="42" t="s">
        <v>26</v>
      </c>
      <c r="F23" s="42"/>
    </row>
    <row r="24" spans="2:7">
      <c r="B24" s="43" t="s">
        <v>7</v>
      </c>
      <c r="C24" s="43" t="s">
        <v>11</v>
      </c>
      <c r="D24" s="44" t="s">
        <v>5</v>
      </c>
      <c r="E24" s="44" t="s">
        <v>25</v>
      </c>
      <c r="F24" s="44" t="s">
        <v>1</v>
      </c>
      <c r="G24" s="44" t="s">
        <v>27</v>
      </c>
    </row>
    <row r="25" spans="2:7">
      <c r="B25" s="16">
        <v>1001</v>
      </c>
      <c r="C25" s="19"/>
      <c r="D25" s="19"/>
      <c r="E25" s="19"/>
      <c r="F25" s="19"/>
      <c r="G25" s="16"/>
    </row>
    <row r="26" spans="2:7">
      <c r="B26" s="16">
        <v>1002</v>
      </c>
      <c r="C26" s="19"/>
      <c r="D26" s="19"/>
      <c r="E26" s="19"/>
      <c r="F26" s="19"/>
      <c r="G26" s="16"/>
    </row>
    <row r="27" spans="2:7">
      <c r="B27" s="16">
        <v>1003</v>
      </c>
      <c r="C27" s="19"/>
      <c r="D27" s="19"/>
      <c r="E27" s="19"/>
      <c r="F27" s="19"/>
      <c r="G27" s="16"/>
    </row>
    <row r="28" spans="2:7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sheetPr>
    <tabColor theme="8" tint="0.79998168889431442"/>
  </sheetPr>
  <dimension ref="B1:BG28"/>
  <sheetViews>
    <sheetView showGridLines="0" workbookViewId="0">
      <selection activeCell="I27" sqref="I27"/>
    </sheetView>
  </sheetViews>
  <sheetFormatPr defaultColWidth="4.75" defaultRowHeight="18.75"/>
  <cols>
    <col min="1" max="16384" width="4.75" style="15"/>
  </cols>
  <sheetData>
    <row r="1" spans="2:59">
      <c r="B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</row>
    <row r="2" spans="2:59">
      <c r="B2" s="48" t="s">
        <v>308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</row>
    <row r="3" spans="2:59">
      <c r="B3" s="126" t="s">
        <v>38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</row>
    <row r="4" spans="2:59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129"/>
      <c r="T4" s="53"/>
      <c r="U4" s="53"/>
      <c r="V4" s="129"/>
      <c r="W4" s="53"/>
      <c r="X4" s="53"/>
      <c r="Y4" s="53"/>
      <c r="Z4" s="53"/>
      <c r="AA4" s="53"/>
      <c r="AB4" s="54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</row>
    <row r="5" spans="2:59">
      <c r="B5" s="55" t="s">
        <v>39</v>
      </c>
      <c r="C5" s="48"/>
      <c r="D5" s="48"/>
      <c r="E5" s="48"/>
      <c r="F5" s="48" t="s">
        <v>40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T5" s="15" t="s">
        <v>309</v>
      </c>
      <c r="U5" s="48"/>
      <c r="W5" s="48"/>
      <c r="X5" s="48"/>
      <c r="Y5" s="48"/>
      <c r="AA5" s="48"/>
      <c r="AB5" s="56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</row>
    <row r="6" spans="2:59">
      <c r="B6" s="55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T6" s="48"/>
      <c r="U6" s="48"/>
      <c r="W6" s="48"/>
      <c r="X6" s="48"/>
      <c r="Y6" s="48"/>
      <c r="Z6" s="48"/>
      <c r="AA6" s="48"/>
      <c r="AB6" s="56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</row>
    <row r="7" spans="2:59">
      <c r="B7" s="55" t="s">
        <v>38</v>
      </c>
      <c r="C7" s="48"/>
      <c r="D7" s="48"/>
      <c r="E7" s="48"/>
      <c r="F7" s="49" t="s">
        <v>242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T7" s="48"/>
      <c r="U7" s="48"/>
      <c r="V7" s="48"/>
      <c r="W7" s="48"/>
      <c r="X7" s="48"/>
      <c r="Y7" s="48"/>
      <c r="Z7" s="48"/>
      <c r="AA7" s="48"/>
      <c r="AB7" s="56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</row>
    <row r="8" spans="2:59">
      <c r="B8" s="55" t="s">
        <v>86</v>
      </c>
      <c r="C8" s="48"/>
      <c r="D8" s="48"/>
      <c r="E8" s="48"/>
      <c r="F8" s="49" t="s">
        <v>322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T8" s="48" t="s">
        <v>310</v>
      </c>
      <c r="U8" s="48"/>
      <c r="V8" s="48"/>
      <c r="W8" s="48"/>
      <c r="X8" s="48"/>
      <c r="Z8" s="48"/>
      <c r="AA8" s="48"/>
      <c r="AB8" s="56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</row>
    <row r="9" spans="2:59">
      <c r="B9" s="55"/>
      <c r="C9" s="48"/>
      <c r="D9" s="48"/>
      <c r="E9" s="48"/>
      <c r="F9" s="49" t="s">
        <v>243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T9" s="48"/>
      <c r="U9" s="48"/>
      <c r="V9" s="48"/>
      <c r="W9" s="48"/>
      <c r="X9" s="48"/>
      <c r="Z9" s="48"/>
      <c r="AA9" s="48"/>
      <c r="AB9" s="56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</row>
    <row r="10" spans="2:59">
      <c r="B10" s="55"/>
      <c r="C10" s="48"/>
      <c r="D10" s="48"/>
      <c r="E10" s="48"/>
      <c r="F10" s="49" t="s">
        <v>323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 t="s">
        <v>311</v>
      </c>
      <c r="U10" s="48"/>
      <c r="V10" s="48"/>
      <c r="W10" s="48"/>
      <c r="X10" s="48"/>
      <c r="Z10" s="48"/>
      <c r="AA10" s="48"/>
      <c r="AB10" s="56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</row>
    <row r="11" spans="2:59">
      <c r="B11" s="55"/>
      <c r="C11" s="48"/>
      <c r="D11" s="48"/>
      <c r="E11" s="48"/>
      <c r="F11" s="49" t="s">
        <v>244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56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</row>
    <row r="12" spans="2:59">
      <c r="B12" s="55"/>
      <c r="C12" s="48"/>
      <c r="D12" s="48"/>
      <c r="E12" s="48"/>
      <c r="F12" s="4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56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</row>
    <row r="13" spans="2:59">
      <c r="B13" s="55" t="s">
        <v>312</v>
      </c>
      <c r="C13" s="48"/>
      <c r="D13" s="48"/>
      <c r="E13" s="48"/>
      <c r="F13" s="48" t="s">
        <v>41</v>
      </c>
      <c r="T13" s="15" t="s">
        <v>313</v>
      </c>
      <c r="U13" s="48"/>
      <c r="V13" s="48"/>
      <c r="W13" s="48"/>
      <c r="X13" s="48"/>
      <c r="Y13" s="48"/>
      <c r="Z13" s="48"/>
      <c r="AA13" s="48"/>
      <c r="AB13" s="56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</row>
    <row r="14" spans="2:59">
      <c r="B14" s="57"/>
      <c r="C14" s="58"/>
      <c r="D14" s="58"/>
      <c r="E14" s="58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58"/>
      <c r="V14" s="58"/>
      <c r="W14" s="58"/>
      <c r="X14" s="58"/>
      <c r="Y14" s="58"/>
      <c r="Z14" s="58"/>
      <c r="AA14" s="58"/>
      <c r="AB14" s="59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</row>
    <row r="15" spans="2:59">
      <c r="B15" s="48"/>
      <c r="C15" s="50"/>
      <c r="D15" s="48"/>
      <c r="E15" s="48"/>
      <c r="F15" s="48"/>
      <c r="G15" s="4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</row>
    <row r="16" spans="2:59">
      <c r="B16" s="48"/>
      <c r="C16" s="48"/>
      <c r="D16" s="48"/>
      <c r="E16" s="48"/>
      <c r="F16" s="48"/>
      <c r="G16" s="49"/>
      <c r="H16" s="48"/>
      <c r="I16" s="51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</row>
    <row r="17" spans="2:59">
      <c r="B17" s="126" t="s">
        <v>314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</row>
    <row r="18" spans="2:59">
      <c r="B18" s="55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56"/>
    </row>
    <row r="19" spans="2:59">
      <c r="B19" s="55" t="s">
        <v>315</v>
      </c>
      <c r="C19" s="48"/>
      <c r="D19" s="48"/>
      <c r="E19" s="48"/>
      <c r="F19" s="48" t="s">
        <v>245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 t="s">
        <v>316</v>
      </c>
      <c r="U19" s="48"/>
      <c r="V19" s="48"/>
      <c r="W19" s="48"/>
      <c r="X19" s="48"/>
      <c r="Y19" s="48"/>
      <c r="Z19" s="48"/>
      <c r="AA19" s="48"/>
      <c r="AB19" s="56"/>
    </row>
    <row r="20" spans="2:59">
      <c r="B20" s="55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56"/>
    </row>
    <row r="21" spans="2:59">
      <c r="B21" s="55" t="s">
        <v>317</v>
      </c>
      <c r="C21" s="48"/>
      <c r="D21" s="48"/>
      <c r="E21" s="48"/>
      <c r="F21" s="48" t="s">
        <v>246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56"/>
    </row>
    <row r="22" spans="2:59">
      <c r="B22" s="55"/>
      <c r="C22" s="48"/>
      <c r="D22" s="48"/>
      <c r="E22" s="48"/>
      <c r="F22" s="48" t="s">
        <v>247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 t="s">
        <v>318</v>
      </c>
      <c r="V22" s="48"/>
      <c r="W22" s="48"/>
      <c r="X22" s="48"/>
      <c r="Y22" s="48"/>
      <c r="Z22" s="48"/>
      <c r="AA22" s="48"/>
      <c r="AB22" s="56"/>
    </row>
    <row r="23" spans="2:59">
      <c r="B23" s="55"/>
      <c r="C23" s="48"/>
      <c r="D23" s="48"/>
      <c r="E23" s="48"/>
      <c r="F23" s="48" t="s">
        <v>248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56"/>
    </row>
    <row r="24" spans="2:59">
      <c r="B24" s="55"/>
      <c r="C24" s="48"/>
      <c r="D24" s="48"/>
      <c r="E24" s="48"/>
      <c r="F24" s="48" t="s">
        <v>249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 t="s">
        <v>319</v>
      </c>
      <c r="U24" s="48"/>
      <c r="V24" s="48"/>
      <c r="W24" s="48"/>
      <c r="X24" s="48"/>
      <c r="Y24" s="48"/>
      <c r="Z24" s="48"/>
      <c r="AA24" s="48"/>
      <c r="AB24" s="56"/>
    </row>
    <row r="25" spans="2:59">
      <c r="B25" s="55" t="s">
        <v>320</v>
      </c>
      <c r="C25" s="48"/>
      <c r="D25" s="48"/>
      <c r="E25" s="48"/>
      <c r="F25" s="48" t="s">
        <v>41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56"/>
    </row>
    <row r="26" spans="2:59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</row>
    <row r="28" spans="2:59">
      <c r="B28" s="114" t="s">
        <v>321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52"/>
  <sheetViews>
    <sheetView showGridLines="0" zoomScale="85" zoomScaleNormal="85" workbookViewId="0">
      <pane xSplit="3" ySplit="7" topLeftCell="H17" activePane="bottomRight" state="frozen"/>
      <selection pane="topRight" activeCell="D1" sqref="D1"/>
      <selection pane="bottomLeft" activeCell="A8" sqref="A8"/>
      <selection pane="bottomRight" activeCell="V20" sqref="V20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260</v>
      </c>
    </row>
    <row r="2" spans="1:24" s="15" customFormat="1">
      <c r="A2" s="60" t="s">
        <v>42</v>
      </c>
      <c r="B2" s="150" t="s">
        <v>52</v>
      </c>
      <c r="C2" s="151"/>
      <c r="D2" s="62" t="s">
        <v>76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48" t="s">
        <v>54</v>
      </c>
      <c r="C3" s="149"/>
      <c r="D3" s="64" t="s">
        <v>78</v>
      </c>
      <c r="E3" s="65" t="s">
        <v>48</v>
      </c>
      <c r="F3" s="146" t="s">
        <v>49</v>
      </c>
      <c r="G3" s="147"/>
    </row>
    <row r="4" spans="1:24" s="15" customFormat="1" ht="18.75">
      <c r="A4" s="60" t="s">
        <v>44</v>
      </c>
      <c r="B4" s="148" t="s">
        <v>56</v>
      </c>
      <c r="C4" s="149"/>
      <c r="D4" s="64" t="s">
        <v>79</v>
      </c>
      <c r="E4" s="66" t="s">
        <v>50</v>
      </c>
      <c r="F4" s="144">
        <v>45406</v>
      </c>
      <c r="G4" s="145"/>
    </row>
    <row r="5" spans="1:24" ht="18" customHeight="1"/>
    <row r="6" spans="1:24">
      <c r="L6" s="79" t="s">
        <v>186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173</v>
      </c>
      <c r="J7" s="78" t="s">
        <v>196</v>
      </c>
      <c r="K7" s="78" t="s">
        <v>185</v>
      </c>
      <c r="L7" s="89" t="s">
        <v>197</v>
      </c>
      <c r="M7" s="89" t="s">
        <v>198</v>
      </c>
      <c r="N7" s="89" t="s">
        <v>199</v>
      </c>
      <c r="O7" s="89" t="s">
        <v>200</v>
      </c>
      <c r="P7" s="89" t="s">
        <v>203</v>
      </c>
      <c r="Q7" s="89" t="s">
        <v>201</v>
      </c>
      <c r="R7" s="89" t="s">
        <v>181</v>
      </c>
      <c r="S7" s="90" t="s">
        <v>202</v>
      </c>
      <c r="T7" s="89" t="s">
        <v>1</v>
      </c>
      <c r="U7" s="123" t="str">
        <f>"Create Table "&amp;D3 &amp;"("</f>
        <v>Create Table single_table_a(</v>
      </c>
      <c r="V7" s="123" t="str">
        <f>"Create Table "&amp;D4 &amp;"("</f>
        <v>Create Table single_table_b(</v>
      </c>
      <c r="W7" s="31" t="s">
        <v>73</v>
      </c>
      <c r="X7" s="31" t="s">
        <v>106</v>
      </c>
    </row>
    <row r="8" spans="1:24">
      <c r="A8" s="60" t="s">
        <v>46</v>
      </c>
      <c r="B8" s="32">
        <f>ROW()-7</f>
        <v>1</v>
      </c>
      <c r="C8" s="16" t="s">
        <v>81</v>
      </c>
      <c r="D8" s="16" t="s">
        <v>104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205</v>
      </c>
      <c r="M8" s="35" t="s">
        <v>205</v>
      </c>
      <c r="N8" s="35" t="s">
        <v>205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39" si="0">D8&amp;" " &amp;E8&amp;" "&amp;K8&amp;","</f>
        <v>s_pk serial NOT NULL,</v>
      </c>
      <c r="V8" s="124" t="str">
        <f t="shared" ref="V8:V39" si="1">D8&amp;" " &amp;E8&amp;" "&amp;K8&amp;","</f>
        <v>s_pk serial NOT NULL,</v>
      </c>
      <c r="W8" s="36" t="str">
        <f>"COMMENT ON COLUMN "&amp;$D$3&amp;"."&amp;$D8&amp;" IS '"&amp;$C8&amp;"';"</f>
        <v>COMMENT ON COLUMN single_table_a.s_pk IS 'シングルID';</v>
      </c>
      <c r="X8" s="36" t="str">
        <f>"COMMENT ON COLUMN "&amp;$D$4&amp;"."&amp;$D8&amp;" IS '"&amp;$C8&amp;"';"</f>
        <v>COMMENT ON COLUMN single_table_b.s_pk IS 'シングルID';</v>
      </c>
    </row>
    <row r="9" spans="1:24">
      <c r="B9" s="32">
        <f t="shared" ref="B9:B39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205</v>
      </c>
      <c r="M9" s="35" t="s">
        <v>205</v>
      </c>
      <c r="N9" s="35" t="s">
        <v>205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36" t="str">
        <f t="shared" ref="W9:W39" si="3">"COMMENT ON COLUMN "&amp;$D$3&amp;"."&amp;$D9&amp;" IS '"&amp;$C9&amp;"';"</f>
        <v>COMMENT ON COLUMN single_table_a.modify_count IS '更新回数';</v>
      </c>
      <c r="X9" s="36" t="str">
        <f t="shared" ref="X9:X39" si="4">"COMMENT ON COLUMN "&amp;$D$4&amp;"."&amp;$D9&amp;" IS '"&amp;$C9&amp;"';"</f>
        <v>COMMENT ON COLUMN single_table_b.modify_count IS '更新回数';</v>
      </c>
    </row>
    <row r="10" spans="1:24">
      <c r="B10" s="32">
        <f t="shared" si="2"/>
        <v>3</v>
      </c>
      <c r="C10" s="67" t="s">
        <v>160</v>
      </c>
      <c r="D10" s="67" t="s">
        <v>159</v>
      </c>
      <c r="E10" s="67" t="s">
        <v>152</v>
      </c>
      <c r="F10" s="69">
        <v>10</v>
      </c>
      <c r="G10" s="32" t="s">
        <v>14</v>
      </c>
      <c r="H10" s="33"/>
      <c r="I10" s="33" t="s">
        <v>163</v>
      </c>
      <c r="J10" s="32"/>
      <c r="K10" s="34" t="s">
        <v>18</v>
      </c>
      <c r="L10" s="35" t="s">
        <v>188</v>
      </c>
      <c r="M10" s="35" t="s">
        <v>188</v>
      </c>
      <c r="N10" s="35" t="s">
        <v>187</v>
      </c>
      <c r="O10" s="87">
        <v>5</v>
      </c>
      <c r="P10" s="24" t="s">
        <v>189</v>
      </c>
      <c r="Q10" s="82" t="s">
        <v>192</v>
      </c>
      <c r="R10" s="84"/>
      <c r="S10" s="74"/>
      <c r="T10" s="35"/>
      <c r="U10" s="124" t="str">
        <f t="shared" si="0"/>
        <v>natural_key1 varchar(10) NOT NULL,</v>
      </c>
      <c r="V10" s="124" t="str">
        <f t="shared" si="1"/>
        <v>natural_key1 varchar(10) NOT NULL,</v>
      </c>
      <c r="W10" s="36" t="str">
        <f t="shared" si="3"/>
        <v>COMMENT ON COLUMN single_table_a.natural_key1 IS 'ナチュラルキー1';</v>
      </c>
      <c r="X10" s="36" t="str">
        <f t="shared" si="4"/>
        <v>COMMENT ON COLUMN single_table_b.natural_key1 IS 'ナチュラルキー1';</v>
      </c>
    </row>
    <row r="11" spans="1:24">
      <c r="B11" s="32">
        <f t="shared" si="2"/>
        <v>4</v>
      </c>
      <c r="C11" s="67" t="s">
        <v>161</v>
      </c>
      <c r="D11" s="67" t="s">
        <v>169</v>
      </c>
      <c r="E11" s="67" t="s">
        <v>152</v>
      </c>
      <c r="F11" s="69">
        <v>10</v>
      </c>
      <c r="G11" s="32" t="s">
        <v>14</v>
      </c>
      <c r="H11" s="33"/>
      <c r="I11" s="33" t="s">
        <v>164</v>
      </c>
      <c r="J11" s="32"/>
      <c r="K11" s="34" t="s">
        <v>18</v>
      </c>
      <c r="L11" s="35" t="s">
        <v>188</v>
      </c>
      <c r="M11" s="35" t="s">
        <v>188</v>
      </c>
      <c r="N11" s="35" t="s">
        <v>187</v>
      </c>
      <c r="O11" s="87">
        <v>1</v>
      </c>
      <c r="P11" s="24" t="s">
        <v>189</v>
      </c>
      <c r="Q11" s="82" t="s">
        <v>192</v>
      </c>
      <c r="R11" s="83"/>
      <c r="S11" s="74"/>
      <c r="T11" s="35"/>
      <c r="U11" s="124" t="str">
        <f t="shared" si="0"/>
        <v>natural_key21 varchar(10) NOT NULL,</v>
      </c>
      <c r="V11" s="124" t="str">
        <f t="shared" si="1"/>
        <v>natural_key21 varchar(10) NOT NULL,</v>
      </c>
      <c r="W11" s="36" t="str">
        <f t="shared" si="3"/>
        <v>COMMENT ON COLUMN single_table_a.natural_key21 IS 'ナチュラルキー2-1';</v>
      </c>
      <c r="X11" s="36" t="str">
        <f t="shared" si="4"/>
        <v>COMMENT ON COLUMN single_table_b.natural_key21 IS 'ナチュラルキー2-1';</v>
      </c>
    </row>
    <row r="12" spans="1:24">
      <c r="B12" s="32">
        <f t="shared" si="2"/>
        <v>5</v>
      </c>
      <c r="C12" s="67" t="s">
        <v>162</v>
      </c>
      <c r="D12" s="67" t="s">
        <v>172</v>
      </c>
      <c r="E12" s="67" t="s">
        <v>152</v>
      </c>
      <c r="F12" s="69">
        <v>10</v>
      </c>
      <c r="G12" s="32" t="s">
        <v>14</v>
      </c>
      <c r="H12" s="33"/>
      <c r="I12" s="33" t="s">
        <v>165</v>
      </c>
      <c r="J12" s="32"/>
      <c r="K12" s="34" t="s">
        <v>18</v>
      </c>
      <c r="L12" s="35" t="s">
        <v>188</v>
      </c>
      <c r="M12" s="35" t="s">
        <v>188</v>
      </c>
      <c r="N12" s="35" t="s">
        <v>187</v>
      </c>
      <c r="O12" s="87">
        <v>1</v>
      </c>
      <c r="P12" s="24" t="s">
        <v>189</v>
      </c>
      <c r="Q12" s="82" t="s">
        <v>192</v>
      </c>
      <c r="R12" s="83"/>
      <c r="S12" s="74"/>
      <c r="T12" s="35"/>
      <c r="U12" s="124" t="str">
        <f t="shared" si="0"/>
        <v>natural_key22_33 varchar(10) NOT NULL,</v>
      </c>
      <c r="V12" s="124" t="str">
        <f t="shared" si="1"/>
        <v>natural_key22_33 varchar(10) NOT NULL,</v>
      </c>
      <c r="W12" s="36" t="str">
        <f t="shared" si="3"/>
        <v>COMMENT ON COLUMN single_table_a.natural_key22_33 IS 'ナチュラルキー2-2';</v>
      </c>
      <c r="X12" s="36" t="str">
        <f t="shared" si="4"/>
        <v>COMMENT ON COLUMN single_table_b.natural_key22_33 IS 'ナチュラルキー2-2';</v>
      </c>
    </row>
    <row r="13" spans="1:24">
      <c r="B13" s="32">
        <f t="shared" si="2"/>
        <v>6</v>
      </c>
      <c r="C13" s="67" t="s">
        <v>166</v>
      </c>
      <c r="D13" s="67" t="s">
        <v>170</v>
      </c>
      <c r="E13" s="67" t="s">
        <v>152</v>
      </c>
      <c r="F13" s="69">
        <v>10</v>
      </c>
      <c r="G13" s="32" t="s">
        <v>14</v>
      </c>
      <c r="H13" s="33"/>
      <c r="I13" s="33" t="s">
        <v>168</v>
      </c>
      <c r="J13" s="32"/>
      <c r="K13" s="34" t="s">
        <v>18</v>
      </c>
      <c r="L13" s="35" t="s">
        <v>188</v>
      </c>
      <c r="M13" s="35" t="s">
        <v>188</v>
      </c>
      <c r="N13" s="35" t="s">
        <v>187</v>
      </c>
      <c r="O13" s="87">
        <v>1</v>
      </c>
      <c r="P13" s="24" t="s">
        <v>189</v>
      </c>
      <c r="Q13" s="82" t="s">
        <v>192</v>
      </c>
      <c r="R13" s="83"/>
      <c r="S13" s="74"/>
      <c r="T13" s="35"/>
      <c r="U13" s="124" t="str">
        <f t="shared" si="0"/>
        <v>natural_key31 varchar(10) NOT NULL,</v>
      </c>
      <c r="V13" s="124" t="str">
        <f t="shared" si="1"/>
        <v>natural_key31 varchar(10) NOT NULL,</v>
      </c>
      <c r="W13" s="36" t="str">
        <f t="shared" si="3"/>
        <v>COMMENT ON COLUMN single_table_a.natural_key31 IS 'ナチュラルキー3-1';</v>
      </c>
      <c r="X13" s="36" t="str">
        <f t="shared" si="4"/>
        <v>COMMENT ON COLUMN single_table_b.natural_key31 IS 'ナチュラルキー3-1';</v>
      </c>
    </row>
    <row r="14" spans="1:24">
      <c r="B14" s="32">
        <f t="shared" si="2"/>
        <v>7</v>
      </c>
      <c r="C14" s="67" t="s">
        <v>167</v>
      </c>
      <c r="D14" s="67" t="s">
        <v>171</v>
      </c>
      <c r="E14" s="67" t="s">
        <v>152</v>
      </c>
      <c r="F14" s="69">
        <v>10</v>
      </c>
      <c r="G14" s="32" t="s">
        <v>14</v>
      </c>
      <c r="H14" s="33"/>
      <c r="I14" s="33" t="s">
        <v>168</v>
      </c>
      <c r="J14" s="32"/>
      <c r="K14" s="34" t="s">
        <v>18</v>
      </c>
      <c r="L14" s="35" t="s">
        <v>188</v>
      </c>
      <c r="M14" s="35" t="s">
        <v>188</v>
      </c>
      <c r="N14" s="35" t="s">
        <v>187</v>
      </c>
      <c r="O14" s="87">
        <v>1</v>
      </c>
      <c r="P14" s="24" t="s">
        <v>189</v>
      </c>
      <c r="Q14" s="82" t="s">
        <v>192</v>
      </c>
      <c r="R14" s="83"/>
      <c r="S14" s="74"/>
      <c r="T14" s="35"/>
      <c r="U14" s="124" t="str">
        <f t="shared" si="0"/>
        <v>natural_key32 varchar(10) NOT NULL,</v>
      </c>
      <c r="V14" s="124" t="str">
        <f t="shared" si="1"/>
        <v>natural_key32 varchar(10) NOT NULL,</v>
      </c>
      <c r="W14" s="36" t="str">
        <f t="shared" si="3"/>
        <v>COMMENT ON COLUMN single_table_a.natural_key32 IS 'ナチュラルキー3-2';</v>
      </c>
      <c r="X14" s="36" t="str">
        <f t="shared" si="4"/>
        <v>COMMENT ON COLUMN single_table_b.natural_key32 IS 'ナチュラルキー3-2';</v>
      </c>
    </row>
    <row r="15" spans="1:24">
      <c r="B15" s="32">
        <f t="shared" si="2"/>
        <v>8</v>
      </c>
      <c r="C15" s="67" t="s">
        <v>130</v>
      </c>
      <c r="D15" s="67" t="s">
        <v>131</v>
      </c>
      <c r="E15" s="67" t="s">
        <v>152</v>
      </c>
      <c r="F15" s="69">
        <v>10</v>
      </c>
      <c r="G15" s="32" t="s">
        <v>14</v>
      </c>
      <c r="H15" s="33"/>
      <c r="I15" s="33"/>
      <c r="J15" s="32"/>
      <c r="K15" s="34"/>
      <c r="L15" s="35" t="s">
        <v>187</v>
      </c>
      <c r="M15" s="35" t="s">
        <v>187</v>
      </c>
      <c r="N15" s="35" t="s">
        <v>187</v>
      </c>
      <c r="O15" s="87">
        <v>2</v>
      </c>
      <c r="P15" s="24" t="s">
        <v>189</v>
      </c>
      <c r="Q15" s="82" t="s">
        <v>192</v>
      </c>
      <c r="R15" s="83" t="s">
        <v>130</v>
      </c>
      <c r="S15" s="74"/>
      <c r="T15" s="35"/>
      <c r="U15" s="124" t="str">
        <f t="shared" si="0"/>
        <v>fullwidth_limited varchar(10) ,</v>
      </c>
      <c r="V15" s="124" t="str">
        <f t="shared" si="1"/>
        <v>fullwidth_limited varchar(10) ,</v>
      </c>
      <c r="W15" s="36" t="str">
        <f t="shared" si="3"/>
        <v>COMMENT ON COLUMN single_table_a.fullwidth_limited IS '全角限定';</v>
      </c>
      <c r="X15" s="36" t="str">
        <f t="shared" si="4"/>
        <v>COMMENT ON COLUMN single_table_b.fullwidth_limited IS '全角限定';</v>
      </c>
    </row>
    <row r="16" spans="1:24">
      <c r="B16" s="32">
        <f t="shared" si="2"/>
        <v>9</v>
      </c>
      <c r="C16" s="67" t="s">
        <v>132</v>
      </c>
      <c r="D16" s="67" t="s">
        <v>133</v>
      </c>
      <c r="E16" s="67" t="s">
        <v>152</v>
      </c>
      <c r="F16" s="69">
        <v>10</v>
      </c>
      <c r="G16" s="32" t="s">
        <v>14</v>
      </c>
      <c r="H16" s="33"/>
      <c r="I16" s="33"/>
      <c r="J16" s="32"/>
      <c r="K16" s="34"/>
      <c r="L16" s="35" t="s">
        <v>188</v>
      </c>
      <c r="M16" s="35" t="s">
        <v>187</v>
      </c>
      <c r="N16" s="35" t="s">
        <v>187</v>
      </c>
      <c r="O16" s="87">
        <v>3</v>
      </c>
      <c r="P16" s="24" t="s">
        <v>189</v>
      </c>
      <c r="Q16" s="82" t="s">
        <v>192</v>
      </c>
      <c r="R16" s="83" t="s">
        <v>132</v>
      </c>
      <c r="S16" s="74"/>
      <c r="T16" s="35"/>
      <c r="U16" s="124" t="str">
        <f t="shared" si="0"/>
        <v>halfwidth_limited varchar(10) ,</v>
      </c>
      <c r="V16" s="124" t="str">
        <f t="shared" si="1"/>
        <v>halfwidth_limited varchar(10) ,</v>
      </c>
      <c r="W16" s="36" t="str">
        <f t="shared" si="3"/>
        <v>COMMENT ON COLUMN single_table_a.halfwidth_limited IS '半角限定';</v>
      </c>
      <c r="X16" s="36" t="str">
        <f t="shared" si="4"/>
        <v>COMMENT ON COLUMN single_table_b.halfwidth_limited IS '半角限定';</v>
      </c>
    </row>
    <row r="17" spans="2:24">
      <c r="B17" s="32">
        <f t="shared" si="2"/>
        <v>10</v>
      </c>
      <c r="C17" s="67" t="s">
        <v>218</v>
      </c>
      <c r="D17" s="67" t="s">
        <v>220</v>
      </c>
      <c r="E17" s="67" t="s">
        <v>152</v>
      </c>
      <c r="F17" s="69">
        <v>10</v>
      </c>
      <c r="G17" s="32" t="s">
        <v>14</v>
      </c>
      <c r="H17" s="33"/>
      <c r="I17" s="33"/>
      <c r="J17" s="32"/>
      <c r="K17" s="34"/>
      <c r="L17" s="35" t="s">
        <v>188</v>
      </c>
      <c r="M17" s="35" t="s">
        <v>187</v>
      </c>
      <c r="N17" s="35" t="s">
        <v>187</v>
      </c>
      <c r="O17" s="87">
        <v>0</v>
      </c>
      <c r="P17" s="24" t="s">
        <v>189</v>
      </c>
      <c r="Q17" s="82" t="s">
        <v>192</v>
      </c>
      <c r="R17" s="83" t="s">
        <v>218</v>
      </c>
      <c r="S17" s="74"/>
      <c r="T17" s="83"/>
      <c r="U17" s="124" t="str">
        <f t="shared" si="0"/>
        <v>halfwidth_alphabetical_limited varchar(10) ,</v>
      </c>
      <c r="V17" s="124" t="str">
        <f t="shared" si="1"/>
        <v>halfwidth_alphabetical_limited varchar(10) ,</v>
      </c>
      <c r="W17" s="36" t="str">
        <f t="shared" si="3"/>
        <v>COMMENT ON COLUMN single_table_a.halfwidth_alphabetical_limited IS '半角英字限定';</v>
      </c>
      <c r="X17" s="36" t="str">
        <f t="shared" si="4"/>
        <v>COMMENT ON COLUMN single_table_b.halfwidth_alphabetical_limited IS '半角英字限定';</v>
      </c>
    </row>
    <row r="18" spans="2:24">
      <c r="B18" s="32">
        <f t="shared" si="2"/>
        <v>11</v>
      </c>
      <c r="C18" s="67" t="s">
        <v>217</v>
      </c>
      <c r="D18" s="67" t="s">
        <v>221</v>
      </c>
      <c r="E18" s="67" t="s">
        <v>152</v>
      </c>
      <c r="F18" s="69">
        <v>10</v>
      </c>
      <c r="G18" s="32" t="s">
        <v>14</v>
      </c>
      <c r="H18" s="33"/>
      <c r="I18" s="33"/>
      <c r="J18" s="32"/>
      <c r="K18" s="34"/>
      <c r="L18" s="35" t="s">
        <v>188</v>
      </c>
      <c r="M18" s="35" t="s">
        <v>187</v>
      </c>
      <c r="N18" s="35" t="s">
        <v>187</v>
      </c>
      <c r="O18" s="87">
        <v>0</v>
      </c>
      <c r="P18" s="24" t="s">
        <v>189</v>
      </c>
      <c r="Q18" s="82" t="s">
        <v>192</v>
      </c>
      <c r="R18" s="83" t="s">
        <v>217</v>
      </c>
      <c r="S18" s="74"/>
      <c r="T18" s="83"/>
      <c r="U18" s="124" t="str">
        <f t="shared" ref="U18" si="5">D18&amp;" " &amp;E18&amp;" "&amp;K18&amp;","</f>
        <v>halfwidth_number_limited varchar(10) ,</v>
      </c>
      <c r="V18" s="124" t="str">
        <f t="shared" ref="V18" si="6">D18&amp;" " &amp;E18&amp;" "&amp;K18&amp;","</f>
        <v>halfwidth_number_limited varchar(10) ,</v>
      </c>
      <c r="W18" s="36" t="str">
        <f t="shared" si="3"/>
        <v>COMMENT ON COLUMN single_table_a.halfwidth_number_limited IS '半角数字限定';</v>
      </c>
      <c r="X18" s="36" t="str">
        <f t="shared" si="4"/>
        <v>COMMENT ON COLUMN single_table_b.halfwidth_number_limited IS '半角数字限定';</v>
      </c>
    </row>
    <row r="19" spans="2:24">
      <c r="B19" s="32">
        <f t="shared" si="2"/>
        <v>12</v>
      </c>
      <c r="C19" s="67" t="s">
        <v>219</v>
      </c>
      <c r="D19" s="67" t="s">
        <v>222</v>
      </c>
      <c r="E19" s="67" t="s">
        <v>152</v>
      </c>
      <c r="F19" s="69">
        <v>10</v>
      </c>
      <c r="G19" s="32" t="s">
        <v>14</v>
      </c>
      <c r="H19" s="33"/>
      <c r="I19" s="33"/>
      <c r="J19" s="32"/>
      <c r="K19" s="34"/>
      <c r="L19" s="35" t="s">
        <v>188</v>
      </c>
      <c r="M19" s="35" t="s">
        <v>187</v>
      </c>
      <c r="N19" s="35" t="s">
        <v>187</v>
      </c>
      <c r="O19" s="87">
        <v>0</v>
      </c>
      <c r="P19" s="24" t="s">
        <v>189</v>
      </c>
      <c r="Q19" s="82" t="s">
        <v>192</v>
      </c>
      <c r="R19" s="83" t="s">
        <v>219</v>
      </c>
      <c r="S19" s="74"/>
      <c r="T19" s="83"/>
      <c r="U19" s="124" t="str">
        <f t="shared" ref="U19" si="7">D19&amp;" " &amp;E19&amp;" "&amp;K19&amp;","</f>
        <v>halfwidth_symbol_limited varchar(10) ,</v>
      </c>
      <c r="V19" s="124" t="str">
        <f t="shared" ref="V19" si="8">D19&amp;" " &amp;E19&amp;" "&amp;K19&amp;","</f>
        <v>halfwidth_symbol_limited varchar(10) ,</v>
      </c>
      <c r="W19" s="36" t="str">
        <f t="shared" si="3"/>
        <v>COMMENT ON COLUMN single_table_a.halfwidth_symbol_limited IS '半角記号限定';</v>
      </c>
      <c r="X19" s="36" t="str">
        <f t="shared" si="4"/>
        <v>COMMENT ON COLUMN single_table_b.halfwidth_symbol_limited IS '半角記号限定';</v>
      </c>
    </row>
    <row r="20" spans="2:24">
      <c r="B20" s="32">
        <f t="shared" si="2"/>
        <v>13</v>
      </c>
      <c r="C20" s="67" t="s">
        <v>135</v>
      </c>
      <c r="D20" s="67" t="s">
        <v>134</v>
      </c>
      <c r="E20" s="67" t="s">
        <v>152</v>
      </c>
      <c r="F20" s="69">
        <v>10</v>
      </c>
      <c r="G20" s="32" t="s">
        <v>14</v>
      </c>
      <c r="H20" s="33"/>
      <c r="I20" s="33"/>
      <c r="J20" s="32"/>
      <c r="K20" s="34"/>
      <c r="L20" s="35" t="s">
        <v>187</v>
      </c>
      <c r="M20" s="35" t="s">
        <v>188</v>
      </c>
      <c r="N20" s="35" t="s">
        <v>187</v>
      </c>
      <c r="O20" s="87">
        <v>0</v>
      </c>
      <c r="P20" s="24" t="s">
        <v>189</v>
      </c>
      <c r="Q20" s="82" t="s">
        <v>192</v>
      </c>
      <c r="R20" s="83" t="s">
        <v>135</v>
      </c>
      <c r="S20" s="74"/>
      <c r="T20" s="35"/>
      <c r="U20" s="124" t="str">
        <f t="shared" si="0"/>
        <v>halfwidth_kana_limited varchar(10) ,</v>
      </c>
      <c r="V20" s="124" t="str">
        <f t="shared" si="1"/>
        <v>halfwidth_kana_limited varchar(10) ,</v>
      </c>
      <c r="W20" s="36" t="str">
        <f t="shared" si="3"/>
        <v>COMMENT ON COLUMN single_table_a.halfwidth_kana_limited IS '半角カナ限定';</v>
      </c>
      <c r="X20" s="36" t="str">
        <f t="shared" si="4"/>
        <v>COMMENT ON COLUMN single_table_b.halfwidth_kana_limited IS '半角カナ限定';</v>
      </c>
    </row>
    <row r="21" spans="2:24">
      <c r="B21" s="32">
        <f t="shared" si="2"/>
        <v>14</v>
      </c>
      <c r="C21" s="67" t="s">
        <v>215</v>
      </c>
      <c r="D21" s="67" t="s">
        <v>216</v>
      </c>
      <c r="E21" s="67" t="s">
        <v>152</v>
      </c>
      <c r="F21" s="69">
        <v>10</v>
      </c>
      <c r="G21" s="32" t="s">
        <v>14</v>
      </c>
      <c r="H21" s="33"/>
      <c r="I21" s="33"/>
      <c r="J21" s="32"/>
      <c r="K21" s="34"/>
      <c r="L21" s="35" t="s">
        <v>187</v>
      </c>
      <c r="M21" s="35" t="s">
        <v>188</v>
      </c>
      <c r="N21" s="35" t="s">
        <v>187</v>
      </c>
      <c r="O21" s="87">
        <v>0</v>
      </c>
      <c r="P21" s="24" t="s">
        <v>189</v>
      </c>
      <c r="Q21" s="82" t="s">
        <v>192</v>
      </c>
      <c r="R21" s="83" t="s">
        <v>215</v>
      </c>
      <c r="S21" s="74"/>
      <c r="T21" s="83"/>
      <c r="U21" s="124" t="str">
        <f t="shared" ref="U21" si="9">D21&amp;" " &amp;E21&amp;" "&amp;K21&amp;","</f>
        <v>fullwidth_kana_limited varchar(10) ,</v>
      </c>
      <c r="V21" s="124" t="str">
        <f t="shared" ref="V21" si="10">D21&amp;" " &amp;E21&amp;" "&amp;K21&amp;","</f>
        <v>fullwidth_kana_limited varchar(10) ,</v>
      </c>
      <c r="W21" s="36" t="str">
        <f t="shared" si="3"/>
        <v>COMMENT ON COLUMN single_table_a.fullwidth_kana_limited IS '全角カナ限定';</v>
      </c>
      <c r="X21" s="36" t="str">
        <f t="shared" si="4"/>
        <v>COMMENT ON COLUMN single_table_b.fullwidth_kana_limited IS '全角カナ限定';</v>
      </c>
    </row>
    <row r="22" spans="2:24">
      <c r="B22" s="32">
        <f t="shared" si="2"/>
        <v>15</v>
      </c>
      <c r="C22" s="67" t="s">
        <v>140</v>
      </c>
      <c r="D22" s="67" t="s">
        <v>141</v>
      </c>
      <c r="E22" s="67" t="s">
        <v>62</v>
      </c>
      <c r="F22" s="68" t="s">
        <v>59</v>
      </c>
      <c r="G22" s="32" t="s">
        <v>14</v>
      </c>
      <c r="H22" s="33"/>
      <c r="I22" s="33"/>
      <c r="J22" s="32"/>
      <c r="K22" s="34"/>
      <c r="L22" s="35" t="s">
        <v>188</v>
      </c>
      <c r="M22" s="35" t="s">
        <v>188</v>
      </c>
      <c r="N22" s="35" t="s">
        <v>187</v>
      </c>
      <c r="O22" s="85" t="s">
        <v>13</v>
      </c>
      <c r="P22" s="24" t="s">
        <v>189</v>
      </c>
      <c r="Q22" s="74" t="s">
        <v>195</v>
      </c>
      <c r="R22" s="83" t="s">
        <v>140</v>
      </c>
      <c r="S22" s="74" t="s">
        <v>277</v>
      </c>
      <c r="T22" s="35"/>
      <c r="U22" s="124" t="str">
        <f t="shared" si="0"/>
        <v>number_limited integer ,</v>
      </c>
      <c r="V22" s="124" t="str">
        <f t="shared" si="1"/>
        <v>number_limited integer ,</v>
      </c>
      <c r="W22" s="36" t="str">
        <f>"COMMENT ON COLUMN "&amp;$D$3&amp;"."&amp;$D22&amp;" IS '"&amp;$C22&amp;"';"</f>
        <v>COMMENT ON COLUMN single_table_a.number_limited IS '数値限定';</v>
      </c>
      <c r="X22" s="36" t="str">
        <f>"COMMENT ON COLUMN "&amp;$D$4&amp;"."&amp;$D22&amp;" IS '"&amp;$C22&amp;"';"</f>
        <v>COMMENT ON COLUMN single_table_b.number_limited IS '数値限定';</v>
      </c>
    </row>
    <row r="23" spans="2:24">
      <c r="B23" s="32">
        <f t="shared" si="2"/>
        <v>16</v>
      </c>
      <c r="C23" s="67" t="s">
        <v>263</v>
      </c>
      <c r="D23" s="67" t="s">
        <v>154</v>
      </c>
      <c r="E23" s="67" t="s">
        <v>155</v>
      </c>
      <c r="F23" s="68" t="s">
        <v>59</v>
      </c>
      <c r="G23" s="32" t="s">
        <v>14</v>
      </c>
      <c r="H23" s="33"/>
      <c r="I23" s="33"/>
      <c r="J23" s="32"/>
      <c r="K23" s="34"/>
      <c r="L23" s="35" t="s">
        <v>188</v>
      </c>
      <c r="M23" s="35" t="s">
        <v>188</v>
      </c>
      <c r="N23" s="35" t="s">
        <v>187</v>
      </c>
      <c r="O23" s="85" t="s">
        <v>13</v>
      </c>
      <c r="P23" s="24" t="s">
        <v>189</v>
      </c>
      <c r="Q23" s="74" t="s">
        <v>195</v>
      </c>
      <c r="R23" s="83" t="s">
        <v>263</v>
      </c>
      <c r="S23" s="74" t="s">
        <v>278</v>
      </c>
      <c r="T23" s="35"/>
      <c r="U23" s="124" t="str">
        <f t="shared" si="0"/>
        <v>small_number_point numeric(5,2) ,</v>
      </c>
      <c r="V23" s="124" t="str">
        <f t="shared" si="1"/>
        <v>small_number_point numeric(5,2) ,</v>
      </c>
      <c r="W23" s="124" t="str">
        <f>"COMMENT ON COLUMN "&amp;$D$3&amp;"."&amp;$D23&amp;" IS '"&amp;$C23&amp;"';"</f>
        <v>COMMENT ON COLUMN single_table_a.small_number_point IS '小数点';</v>
      </c>
      <c r="X23" s="124" t="str">
        <f>"COMMENT ON COLUMN "&amp;$D$4&amp;"."&amp;$D23&amp;" IS '"&amp;$C23&amp;"';"</f>
        <v>COMMENT ON COLUMN single_table_b.small_number_point IS '小数点';</v>
      </c>
    </row>
    <row r="24" spans="2:24">
      <c r="B24" s="32">
        <f t="shared" si="2"/>
        <v>17</v>
      </c>
      <c r="C24" s="67" t="s">
        <v>304</v>
      </c>
      <c r="D24" s="67" t="s">
        <v>306</v>
      </c>
      <c r="E24" s="67" t="s">
        <v>302</v>
      </c>
      <c r="F24" s="68" t="s">
        <v>59</v>
      </c>
      <c r="G24" s="32" t="s">
        <v>14</v>
      </c>
      <c r="H24" s="33"/>
      <c r="I24" s="33"/>
      <c r="J24" s="32"/>
      <c r="K24" s="34"/>
      <c r="L24" s="35" t="s">
        <v>188</v>
      </c>
      <c r="M24" s="35" t="s">
        <v>188</v>
      </c>
      <c r="N24" s="35" t="s">
        <v>187</v>
      </c>
      <c r="O24" s="85" t="s">
        <v>13</v>
      </c>
      <c r="P24" s="24" t="s">
        <v>189</v>
      </c>
      <c r="Q24" s="74" t="s">
        <v>195</v>
      </c>
      <c r="R24" s="83" t="s">
        <v>263</v>
      </c>
      <c r="S24" s="74"/>
      <c r="T24" s="35"/>
      <c r="U24" s="124" t="str">
        <f t="shared" si="0"/>
        <v>number_real real ,</v>
      </c>
      <c r="V24" s="124" t="str">
        <f t="shared" si="1"/>
        <v>number_real real ,</v>
      </c>
      <c r="W24" s="124" t="str">
        <f>"COMMENT ON COLUMN "&amp;$D$3&amp;"."&amp;$D24&amp;" IS '"&amp;$C24&amp;"';"</f>
        <v>COMMENT ON COLUMN single_table_a.number_real IS '単精度浮動小数点数';</v>
      </c>
      <c r="X24" s="124" t="str">
        <f>"COMMENT ON COLUMN "&amp;$D$4&amp;"."&amp;$D24&amp;" IS '"&amp;$C24&amp;"';"</f>
        <v>COMMENT ON COLUMN single_table_b.number_real IS '単精度浮動小数点数';</v>
      </c>
    </row>
    <row r="25" spans="2:24">
      <c r="B25" s="32">
        <f t="shared" si="2"/>
        <v>18</v>
      </c>
      <c r="C25" s="67" t="s">
        <v>305</v>
      </c>
      <c r="D25" s="67" t="s">
        <v>307</v>
      </c>
      <c r="E25" s="67" t="s">
        <v>303</v>
      </c>
      <c r="F25" s="68" t="s">
        <v>59</v>
      </c>
      <c r="G25" s="32" t="s">
        <v>14</v>
      </c>
      <c r="H25" s="33"/>
      <c r="I25" s="33"/>
      <c r="J25" s="32"/>
      <c r="K25" s="34"/>
      <c r="L25" s="35" t="s">
        <v>188</v>
      </c>
      <c r="M25" s="35" t="s">
        <v>188</v>
      </c>
      <c r="N25" s="35" t="s">
        <v>187</v>
      </c>
      <c r="O25" s="85" t="s">
        <v>13</v>
      </c>
      <c r="P25" s="24" t="s">
        <v>189</v>
      </c>
      <c r="Q25" s="74" t="s">
        <v>195</v>
      </c>
      <c r="R25" s="83" t="s">
        <v>263</v>
      </c>
      <c r="S25" s="74"/>
      <c r="T25" s="35"/>
      <c r="U25" s="124" t="str">
        <f t="shared" ref="U25" si="11">D25&amp;" " &amp;E25&amp;" "&amp;K25&amp;","</f>
        <v>number_double double precision ,</v>
      </c>
      <c r="V25" s="124" t="str">
        <f t="shared" ref="V25" si="12">D25&amp;" " &amp;E25&amp;" "&amp;K25&amp;","</f>
        <v>number_double double precision ,</v>
      </c>
      <c r="W25" s="124" t="str">
        <f>"COMMENT ON COLUMN "&amp;$D$3&amp;"."&amp;$D25&amp;" IS '"&amp;$C25&amp;"';"</f>
        <v>COMMENT ON COLUMN single_table_a.number_double IS '倍精度浮動小数点数';</v>
      </c>
      <c r="X25" s="124" t="str">
        <f>"COMMENT ON COLUMN "&amp;$D$4&amp;"."&amp;$D25&amp;" IS '"&amp;$C25&amp;"';"</f>
        <v>COMMENT ON COLUMN single_table_b.number_double IS '倍精度浮動小数点数';</v>
      </c>
    </row>
    <row r="26" spans="2:24">
      <c r="B26" s="32">
        <f t="shared" si="2"/>
        <v>19</v>
      </c>
      <c r="C26" s="67" t="s">
        <v>136</v>
      </c>
      <c r="D26" s="67" t="s">
        <v>137</v>
      </c>
      <c r="E26" s="67" t="s">
        <v>152</v>
      </c>
      <c r="F26" s="69">
        <v>10</v>
      </c>
      <c r="G26" s="32" t="s">
        <v>14</v>
      </c>
      <c r="H26" s="33"/>
      <c r="I26" s="33"/>
      <c r="J26" s="32"/>
      <c r="K26" s="34"/>
      <c r="L26" s="35" t="s">
        <v>188</v>
      </c>
      <c r="M26" s="35" t="s">
        <v>188</v>
      </c>
      <c r="N26" s="35" t="s">
        <v>188</v>
      </c>
      <c r="O26" s="87">
        <v>0</v>
      </c>
      <c r="P26" s="24" t="s">
        <v>189</v>
      </c>
      <c r="Q26" s="82" t="s">
        <v>192</v>
      </c>
      <c r="R26" s="83"/>
      <c r="S26" s="74"/>
      <c r="T26" s="35"/>
      <c r="U26" s="124" t="str">
        <f t="shared" si="0"/>
        <v>normal_string varchar(10) ,</v>
      </c>
      <c r="V26" s="124" t="str">
        <f t="shared" si="1"/>
        <v>normal_string varchar(10) ,</v>
      </c>
      <c r="W26" s="124" t="str">
        <f t="shared" si="3"/>
        <v>COMMENT ON COLUMN single_table_a.normal_string IS 'ノーマル文字列';</v>
      </c>
      <c r="X26" s="124" t="str">
        <f t="shared" si="4"/>
        <v>COMMENT ON COLUMN single_table_b.normal_string IS 'ノーマル文字列';</v>
      </c>
    </row>
    <row r="27" spans="2:24">
      <c r="B27" s="32">
        <f t="shared" si="2"/>
        <v>20</v>
      </c>
      <c r="C27" s="67" t="s">
        <v>138</v>
      </c>
      <c r="D27" s="67" t="s">
        <v>146</v>
      </c>
      <c r="E27" s="67" t="s">
        <v>153</v>
      </c>
      <c r="F27" s="69">
        <v>7</v>
      </c>
      <c r="G27" s="32" t="s">
        <v>14</v>
      </c>
      <c r="H27" s="33"/>
      <c r="I27" s="33"/>
      <c r="J27" s="32"/>
      <c r="K27" s="34"/>
      <c r="L27" s="35" t="s">
        <v>188</v>
      </c>
      <c r="M27" s="35" t="s">
        <v>188</v>
      </c>
      <c r="N27" s="35" t="s">
        <v>187</v>
      </c>
      <c r="O27" s="87">
        <v>0</v>
      </c>
      <c r="P27" s="24" t="s">
        <v>189</v>
      </c>
      <c r="Q27" s="82" t="s">
        <v>192</v>
      </c>
      <c r="R27" s="83" t="s">
        <v>138</v>
      </c>
      <c r="S27" s="74"/>
      <c r="T27" s="35"/>
      <c r="U27" s="124" t="str">
        <f t="shared" si="0"/>
        <v>postal_code char(7) ,</v>
      </c>
      <c r="V27" s="124" t="str">
        <f t="shared" si="1"/>
        <v>postal_code char(7) ,</v>
      </c>
      <c r="W27" s="124" t="str">
        <f t="shared" si="3"/>
        <v>COMMENT ON COLUMN single_table_a.postal_code IS '郵便番号';</v>
      </c>
      <c r="X27" s="124" t="str">
        <f t="shared" si="4"/>
        <v>COMMENT ON COLUMN single_table_b.postal_code IS '郵便番号';</v>
      </c>
    </row>
    <row r="28" spans="2:24">
      <c r="B28" s="32">
        <f t="shared" si="2"/>
        <v>21</v>
      </c>
      <c r="C28" s="67" t="s">
        <v>139</v>
      </c>
      <c r="D28" s="67" t="s">
        <v>147</v>
      </c>
      <c r="E28" s="67" t="s">
        <v>156</v>
      </c>
      <c r="F28" s="69">
        <v>20</v>
      </c>
      <c r="G28" s="32" t="s">
        <v>14</v>
      </c>
      <c r="H28" s="33"/>
      <c r="I28" s="33"/>
      <c r="J28" s="32"/>
      <c r="K28" s="34"/>
      <c r="L28" s="35" t="s">
        <v>188</v>
      </c>
      <c r="M28" s="35" t="s">
        <v>188</v>
      </c>
      <c r="N28" s="35" t="s">
        <v>187</v>
      </c>
      <c r="O28" s="87">
        <v>0</v>
      </c>
      <c r="P28" s="24" t="s">
        <v>189</v>
      </c>
      <c r="Q28" s="82" t="s">
        <v>192</v>
      </c>
      <c r="R28" s="83" t="s">
        <v>139</v>
      </c>
      <c r="S28" s="74"/>
      <c r="T28" s="35"/>
      <c r="U28" s="124" t="str">
        <f t="shared" si="0"/>
        <v>phone_number VARCHAR(20) ,</v>
      </c>
      <c r="V28" s="124" t="str">
        <f t="shared" si="1"/>
        <v>phone_number VARCHAR(20) ,</v>
      </c>
      <c r="W28" s="124" t="str">
        <f t="shared" si="3"/>
        <v>COMMENT ON COLUMN single_table_a.phone_number IS '電話番号';</v>
      </c>
      <c r="X28" s="124" t="str">
        <f t="shared" si="4"/>
        <v>COMMENT ON COLUMN single_table_b.phone_number IS '電話番号';</v>
      </c>
    </row>
    <row r="29" spans="2:24">
      <c r="B29" s="32">
        <f t="shared" si="2"/>
        <v>22</v>
      </c>
      <c r="C29" s="67" t="s">
        <v>142</v>
      </c>
      <c r="D29" s="67" t="s">
        <v>148</v>
      </c>
      <c r="E29" s="67" t="s">
        <v>148</v>
      </c>
      <c r="F29" s="68" t="s">
        <v>59</v>
      </c>
      <c r="G29" s="32" t="s">
        <v>14</v>
      </c>
      <c r="H29" s="33"/>
      <c r="I29" s="33"/>
      <c r="J29" s="32"/>
      <c r="K29" s="34"/>
      <c r="L29" s="35" t="s">
        <v>188</v>
      </c>
      <c r="M29" s="35" t="s">
        <v>188</v>
      </c>
      <c r="N29" s="35" t="s">
        <v>187</v>
      </c>
      <c r="O29" s="85" t="s">
        <v>13</v>
      </c>
      <c r="P29" s="24" t="s">
        <v>189</v>
      </c>
      <c r="Q29" s="82" t="s">
        <v>192</v>
      </c>
      <c r="R29" s="83" t="s">
        <v>142</v>
      </c>
      <c r="S29" s="74"/>
      <c r="T29" s="35"/>
      <c r="U29" s="124" t="str">
        <f t="shared" si="0"/>
        <v>date date ,</v>
      </c>
      <c r="V29" s="124" t="str">
        <f t="shared" si="1"/>
        <v>date date ,</v>
      </c>
      <c r="W29" s="124" t="str">
        <f t="shared" si="3"/>
        <v>COMMENT ON COLUMN single_table_a.date IS '日付';</v>
      </c>
      <c r="X29" s="124" t="str">
        <f t="shared" si="4"/>
        <v>COMMENT ON COLUMN single_table_b.date IS '日付';</v>
      </c>
    </row>
    <row r="30" spans="2:24">
      <c r="B30" s="32">
        <f t="shared" si="2"/>
        <v>23</v>
      </c>
      <c r="C30" s="67" t="s">
        <v>143</v>
      </c>
      <c r="D30" s="67" t="s">
        <v>149</v>
      </c>
      <c r="E30" s="67" t="s">
        <v>64</v>
      </c>
      <c r="F30" s="68" t="s">
        <v>59</v>
      </c>
      <c r="G30" s="32" t="s">
        <v>14</v>
      </c>
      <c r="H30" s="33"/>
      <c r="I30" s="33"/>
      <c r="J30" s="32"/>
      <c r="K30" s="34"/>
      <c r="L30" s="35" t="s">
        <v>188</v>
      </c>
      <c r="M30" s="35" t="s">
        <v>188</v>
      </c>
      <c r="N30" s="35" t="s">
        <v>187</v>
      </c>
      <c r="O30" s="85" t="s">
        <v>13</v>
      </c>
      <c r="P30" s="24" t="s">
        <v>189</v>
      </c>
      <c r="Q30" s="82" t="s">
        <v>192</v>
      </c>
      <c r="R30" s="83" t="s">
        <v>143</v>
      </c>
      <c r="S30" s="74"/>
      <c r="T30" s="35"/>
      <c r="U30" s="124" t="str">
        <f t="shared" si="0"/>
        <v>datetime timestamp ,</v>
      </c>
      <c r="V30" s="124" t="str">
        <f t="shared" si="1"/>
        <v>datetime timestamp ,</v>
      </c>
      <c r="W30" s="124" t="str">
        <f t="shared" si="3"/>
        <v>COMMENT ON COLUMN single_table_a.datetime IS '日時';</v>
      </c>
      <c r="X30" s="124" t="str">
        <f t="shared" si="4"/>
        <v>COMMENT ON COLUMN single_table_b.datetime IS '日時';</v>
      </c>
    </row>
    <row r="31" spans="2:24">
      <c r="B31" s="32">
        <f t="shared" si="2"/>
        <v>24</v>
      </c>
      <c r="C31" s="67" t="s">
        <v>144</v>
      </c>
      <c r="D31" s="67" t="s">
        <v>150</v>
      </c>
      <c r="E31" s="67" t="s">
        <v>157</v>
      </c>
      <c r="F31" s="69">
        <v>320</v>
      </c>
      <c r="G31" s="32" t="s">
        <v>14</v>
      </c>
      <c r="H31" s="33"/>
      <c r="I31" s="33"/>
      <c r="J31" s="32"/>
      <c r="K31" s="34"/>
      <c r="L31" s="35" t="s">
        <v>188</v>
      </c>
      <c r="M31" s="35" t="s">
        <v>188</v>
      </c>
      <c r="N31" s="35" t="s">
        <v>187</v>
      </c>
      <c r="O31" s="87">
        <v>0</v>
      </c>
      <c r="P31" s="24" t="s">
        <v>189</v>
      </c>
      <c r="Q31" s="74" t="s">
        <v>194</v>
      </c>
      <c r="R31" s="83" t="s">
        <v>179</v>
      </c>
      <c r="S31" s="74"/>
      <c r="T31" s="35" t="s">
        <v>158</v>
      </c>
      <c r="U31" s="124" t="str">
        <f t="shared" si="0"/>
        <v>email_address VARCHAR(320) ,</v>
      </c>
      <c r="V31" s="124" t="str">
        <f t="shared" si="1"/>
        <v>email_address VARCHAR(320) ,</v>
      </c>
      <c r="W31" s="124" t="str">
        <f t="shared" si="3"/>
        <v>COMMENT ON COLUMN single_table_a.email_address IS 'メールアドレス';</v>
      </c>
      <c r="X31" s="124" t="str">
        <f t="shared" si="4"/>
        <v>COMMENT ON COLUMN single_table_b.email_address IS 'メールアドレス';</v>
      </c>
    </row>
    <row r="32" spans="2:24">
      <c r="B32" s="32">
        <f t="shared" si="2"/>
        <v>25</v>
      </c>
      <c r="C32" s="67" t="s">
        <v>145</v>
      </c>
      <c r="D32" s="67" t="s">
        <v>151</v>
      </c>
      <c r="E32" s="67" t="s">
        <v>63</v>
      </c>
      <c r="F32" s="68" t="s">
        <v>59</v>
      </c>
      <c r="G32" s="32" t="s">
        <v>14</v>
      </c>
      <c r="H32" s="33"/>
      <c r="I32" s="33"/>
      <c r="J32" s="32"/>
      <c r="K32" s="34"/>
      <c r="L32" s="35" t="s">
        <v>188</v>
      </c>
      <c r="M32" s="35" t="s">
        <v>188</v>
      </c>
      <c r="N32" s="35" t="s">
        <v>187</v>
      </c>
      <c r="O32" s="87">
        <v>0</v>
      </c>
      <c r="P32" s="24" t="s">
        <v>189</v>
      </c>
      <c r="Q32" s="74" t="s">
        <v>194</v>
      </c>
      <c r="R32" s="83" t="s">
        <v>180</v>
      </c>
      <c r="S32" s="74"/>
      <c r="T32" s="35"/>
      <c r="U32" s="124" t="str">
        <f t="shared" si="0"/>
        <v>url text ,</v>
      </c>
      <c r="V32" s="124" t="str">
        <f t="shared" si="1"/>
        <v>url text ,</v>
      </c>
      <c r="W32" s="124" t="str">
        <f t="shared" si="3"/>
        <v>COMMENT ON COLUMN single_table_a.url IS 'URL';</v>
      </c>
      <c r="X32" s="124" t="str">
        <f t="shared" si="4"/>
        <v>COMMENT ON COLUMN single_table_b.url IS 'URL';</v>
      </c>
    </row>
    <row r="33" spans="2:24">
      <c r="B33" s="32">
        <f t="shared" si="2"/>
        <v>26</v>
      </c>
      <c r="C33" s="67" t="s">
        <v>274</v>
      </c>
      <c r="D33" s="67" t="s">
        <v>275</v>
      </c>
      <c r="E33" s="67" t="s">
        <v>65</v>
      </c>
      <c r="F33" s="69" t="s">
        <v>59</v>
      </c>
      <c r="G33" s="32" t="s">
        <v>14</v>
      </c>
      <c r="H33" s="33"/>
      <c r="I33" s="32"/>
      <c r="J33" s="32"/>
      <c r="K33" s="37"/>
      <c r="L33" s="35" t="s">
        <v>188</v>
      </c>
      <c r="M33" s="35" t="s">
        <v>188</v>
      </c>
      <c r="N33" s="35" t="s">
        <v>187</v>
      </c>
      <c r="O33" s="85" t="s">
        <v>13</v>
      </c>
      <c r="P33" s="24" t="s">
        <v>276</v>
      </c>
      <c r="Q33" s="82" t="s">
        <v>204</v>
      </c>
      <c r="R33" s="83"/>
      <c r="S33" s="74"/>
      <c r="T33" s="35"/>
      <c r="U33" s="124" t="str">
        <f t="shared" ref="U33" si="13">D33&amp;" " &amp;E33&amp;" "&amp;K33&amp;","</f>
        <v>flg boolean ,</v>
      </c>
      <c r="V33" s="124" t="str">
        <f t="shared" ref="V33" si="14">D33&amp;" " &amp;E33&amp;" "&amp;K33&amp;","</f>
        <v>flg boolean ,</v>
      </c>
      <c r="W33" s="124" t="str">
        <f t="shared" si="3"/>
        <v>COMMENT ON COLUMN single_table_a.flg IS 'フラグ';</v>
      </c>
      <c r="X33" s="124" t="str">
        <f t="shared" si="4"/>
        <v>COMMENT ON COLUMN single_table_b.flg IS 'フラグ';</v>
      </c>
    </row>
    <row r="34" spans="2:24">
      <c r="B34" s="32">
        <f t="shared" si="2"/>
        <v>27</v>
      </c>
      <c r="C34" s="67" t="s">
        <v>223</v>
      </c>
      <c r="D34" s="67" t="s">
        <v>224</v>
      </c>
      <c r="E34" s="67" t="s">
        <v>63</v>
      </c>
      <c r="F34" s="68" t="s">
        <v>59</v>
      </c>
      <c r="G34" s="32" t="s">
        <v>14</v>
      </c>
      <c r="H34" s="33"/>
      <c r="I34" s="33"/>
      <c r="J34" s="32"/>
      <c r="K34" s="34"/>
      <c r="L34" s="35" t="s">
        <v>188</v>
      </c>
      <c r="M34" s="35" t="s">
        <v>188</v>
      </c>
      <c r="N34" s="35" t="s">
        <v>187</v>
      </c>
      <c r="O34" s="87">
        <v>0</v>
      </c>
      <c r="P34" s="24" t="s">
        <v>189</v>
      </c>
      <c r="Q34" s="74" t="s">
        <v>194</v>
      </c>
      <c r="R34" s="83" t="s">
        <v>226</v>
      </c>
      <c r="S34" s="74"/>
      <c r="T34" s="35" t="s">
        <v>292</v>
      </c>
      <c r="U34" s="124" t="str">
        <f t="shared" ref="U34" si="15">D34&amp;" " &amp;E34&amp;" "&amp;K34&amp;","</f>
        <v>regexp text ,</v>
      </c>
      <c r="V34" s="124" t="str">
        <f t="shared" ref="V34" si="16">D34&amp;" " &amp;E34&amp;" "&amp;K34&amp;","</f>
        <v>regexp text ,</v>
      </c>
      <c r="W34" s="124" t="str">
        <f t="shared" si="3"/>
        <v>COMMENT ON COLUMN single_table_a.regexp IS '正規表現';</v>
      </c>
      <c r="X34" s="124" t="str">
        <f t="shared" si="4"/>
        <v>COMMENT ON COLUMN single_table_b.regexp IS '正規表現';</v>
      </c>
    </row>
    <row r="35" spans="2:24">
      <c r="B35" s="32">
        <f t="shared" si="2"/>
        <v>28</v>
      </c>
      <c r="C35" s="67" t="s">
        <v>83</v>
      </c>
      <c r="D35" s="67" t="s">
        <v>82</v>
      </c>
      <c r="E35" s="67" t="s">
        <v>63</v>
      </c>
      <c r="F35" s="69" t="s">
        <v>59</v>
      </c>
      <c r="G35" s="32" t="s">
        <v>14</v>
      </c>
      <c r="H35" s="33"/>
      <c r="I35" s="32"/>
      <c r="J35" s="32"/>
      <c r="K35" s="34"/>
      <c r="L35" s="35" t="s">
        <v>188</v>
      </c>
      <c r="M35" s="35" t="s">
        <v>188</v>
      </c>
      <c r="N35" s="35" t="s">
        <v>187</v>
      </c>
      <c r="O35" s="87">
        <v>0</v>
      </c>
      <c r="P35" s="24" t="s">
        <v>189</v>
      </c>
      <c r="Q35" s="74" t="s">
        <v>194</v>
      </c>
      <c r="R35" s="83"/>
      <c r="S35" s="75"/>
      <c r="T35" s="67" t="s">
        <v>60</v>
      </c>
      <c r="U35" s="124" t="str">
        <f t="shared" si="0"/>
        <v>memo text ,</v>
      </c>
      <c r="V35" s="124" t="str">
        <f t="shared" si="1"/>
        <v>memo text ,</v>
      </c>
      <c r="W35" s="124" t="str">
        <f t="shared" si="3"/>
        <v>COMMENT ON COLUMN single_table_a.memo IS '備考';</v>
      </c>
      <c r="X35" s="124" t="str">
        <f t="shared" si="4"/>
        <v>COMMENT ON COLUMN single_table_b.memo IS '備考';</v>
      </c>
    </row>
    <row r="36" spans="2:24">
      <c r="B36" s="32">
        <f t="shared" si="2"/>
        <v>29</v>
      </c>
      <c r="C36" s="16" t="s">
        <v>113</v>
      </c>
      <c r="D36" s="67" t="s">
        <v>118</v>
      </c>
      <c r="E36" s="67" t="s">
        <v>62</v>
      </c>
      <c r="F36" s="69" t="s">
        <v>59</v>
      </c>
      <c r="G36" s="32" t="s">
        <v>14</v>
      </c>
      <c r="H36" s="33"/>
      <c r="I36" s="32"/>
      <c r="J36" s="32"/>
      <c r="K36" s="34"/>
      <c r="L36" s="35" t="s">
        <v>188</v>
      </c>
      <c r="M36" s="35" t="s">
        <v>188</v>
      </c>
      <c r="N36" s="35" t="s">
        <v>187</v>
      </c>
      <c r="O36" s="85" t="s">
        <v>13</v>
      </c>
      <c r="P36" s="24" t="s">
        <v>190</v>
      </c>
      <c r="Q36" s="82" t="s">
        <v>193</v>
      </c>
      <c r="R36" s="83"/>
      <c r="S36" s="74" t="s">
        <v>120</v>
      </c>
      <c r="T36" s="35"/>
      <c r="U36" s="124" t="str">
        <f t="shared" si="0"/>
        <v>related_pk integer ,</v>
      </c>
      <c r="V36" s="124" t="str">
        <f t="shared" si="1"/>
        <v>related_pk integer ,</v>
      </c>
      <c r="W36" s="124" t="str">
        <f t="shared" si="3"/>
        <v>COMMENT ON COLUMN single_table_a.related_pk IS '関連ID';</v>
      </c>
      <c r="X36" s="124" t="str">
        <f t="shared" si="4"/>
        <v>COMMENT ON COLUMN single_table_b.related_pk IS '関連ID';</v>
      </c>
    </row>
    <row r="37" spans="2:24">
      <c r="B37" s="32">
        <f t="shared" si="2"/>
        <v>30</v>
      </c>
      <c r="C37" s="67" t="s">
        <v>57</v>
      </c>
      <c r="D37" s="67" t="s">
        <v>87</v>
      </c>
      <c r="E37" s="67" t="s">
        <v>62</v>
      </c>
      <c r="F37" s="69" t="s">
        <v>59</v>
      </c>
      <c r="G37" s="32" t="s">
        <v>14</v>
      </c>
      <c r="H37" s="33"/>
      <c r="I37" s="32"/>
      <c r="J37" s="32"/>
      <c r="K37" s="37"/>
      <c r="L37" s="35" t="s">
        <v>205</v>
      </c>
      <c r="M37" s="35" t="s">
        <v>205</v>
      </c>
      <c r="N37" s="35" t="s">
        <v>205</v>
      </c>
      <c r="O37" s="85" t="s">
        <v>13</v>
      </c>
      <c r="P37" s="33" t="s">
        <v>13</v>
      </c>
      <c r="Q37" s="34" t="s">
        <v>13</v>
      </c>
      <c r="R37" s="83"/>
      <c r="S37" s="74"/>
      <c r="T37" s="35" t="s">
        <v>51</v>
      </c>
      <c r="U37" s="124" t="str">
        <f t="shared" si="0"/>
        <v>update_u_id integer ,</v>
      </c>
      <c r="V37" s="124" t="str">
        <f t="shared" si="1"/>
        <v>update_u_id integer ,</v>
      </c>
      <c r="W37" s="124" t="str">
        <f t="shared" si="3"/>
        <v>COMMENT ON COLUMN single_table_a.update_u_id IS '更新者';</v>
      </c>
      <c r="X37" s="124" t="str">
        <f t="shared" si="4"/>
        <v>COMMENT ON COLUMN single_table_b.update_u_id IS '更新者';</v>
      </c>
    </row>
    <row r="38" spans="2:24">
      <c r="B38" s="32">
        <f t="shared" si="2"/>
        <v>31</v>
      </c>
      <c r="C38" s="67" t="s">
        <v>58</v>
      </c>
      <c r="D38" s="67" t="s">
        <v>36</v>
      </c>
      <c r="E38" s="67" t="s">
        <v>64</v>
      </c>
      <c r="F38" s="69" t="s">
        <v>59</v>
      </c>
      <c r="G38" s="32" t="s">
        <v>14</v>
      </c>
      <c r="H38" s="33"/>
      <c r="I38" s="32"/>
      <c r="J38" s="32"/>
      <c r="K38" s="37"/>
      <c r="L38" s="35" t="s">
        <v>205</v>
      </c>
      <c r="M38" s="35" t="s">
        <v>205</v>
      </c>
      <c r="N38" s="35" t="s">
        <v>205</v>
      </c>
      <c r="O38" s="85" t="s">
        <v>13</v>
      </c>
      <c r="P38" s="33" t="s">
        <v>13</v>
      </c>
      <c r="Q38" s="34" t="s">
        <v>13</v>
      </c>
      <c r="R38" s="83"/>
      <c r="S38" s="74"/>
      <c r="T38" s="35" t="s">
        <v>51</v>
      </c>
      <c r="U38" s="124" t="str">
        <f t="shared" si="0"/>
        <v>update_date timestamp ,</v>
      </c>
      <c r="V38" s="124" t="str">
        <f t="shared" si="1"/>
        <v>update_date timestamp ,</v>
      </c>
      <c r="W38" s="124" t="str">
        <f t="shared" si="3"/>
        <v>COMMENT ON COLUMN single_table_a.update_date IS '更新日時';</v>
      </c>
      <c r="X38" s="124" t="str">
        <f t="shared" si="4"/>
        <v>COMMENT ON COLUMN single_table_b.update_date IS '更新日時';</v>
      </c>
    </row>
    <row r="39" spans="2:24">
      <c r="B39" s="32">
        <f t="shared" si="2"/>
        <v>32</v>
      </c>
      <c r="C39" s="67" t="s">
        <v>88</v>
      </c>
      <c r="D39" s="67" t="s">
        <v>37</v>
      </c>
      <c r="E39" s="67" t="s">
        <v>65</v>
      </c>
      <c r="F39" s="69" t="s">
        <v>59</v>
      </c>
      <c r="G39" s="32" t="s">
        <v>14</v>
      </c>
      <c r="H39" s="33"/>
      <c r="I39" s="32"/>
      <c r="J39" s="32"/>
      <c r="K39" s="37"/>
      <c r="L39" s="35" t="s">
        <v>188</v>
      </c>
      <c r="M39" s="35" t="s">
        <v>188</v>
      </c>
      <c r="N39" s="35" t="s">
        <v>187</v>
      </c>
      <c r="O39" s="85" t="s">
        <v>13</v>
      </c>
      <c r="P39" s="24" t="s">
        <v>191</v>
      </c>
      <c r="Q39" s="82" t="s">
        <v>204</v>
      </c>
      <c r="R39" s="83"/>
      <c r="S39" s="74"/>
      <c r="T39" s="35" t="s">
        <v>51</v>
      </c>
      <c r="U39" s="124" t="str">
        <f t="shared" si="0"/>
        <v>delflg boolean ,</v>
      </c>
      <c r="V39" s="124" t="str">
        <f t="shared" si="1"/>
        <v>delflg boolean ,</v>
      </c>
      <c r="W39" s="124" t="str">
        <f t="shared" si="3"/>
        <v>COMMENT ON COLUMN single_table_a.delflg IS '削除フラグ';</v>
      </c>
      <c r="X39" s="124" t="str">
        <f t="shared" si="4"/>
        <v>COMMENT ON COLUMN single_table_b.delflg IS '削除フラグ';</v>
      </c>
    </row>
    <row r="40" spans="2:24">
      <c r="B40" s="38"/>
      <c r="C40" s="39"/>
      <c r="D40" s="39" t="s">
        <v>105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73"/>
      <c r="T40" s="40"/>
      <c r="U40" s="125" t="str">
        <f>D40&amp;");"</f>
        <v>primary key (s_pk,modify_count));</v>
      </c>
      <c r="V40" s="125" t="str">
        <f>D40&amp;");"</f>
        <v>primary key (s_pk,modify_count));</v>
      </c>
      <c r="W40" s="40"/>
      <c r="X40" s="40"/>
    </row>
    <row r="42" spans="2:24">
      <c r="C42" s="115" t="s">
        <v>100</v>
      </c>
      <c r="D42" s="72"/>
      <c r="E42" s="72" t="s">
        <v>250</v>
      </c>
      <c r="F42" s="72"/>
      <c r="G42" s="72"/>
    </row>
    <row r="43" spans="2:24">
      <c r="C43" s="30" t="str">
        <f>"GRANT SELECT, INSERT, UPDATE, DELETE ON TABLE "&amp;$D$3&amp;" TO "&amp;$E42&amp;";"</f>
        <v>GRANT SELECT, INSERT, UPDATE, DELETE ON TABLE single_table_a TO kai9tmplpg;</v>
      </c>
    </row>
    <row r="44" spans="2:24">
      <c r="C44" s="30" t="str">
        <f>"GRANT SELECT, INSERT, UPDATE, DELETE ON TABLE "&amp;$D$4&amp;" TO "&amp;$E42&amp;";"</f>
        <v>GRANT SELECT, INSERT, UPDATE, DELETE ON TABLE single_table_b TO kai9tmplpg;</v>
      </c>
    </row>
    <row r="46" spans="2:24">
      <c r="C46" s="115" t="s">
        <v>261</v>
      </c>
      <c r="D46" s="72"/>
      <c r="E46" s="72"/>
      <c r="F46" s="72"/>
      <c r="G46" s="72"/>
    </row>
    <row r="47" spans="2:24">
      <c r="C47" s="30" t="str">
        <f>"GRANT USAGE, SELECT, UPDATE ON SEQUENCE "&amp;$D$3&amp;"_"&amp;$D$8&amp;"_seq TO "&amp;$E42&amp;";"</f>
        <v>GRANT USAGE, SELECT, UPDATE ON SEQUENCE single_table_a_s_pk_seq TO kai9tmplpg;</v>
      </c>
    </row>
    <row r="49" spans="3:6">
      <c r="C49" s="115" t="s">
        <v>102</v>
      </c>
      <c r="D49" s="72"/>
      <c r="E49" s="72" t="s">
        <v>129</v>
      </c>
      <c r="F49" s="72"/>
    </row>
    <row r="50" spans="3:6">
      <c r="C50" s="30" t="str">
        <f>"CREATE UNIQUE INDEX "&amp;$D$3&amp;"_unqidx ON "&amp;$D$3&amp;" ("&amp;$D10&amp;");"</f>
        <v>CREATE UNIQUE INDEX single_table_a_unqidx ON single_table_a (natural_key1);</v>
      </c>
    </row>
    <row r="51" spans="3:6">
      <c r="C51" s="30" t="s">
        <v>227</v>
      </c>
    </row>
    <row r="52" spans="3:6">
      <c r="C52" s="30" t="s">
        <v>228</v>
      </c>
    </row>
  </sheetData>
  <mergeCells count="5">
    <mergeCell ref="F4:G4"/>
    <mergeCell ref="F3:G3"/>
    <mergeCell ref="B3:C3"/>
    <mergeCell ref="B4:C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F4FB-3BC2-4BFF-B58C-C1610F351698}">
  <dimension ref="A1:X24"/>
  <sheetViews>
    <sheetView showGridLines="0" zoomScale="85" zoomScaleNormal="85" workbookViewId="0">
      <selection activeCell="A16" sqref="A16:XFD21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260</v>
      </c>
    </row>
    <row r="2" spans="1:24" s="15" customFormat="1">
      <c r="A2" s="60" t="s">
        <v>42</v>
      </c>
      <c r="B2" s="150" t="s">
        <v>52</v>
      </c>
      <c r="C2" s="151"/>
      <c r="D2" s="62" t="s">
        <v>111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48" t="s">
        <v>54</v>
      </c>
      <c r="C3" s="149"/>
      <c r="D3" s="64" t="s">
        <v>109</v>
      </c>
      <c r="E3" s="65" t="s">
        <v>48</v>
      </c>
      <c r="F3" s="146" t="s">
        <v>49</v>
      </c>
      <c r="G3" s="147"/>
    </row>
    <row r="4" spans="1:24" s="15" customFormat="1" ht="18.75">
      <c r="A4" s="60" t="s">
        <v>44</v>
      </c>
      <c r="B4" s="148" t="s">
        <v>56</v>
      </c>
      <c r="C4" s="149"/>
      <c r="D4" s="64" t="s">
        <v>110</v>
      </c>
      <c r="E4" s="66" t="s">
        <v>50</v>
      </c>
      <c r="F4" s="144">
        <v>45126</v>
      </c>
      <c r="G4" s="145"/>
    </row>
    <row r="5" spans="1:24" ht="8.25" customHeight="1"/>
    <row r="6" spans="1:24">
      <c r="L6" s="79" t="s">
        <v>186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173</v>
      </c>
      <c r="J7" s="78" t="s">
        <v>196</v>
      </c>
      <c r="K7" s="78" t="s">
        <v>185</v>
      </c>
      <c r="L7" s="89" t="s">
        <v>197</v>
      </c>
      <c r="M7" s="89" t="s">
        <v>198</v>
      </c>
      <c r="N7" s="89" t="s">
        <v>199</v>
      </c>
      <c r="O7" s="89" t="s">
        <v>200</v>
      </c>
      <c r="P7" s="89" t="s">
        <v>203</v>
      </c>
      <c r="Q7" s="89" t="s">
        <v>201</v>
      </c>
      <c r="R7" s="89" t="s">
        <v>181</v>
      </c>
      <c r="S7" s="90" t="s">
        <v>202</v>
      </c>
      <c r="T7" s="89" t="s">
        <v>1</v>
      </c>
      <c r="U7" s="123" t="str">
        <f>"Create Table "&amp;D3 &amp;"("</f>
        <v>Create Table related_table_a(</v>
      </c>
      <c r="V7" s="123" t="str">
        <f>"Create Table "&amp;D4 &amp;"("</f>
        <v>Create Table related_table_b(</v>
      </c>
      <c r="W7" s="31" t="s">
        <v>73</v>
      </c>
      <c r="X7" s="31" t="s">
        <v>106</v>
      </c>
    </row>
    <row r="8" spans="1:24">
      <c r="A8" s="60" t="s">
        <v>46</v>
      </c>
      <c r="B8" s="32">
        <f>ROW()-7</f>
        <v>1</v>
      </c>
      <c r="C8" s="16" t="s">
        <v>113</v>
      </c>
      <c r="D8" s="16" t="s">
        <v>112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205</v>
      </c>
      <c r="M8" s="35" t="s">
        <v>205</v>
      </c>
      <c r="N8" s="35" t="s">
        <v>205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3" si="0">D8&amp;" " &amp;E8&amp;" "&amp;K8&amp;","</f>
        <v>related_pk serial NOT NULL,</v>
      </c>
      <c r="V8" s="124" t="str">
        <f t="shared" ref="V8:V13" si="1">D8&amp;" " &amp;E8&amp;" "&amp;K8&amp;","</f>
        <v>related_pk serial NOT NULL,</v>
      </c>
      <c r="W8" s="124" t="str">
        <f>"COMMENT ON COLUMN "&amp;$D$3&amp;"."&amp;$D8&amp;" IS '"&amp;$C8&amp;"';"</f>
        <v>COMMENT ON COLUMN related_table_a.related_pk IS '関連ID';</v>
      </c>
      <c r="X8" s="124" t="str">
        <f>"COMMENT ON COLUMN "&amp;$D$4&amp;"."&amp;$D8&amp;" IS '"&amp;$C8&amp;"';"</f>
        <v>COMMENT ON COLUMN related_table_b.related_pk IS '関連ID';</v>
      </c>
    </row>
    <row r="9" spans="1:24">
      <c r="B9" s="32">
        <f t="shared" ref="B9:B13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205</v>
      </c>
      <c r="M9" s="35" t="s">
        <v>205</v>
      </c>
      <c r="N9" s="35" t="s">
        <v>205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3" si="3">"COMMENT ON COLUMN "&amp;$D$3&amp;"."&amp;$D9&amp;" IS '"&amp;$C9&amp;"';"</f>
        <v>COMMENT ON COLUMN related_table_a.modify_count IS '更新回数';</v>
      </c>
      <c r="X9" s="124" t="str">
        <f t="shared" ref="X9:X13" si="4">"COMMENT ON COLUMN "&amp;$D$4&amp;"."&amp;$D9&amp;" IS '"&amp;$C9&amp;"';"</f>
        <v>COMMENT ON COLUMN related_table_b.modify_count IS '更新回数';</v>
      </c>
    </row>
    <row r="10" spans="1:24">
      <c r="B10" s="32">
        <f t="shared" si="2"/>
        <v>3</v>
      </c>
      <c r="C10" s="67" t="s">
        <v>115</v>
      </c>
      <c r="D10" s="67" t="s">
        <v>116</v>
      </c>
      <c r="E10" s="67" t="s">
        <v>114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188</v>
      </c>
      <c r="M10" s="35" t="s">
        <v>188</v>
      </c>
      <c r="N10" s="35" t="s">
        <v>187</v>
      </c>
      <c r="O10" s="87">
        <v>0</v>
      </c>
      <c r="P10" s="24" t="s">
        <v>189</v>
      </c>
      <c r="Q10" s="82" t="s">
        <v>192</v>
      </c>
      <c r="R10" s="84"/>
      <c r="S10" s="74"/>
      <c r="T10" s="35" t="s">
        <v>103</v>
      </c>
      <c r="U10" s="124" t="str">
        <f t="shared" si="0"/>
        <v>related_data varchar(50) ,</v>
      </c>
      <c r="V10" s="124" t="str">
        <f t="shared" si="1"/>
        <v>related_data varchar(50) ,</v>
      </c>
      <c r="W10" s="124" t="str">
        <f t="shared" si="3"/>
        <v>COMMENT ON COLUMN related_table_a.related_data IS '関連データ';</v>
      </c>
      <c r="X10" s="124" t="str">
        <f t="shared" si="4"/>
        <v>COMMENT ON COLUMN related_table_b.related_data IS '関連データ';</v>
      </c>
    </row>
    <row r="11" spans="1:24">
      <c r="B11" s="32">
        <f t="shared" si="2"/>
        <v>4</v>
      </c>
      <c r="C11" s="67" t="s">
        <v>57</v>
      </c>
      <c r="D11" s="67" t="s">
        <v>87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7"/>
      <c r="L11" s="35" t="s">
        <v>205</v>
      </c>
      <c r="M11" s="35" t="s">
        <v>205</v>
      </c>
      <c r="N11" s="35" t="s">
        <v>205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related_table_a.update_u_id IS '更新者';</v>
      </c>
      <c r="X11" s="124" t="str">
        <f t="shared" si="4"/>
        <v>COMMENT ON COLUMN related_table_b.update_u_id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7"/>
      <c r="L12" s="35" t="s">
        <v>205</v>
      </c>
      <c r="M12" s="35" t="s">
        <v>205</v>
      </c>
      <c r="N12" s="35" t="s">
        <v>205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related_table_a.update_date IS '更新日時';</v>
      </c>
      <c r="X12" s="124" t="str">
        <f t="shared" si="4"/>
        <v>COMMENT ON COLUMN related_table_b.update_date IS '更新日時';</v>
      </c>
    </row>
    <row r="13" spans="1:24">
      <c r="B13" s="32">
        <f t="shared" si="2"/>
        <v>6</v>
      </c>
      <c r="C13" s="67" t="s">
        <v>88</v>
      </c>
      <c r="D13" s="67" t="s">
        <v>37</v>
      </c>
      <c r="E13" s="67" t="s">
        <v>65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188</v>
      </c>
      <c r="M13" s="35" t="s">
        <v>188</v>
      </c>
      <c r="N13" s="35" t="s">
        <v>187</v>
      </c>
      <c r="O13" s="85" t="s">
        <v>13</v>
      </c>
      <c r="P13" s="24" t="s">
        <v>191</v>
      </c>
      <c r="Q13" s="82" t="s">
        <v>204</v>
      </c>
      <c r="R13" s="83"/>
      <c r="S13" s="74"/>
      <c r="T13" s="35" t="s">
        <v>51</v>
      </c>
      <c r="U13" s="124" t="str">
        <f t="shared" si="0"/>
        <v>delflg boolean ,</v>
      </c>
      <c r="V13" s="124" t="str">
        <f t="shared" si="1"/>
        <v>delflg boolean ,</v>
      </c>
      <c r="W13" s="124" t="str">
        <f t="shared" si="3"/>
        <v>COMMENT ON COLUMN related_table_a.delflg IS '削除フラグ';</v>
      </c>
      <c r="X13" s="124" t="str">
        <f t="shared" si="4"/>
        <v>COMMENT ON COLUMN related_table_b.delflg IS '削除フラグ';</v>
      </c>
    </row>
    <row r="14" spans="1:24">
      <c r="B14" s="38"/>
      <c r="C14" s="39"/>
      <c r="D14" s="39" t="s">
        <v>117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125" t="str">
        <f>D14&amp;");"</f>
        <v>primary key (related_pk,modify_count));</v>
      </c>
      <c r="V14" s="125" t="str">
        <f>D14&amp;");"</f>
        <v>primary key (related_pk,modify_count));</v>
      </c>
      <c r="W14" s="40"/>
      <c r="X14" s="40"/>
    </row>
    <row r="16" spans="1:24">
      <c r="C16" s="72" t="s">
        <v>100</v>
      </c>
      <c r="D16" s="72"/>
      <c r="E16" s="72" t="s">
        <v>250</v>
      </c>
      <c r="F16" s="72"/>
      <c r="G16" s="72"/>
      <c r="H16" s="72"/>
    </row>
    <row r="17" spans="3:8">
      <c r="C17" s="30" t="str">
        <f>"GRANT SELECT, INSERT, UPDATE, DELETE ON TABLE "&amp;$D$3&amp;" TO "&amp;$E16&amp;";"</f>
        <v>GRANT SELECT, INSERT, UPDATE, DELETE ON TABLE related_table_a TO kai9tmplpg;</v>
      </c>
    </row>
    <row r="18" spans="3:8">
      <c r="C18" s="30" t="str">
        <f>"GRANT SELECT, INSERT, UPDATE, DELETE ON TABLE "&amp;$D$4&amp;" TO "&amp;$E16&amp;";"</f>
        <v>GRANT SELECT, INSERT, UPDATE, DELETE ON TABLE related_table_b TO kai9tmplpg;</v>
      </c>
    </row>
    <row r="20" spans="3:8">
      <c r="C20" s="72" t="s">
        <v>101</v>
      </c>
      <c r="D20" s="72"/>
      <c r="E20" s="72"/>
      <c r="F20" s="72"/>
      <c r="G20" s="72"/>
      <c r="H20" s="72"/>
    </row>
    <row r="21" spans="3:8">
      <c r="C21" s="30" t="str">
        <f>"GRANT USAGE, SELECT, UPDATE ON SEQUENCE "&amp;$D$3&amp;"_"&amp;$D$8&amp;"_seq TO "&amp;$E16&amp;";"</f>
        <v>GRANT USAGE, SELECT, UPDATE ON SEQUENCE related_table_a_related_pk_seq TO kai9tmplpg;</v>
      </c>
    </row>
    <row r="23" spans="3:8">
      <c r="C23" s="72" t="s">
        <v>102</v>
      </c>
      <c r="D23" s="72" t="s">
        <v>129</v>
      </c>
      <c r="E23" s="72"/>
      <c r="F23" s="72"/>
      <c r="G23" s="72"/>
    </row>
    <row r="24" spans="3:8">
      <c r="C24" s="30" t="str">
        <f>"CREATE UNIQUE INDEX "&amp;$D$3&amp;"_unqidx ON "&amp;$D$3&amp;" ("&amp;$D10&amp;");"</f>
        <v>CREATE UNIQUE INDEX related_table_a_unqidx ON related_table_a (related_data);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94D-8D29-4A49-8ACB-F1291AA31943}">
  <sheetPr>
    <tabColor theme="8" tint="0.39997558519241921"/>
  </sheetPr>
  <dimension ref="A1:X26"/>
  <sheetViews>
    <sheetView showGridLines="0" zoomScale="85" zoomScaleNormal="85" workbookViewId="0">
      <selection activeCell="L23" sqref="L2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/>
    </row>
    <row r="2" spans="1:24" s="15" customFormat="1">
      <c r="A2" s="60" t="s">
        <v>42</v>
      </c>
      <c r="B2" s="150" t="s">
        <v>52</v>
      </c>
      <c r="C2" s="151"/>
      <c r="D2" s="62" t="s">
        <v>294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48" t="s">
        <v>54</v>
      </c>
      <c r="C3" s="149"/>
      <c r="D3" s="64" t="s">
        <v>296</v>
      </c>
      <c r="E3" s="65" t="s">
        <v>48</v>
      </c>
      <c r="F3" s="146" t="s">
        <v>49</v>
      </c>
      <c r="G3" s="147"/>
    </row>
    <row r="4" spans="1:24" s="15" customFormat="1" ht="18.75">
      <c r="A4" s="60" t="s">
        <v>44</v>
      </c>
      <c r="B4" s="148" t="s">
        <v>56</v>
      </c>
      <c r="C4" s="149"/>
      <c r="D4" s="64" t="s">
        <v>297</v>
      </c>
      <c r="E4" s="66" t="s">
        <v>50</v>
      </c>
      <c r="F4" s="144">
        <v>45546</v>
      </c>
      <c r="G4" s="145"/>
    </row>
    <row r="5" spans="1:24" ht="8.25" customHeight="1"/>
    <row r="6" spans="1:24">
      <c r="L6" s="79" t="s">
        <v>186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173</v>
      </c>
      <c r="J7" s="78" t="s">
        <v>196</v>
      </c>
      <c r="K7" s="78" t="s">
        <v>185</v>
      </c>
      <c r="L7" s="89" t="s">
        <v>197</v>
      </c>
      <c r="M7" s="89" t="s">
        <v>198</v>
      </c>
      <c r="N7" s="89" t="s">
        <v>199</v>
      </c>
      <c r="O7" s="89" t="s">
        <v>200</v>
      </c>
      <c r="P7" s="89" t="s">
        <v>203</v>
      </c>
      <c r="Q7" s="89" t="s">
        <v>201</v>
      </c>
      <c r="R7" s="89" t="s">
        <v>181</v>
      </c>
      <c r="S7" s="90" t="s">
        <v>202</v>
      </c>
      <c r="T7" s="89" t="s">
        <v>1</v>
      </c>
      <c r="U7" s="123" t="str">
        <f>"Create Table "&amp;D3 &amp;"("</f>
        <v>Create Table sql_a(</v>
      </c>
      <c r="V7" s="123" t="str">
        <f>"Create Table "&amp;D4 &amp;"("</f>
        <v>Create Table sql_b(</v>
      </c>
      <c r="W7" s="31" t="s">
        <v>73</v>
      </c>
      <c r="X7" s="31" t="s">
        <v>106</v>
      </c>
    </row>
    <row r="8" spans="1:24">
      <c r="A8" s="60" t="s">
        <v>46</v>
      </c>
      <c r="B8" s="32">
        <f>ROW()-7</f>
        <v>1</v>
      </c>
      <c r="C8" s="16" t="s">
        <v>290</v>
      </c>
      <c r="D8" s="16" t="s">
        <v>298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205</v>
      </c>
      <c r="M8" s="35" t="s">
        <v>205</v>
      </c>
      <c r="N8" s="35" t="s">
        <v>205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5" si="0">D8&amp;" " &amp;E8&amp;" "&amp;K8&amp;","</f>
        <v>sql_pk serial NOT NULL,</v>
      </c>
      <c r="V8" s="124" t="str">
        <f t="shared" ref="V8:V15" si="1">D8&amp;" " &amp;E8&amp;" "&amp;K8&amp;","</f>
        <v>sql_pk serial NOT NULL,</v>
      </c>
      <c r="W8" s="124" t="str">
        <f>"COMMENT ON COLUMN "&amp;$D$3&amp;"."&amp;$D8&amp;" IS '"&amp;$C8&amp;"';"</f>
        <v>COMMENT ON COLUMN sql_a.sql_pk IS 'ID';</v>
      </c>
      <c r="X8" s="124" t="str">
        <f>"COMMENT ON COLUMN "&amp;$D$4&amp;"."&amp;$D8&amp;" IS '"&amp;$C8&amp;"';"</f>
        <v>COMMENT ON COLUMN sql_b.sql_pk IS 'ID';</v>
      </c>
    </row>
    <row r="9" spans="1:24">
      <c r="B9" s="32">
        <f t="shared" ref="B9:B15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205</v>
      </c>
      <c r="M9" s="35" t="s">
        <v>205</v>
      </c>
      <c r="N9" s="35" t="s">
        <v>205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5" si="3">"COMMENT ON COLUMN "&amp;$D$3&amp;"."&amp;$D9&amp;" IS '"&amp;$C9&amp;"';"</f>
        <v>COMMENT ON COLUMN sql_a.modify_count IS '更新回数';</v>
      </c>
      <c r="X9" s="124" t="str">
        <f t="shared" ref="X9:X15" si="4">"COMMENT ON COLUMN "&amp;$D$4&amp;"."&amp;$D9&amp;" IS '"&amp;$C9&amp;"';"</f>
        <v>COMMENT ON COLUMN sql_b.modify_count IS '更新回数';</v>
      </c>
    </row>
    <row r="10" spans="1:24">
      <c r="B10" s="32">
        <f t="shared" si="2"/>
        <v>3</v>
      </c>
      <c r="C10" s="67" t="s">
        <v>299</v>
      </c>
      <c r="D10" s="67" t="s">
        <v>300</v>
      </c>
      <c r="E10" s="67" t="s">
        <v>114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188</v>
      </c>
      <c r="M10" s="35" t="s">
        <v>188</v>
      </c>
      <c r="N10" s="35" t="s">
        <v>187</v>
      </c>
      <c r="O10" s="87">
        <v>0</v>
      </c>
      <c r="P10" s="24" t="s">
        <v>189</v>
      </c>
      <c r="Q10" s="82" t="s">
        <v>192</v>
      </c>
      <c r="R10" s="84"/>
      <c r="S10" s="74"/>
      <c r="T10" s="35" t="s">
        <v>103</v>
      </c>
      <c r="U10" s="124" t="str">
        <f t="shared" si="0"/>
        <v>sql_name varchar(50) ,</v>
      </c>
      <c r="V10" s="124" t="str">
        <f t="shared" si="1"/>
        <v>sql_name varchar(50) ,</v>
      </c>
      <c r="W10" s="124" t="str">
        <f t="shared" si="3"/>
        <v>COMMENT ON COLUMN sql_a.sql_name IS 'SQL名';</v>
      </c>
      <c r="X10" s="124" t="str">
        <f t="shared" si="4"/>
        <v>COMMENT ON COLUMN sql_b.sql_name IS 'SQL名';</v>
      </c>
    </row>
    <row r="11" spans="1:24">
      <c r="B11" s="32">
        <f t="shared" si="2"/>
        <v>4</v>
      </c>
      <c r="C11" s="67" t="s">
        <v>294</v>
      </c>
      <c r="D11" s="67" t="s">
        <v>295</v>
      </c>
      <c r="E11" s="67" t="s">
        <v>291</v>
      </c>
      <c r="F11" s="69"/>
      <c r="G11" s="32" t="s">
        <v>14</v>
      </c>
      <c r="H11" s="33"/>
      <c r="I11" s="33"/>
      <c r="J11" s="32"/>
      <c r="K11" s="34"/>
      <c r="L11" s="35" t="s">
        <v>188</v>
      </c>
      <c r="M11" s="35" t="s">
        <v>188</v>
      </c>
      <c r="N11" s="35" t="s">
        <v>187</v>
      </c>
      <c r="O11" s="87">
        <v>0</v>
      </c>
      <c r="P11" s="24" t="s">
        <v>189</v>
      </c>
      <c r="Q11" s="74" t="s">
        <v>194</v>
      </c>
      <c r="R11" s="84"/>
      <c r="S11" s="74"/>
      <c r="T11" s="67" t="s">
        <v>60</v>
      </c>
      <c r="U11" s="124" t="str">
        <f t="shared" ref="U11:U12" si="5">D11&amp;" " &amp;E11&amp;" "&amp;K11&amp;","</f>
        <v>sql text ,</v>
      </c>
      <c r="V11" s="124" t="str">
        <f t="shared" ref="V11:V12" si="6">D11&amp;" " &amp;E11&amp;" "&amp;K11&amp;","</f>
        <v>sql text ,</v>
      </c>
      <c r="W11" s="124" t="str">
        <f t="shared" si="3"/>
        <v>COMMENT ON COLUMN sql_a.sql IS 'SQL';</v>
      </c>
      <c r="X11" s="124" t="str">
        <f t="shared" si="4"/>
        <v>COMMENT ON COLUMN sql_b.sql IS 'SQL';</v>
      </c>
    </row>
    <row r="12" spans="1:24">
      <c r="B12" s="32">
        <f t="shared" si="2"/>
        <v>5</v>
      </c>
      <c r="C12" s="67" t="s">
        <v>83</v>
      </c>
      <c r="D12" s="67" t="s">
        <v>82</v>
      </c>
      <c r="E12" s="67" t="s">
        <v>63</v>
      </c>
      <c r="F12" s="69" t="s">
        <v>59</v>
      </c>
      <c r="G12" s="32" t="s">
        <v>14</v>
      </c>
      <c r="H12" s="33"/>
      <c r="I12" s="32"/>
      <c r="J12" s="32"/>
      <c r="K12" s="34"/>
      <c r="L12" s="35" t="s">
        <v>188</v>
      </c>
      <c r="M12" s="35" t="s">
        <v>188</v>
      </c>
      <c r="N12" s="35" t="s">
        <v>187</v>
      </c>
      <c r="O12" s="87">
        <v>0</v>
      </c>
      <c r="P12" s="24" t="s">
        <v>189</v>
      </c>
      <c r="Q12" s="74" t="s">
        <v>194</v>
      </c>
      <c r="R12" s="83"/>
      <c r="S12" s="75"/>
      <c r="T12" s="67" t="s">
        <v>60</v>
      </c>
      <c r="U12" s="124" t="str">
        <f t="shared" si="5"/>
        <v>memo text ,</v>
      </c>
      <c r="V12" s="124" t="str">
        <f t="shared" si="6"/>
        <v>memo text ,</v>
      </c>
      <c r="W12" s="124" t="str">
        <f t="shared" si="3"/>
        <v>COMMENT ON COLUMN sql_a.memo IS '備考';</v>
      </c>
      <c r="X12" s="124" t="str">
        <f t="shared" si="4"/>
        <v>COMMENT ON COLUMN sql_b.memo IS '備考';</v>
      </c>
    </row>
    <row r="13" spans="1:24">
      <c r="B13" s="32">
        <f t="shared" si="2"/>
        <v>6</v>
      </c>
      <c r="C13" s="67" t="s">
        <v>57</v>
      </c>
      <c r="D13" s="67" t="s">
        <v>87</v>
      </c>
      <c r="E13" s="67" t="s">
        <v>62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205</v>
      </c>
      <c r="M13" s="35" t="s">
        <v>205</v>
      </c>
      <c r="N13" s="35" t="s">
        <v>205</v>
      </c>
      <c r="O13" s="85" t="s">
        <v>13</v>
      </c>
      <c r="P13" s="33" t="s">
        <v>13</v>
      </c>
      <c r="Q13" s="34" t="s">
        <v>13</v>
      </c>
      <c r="R13" s="83"/>
      <c r="S13" s="74"/>
      <c r="T13" s="35" t="s">
        <v>51</v>
      </c>
      <c r="U13" s="124" t="str">
        <f t="shared" si="0"/>
        <v>update_u_id integer ,</v>
      </c>
      <c r="V13" s="124" t="str">
        <f t="shared" si="1"/>
        <v>update_u_id integer ,</v>
      </c>
      <c r="W13" s="124" t="str">
        <f t="shared" si="3"/>
        <v>COMMENT ON COLUMN sql_a.update_u_id IS '更新者';</v>
      </c>
      <c r="X13" s="124" t="str">
        <f t="shared" si="4"/>
        <v>COMMENT ON COLUMN sql_b.update_u_id IS '更新者';</v>
      </c>
    </row>
    <row r="14" spans="1:24">
      <c r="B14" s="32">
        <f t="shared" si="2"/>
        <v>7</v>
      </c>
      <c r="C14" s="67" t="s">
        <v>58</v>
      </c>
      <c r="D14" s="67" t="s">
        <v>36</v>
      </c>
      <c r="E14" s="67" t="s">
        <v>64</v>
      </c>
      <c r="F14" s="69" t="s">
        <v>59</v>
      </c>
      <c r="G14" s="32" t="s">
        <v>14</v>
      </c>
      <c r="H14" s="33"/>
      <c r="I14" s="32"/>
      <c r="J14" s="32"/>
      <c r="K14" s="37"/>
      <c r="L14" s="35" t="s">
        <v>205</v>
      </c>
      <c r="M14" s="35" t="s">
        <v>205</v>
      </c>
      <c r="N14" s="35" t="s">
        <v>205</v>
      </c>
      <c r="O14" s="85" t="s">
        <v>13</v>
      </c>
      <c r="P14" s="33" t="s">
        <v>13</v>
      </c>
      <c r="Q14" s="34" t="s">
        <v>13</v>
      </c>
      <c r="R14" s="83"/>
      <c r="S14" s="74"/>
      <c r="T14" s="35" t="s">
        <v>51</v>
      </c>
      <c r="U14" s="124" t="str">
        <f t="shared" si="0"/>
        <v>update_date timestamp ,</v>
      </c>
      <c r="V14" s="124" t="str">
        <f t="shared" si="1"/>
        <v>update_date timestamp ,</v>
      </c>
      <c r="W14" s="124" t="str">
        <f t="shared" si="3"/>
        <v>COMMENT ON COLUMN sql_a.update_date IS '更新日時';</v>
      </c>
      <c r="X14" s="124" t="str">
        <f t="shared" si="4"/>
        <v>COMMENT ON COLUMN sql_b.update_date IS '更新日時';</v>
      </c>
    </row>
    <row r="15" spans="1:24">
      <c r="B15" s="32">
        <f t="shared" si="2"/>
        <v>8</v>
      </c>
      <c r="C15" s="67" t="s">
        <v>88</v>
      </c>
      <c r="D15" s="67" t="s">
        <v>37</v>
      </c>
      <c r="E15" s="67" t="s">
        <v>65</v>
      </c>
      <c r="F15" s="69" t="s">
        <v>59</v>
      </c>
      <c r="G15" s="32" t="s">
        <v>14</v>
      </c>
      <c r="H15" s="33"/>
      <c r="I15" s="32"/>
      <c r="J15" s="32"/>
      <c r="K15" s="37"/>
      <c r="L15" s="35" t="s">
        <v>188</v>
      </c>
      <c r="M15" s="35" t="s">
        <v>188</v>
      </c>
      <c r="N15" s="35" t="s">
        <v>187</v>
      </c>
      <c r="O15" s="85" t="s">
        <v>13</v>
      </c>
      <c r="P15" s="24" t="s">
        <v>191</v>
      </c>
      <c r="Q15" s="82" t="s">
        <v>204</v>
      </c>
      <c r="R15" s="83"/>
      <c r="S15" s="74"/>
      <c r="T15" s="35" t="s">
        <v>51</v>
      </c>
      <c r="U15" s="124" t="str">
        <f t="shared" si="0"/>
        <v>delflg boolean ,</v>
      </c>
      <c r="V15" s="124" t="str">
        <f t="shared" si="1"/>
        <v>delflg boolean ,</v>
      </c>
      <c r="W15" s="124" t="str">
        <f t="shared" si="3"/>
        <v>COMMENT ON COLUMN sql_a.delflg IS '削除フラグ';</v>
      </c>
      <c r="X15" s="124" t="str">
        <f t="shared" si="4"/>
        <v>COMMENT ON COLUMN sql_b.delflg IS '削除フラグ';</v>
      </c>
    </row>
    <row r="16" spans="1:24">
      <c r="B16" s="38"/>
      <c r="C16" s="39"/>
      <c r="D16" s="39" t="s">
        <v>301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  <c r="U16" s="125" t="str">
        <f>D16&amp;");"</f>
        <v>primary key (sql_pk,modify_count));</v>
      </c>
      <c r="V16" s="125" t="str">
        <f>D16&amp;");"</f>
        <v>primary key (sql_pk,modify_count));</v>
      </c>
      <c r="W16" s="40"/>
      <c r="X16" s="40"/>
    </row>
    <row r="18" spans="3:8">
      <c r="C18" s="72" t="s">
        <v>100</v>
      </c>
      <c r="D18" s="72"/>
      <c r="E18" s="72" t="s">
        <v>250</v>
      </c>
      <c r="F18" s="72"/>
      <c r="G18" s="72"/>
      <c r="H18" s="72"/>
    </row>
    <row r="19" spans="3:8">
      <c r="C19" s="30" t="str">
        <f>"GRANT SELECT, INSERT, UPDATE, DELETE ON TABLE "&amp;$D$3&amp;" TO "&amp;$E18&amp;";"</f>
        <v>GRANT SELECT, INSERT, UPDATE, DELETE ON TABLE sql_a TO kai9tmplpg;</v>
      </c>
    </row>
    <row r="20" spans="3:8">
      <c r="C20" s="30" t="str">
        <f>"GRANT SELECT, INSERT, UPDATE, DELETE ON TABLE "&amp;$D$4&amp;" TO "&amp;$E18&amp;";"</f>
        <v>GRANT SELECT, INSERT, UPDATE, DELETE ON TABLE sql_b TO kai9tmplpg;</v>
      </c>
    </row>
    <row r="22" spans="3:8">
      <c r="C22" s="72" t="s">
        <v>101</v>
      </c>
      <c r="D22" s="72"/>
      <c r="E22" s="72"/>
      <c r="F22" s="72"/>
      <c r="G22" s="72"/>
      <c r="H22" s="72"/>
    </row>
    <row r="23" spans="3:8">
      <c r="C23" s="30" t="str">
        <f>"GRANT USAGE, SELECT, UPDATE ON SEQUENCE "&amp;$D$3&amp;"_"&amp;$D$8&amp;"_seq TO "&amp;$E18&amp;";"</f>
        <v>GRANT USAGE, SELECT, UPDATE ON SEQUENCE sql_a_sql_pk_seq TO kai9tmplpg;</v>
      </c>
    </row>
    <row r="25" spans="3:8">
      <c r="C25" s="72" t="s">
        <v>102</v>
      </c>
      <c r="D25" s="72" t="s">
        <v>129</v>
      </c>
      <c r="E25" s="72"/>
      <c r="F25" s="72"/>
      <c r="G25" s="72"/>
    </row>
    <row r="26" spans="3:8">
      <c r="C26" s="30" t="str">
        <f>"CREATE UNIQUE INDEX "&amp;$D$3&amp;"_unqidx ON "&amp;$D$3&amp;" ("&amp;$D10&amp;");"</f>
        <v>CREATE UNIQUE INDEX sql_a_unqidx ON sql_a (sql_name);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5498-C20C-45AD-BD51-758076B5642D}">
  <sheetPr>
    <tabColor theme="8" tint="0.39997558519241921"/>
  </sheetPr>
  <dimension ref="A1:X26"/>
  <sheetViews>
    <sheetView showGridLines="0" zoomScale="85" zoomScaleNormal="85" workbookViewId="0">
      <selection activeCell="D1" sqref="D1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293</v>
      </c>
    </row>
    <row r="2" spans="1:24" s="15" customFormat="1">
      <c r="A2" s="60" t="s">
        <v>42</v>
      </c>
      <c r="B2" s="150" t="s">
        <v>52</v>
      </c>
      <c r="C2" s="151"/>
      <c r="D2" s="62" t="s">
        <v>285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48" t="s">
        <v>54</v>
      </c>
      <c r="C3" s="149"/>
      <c r="D3" s="64" t="s">
        <v>107</v>
      </c>
      <c r="E3" s="65" t="s">
        <v>48</v>
      </c>
      <c r="F3" s="146" t="s">
        <v>49</v>
      </c>
      <c r="G3" s="147"/>
    </row>
    <row r="4" spans="1:24" s="15" customFormat="1" ht="18.75">
      <c r="A4" s="60" t="s">
        <v>44</v>
      </c>
      <c r="B4" s="148" t="s">
        <v>56</v>
      </c>
      <c r="C4" s="149"/>
      <c r="D4" s="64" t="s">
        <v>108</v>
      </c>
      <c r="E4" s="66" t="s">
        <v>50</v>
      </c>
      <c r="F4" s="144">
        <v>45126</v>
      </c>
      <c r="G4" s="145"/>
    </row>
    <row r="5" spans="1:24" ht="8.25" customHeight="1"/>
    <row r="6" spans="1:24">
      <c r="L6" s="79" t="s">
        <v>186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173</v>
      </c>
      <c r="J7" s="78" t="s">
        <v>196</v>
      </c>
      <c r="K7" s="78" t="s">
        <v>185</v>
      </c>
      <c r="L7" s="89" t="s">
        <v>197</v>
      </c>
      <c r="M7" s="89" t="s">
        <v>198</v>
      </c>
      <c r="N7" s="89" t="s">
        <v>199</v>
      </c>
      <c r="O7" s="89" t="s">
        <v>200</v>
      </c>
      <c r="P7" s="89" t="s">
        <v>203</v>
      </c>
      <c r="Q7" s="89" t="s">
        <v>201</v>
      </c>
      <c r="R7" s="89" t="s">
        <v>181</v>
      </c>
      <c r="S7" s="90" t="s">
        <v>202</v>
      </c>
      <c r="T7" s="89" t="s">
        <v>1</v>
      </c>
      <c r="U7" s="123" t="str">
        <f>"Create Table "&amp;D3 &amp;"("</f>
        <v>Create Table app_env_a(</v>
      </c>
      <c r="V7" s="123" t="str">
        <f>"Create Table "&amp;D4 &amp;"("</f>
        <v>Create Table app_env_b(</v>
      </c>
      <c r="W7" s="31" t="s">
        <v>73</v>
      </c>
      <c r="X7" s="31" t="s">
        <v>106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75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35" t="s">
        <v>205</v>
      </c>
      <c r="M8" s="35" t="s">
        <v>205</v>
      </c>
      <c r="N8" s="35" t="s">
        <v>205</v>
      </c>
      <c r="O8" s="85" t="s">
        <v>13</v>
      </c>
      <c r="P8" s="33" t="s">
        <v>13</v>
      </c>
      <c r="Q8" s="33" t="s">
        <v>13</v>
      </c>
      <c r="R8" s="83"/>
      <c r="S8" s="74"/>
      <c r="T8" s="35" t="s">
        <v>51</v>
      </c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app_env_a.modify_count IS '更新回数';</v>
      </c>
      <c r="X8" s="124" t="str">
        <f>"COMMENT ON COLUMN "&amp;$D$4&amp;"."&amp;$D8&amp;" IS '"&amp;$C8&amp;"';"</f>
        <v>COMMENT ON COLUMN app_env_b.modify_count IS '更新回数';</v>
      </c>
    </row>
    <row r="9" spans="1:24">
      <c r="B9" s="32">
        <f t="shared" ref="B9:B12" si="2">ROW()-7</f>
        <v>2</v>
      </c>
      <c r="C9" s="67" t="s">
        <v>288</v>
      </c>
      <c r="D9" s="67" t="s">
        <v>289</v>
      </c>
      <c r="E9" s="67" t="s">
        <v>72</v>
      </c>
      <c r="F9" s="69">
        <v>300</v>
      </c>
      <c r="G9" s="32" t="s">
        <v>14</v>
      </c>
      <c r="H9" s="68"/>
      <c r="I9" s="70"/>
      <c r="J9" s="32"/>
      <c r="K9" s="34"/>
      <c r="L9" s="35" t="s">
        <v>188</v>
      </c>
      <c r="M9" s="35" t="s">
        <v>188</v>
      </c>
      <c r="N9" s="35" t="s">
        <v>187</v>
      </c>
      <c r="O9" s="86">
        <v>0</v>
      </c>
      <c r="P9" s="24" t="s">
        <v>189</v>
      </c>
      <c r="Q9" s="82" t="s">
        <v>192</v>
      </c>
      <c r="R9" s="83"/>
      <c r="S9" s="74"/>
      <c r="T9" s="67"/>
      <c r="U9" s="124" t="str">
        <f>D9&amp;" " &amp;E9&amp;" "&amp;K9&amp;","</f>
        <v>dir_tmp varchar(300) ,</v>
      </c>
      <c r="V9" s="124" t="str">
        <f t="shared" si="1"/>
        <v>dir_tmp varchar(300) ,</v>
      </c>
      <c r="W9" s="124" t="str">
        <f t="shared" ref="W9:W12" si="3">"COMMENT ON COLUMN "&amp;$D$3&amp;"."&amp;$D9&amp;" IS '"&amp;$C9&amp;"';"</f>
        <v>COMMENT ON COLUMN app_env_a.dir_tmp IS 'tmpフォルダ';</v>
      </c>
      <c r="X9" s="124" t="str">
        <f t="shared" ref="X9:X12" si="4">"COMMENT ON COLUMN "&amp;$D$4&amp;"."&amp;$D9&amp;" IS '"&amp;$C9&amp;"';"</f>
        <v>COMMENT ON COLUMN app_env_b.dir_tmp IS 'tmpフォルダ';</v>
      </c>
    </row>
    <row r="10" spans="1:24">
      <c r="B10" s="32">
        <f t="shared" si="2"/>
        <v>3</v>
      </c>
      <c r="C10" s="67" t="s">
        <v>287</v>
      </c>
      <c r="D10" s="67" t="s">
        <v>286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35" t="s">
        <v>188</v>
      </c>
      <c r="M10" s="35" t="s">
        <v>188</v>
      </c>
      <c r="N10" s="35" t="s">
        <v>187</v>
      </c>
      <c r="O10" s="85" t="s">
        <v>13</v>
      </c>
      <c r="P10" s="24" t="s">
        <v>189</v>
      </c>
      <c r="Q10" s="74" t="s">
        <v>195</v>
      </c>
      <c r="R10" s="83" t="s">
        <v>140</v>
      </c>
      <c r="S10" s="103"/>
      <c r="T10" s="35"/>
      <c r="U10" s="124" t="str">
        <f t="shared" ref="U10" si="5">D10&amp;" " &amp;E10&amp;" "&amp;K10&amp;","</f>
        <v>del_days_tmp integer ,</v>
      </c>
      <c r="V10" s="124" t="str">
        <f t="shared" si="1"/>
        <v>del_days_tmp integer ,</v>
      </c>
      <c r="W10" s="124" t="str">
        <f t="shared" si="3"/>
        <v>COMMENT ON COLUMN app_env_a.del_days_tmp IS '[経過日数]tmpフォルダ削除';</v>
      </c>
      <c r="X10" s="124" t="str">
        <f t="shared" si="4"/>
        <v>COMMENT ON COLUMN app_env_b.del_days_tmp IS '[経過日数]tmpフォルダ削除';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35" t="s">
        <v>205</v>
      </c>
      <c r="M11" s="35" t="s">
        <v>205</v>
      </c>
      <c r="N11" s="35" t="s">
        <v>205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ref="U11" si="6">D11&amp;" " &amp;E11&amp;" "&amp;K11&amp;","</f>
        <v>update_u_id integer ,</v>
      </c>
      <c r="V11" s="124" t="str">
        <f t="shared" si="1"/>
        <v>update_u_id integer ,</v>
      </c>
      <c r="W11" s="124" t="str">
        <f t="shared" si="3"/>
        <v>COMMENT ON COLUMN app_env_a.update_u_id IS '更新者';</v>
      </c>
      <c r="X11" s="124" t="str">
        <f t="shared" si="4"/>
        <v>COMMENT ON COLUMN app_env_b.update_u_id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8" t="s">
        <v>59</v>
      </c>
      <c r="G12" s="32" t="s">
        <v>14</v>
      </c>
      <c r="H12" s="68"/>
      <c r="I12" s="70"/>
      <c r="J12" s="32"/>
      <c r="K12" s="34"/>
      <c r="L12" s="35" t="s">
        <v>205</v>
      </c>
      <c r="M12" s="35" t="s">
        <v>205</v>
      </c>
      <c r="N12" s="35" t="s">
        <v>205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app_env_a.update_date IS '更新日時';</v>
      </c>
      <c r="X12" s="124" t="str">
        <f t="shared" si="4"/>
        <v>COMMENT ON COLUMN app_env_b.update_date IS '更新日時';</v>
      </c>
    </row>
    <row r="13" spans="1:24">
      <c r="B13" s="38"/>
      <c r="C13" s="39"/>
      <c r="D13" s="39" t="s">
        <v>70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  <row r="15" spans="1:24">
      <c r="C15" s="72" t="s">
        <v>100</v>
      </c>
      <c r="D15" s="72"/>
      <c r="E15" s="72" t="s">
        <v>250</v>
      </c>
      <c r="F15" s="72"/>
      <c r="G15" s="72"/>
      <c r="H15" s="72"/>
    </row>
    <row r="16" spans="1:24">
      <c r="C16" s="30" t="str">
        <f>"GRANT SELECT, INSERT, UPDATE, DELETE ON TABLE "&amp;$D$3&amp;" TO "&amp;$E15&amp;";"</f>
        <v>GRANT SELECT, INSERT, UPDATE, DELETE ON TABLE app_env_a TO kai9tmplpg;</v>
      </c>
    </row>
    <row r="17" spans="3:5">
      <c r="C17" s="30" t="str">
        <f>"GRANT SELECT, INSERT, UPDATE, DELETE ON TABLE "&amp;$D$4&amp;" TO "&amp;$E15&amp;";"</f>
        <v>GRANT SELECT, INSERT, UPDATE, DELETE ON TABLE app_env_b TO kai9tmplpg;</v>
      </c>
    </row>
    <row r="23" spans="3:5">
      <c r="E23" s="71"/>
    </row>
    <row r="24" spans="3:5">
      <c r="E24" s="71"/>
    </row>
    <row r="25" spans="3:5">
      <c r="E25" s="71"/>
    </row>
    <row r="26" spans="3:5">
      <c r="E26" s="7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使い方</vt:lpstr>
      <vt:lpstr>一覧</vt:lpstr>
      <vt:lpstr>初期</vt:lpstr>
      <vt:lpstr>シングル表</vt:lpstr>
      <vt:lpstr>関連表</vt:lpstr>
      <vt:lpstr>SQL</vt:lpstr>
      <vt:lpstr>環境設定</vt:lpstr>
      <vt:lpstr>DBバージョン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2024-06-08T05:42:07Z</cp:lastPrinted>
  <dcterms:created xsi:type="dcterms:W3CDTF">2002-02-23T02:02:23Z</dcterms:created>
  <dcterms:modified xsi:type="dcterms:W3CDTF">2024-11-10T21:19:24Z</dcterms:modified>
</cp:coreProperties>
</file>