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ubjask1/Dropbox/Dimitra/programs/PHcpack/"/>
    </mc:Choice>
  </mc:AlternateContent>
  <bookViews>
    <workbookView xWindow="640" yWindow="1180" windowWidth="28160" windowHeight="15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AZ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C1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C27" i="1"/>
  <c r="C26" i="1"/>
  <c r="C25" i="1"/>
  <c r="C24" i="1"/>
  <c r="C23" i="1"/>
  <c r="C22" i="1"/>
  <c r="C21" i="1"/>
  <c r="C20" i="1"/>
  <c r="D13" i="1"/>
  <c r="D14" i="1"/>
  <c r="D15" i="1"/>
  <c r="D16" i="1"/>
  <c r="E13" i="1"/>
  <c r="E14" i="1"/>
  <c r="E15" i="1"/>
  <c r="E16" i="1"/>
  <c r="F13" i="1"/>
  <c r="F14" i="1"/>
  <c r="F15" i="1"/>
  <c r="F16" i="1"/>
  <c r="G13" i="1"/>
  <c r="G14" i="1"/>
  <c r="G15" i="1"/>
  <c r="G16" i="1"/>
  <c r="H13" i="1"/>
  <c r="H14" i="1"/>
  <c r="H15" i="1"/>
  <c r="H16" i="1"/>
  <c r="I13" i="1"/>
  <c r="I14" i="1"/>
  <c r="I15" i="1"/>
  <c r="I16" i="1"/>
  <c r="J13" i="1"/>
  <c r="J14" i="1"/>
  <c r="J15" i="1"/>
  <c r="J16" i="1"/>
  <c r="K13" i="1"/>
  <c r="K14" i="1"/>
  <c r="K15" i="1"/>
  <c r="K16" i="1"/>
  <c r="L13" i="1"/>
  <c r="L14" i="1"/>
  <c r="L15" i="1"/>
  <c r="L16" i="1"/>
  <c r="M13" i="1"/>
  <c r="M14" i="1"/>
  <c r="M15" i="1"/>
  <c r="M16" i="1"/>
  <c r="N13" i="1"/>
  <c r="N14" i="1"/>
  <c r="N15" i="1"/>
  <c r="N16" i="1"/>
  <c r="O13" i="1"/>
  <c r="O14" i="1"/>
  <c r="O15" i="1"/>
  <c r="O16" i="1"/>
  <c r="P13" i="1"/>
  <c r="P14" i="1"/>
  <c r="P15" i="1"/>
  <c r="P16" i="1"/>
  <c r="Q13" i="1"/>
  <c r="Q14" i="1"/>
  <c r="Q15" i="1"/>
  <c r="Q16" i="1"/>
  <c r="R13" i="1"/>
  <c r="R14" i="1"/>
  <c r="R15" i="1"/>
  <c r="R16" i="1"/>
  <c r="S13" i="1"/>
  <c r="S14" i="1"/>
  <c r="S15" i="1"/>
  <c r="S16" i="1"/>
  <c r="T13" i="1"/>
  <c r="T14" i="1"/>
  <c r="T15" i="1"/>
  <c r="T16" i="1"/>
  <c r="U13" i="1"/>
  <c r="U14" i="1"/>
  <c r="U15" i="1"/>
  <c r="U16" i="1"/>
  <c r="V13" i="1"/>
  <c r="V14" i="1"/>
  <c r="V15" i="1"/>
  <c r="V16" i="1"/>
  <c r="W13" i="1"/>
  <c r="W14" i="1"/>
  <c r="W15" i="1"/>
  <c r="W16" i="1"/>
  <c r="X13" i="1"/>
  <c r="X14" i="1"/>
  <c r="X15" i="1"/>
  <c r="X16" i="1"/>
  <c r="Y13" i="1"/>
  <c r="Y14" i="1"/>
  <c r="Y15" i="1"/>
  <c r="Y16" i="1"/>
  <c r="Z13" i="1"/>
  <c r="Z14" i="1"/>
  <c r="Z15" i="1"/>
  <c r="Z16" i="1"/>
  <c r="AA13" i="1"/>
  <c r="AA14" i="1"/>
  <c r="AA15" i="1"/>
  <c r="AA16" i="1"/>
  <c r="AB13" i="1"/>
  <c r="AB14" i="1"/>
  <c r="AB15" i="1"/>
  <c r="AB16" i="1"/>
  <c r="AC13" i="1"/>
  <c r="AC14" i="1"/>
  <c r="AC15" i="1"/>
  <c r="AC16" i="1"/>
  <c r="AD13" i="1"/>
  <c r="AD14" i="1"/>
  <c r="AD15" i="1"/>
  <c r="AD16" i="1"/>
  <c r="AE13" i="1"/>
  <c r="AE14" i="1"/>
  <c r="AE15" i="1"/>
  <c r="AE16" i="1"/>
  <c r="AF13" i="1"/>
  <c r="AF14" i="1"/>
  <c r="AF15" i="1"/>
  <c r="AF16" i="1"/>
  <c r="AG13" i="1"/>
  <c r="AG14" i="1"/>
  <c r="AG15" i="1"/>
  <c r="AG16" i="1"/>
  <c r="AH13" i="1"/>
  <c r="AH14" i="1"/>
  <c r="AH15" i="1"/>
  <c r="AH16" i="1"/>
  <c r="AI13" i="1"/>
  <c r="AI14" i="1"/>
  <c r="AI15" i="1"/>
  <c r="AI16" i="1"/>
  <c r="AJ13" i="1"/>
  <c r="AJ14" i="1"/>
  <c r="AJ15" i="1"/>
  <c r="AJ16" i="1"/>
  <c r="AK13" i="1"/>
  <c r="AK14" i="1"/>
  <c r="AK15" i="1"/>
  <c r="AK16" i="1"/>
  <c r="AL13" i="1"/>
  <c r="AL14" i="1"/>
  <c r="AL15" i="1"/>
  <c r="AL16" i="1"/>
  <c r="AM13" i="1"/>
  <c r="AM14" i="1"/>
  <c r="AM15" i="1"/>
  <c r="AM16" i="1"/>
  <c r="AN13" i="1"/>
  <c r="AN14" i="1"/>
  <c r="AN15" i="1"/>
  <c r="AN16" i="1"/>
  <c r="AO13" i="1"/>
  <c r="AO14" i="1"/>
  <c r="AO15" i="1"/>
  <c r="AO16" i="1"/>
  <c r="AP13" i="1"/>
  <c r="AP14" i="1"/>
  <c r="AP15" i="1"/>
  <c r="AP16" i="1"/>
  <c r="AQ13" i="1"/>
  <c r="AQ14" i="1"/>
  <c r="AQ15" i="1"/>
  <c r="AQ16" i="1"/>
  <c r="AR13" i="1"/>
  <c r="AR14" i="1"/>
  <c r="AR15" i="1"/>
  <c r="AR16" i="1"/>
  <c r="AS13" i="1"/>
  <c r="AS14" i="1"/>
  <c r="AS15" i="1"/>
  <c r="AS16" i="1"/>
  <c r="AT13" i="1"/>
  <c r="AT14" i="1"/>
  <c r="AT15" i="1"/>
  <c r="AT16" i="1"/>
  <c r="AU13" i="1"/>
  <c r="AU14" i="1"/>
  <c r="AU15" i="1"/>
  <c r="AU16" i="1"/>
  <c r="AV13" i="1"/>
  <c r="AV14" i="1"/>
  <c r="AV15" i="1"/>
  <c r="AV16" i="1"/>
  <c r="AW13" i="1"/>
  <c r="AW14" i="1"/>
  <c r="AW15" i="1"/>
  <c r="AW16" i="1"/>
  <c r="AX13" i="1"/>
  <c r="AX14" i="1"/>
  <c r="AX15" i="1"/>
  <c r="AX16" i="1"/>
  <c r="AY13" i="1"/>
  <c r="AY14" i="1"/>
  <c r="AY15" i="1"/>
  <c r="AY16" i="1"/>
  <c r="C13" i="1"/>
  <c r="C14" i="1"/>
  <c r="C15" i="1"/>
  <c r="C16" i="1"/>
  <c r="AZ29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C11" i="1"/>
</calcChain>
</file>

<file path=xl/sharedStrings.xml><?xml version="1.0" encoding="utf-8"?>
<sst xmlns="http://schemas.openxmlformats.org/spreadsheetml/2006/main" count="17" uniqueCount="17">
  <si>
    <t>p011</t>
  </si>
  <si>
    <t>p111</t>
  </si>
  <si>
    <t>p010</t>
  </si>
  <si>
    <t>p110</t>
  </si>
  <si>
    <t>p001</t>
  </si>
  <si>
    <t>p101</t>
  </si>
  <si>
    <t>p000</t>
  </si>
  <si>
    <t>p100</t>
  </si>
  <si>
    <t>log-likelihood</t>
  </si>
  <si>
    <t>inequality 1</t>
  </si>
  <si>
    <t>inequality 2</t>
  </si>
  <si>
    <t>inequality 3</t>
  </si>
  <si>
    <t>inequality 4</t>
  </si>
  <si>
    <t>1 if all inequalities satisfied</t>
  </si>
  <si>
    <t>Fourier inequalities</t>
  </si>
  <si>
    <t>winner</t>
  </si>
  <si>
    <t>1 if all previous inequalities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</si>
</sst>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11" fontId="2" fillId="0" borderId="0" xfId="0" applyNumberFormat="1" applyFont="1"/>
    <xf numFmtId="0" fontId="2" fillId="0" borderId="0" xfId="0" applyFont="1"/>
    <xf numFmtId="11" fontId="0" fillId="0" borderId="0" xfId="0" applyNumberFormat="1" applyFont="1"/>
    <xf numFmtId="0" fontId="0" fillId="0" borderId="0" xfId="0" applyFont="1"/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tabSelected="1" workbookViewId="0">
      <selection activeCell="A19" sqref="A19"/>
    </sheetView>
  </sheetViews>
  <sheetFormatPr baseColWidth="10" defaultRowHeight="16" x14ac:dyDescent="0.2"/>
  <cols>
    <col min="3" max="3" width="11.83203125" bestFit="1" customWidth="1"/>
    <col min="5" max="5" width="10.83203125" style="9"/>
    <col min="8" max="8" width="10.83203125" style="6"/>
    <col min="11" max="11" width="10.83203125" style="9"/>
    <col min="13" max="13" width="12" style="9" bestFit="1" customWidth="1"/>
    <col min="14" max="14" width="12.5" style="9" bestFit="1" customWidth="1"/>
    <col min="17" max="17" width="10.83203125" style="9"/>
    <col min="19" max="19" width="12" style="4" bestFit="1" customWidth="1"/>
    <col min="24" max="24" width="12" style="9" bestFit="1" customWidth="1"/>
    <col min="48" max="48" width="10.83203125" style="6"/>
  </cols>
  <sheetData>
    <row r="1" spans="1:51" s="2" customFormat="1" x14ac:dyDescent="0.2">
      <c r="C1" s="2">
        <v>0</v>
      </c>
      <c r="D1" s="2">
        <v>1</v>
      </c>
      <c r="E1" s="7"/>
      <c r="J1" s="2">
        <v>2</v>
      </c>
      <c r="K1" s="7">
        <v>3</v>
      </c>
      <c r="L1" s="2">
        <v>4</v>
      </c>
      <c r="M1" s="7">
        <v>5</v>
      </c>
      <c r="N1" s="7">
        <v>6</v>
      </c>
      <c r="O1" s="2">
        <v>7</v>
      </c>
      <c r="P1" s="2">
        <v>8</v>
      </c>
      <c r="Q1" s="7">
        <v>9</v>
      </c>
      <c r="R1" s="2">
        <v>10</v>
      </c>
      <c r="S1" s="10">
        <v>11</v>
      </c>
      <c r="T1" s="2">
        <v>12</v>
      </c>
      <c r="U1" s="2">
        <v>13</v>
      </c>
      <c r="V1" s="2">
        <v>14</v>
      </c>
      <c r="W1" s="2">
        <v>15</v>
      </c>
      <c r="X1" s="7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  <c r="AM1" s="2">
        <v>31</v>
      </c>
      <c r="AN1" s="2">
        <v>32</v>
      </c>
      <c r="AO1" s="2">
        <v>33</v>
      </c>
      <c r="AP1" s="2">
        <v>34</v>
      </c>
      <c r="AQ1" s="2">
        <v>35</v>
      </c>
      <c r="AR1" s="2">
        <v>36</v>
      </c>
      <c r="AS1" s="2">
        <v>37</v>
      </c>
      <c r="AT1" s="2">
        <v>38</v>
      </c>
      <c r="AU1" s="2">
        <v>39</v>
      </c>
      <c r="AV1" s="2">
        <v>40</v>
      </c>
      <c r="AW1" s="2">
        <v>41</v>
      </c>
      <c r="AX1" s="2">
        <v>42</v>
      </c>
      <c r="AY1" s="2">
        <v>43</v>
      </c>
    </row>
    <row r="2" spans="1:51" x14ac:dyDescent="0.2">
      <c r="B2" t="s">
        <v>6</v>
      </c>
      <c r="C2" s="1">
        <v>0.21954330019224799</v>
      </c>
      <c r="D2" s="1">
        <v>0.124708390422132</v>
      </c>
      <c r="E2" s="8">
        <v>0.216170224203758</v>
      </c>
      <c r="F2" s="1">
        <v>0.134797932637997</v>
      </c>
      <c r="G2" s="1">
        <v>0.15426994540990399</v>
      </c>
      <c r="H2" s="5">
        <v>0.224268719602292</v>
      </c>
      <c r="I2" s="1">
        <v>0.10628262649686999</v>
      </c>
      <c r="J2" s="1">
        <v>0.17443166316644401</v>
      </c>
      <c r="K2" s="8">
        <v>0.20803445189735101</v>
      </c>
      <c r="L2" s="1">
        <v>0.19647355160824001</v>
      </c>
      <c r="M2" s="8">
        <v>0.22056598216242901</v>
      </c>
      <c r="N2" s="8">
        <v>0.23299748110830501</v>
      </c>
      <c r="O2" s="1">
        <v>0.15564455308809799</v>
      </c>
      <c r="P2" s="1">
        <v>0.13979848857751101</v>
      </c>
      <c r="Q2" s="8">
        <v>0.21385346692298901</v>
      </c>
      <c r="R2" s="1">
        <v>0.138551732451827</v>
      </c>
      <c r="S2" s="3">
        <v>0.25162268652170899</v>
      </c>
      <c r="T2" s="1">
        <v>0.15925486488715701</v>
      </c>
      <c r="U2" s="1">
        <v>0.110557768924303</v>
      </c>
      <c r="V2" s="1">
        <v>0.12594458438287201</v>
      </c>
      <c r="W2" s="1">
        <v>0.125</v>
      </c>
      <c r="X2" s="8">
        <v>0.23125000000000001</v>
      </c>
      <c r="Y2" s="1">
        <v>0.18426294820717101</v>
      </c>
      <c r="Z2" s="1">
        <v>0.19899244332493701</v>
      </c>
      <c r="AA2" s="1">
        <v>0.109571788413098</v>
      </c>
      <c r="AB2" s="1">
        <v>0.17808219178082199</v>
      </c>
      <c r="AC2" s="1">
        <v>0.15806045340050401</v>
      </c>
      <c r="AD2" s="1">
        <v>0.14961646497539199</v>
      </c>
      <c r="AE2" s="1">
        <v>0.123287671232877</v>
      </c>
      <c r="AF2" s="1">
        <v>0.13602015113305199</v>
      </c>
      <c r="AG2" s="1">
        <v>0.11814723784857201</v>
      </c>
      <c r="AH2" s="1">
        <v>0.13500000000000001</v>
      </c>
      <c r="AI2" s="1">
        <v>0.13895145581787799</v>
      </c>
      <c r="AJ2" s="1">
        <v>0.13917525773195899</v>
      </c>
      <c r="AK2" s="1">
        <v>0.146360759493671</v>
      </c>
      <c r="AL2" s="1">
        <v>0.13790931989924399</v>
      </c>
      <c r="AM2" s="1">
        <v>0.13478291214334201</v>
      </c>
      <c r="AN2" s="1">
        <v>0.12088776656155401</v>
      </c>
      <c r="AO2" s="1">
        <v>0.122166246851385</v>
      </c>
      <c r="AP2" s="1">
        <v>0.123089417482504</v>
      </c>
      <c r="AQ2" s="1">
        <v>0.143041237113402</v>
      </c>
      <c r="AR2" s="1">
        <v>0.154477218940543</v>
      </c>
      <c r="AS2" s="1">
        <v>0.15948275862069</v>
      </c>
      <c r="AT2" s="1">
        <v>0.107087793209779</v>
      </c>
      <c r="AU2" s="1">
        <v>0.12677541784191601</v>
      </c>
      <c r="AV2" s="5">
        <v>0.22120231757960401</v>
      </c>
      <c r="AW2" s="1">
        <v>0.22413793103448301</v>
      </c>
      <c r="AX2" s="1">
        <v>0.200496164559131</v>
      </c>
      <c r="AY2" s="1">
        <v>0.123417721518987</v>
      </c>
    </row>
    <row r="3" spans="1:51" x14ac:dyDescent="0.2">
      <c r="B3" t="s">
        <v>4</v>
      </c>
      <c r="C3" s="1">
        <v>4.5739773743885201E-2</v>
      </c>
      <c r="D3" s="1">
        <v>0.11644907063332501</v>
      </c>
      <c r="E3" s="8">
        <v>6.5622852540831403E-2</v>
      </c>
      <c r="F3" s="1">
        <v>0.110480686888995</v>
      </c>
      <c r="G3" s="1">
        <v>0.155512346233944</v>
      </c>
      <c r="H3" s="5">
        <v>4.7166546601930898E-2</v>
      </c>
      <c r="I3" s="1">
        <v>0.102720888872071</v>
      </c>
      <c r="J3" s="1">
        <v>4.4711913659752897E-2</v>
      </c>
      <c r="K3" s="8">
        <v>4.1965548102649103E-2</v>
      </c>
      <c r="L3" s="1">
        <v>2.2670025151731499E-2</v>
      </c>
      <c r="M3" s="8">
        <v>5.65374827277971E-2</v>
      </c>
      <c r="N3" s="8">
        <v>8.3123425691043695E-2</v>
      </c>
      <c r="O3" s="1">
        <v>0.153309884792344</v>
      </c>
      <c r="P3" s="1">
        <v>0.13979848857751101</v>
      </c>
      <c r="Q3" s="8">
        <v>6.7134760506964403E-2</v>
      </c>
      <c r="R3" s="1">
        <v>0.138551732451827</v>
      </c>
      <c r="S3" s="3">
        <v>6.4498220279298801E-2</v>
      </c>
      <c r="T3" s="1">
        <v>0.15686604191385001</v>
      </c>
      <c r="U3" s="1">
        <v>0.110557768924303</v>
      </c>
      <c r="V3" s="1">
        <v>0.124055415617128</v>
      </c>
      <c r="W3" s="1">
        <v>0.125</v>
      </c>
      <c r="X3" s="8">
        <v>8.3756345177665004E-2</v>
      </c>
      <c r="Y3" s="1">
        <v>6.5737051792828696E-2</v>
      </c>
      <c r="Z3" s="1">
        <v>5.1007556675063001E-2</v>
      </c>
      <c r="AA3" s="1">
        <v>0.109571788413098</v>
      </c>
      <c r="AB3" s="1">
        <v>2.5280898876404501E-2</v>
      </c>
      <c r="AC3" s="1">
        <v>0.15806045340050401</v>
      </c>
      <c r="AD3" s="1">
        <v>0.207212903217735</v>
      </c>
      <c r="AE3" s="1">
        <v>0.120786516853933</v>
      </c>
      <c r="AF3" s="1">
        <v>0.108312342569269</v>
      </c>
      <c r="AG3" s="1">
        <v>9.60283485709853E-2</v>
      </c>
      <c r="AH3" s="1">
        <v>0.109137055837563</v>
      </c>
      <c r="AI3" s="1">
        <v>0.11124364725364699</v>
      </c>
      <c r="AJ3" s="1">
        <v>0.110824742268041</v>
      </c>
      <c r="AK3" s="1">
        <v>0.203703703703704</v>
      </c>
      <c r="AL3" s="1">
        <v>0.112090680100756</v>
      </c>
      <c r="AM3" s="1">
        <v>0.109549581559429</v>
      </c>
      <c r="AN3" s="1">
        <v>9.8255810264642293E-2</v>
      </c>
      <c r="AO3" s="1">
        <v>0.122166246851385</v>
      </c>
      <c r="AP3" s="1">
        <v>0.121243076220267</v>
      </c>
      <c r="AQ3" s="1">
        <v>0.143041237113402</v>
      </c>
      <c r="AR3" s="1">
        <v>0.154477218940543</v>
      </c>
      <c r="AS3" s="1">
        <v>0.15948275862069</v>
      </c>
      <c r="AT3" s="1">
        <v>0.107087793209779</v>
      </c>
      <c r="AU3" s="1">
        <v>5.84633030697084E-2</v>
      </c>
      <c r="AV3" s="5">
        <v>4.5394133152510799E-2</v>
      </c>
      <c r="AW3" s="1">
        <v>2.5862068965517199E-2</v>
      </c>
      <c r="AX3" s="1">
        <v>5.0622109143513401E-2</v>
      </c>
      <c r="AY3" s="1">
        <v>5.5555555555555601E-2</v>
      </c>
    </row>
    <row r="4" spans="1:51" x14ac:dyDescent="0.2">
      <c r="B4" t="s">
        <v>2</v>
      </c>
      <c r="C4" s="1">
        <v>0.17844158645762601</v>
      </c>
      <c r="D4" s="1">
        <v>0.131622377390861</v>
      </c>
      <c r="E4" s="8">
        <v>0.246822194882313</v>
      </c>
      <c r="F4" s="1">
        <v>0.113681940830135</v>
      </c>
      <c r="G4" s="1">
        <v>0.16058474169143899</v>
      </c>
      <c r="H4" s="5">
        <v>0.19591745922041501</v>
      </c>
      <c r="I4" s="1">
        <v>0.14513358117355901</v>
      </c>
      <c r="J4" s="1">
        <v>0.22355322348343101</v>
      </c>
      <c r="K4" s="8">
        <v>0.172636855309347</v>
      </c>
      <c r="L4" s="1">
        <v>0.20151133501215701</v>
      </c>
      <c r="M4" s="8">
        <v>0.28267939089009497</v>
      </c>
      <c r="N4" s="8">
        <v>0.23299748110830501</v>
      </c>
      <c r="O4" s="1">
        <v>0.16286517668682901</v>
      </c>
      <c r="P4" s="1">
        <v>0.17632241813601601</v>
      </c>
      <c r="Q4" s="8">
        <v>0.23838847652226899</v>
      </c>
      <c r="R4" s="1">
        <v>0.17756917434918101</v>
      </c>
      <c r="S4" s="3">
        <v>0.25162268652170899</v>
      </c>
      <c r="T4" s="1">
        <v>0.15925486488715701</v>
      </c>
      <c r="U4" s="1">
        <v>0.139442231075697</v>
      </c>
      <c r="V4" s="1">
        <v>0.12594458438287201</v>
      </c>
      <c r="W4" s="1">
        <v>0.125</v>
      </c>
      <c r="X4" s="8">
        <v>0.23125000000000001</v>
      </c>
      <c r="Y4" s="1">
        <v>0.18426294820717101</v>
      </c>
      <c r="Z4" s="1">
        <v>0.19899244332493701</v>
      </c>
      <c r="AA4" s="1">
        <v>0.140428211586902</v>
      </c>
      <c r="AB4" s="1">
        <v>0.224719101123596</v>
      </c>
      <c r="AC4" s="1">
        <v>0.15806045340050401</v>
      </c>
      <c r="AD4" s="1">
        <v>0.14337186692277401</v>
      </c>
      <c r="AE4" s="1">
        <v>0.12921348314606701</v>
      </c>
      <c r="AF4" s="1">
        <v>0.115869017469373</v>
      </c>
      <c r="AG4" s="1">
        <v>0.128780285325866</v>
      </c>
      <c r="AH4" s="1">
        <v>0.115</v>
      </c>
      <c r="AI4" s="1">
        <v>0.112937712947865</v>
      </c>
      <c r="AJ4" s="1">
        <v>0.11330049261083699</v>
      </c>
      <c r="AK4" s="1">
        <v>0.146360759493671</v>
      </c>
      <c r="AL4" s="1">
        <v>0.112090680100756</v>
      </c>
      <c r="AM4" s="1">
        <v>0.114631778642083</v>
      </c>
      <c r="AN4" s="1">
        <v>0.125925549936869</v>
      </c>
      <c r="AO4" s="1">
        <v>0.127833753148615</v>
      </c>
      <c r="AP4" s="1">
        <v>0.12879975128323901</v>
      </c>
      <c r="AQ4" s="1">
        <v>0.17241379310344801</v>
      </c>
      <c r="AR4" s="1">
        <v>0.16164368786046501</v>
      </c>
      <c r="AS4" s="1">
        <v>0.15695067264574</v>
      </c>
      <c r="AT4" s="1">
        <v>0.14361172268081099</v>
      </c>
      <c r="AU4" s="1">
        <v>0.123224582158084</v>
      </c>
      <c r="AV4" s="5">
        <v>0.17979001154361801</v>
      </c>
      <c r="AW4" s="1">
        <v>0.179372197309417</v>
      </c>
      <c r="AX4" s="1">
        <v>0.200496164559131</v>
      </c>
      <c r="AY4" s="1">
        <v>0.126582278481013</v>
      </c>
    </row>
    <row r="5" spans="1:51" x14ac:dyDescent="0.2">
      <c r="B5" t="s">
        <v>0</v>
      </c>
      <c r="C5" s="1">
        <v>5.6275339606240801E-2</v>
      </c>
      <c r="D5" s="1">
        <v>0.12944053666042901</v>
      </c>
      <c r="E5" s="8">
        <v>9.0275974994206795E-2</v>
      </c>
      <c r="F5" s="1">
        <v>0.14102490080538099</v>
      </c>
      <c r="G5" s="1">
        <v>0.161875826483112</v>
      </c>
      <c r="H5" s="5">
        <v>5.11849404108283E-2</v>
      </c>
      <c r="I5" s="1">
        <v>0.152603024661987</v>
      </c>
      <c r="J5" s="1">
        <v>5.7303199690373001E-2</v>
      </c>
      <c r="K5" s="8">
        <v>7.7363144690653404E-2</v>
      </c>
      <c r="L5" s="1">
        <v>7.9345088144894799E-2</v>
      </c>
      <c r="M5" s="8">
        <v>7.2458957770854704E-2</v>
      </c>
      <c r="N5" s="8">
        <v>8.3123425691043695E-2</v>
      </c>
      <c r="O5" s="1">
        <v>0.16042219903573199</v>
      </c>
      <c r="P5" s="1">
        <v>0.17632241813601601</v>
      </c>
      <c r="Q5" s="8">
        <v>9.1669770106244802E-2</v>
      </c>
      <c r="R5" s="1">
        <v>0.17756917434918101</v>
      </c>
      <c r="S5" s="3">
        <v>6.4498220279298801E-2</v>
      </c>
      <c r="T5" s="1">
        <v>0.15686604191385001</v>
      </c>
      <c r="U5" s="1">
        <v>0.139442231075697</v>
      </c>
      <c r="V5" s="1">
        <v>0.124055415617128</v>
      </c>
      <c r="W5" s="1">
        <v>0.125</v>
      </c>
      <c r="X5" s="8">
        <v>8.3756345177665004E-2</v>
      </c>
      <c r="Y5" s="1">
        <v>6.5737051792828696E-2</v>
      </c>
      <c r="Z5" s="1">
        <v>5.1007556675063001E-2</v>
      </c>
      <c r="AA5" s="1">
        <v>0.140428211586902</v>
      </c>
      <c r="AB5" s="1">
        <v>7.1917808219178106E-2</v>
      </c>
      <c r="AC5" s="1">
        <v>0.15806045340050401</v>
      </c>
      <c r="AD5" s="1">
        <v>0.20096830516511699</v>
      </c>
      <c r="AE5" s="1">
        <v>0.12671232876712299</v>
      </c>
      <c r="AF5" s="1">
        <v>0.13979848866498701</v>
      </c>
      <c r="AG5" s="1">
        <v>0.15844316003575701</v>
      </c>
      <c r="AH5" s="1">
        <v>0.140862944162437</v>
      </c>
      <c r="AI5" s="1">
        <v>0.13686718398061001</v>
      </c>
      <c r="AJ5" s="1">
        <v>0.13669950738916301</v>
      </c>
      <c r="AK5" s="1">
        <v>0.203703703703704</v>
      </c>
      <c r="AL5" s="1">
        <v>0.13790931989924399</v>
      </c>
      <c r="AM5" s="1">
        <v>0.14103572765514699</v>
      </c>
      <c r="AN5" s="1">
        <v>0.154930873236934</v>
      </c>
      <c r="AO5" s="1">
        <v>0.127833753148615</v>
      </c>
      <c r="AP5" s="1">
        <v>0.12686775501399</v>
      </c>
      <c r="AQ5" s="1">
        <v>0.17241379310344801</v>
      </c>
      <c r="AR5" s="1">
        <v>0.16164368786046501</v>
      </c>
      <c r="AS5" s="1">
        <v>0.15695067264574</v>
      </c>
      <c r="AT5" s="1">
        <v>0.14361172268081099</v>
      </c>
      <c r="AU5" s="1">
        <v>0.19153669693029199</v>
      </c>
      <c r="AV5" s="5">
        <v>5.5850085157281501E-2</v>
      </c>
      <c r="AW5" s="1">
        <v>7.0627802690582997E-2</v>
      </c>
      <c r="AX5" s="1">
        <v>5.0622109143513401E-2</v>
      </c>
      <c r="AY5" s="1">
        <v>0.194444444444444</v>
      </c>
    </row>
    <row r="6" spans="1:51" x14ac:dyDescent="0.2">
      <c r="B6" t="s">
        <v>7</v>
      </c>
      <c r="C6" s="1">
        <v>0.21954330019224799</v>
      </c>
      <c r="D6" s="1">
        <v>0.12860523583556299</v>
      </c>
      <c r="E6" s="8">
        <v>0.15287400630599601</v>
      </c>
      <c r="F6" s="1">
        <v>0.141192770186442</v>
      </c>
      <c r="G6" s="1">
        <v>9.4246898256857906E-2</v>
      </c>
      <c r="H6" s="5">
        <v>0.20051581603469501</v>
      </c>
      <c r="I6" s="1">
        <v>0.116919691249656</v>
      </c>
      <c r="J6" s="1">
        <v>0.17443166316644401</v>
      </c>
      <c r="K6" s="8">
        <v>0.23468886558053401</v>
      </c>
      <c r="L6" s="1">
        <v>0.19647355160824001</v>
      </c>
      <c r="M6" s="8">
        <v>0.12829734410458801</v>
      </c>
      <c r="N6" s="8">
        <v>0.16498740554086</v>
      </c>
      <c r="O6" s="1">
        <v>9.3313310993482099E-2</v>
      </c>
      <c r="P6" s="1">
        <v>7.9345088142664597E-2</v>
      </c>
      <c r="Q6" s="8">
        <v>0.158330229893755</v>
      </c>
      <c r="R6" s="1">
        <v>8.0591844374369503E-2</v>
      </c>
      <c r="S6" s="3">
        <v>0.146362200128165</v>
      </c>
      <c r="T6" s="1">
        <v>9.1244789320406805E-2</v>
      </c>
      <c r="U6" s="1">
        <v>0.107876712328767</v>
      </c>
      <c r="V6" s="1">
        <v>0.124055415617128</v>
      </c>
      <c r="W6" s="1">
        <v>0.125</v>
      </c>
      <c r="X6" s="8">
        <v>0.166243654822335</v>
      </c>
      <c r="Y6" s="1">
        <v>0.224315068493151</v>
      </c>
      <c r="Z6" s="1">
        <v>0.19899244332493701</v>
      </c>
      <c r="AA6" s="1">
        <v>0.109571788413098</v>
      </c>
      <c r="AB6" s="1">
        <v>0.17808219178082199</v>
      </c>
      <c r="AC6" s="1">
        <v>9.19395465994962E-2</v>
      </c>
      <c r="AD6" s="1">
        <v>0.10038353502460801</v>
      </c>
      <c r="AE6" s="1">
        <v>0.12671232876712299</v>
      </c>
      <c r="AF6" s="1">
        <v>0.13979848866498701</v>
      </c>
      <c r="AG6" s="1">
        <v>0.123628295274537</v>
      </c>
      <c r="AH6" s="1">
        <v>0.140862944162437</v>
      </c>
      <c r="AI6" s="1">
        <v>0.13686718398061001</v>
      </c>
      <c r="AJ6" s="1">
        <v>0.13669950738916301</v>
      </c>
      <c r="AK6" s="1">
        <v>0.103639240506329</v>
      </c>
      <c r="AL6" s="1">
        <v>0.13790931989924399</v>
      </c>
      <c r="AM6" s="1">
        <v>0.14103572765514699</v>
      </c>
      <c r="AN6" s="1">
        <v>0.12088776656155401</v>
      </c>
      <c r="AO6" s="1">
        <v>0.127833753148615</v>
      </c>
      <c r="AP6" s="1">
        <v>0.12686775501399</v>
      </c>
      <c r="AQ6" s="1">
        <v>7.7586206896551699E-2</v>
      </c>
      <c r="AR6" s="1">
        <v>9.4023818436764398E-2</v>
      </c>
      <c r="AS6" s="1">
        <v>9.0517241379310304E-2</v>
      </c>
      <c r="AT6" s="1">
        <v>0.11205578361641801</v>
      </c>
      <c r="AU6" s="1">
        <v>0.118647825436913</v>
      </c>
      <c r="AV6" s="5">
        <v>0.21788428281046099</v>
      </c>
      <c r="AW6" s="1">
        <v>0.22413793103448301</v>
      </c>
      <c r="AX6" s="1">
        <v>0.197488722090744</v>
      </c>
      <c r="AY6" s="1">
        <v>0.123417721518987</v>
      </c>
    </row>
    <row r="7" spans="1:51" x14ac:dyDescent="0.2">
      <c r="B7" t="s">
        <v>5</v>
      </c>
      <c r="C7" s="1">
        <v>4.5739773743885201E-2</v>
      </c>
      <c r="D7" s="1">
        <v>0.131450107369288</v>
      </c>
      <c r="E7" s="8">
        <v>1.1972505965993099E-2</v>
      </c>
      <c r="F7" s="1">
        <v>0.11377063666699699</v>
      </c>
      <c r="G7" s="1">
        <v>9.3466441555424301E-2</v>
      </c>
      <c r="H7" s="5">
        <v>5.0426893923831602E-2</v>
      </c>
      <c r="I7" s="1">
        <v>0.112316813182116</v>
      </c>
      <c r="J7" s="1">
        <v>4.4711913659752897E-2</v>
      </c>
      <c r="K7" s="8">
        <v>1.5311134419465799E-2</v>
      </c>
      <c r="L7" s="1">
        <v>2.2670025151731499E-2</v>
      </c>
      <c r="M7" s="8">
        <v>3.28863445203934E-2</v>
      </c>
      <c r="N7" s="8">
        <v>1.8891687657409201E-2</v>
      </c>
      <c r="O7" s="1">
        <v>9.4734325881698403E-2</v>
      </c>
      <c r="P7" s="1">
        <v>7.9345088142664597E-2</v>
      </c>
      <c r="Q7" s="8">
        <v>1.16115234777311E-2</v>
      </c>
      <c r="R7" s="1">
        <v>8.0591844374369503E-2</v>
      </c>
      <c r="S7" s="3">
        <v>3.7516893070827201E-2</v>
      </c>
      <c r="T7" s="1">
        <v>9.2634303878585594E-2</v>
      </c>
      <c r="U7" s="1">
        <v>0.107876712328767</v>
      </c>
      <c r="V7" s="1">
        <v>0.12594458438287201</v>
      </c>
      <c r="W7" s="1">
        <v>0.125</v>
      </c>
      <c r="X7" s="8">
        <v>1.8749999999999999E-2</v>
      </c>
      <c r="Y7" s="1">
        <v>2.56849315068493E-2</v>
      </c>
      <c r="Z7" s="1">
        <v>5.1007556675063001E-2</v>
      </c>
      <c r="AA7" s="1">
        <v>0.109571788413098</v>
      </c>
      <c r="AB7" s="1">
        <v>2.5280898876404501E-2</v>
      </c>
      <c r="AC7" s="1">
        <v>9.19395465994962E-2</v>
      </c>
      <c r="AD7" s="1">
        <v>4.2787096782265201E-2</v>
      </c>
      <c r="AE7" s="1">
        <v>0.12921348314606701</v>
      </c>
      <c r="AF7" s="1">
        <v>0.115869017469373</v>
      </c>
      <c r="AG7" s="1">
        <v>0.10048327195829899</v>
      </c>
      <c r="AH7" s="1">
        <v>0.115</v>
      </c>
      <c r="AI7" s="1">
        <v>0.112937712947865</v>
      </c>
      <c r="AJ7" s="1">
        <v>0.11330049261083699</v>
      </c>
      <c r="AK7" s="1">
        <v>4.6296296296296301E-2</v>
      </c>
      <c r="AL7" s="1">
        <v>0.112090680100756</v>
      </c>
      <c r="AM7" s="1">
        <v>0.114631778642083</v>
      </c>
      <c r="AN7" s="1">
        <v>9.8255810264642293E-2</v>
      </c>
      <c r="AO7" s="1">
        <v>0.127833753148615</v>
      </c>
      <c r="AP7" s="1">
        <v>0.12879975128323901</v>
      </c>
      <c r="AQ7" s="1">
        <v>7.7586206896551699E-2</v>
      </c>
      <c r="AR7" s="1">
        <v>9.4023818436764398E-2</v>
      </c>
      <c r="AS7" s="1">
        <v>9.0517241379310304E-2</v>
      </c>
      <c r="AT7" s="1">
        <v>0.11205578361641801</v>
      </c>
      <c r="AU7" s="1">
        <v>5.0335710664704499E-2</v>
      </c>
      <c r="AV7" s="5">
        <v>4.6085414358633899E-2</v>
      </c>
      <c r="AW7" s="1">
        <v>2.5862068965517199E-2</v>
      </c>
      <c r="AX7" s="1">
        <v>5.1393004206612601E-2</v>
      </c>
      <c r="AY7" s="1">
        <v>5.5555555555555601E-2</v>
      </c>
    </row>
    <row r="8" spans="1:51" x14ac:dyDescent="0.2">
      <c r="B8" t="s">
        <v>3</v>
      </c>
      <c r="C8" s="1">
        <v>0.17844158645762601</v>
      </c>
      <c r="D8" s="1">
        <v>0.114427834794963</v>
      </c>
      <c r="E8" s="8">
        <v>0.18042889439787699</v>
      </c>
      <c r="F8" s="1">
        <v>0.11040502768727301</v>
      </c>
      <c r="G8" s="1">
        <v>9.0397969516866294E-2</v>
      </c>
      <c r="H8" s="5">
        <v>0.17527665772216899</v>
      </c>
      <c r="I8" s="1">
        <v>0.1289442607645</v>
      </c>
      <c r="J8" s="1">
        <v>0.22355322348343101</v>
      </c>
      <c r="K8" s="8">
        <v>0.19929126899253</v>
      </c>
      <c r="L8" s="1">
        <v>0.20151133501215701</v>
      </c>
      <c r="M8" s="8">
        <v>0.16442705600544999</v>
      </c>
      <c r="N8" s="8">
        <v>0.16498740554086</v>
      </c>
      <c r="O8" s="1">
        <v>8.9176267648709007E-2</v>
      </c>
      <c r="P8" s="1">
        <v>0.104534005036195</v>
      </c>
      <c r="Q8" s="8">
        <v>0.18286523949303601</v>
      </c>
      <c r="R8" s="1">
        <v>0.10328724882462301</v>
      </c>
      <c r="S8" s="3">
        <v>0.146362200128165</v>
      </c>
      <c r="T8" s="1">
        <v>9.1244789320406805E-2</v>
      </c>
      <c r="U8" s="1">
        <v>0.142123287671233</v>
      </c>
      <c r="V8" s="1">
        <v>0.124055415617128</v>
      </c>
      <c r="W8" s="1">
        <v>0.125</v>
      </c>
      <c r="X8" s="8">
        <v>0.166243654822335</v>
      </c>
      <c r="Y8" s="1">
        <v>0.224315068493151</v>
      </c>
      <c r="Z8" s="1">
        <v>0.19899244332493701</v>
      </c>
      <c r="AA8" s="1">
        <v>0.140428211586902</v>
      </c>
      <c r="AB8" s="1">
        <v>0.224719101123596</v>
      </c>
      <c r="AC8" s="1">
        <v>9.19395465994962E-2</v>
      </c>
      <c r="AD8" s="1">
        <v>0.106628133077226</v>
      </c>
      <c r="AE8" s="1">
        <v>0.120786516853933</v>
      </c>
      <c r="AF8" s="1">
        <v>0.108312342569269</v>
      </c>
      <c r="AG8" s="1">
        <v>0.123070814547872</v>
      </c>
      <c r="AH8" s="1">
        <v>0.109137055837563</v>
      </c>
      <c r="AI8" s="1">
        <v>0.11124364725364699</v>
      </c>
      <c r="AJ8" s="1">
        <v>0.110824742268041</v>
      </c>
      <c r="AK8" s="1">
        <v>0.103639240506329</v>
      </c>
      <c r="AL8" s="1">
        <v>0.112090680100756</v>
      </c>
      <c r="AM8" s="1">
        <v>0.109549581559429</v>
      </c>
      <c r="AN8" s="1">
        <v>0.125925549936869</v>
      </c>
      <c r="AO8" s="1">
        <v>0.122166246851385</v>
      </c>
      <c r="AP8" s="1">
        <v>0.121243076220267</v>
      </c>
      <c r="AQ8" s="1">
        <v>0.106958762886598</v>
      </c>
      <c r="AR8" s="1">
        <v>8.9855274762228002E-2</v>
      </c>
      <c r="AS8" s="1">
        <v>9.3049327354260095E-2</v>
      </c>
      <c r="AT8" s="1">
        <v>0.13724470049299201</v>
      </c>
      <c r="AU8" s="1">
        <v>0.13135217456308701</v>
      </c>
      <c r="AV8" s="5">
        <v>0.17709316136616601</v>
      </c>
      <c r="AW8" s="1">
        <v>0.179372197309417</v>
      </c>
      <c r="AX8" s="1">
        <v>0.197488722090744</v>
      </c>
      <c r="AY8" s="1">
        <v>0.126582278481013</v>
      </c>
    </row>
    <row r="9" spans="1:51" x14ac:dyDescent="0.2">
      <c r="B9" t="s">
        <v>1</v>
      </c>
      <c r="C9" s="1">
        <v>5.6275339606240801E-2</v>
      </c>
      <c r="D9" s="1">
        <v>0.12329644689343899</v>
      </c>
      <c r="E9" s="8">
        <v>3.5833346709024001E-2</v>
      </c>
      <c r="F9" s="1">
        <v>0.13464610429678001</v>
      </c>
      <c r="G9" s="1">
        <v>8.9645830852452202E-2</v>
      </c>
      <c r="H9" s="5">
        <v>5.5242966483837599E-2</v>
      </c>
      <c r="I9" s="1">
        <v>0.13507911359923999</v>
      </c>
      <c r="J9" s="1">
        <v>5.7303199690373001E-2</v>
      </c>
      <c r="K9" s="8">
        <v>5.0708731007470198E-2</v>
      </c>
      <c r="L9" s="1">
        <v>7.9345088144894799E-2</v>
      </c>
      <c r="M9" s="8">
        <v>4.2147441544021301E-2</v>
      </c>
      <c r="N9" s="8">
        <v>1.8891687657409201E-2</v>
      </c>
      <c r="O9" s="1">
        <v>9.0534281876614206E-2</v>
      </c>
      <c r="P9" s="1">
        <v>0.104534005036195</v>
      </c>
      <c r="Q9" s="8">
        <v>3.6146533077011503E-2</v>
      </c>
      <c r="R9" s="1">
        <v>0.10328724882462301</v>
      </c>
      <c r="S9" s="3">
        <v>3.7516893070827201E-2</v>
      </c>
      <c r="T9" s="1">
        <v>9.2634303878585594E-2</v>
      </c>
      <c r="U9" s="1">
        <v>0.142123287671233</v>
      </c>
      <c r="V9" s="1">
        <v>0.12594458438287201</v>
      </c>
      <c r="W9" s="1">
        <v>0.125</v>
      </c>
      <c r="X9" s="8">
        <v>1.8749999999999999E-2</v>
      </c>
      <c r="Y9" s="1">
        <v>2.56849315068493E-2</v>
      </c>
      <c r="Z9" s="1">
        <v>5.1007556675063001E-2</v>
      </c>
      <c r="AA9" s="1">
        <v>0.140428211586902</v>
      </c>
      <c r="AB9" s="1">
        <v>7.1917808219178106E-2</v>
      </c>
      <c r="AC9" s="1">
        <v>9.19395465994962E-2</v>
      </c>
      <c r="AD9" s="1">
        <v>4.9031694834882802E-2</v>
      </c>
      <c r="AE9" s="1">
        <v>0.123287671232877</v>
      </c>
      <c r="AF9" s="1">
        <v>0.13602015113305199</v>
      </c>
      <c r="AG9" s="1">
        <v>0.15141858643811201</v>
      </c>
      <c r="AH9" s="1">
        <v>0.13500000000000001</v>
      </c>
      <c r="AI9" s="1">
        <v>0.13895145581787799</v>
      </c>
      <c r="AJ9" s="1">
        <v>0.13917525773195899</v>
      </c>
      <c r="AK9" s="1">
        <v>4.6296296296296301E-2</v>
      </c>
      <c r="AL9" s="1">
        <v>0.13790931989924399</v>
      </c>
      <c r="AM9" s="1">
        <v>0.13478291214334201</v>
      </c>
      <c r="AN9" s="1">
        <v>0.154930873236934</v>
      </c>
      <c r="AO9" s="1">
        <v>0.122166246851385</v>
      </c>
      <c r="AP9" s="1">
        <v>0.123089417482504</v>
      </c>
      <c r="AQ9" s="1">
        <v>0.106958762886598</v>
      </c>
      <c r="AR9" s="1">
        <v>8.9855274762228002E-2</v>
      </c>
      <c r="AS9" s="1">
        <v>9.3049327354260095E-2</v>
      </c>
      <c r="AT9" s="1">
        <v>0.13724470049299201</v>
      </c>
      <c r="AU9" s="1">
        <v>0.19966428933529501</v>
      </c>
      <c r="AV9" s="5">
        <v>5.6700594067536497E-2</v>
      </c>
      <c r="AW9" s="1">
        <v>7.0627802690582997E-2</v>
      </c>
      <c r="AX9" s="1">
        <v>5.1393004206612601E-2</v>
      </c>
      <c r="AY9" s="1">
        <v>0.194444444444444</v>
      </c>
    </row>
    <row r="11" spans="1:51" x14ac:dyDescent="0.2">
      <c r="A11" t="s">
        <v>8</v>
      </c>
      <c r="B11" s="1"/>
      <c r="C11" s="1">
        <f>100*LN(C2)+11*LN(C3)+85*LN(C4)+55*LN(C5)+56*LN(C6)+7*LN(C7)+75*LN(C8)+8*LN(C9)</f>
        <v>-749.09573574419085</v>
      </c>
      <c r="D11" s="1">
        <f t="shared" ref="D11:AY11" si="0">100*LN(D2)+11*LN(D3)+85*LN(D4)+55*LN(D5)+56*LN(D6)+7*LN(D7)+75*LN(D8)+8*LN(D9)</f>
        <v>-825.03638847367949</v>
      </c>
      <c r="E11" s="8">
        <f t="shared" si="0"/>
        <v>-725.53637283750754</v>
      </c>
      <c r="F11" s="1">
        <f t="shared" si="0"/>
        <v>-823.33778947098097</v>
      </c>
      <c r="G11" s="1">
        <f t="shared" si="0"/>
        <v>-811.40080719760954</v>
      </c>
      <c r="H11" s="5">
        <f t="shared" si="0"/>
        <v>-749.78533947812809</v>
      </c>
      <c r="I11" s="1">
        <f t="shared" si="0"/>
        <v>-821.79170143203805</v>
      </c>
      <c r="J11" s="1">
        <f t="shared" si="0"/>
        <v>-748.18498942706037</v>
      </c>
      <c r="K11" s="8">
        <f t="shared" si="0"/>
        <v>-737.20488462368053</v>
      </c>
      <c r="L11" s="1">
        <f t="shared" si="0"/>
        <v>-737.95260720785882</v>
      </c>
      <c r="M11" s="8">
        <f t="shared" si="0"/>
        <v>-734.13300778560415</v>
      </c>
      <c r="N11" s="8">
        <f t="shared" si="0"/>
        <v>-729.24749114788608</v>
      </c>
      <c r="O11" s="1">
        <f t="shared" si="0"/>
        <v>-811.37295133075668</v>
      </c>
      <c r="P11" s="1">
        <f t="shared" si="0"/>
        <v>-808.43308447980212</v>
      </c>
      <c r="Q11" s="8">
        <f t="shared" si="0"/>
        <v>-725.6506983661028</v>
      </c>
      <c r="R11" s="1">
        <f t="shared" si="0"/>
        <v>-808.45465595749761</v>
      </c>
      <c r="S11" s="3">
        <f t="shared" si="0"/>
        <v>-737.16466203450079</v>
      </c>
      <c r="T11" s="1">
        <f t="shared" si="0"/>
        <v>-811.47497518544208</v>
      </c>
      <c r="U11" s="1">
        <f t="shared" si="0"/>
        <v>-822.48506613533561</v>
      </c>
      <c r="V11" s="1">
        <f t="shared" si="0"/>
        <v>-825.52695692641998</v>
      </c>
      <c r="W11" s="1">
        <f t="shared" si="0"/>
        <v>-825.53829204689487</v>
      </c>
      <c r="X11" s="8">
        <f t="shared" si="0"/>
        <v>-729.25882626646944</v>
      </c>
      <c r="Y11" s="1">
        <f t="shared" si="0"/>
        <v>-743.29947288697338</v>
      </c>
      <c r="Z11" s="1">
        <f t="shared" si="0"/>
        <v>-751.21664377547938</v>
      </c>
      <c r="AA11" s="1">
        <f t="shared" si="0"/>
        <v>-822.50663769847654</v>
      </c>
      <c r="AB11" s="1">
        <f t="shared" si="0"/>
        <v>-740.07351517326333</v>
      </c>
      <c r="AC11" s="1">
        <f t="shared" si="0"/>
        <v>-811.48631030591594</v>
      </c>
      <c r="AD11" s="1">
        <f t="shared" si="0"/>
        <v>-803.42613135945908</v>
      </c>
      <c r="AE11" s="1">
        <f t="shared" si="0"/>
        <v>-825.41660070500325</v>
      </c>
      <c r="AF11" s="1">
        <f t="shared" si="0"/>
        <v>-823.29569280339001</v>
      </c>
      <c r="AG11" s="1">
        <f t="shared" si="0"/>
        <v>-820.28370581393563</v>
      </c>
      <c r="AH11" s="1">
        <f t="shared" si="0"/>
        <v>-823.30702779418937</v>
      </c>
      <c r="AI11" s="1">
        <f t="shared" si="0"/>
        <v>-823.40604889513168</v>
      </c>
      <c r="AJ11" s="1">
        <f t="shared" si="0"/>
        <v>-823.39771652696686</v>
      </c>
      <c r="AK11" s="1">
        <f t="shared" si="0"/>
        <v>-803.56913941741016</v>
      </c>
      <c r="AL11" s="1">
        <f t="shared" si="0"/>
        <v>-823.41738401560633</v>
      </c>
      <c r="AM11" s="1">
        <f t="shared" si="0"/>
        <v>-823.31536016235327</v>
      </c>
      <c r="AN11" s="1">
        <f t="shared" si="0"/>
        <v>-820.38572966718868</v>
      </c>
      <c r="AO11" s="1">
        <f t="shared" si="0"/>
        <v>-825.43626819364272</v>
      </c>
      <c r="AP11" s="1">
        <f t="shared" si="0"/>
        <v>-825.42493307316795</v>
      </c>
      <c r="AQ11" s="1">
        <f t="shared" si="0"/>
        <v>-808.5351082476094</v>
      </c>
      <c r="AR11" s="1">
        <f t="shared" si="0"/>
        <v>-811.38428645266379</v>
      </c>
      <c r="AS11" s="1">
        <f t="shared" si="0"/>
        <v>-811.4647387427749</v>
      </c>
      <c r="AT11" s="1">
        <f t="shared" si="0"/>
        <v>-822.40461384522439</v>
      </c>
      <c r="AU11" s="1">
        <f t="shared" si="0"/>
        <v>-812.05444361882189</v>
      </c>
      <c r="AV11" s="5">
        <f t="shared" si="0"/>
        <v>-749.08440061129852</v>
      </c>
      <c r="AW11" s="1">
        <f t="shared" si="0"/>
        <v>-740.98426149039324</v>
      </c>
      <c r="AX11" s="1">
        <f t="shared" si="0"/>
        <v>-751.20530865500382</v>
      </c>
      <c r="AY11" s="1">
        <f t="shared" si="0"/>
        <v>-812.27425541339085</v>
      </c>
    </row>
    <row r="12" spans="1:51" x14ac:dyDescent="0.2">
      <c r="D12" s="1"/>
      <c r="V12" s="1"/>
      <c r="AJ12" s="1"/>
    </row>
    <row r="13" spans="1:51" x14ac:dyDescent="0.2">
      <c r="A13" t="s">
        <v>9</v>
      </c>
      <c r="C13">
        <f>-(C4*C6+C5*C6+C4*C7+C5*C7-C2*C8-C3*C8-C2*C9-C3*C9)</f>
        <v>5.6378512969246231E-18</v>
      </c>
      <c r="D13">
        <f t="shared" ref="D13:AY13" si="1">-(D4*D6+D5*D6+D4*D7+D5*D7-D2*D8-D3*D8-D2*D9-D3*D9)</f>
        <v>-1.0561821508459451E-2</v>
      </c>
      <c r="E13" s="9">
        <f t="shared" si="1"/>
        <v>5.3717447077790553E-3</v>
      </c>
      <c r="F13">
        <f t="shared" si="1"/>
        <v>-4.8351207256952695E-3</v>
      </c>
      <c r="G13">
        <f t="shared" si="1"/>
        <v>-4.7557691351361123E-3</v>
      </c>
      <c r="H13" s="6">
        <f t="shared" si="1"/>
        <v>5.6260976093579999E-4</v>
      </c>
      <c r="I13">
        <f t="shared" si="1"/>
        <v>-1.3070285381529306E-2</v>
      </c>
      <c r="J13">
        <f t="shared" si="1"/>
        <v>3.0357660829594124E-18</v>
      </c>
      <c r="K13" s="9">
        <f t="shared" si="1"/>
        <v>2.0383000842727483E-17</v>
      </c>
      <c r="L13">
        <f t="shared" si="1"/>
        <v>1.3010426069826053E-18</v>
      </c>
      <c r="M13" s="9">
        <f t="shared" si="1"/>
        <v>1.9559423091591865E-11</v>
      </c>
      <c r="N13" s="9">
        <f t="shared" si="1"/>
        <v>-1.7347234759768071E-18</v>
      </c>
      <c r="O13">
        <f t="shared" si="1"/>
        <v>-5.271055226424624E-3</v>
      </c>
      <c r="P13">
        <f t="shared" si="1"/>
        <v>2.4935124019361266E-3</v>
      </c>
      <c r="Q13" s="9">
        <f t="shared" si="1"/>
        <v>5.4490526139817103E-3</v>
      </c>
      <c r="R13">
        <f t="shared" si="1"/>
        <v>-1.214306433183765E-16</v>
      </c>
      <c r="S13" s="4">
        <f t="shared" si="1"/>
        <v>8.6736173798840355E-19</v>
      </c>
      <c r="T13">
        <f t="shared" si="1"/>
        <v>-5.2041704279304213E-18</v>
      </c>
      <c r="U13">
        <f t="shared" si="1"/>
        <v>2.6810565955359966E-3</v>
      </c>
      <c r="V13">
        <f t="shared" si="1"/>
        <v>-5.2041704279304213E-18</v>
      </c>
      <c r="W13">
        <f t="shared" si="1"/>
        <v>0</v>
      </c>
      <c r="X13" s="9">
        <f t="shared" si="1"/>
        <v>4.5536491244391186E-18</v>
      </c>
      <c r="Y13">
        <f t="shared" si="1"/>
        <v>4.5536491244391186E-18</v>
      </c>
      <c r="Z13">
        <f t="shared" si="1"/>
        <v>3.903127820947816E-18</v>
      </c>
      <c r="AA13">
        <f t="shared" si="1"/>
        <v>-3.4694469519536142E-18</v>
      </c>
      <c r="AB13">
        <f t="shared" si="1"/>
        <v>-2.6020852139652106E-18</v>
      </c>
      <c r="AC13">
        <f t="shared" si="1"/>
        <v>-3.4694469519536142E-18</v>
      </c>
      <c r="AD13">
        <f t="shared" si="1"/>
        <v>6.2445980526178602E-3</v>
      </c>
      <c r="AE13">
        <f t="shared" si="1"/>
        <v>-5.9258119131899989E-3</v>
      </c>
      <c r="AF13">
        <f t="shared" si="1"/>
        <v>-5.6675062141682848E-3</v>
      </c>
      <c r="AG13">
        <f t="shared" si="1"/>
        <v>-5.5811680638820291E-3</v>
      </c>
      <c r="AH13">
        <f t="shared" si="1"/>
        <v>-5.8629441624369998E-3</v>
      </c>
      <c r="AI13">
        <f t="shared" si="1"/>
        <v>1.9510307152497894E-4</v>
      </c>
      <c r="AJ13">
        <f t="shared" si="1"/>
        <v>-8.6736173798840355E-18</v>
      </c>
      <c r="AK13">
        <f t="shared" si="1"/>
        <v>3.4694469519536142E-18</v>
      </c>
      <c r="AL13">
        <f t="shared" si="1"/>
        <v>-1.7347234759768071E-18</v>
      </c>
      <c r="AM13">
        <f t="shared" si="1"/>
        <v>-5.6675062972294955E-3</v>
      </c>
      <c r="AN13">
        <f t="shared" si="1"/>
        <v>3.4694469519536142E-18</v>
      </c>
      <c r="AO13">
        <f t="shared" si="1"/>
        <v>-5.6675062972300072E-3</v>
      </c>
      <c r="AP13">
        <f t="shared" si="1"/>
        <v>-5.6675062972289959E-3</v>
      </c>
      <c r="AQ13">
        <f t="shared" si="1"/>
        <v>7.6903261594985263E-3</v>
      </c>
      <c r="AR13">
        <f t="shared" si="1"/>
        <v>-5.2710552257361435E-3</v>
      </c>
      <c r="AS13">
        <f t="shared" si="1"/>
        <v>2.5320859749498673E-3</v>
      </c>
      <c r="AT13">
        <f t="shared" si="1"/>
        <v>-5.5811680638816197E-3</v>
      </c>
      <c r="AU13">
        <f t="shared" si="1"/>
        <v>8.1275924050032925E-3</v>
      </c>
      <c r="AV13" s="6">
        <f t="shared" si="1"/>
        <v>1.2674043492448637E-4</v>
      </c>
      <c r="AW13">
        <f t="shared" si="1"/>
        <v>-2.3852447794681098E-18</v>
      </c>
      <c r="AX13">
        <f t="shared" si="1"/>
        <v>0</v>
      </c>
      <c r="AY13">
        <f t="shared" si="1"/>
        <v>-1.7347234759768071E-18</v>
      </c>
    </row>
    <row r="14" spans="1:51" x14ac:dyDescent="0.2">
      <c r="A14" t="s">
        <v>10</v>
      </c>
      <c r="C14">
        <f>-(C3*C4-C2*C5-C2*C6+C3*C7+C4*C8+C7*C8-C5*C9-C6*C9)</f>
        <v>2.5818639798488793E-2</v>
      </c>
      <c r="D14">
        <f t="shared" ref="D14:AY14" si="2">-(D3*D4-D2*D5-D2*D6+D3*D7+D4*D8+D7*D8-D5*D9-D6*D9)</f>
        <v>3.2592386430856796E-3</v>
      </c>
      <c r="E14" s="9">
        <f t="shared" si="2"/>
        <v>-2.4022246871788821E-3</v>
      </c>
      <c r="F14">
        <f t="shared" si="2"/>
        <v>2.5800843453699523E-2</v>
      </c>
      <c r="G14">
        <f t="shared" si="2"/>
        <v>-1.4334657235763604E-6</v>
      </c>
      <c r="H14" s="6">
        <f t="shared" si="2"/>
        <v>1.5555675542688607E-2</v>
      </c>
      <c r="I14">
        <f t="shared" si="2"/>
        <v>5.4101875754620013E-3</v>
      </c>
      <c r="J14">
        <f t="shared" si="2"/>
        <v>-1.826513714318348E-2</v>
      </c>
      <c r="K14" s="9">
        <f t="shared" si="2"/>
        <v>3.539759658800419E-2</v>
      </c>
      <c r="L14">
        <f t="shared" si="2"/>
        <v>2.5818639790338459E-2</v>
      </c>
      <c r="M14" s="9">
        <f t="shared" si="2"/>
        <v>-1.6987461768653234E-2</v>
      </c>
      <c r="N14" s="9">
        <f t="shared" si="2"/>
        <v>2.6020852139652106E-18</v>
      </c>
      <c r="O14">
        <f t="shared" si="2"/>
        <v>-4.023916616580081E-13</v>
      </c>
      <c r="P14">
        <f t="shared" si="2"/>
        <v>0</v>
      </c>
      <c r="Q14" s="9">
        <f t="shared" si="2"/>
        <v>-4.8572257327350599E-17</v>
      </c>
      <c r="R14">
        <f t="shared" si="2"/>
        <v>0</v>
      </c>
      <c r="S14" s="4">
        <f t="shared" si="2"/>
        <v>-1.7347234759768071E-18</v>
      </c>
      <c r="T14">
        <f t="shared" si="2"/>
        <v>-1.7347234759768071E-18</v>
      </c>
      <c r="U14">
        <f t="shared" si="2"/>
        <v>-1.7347234759768071E-18</v>
      </c>
      <c r="V14">
        <f t="shared" si="2"/>
        <v>0</v>
      </c>
      <c r="W14">
        <f t="shared" si="2"/>
        <v>0</v>
      </c>
      <c r="X14" s="9">
        <f t="shared" si="2"/>
        <v>4.3368086899420177E-19</v>
      </c>
      <c r="Y14">
        <f t="shared" si="2"/>
        <v>2.6020852139652106E-18</v>
      </c>
      <c r="Z14">
        <f t="shared" si="2"/>
        <v>-3.4694469519536142E-18</v>
      </c>
      <c r="AA14">
        <f t="shared" si="2"/>
        <v>1.7347234759768071E-18</v>
      </c>
      <c r="AB14">
        <f t="shared" si="2"/>
        <v>-2.0122792321330962E-16</v>
      </c>
      <c r="AC14">
        <f t="shared" si="2"/>
        <v>1.7347234759768071E-18</v>
      </c>
      <c r="AD14">
        <f t="shared" si="2"/>
        <v>1.4386664243433416E-3</v>
      </c>
      <c r="AE14">
        <f t="shared" si="2"/>
        <v>5.9285481661886658E-5</v>
      </c>
      <c r="AF14">
        <f t="shared" si="2"/>
        <v>2.5861467372305783E-2</v>
      </c>
      <c r="AG14">
        <f t="shared" si="2"/>
        <v>2.5805370823851204E-2</v>
      </c>
      <c r="AH14">
        <f t="shared" si="2"/>
        <v>2.5862944162437E-2</v>
      </c>
      <c r="AI14">
        <f t="shared" si="2"/>
        <v>2.5817165467972691E-2</v>
      </c>
      <c r="AJ14">
        <f t="shared" si="2"/>
        <v>2.5874765121122002E-2</v>
      </c>
      <c r="AK14">
        <f t="shared" si="2"/>
        <v>-8.6736173798840355E-19</v>
      </c>
      <c r="AL14">
        <f t="shared" si="2"/>
        <v>2.5818639798487988E-2</v>
      </c>
      <c r="AM14">
        <f t="shared" si="2"/>
        <v>2.5805370823850822E-2</v>
      </c>
      <c r="AN14">
        <f t="shared" si="2"/>
        <v>2.5818639798488315E-2</v>
      </c>
      <c r="AO14">
        <f t="shared" si="2"/>
        <v>0</v>
      </c>
      <c r="AP14">
        <f t="shared" si="2"/>
        <v>-4.9266146717741321E-16</v>
      </c>
      <c r="AQ14">
        <f t="shared" si="2"/>
        <v>-1.7347234759768071E-18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6.8312114772208027E-2</v>
      </c>
      <c r="AV14" s="6">
        <f t="shared" si="2"/>
        <v>2.5817165468879522E-2</v>
      </c>
      <c r="AW14">
        <f t="shared" si="2"/>
        <v>4.4765733725065919E-2</v>
      </c>
      <c r="AX14">
        <f t="shared" si="2"/>
        <v>0</v>
      </c>
      <c r="AY14">
        <f t="shared" si="2"/>
        <v>6.7862165963431142E-2</v>
      </c>
    </row>
    <row r="15" spans="1:51" x14ac:dyDescent="0.2">
      <c r="A15" t="s">
        <v>11</v>
      </c>
      <c r="C15" s="1">
        <f>C2*C4-C3*C5+C4*C6-C5*C7+C2*C8+C6*C8-C3*C9-C7*C9</f>
        <v>0.14640653392599123</v>
      </c>
      <c r="D15" s="1">
        <f t="shared" ref="D15:AY15" si="3">D2*D4-D3*D5+D4*D6-D5*D7+D2*D8+D6*D8-D3*D9-D7*D9</f>
        <v>-3.2541898359742666E-4</v>
      </c>
      <c r="E15" s="8">
        <f t="shared" si="3"/>
        <v>0.14788905144924727</v>
      </c>
      <c r="F15" s="1">
        <f t="shared" si="3"/>
        <v>2.6332174747140807E-5</v>
      </c>
      <c r="G15" s="1">
        <f t="shared" si="3"/>
        <v>-2.5012614176719329E-4</v>
      </c>
      <c r="H15" s="5">
        <f t="shared" si="3"/>
        <v>0.14729085499483102</v>
      </c>
      <c r="I15" s="1">
        <f t="shared" si="3"/>
        <v>-6.8769637018838148E-4</v>
      </c>
      <c r="J15" s="1">
        <f t="shared" si="3"/>
        <v>0.14573049944580432</v>
      </c>
      <c r="K15" s="8">
        <f t="shared" si="3"/>
        <v>0.15732572088988098</v>
      </c>
      <c r="L15" s="1">
        <f t="shared" si="3"/>
        <v>0.15117157014098101</v>
      </c>
      <c r="M15" s="8">
        <f t="shared" si="3"/>
        <v>0.14573049940553659</v>
      </c>
      <c r="N15" s="8">
        <f t="shared" si="3"/>
        <v>0.14798488664965101</v>
      </c>
      <c r="O15" s="1">
        <f t="shared" si="3"/>
        <v>4.9939742037370498E-4</v>
      </c>
      <c r="P15" s="1">
        <f t="shared" si="3"/>
        <v>0</v>
      </c>
      <c r="Q15" s="8">
        <f t="shared" si="3"/>
        <v>0.14671870641602444</v>
      </c>
      <c r="R15" s="1">
        <f t="shared" si="3"/>
        <v>0</v>
      </c>
      <c r="S15" s="3">
        <f t="shared" si="3"/>
        <v>0.147984886649874</v>
      </c>
      <c r="T15" s="1">
        <f t="shared" si="3"/>
        <v>4.9965420756411041E-4</v>
      </c>
      <c r="U15" s="1">
        <f t="shared" si="3"/>
        <v>0</v>
      </c>
      <c r="V15" s="1">
        <f t="shared" si="3"/>
        <v>0</v>
      </c>
      <c r="W15" s="1">
        <f t="shared" si="3"/>
        <v>0</v>
      </c>
      <c r="X15" s="8">
        <f t="shared" si="3"/>
        <v>0.14749365482233498</v>
      </c>
      <c r="Y15" s="1">
        <f t="shared" si="3"/>
        <v>0.15857801670032201</v>
      </c>
      <c r="Z15" s="1">
        <f t="shared" si="3"/>
        <v>0.14798488664987403</v>
      </c>
      <c r="AA15" s="1">
        <f t="shared" si="3"/>
        <v>0</v>
      </c>
      <c r="AB15" s="1">
        <f t="shared" si="3"/>
        <v>0.15280129290441785</v>
      </c>
      <c r="AC15" s="1">
        <f t="shared" si="3"/>
        <v>0</v>
      </c>
      <c r="AD15" s="1">
        <f t="shared" si="3"/>
        <v>5.6378512969246231E-18</v>
      </c>
      <c r="AE15" s="1">
        <f t="shared" si="3"/>
        <v>0</v>
      </c>
      <c r="AF15" s="1">
        <f t="shared" si="3"/>
        <v>0</v>
      </c>
      <c r="AG15" s="1">
        <f t="shared" si="3"/>
        <v>1.3183898417423734E-16</v>
      </c>
      <c r="AH15" s="1">
        <f t="shared" si="3"/>
        <v>0</v>
      </c>
      <c r="AI15" s="1">
        <f t="shared" si="3"/>
        <v>0</v>
      </c>
      <c r="AJ15" s="1">
        <f t="shared" si="3"/>
        <v>0</v>
      </c>
      <c r="AK15" s="1">
        <f t="shared" si="3"/>
        <v>-1.4961989980299961E-16</v>
      </c>
      <c r="AL15" s="1">
        <f t="shared" si="3"/>
        <v>0</v>
      </c>
      <c r="AM15" s="1">
        <f t="shared" si="3"/>
        <v>0</v>
      </c>
      <c r="AN15" s="1">
        <f t="shared" si="3"/>
        <v>0</v>
      </c>
      <c r="AO15" s="1">
        <f t="shared" si="3"/>
        <v>0</v>
      </c>
      <c r="AP15" s="1">
        <f t="shared" si="3"/>
        <v>0</v>
      </c>
      <c r="AQ15" s="1">
        <f t="shared" si="3"/>
        <v>0</v>
      </c>
      <c r="AR15" s="1">
        <f t="shared" si="3"/>
        <v>0</v>
      </c>
      <c r="AS15" s="1">
        <f t="shared" si="3"/>
        <v>0</v>
      </c>
      <c r="AT15" s="1">
        <f t="shared" si="3"/>
        <v>0</v>
      </c>
      <c r="AU15" s="1">
        <f t="shared" si="3"/>
        <v>1.9916771820289753E-2</v>
      </c>
      <c r="AV15" s="5">
        <f t="shared" si="3"/>
        <v>0.14640653392181849</v>
      </c>
      <c r="AW15" s="1">
        <f t="shared" si="3"/>
        <v>0.15351012834389993</v>
      </c>
      <c r="AX15" s="1">
        <f t="shared" si="3"/>
        <v>0.1479848866498748</v>
      </c>
      <c r="AY15" s="1">
        <f t="shared" si="3"/>
        <v>1.9280109036024284E-2</v>
      </c>
    </row>
    <row r="16" spans="1:51" x14ac:dyDescent="0.2">
      <c r="A16" t="s">
        <v>12</v>
      </c>
      <c r="C16" s="1">
        <f>C2*C3+C3*C4+C2*C5+C4*C5-C6*C7-C7*C8-C6*C9-C8*C9</f>
        <v>0</v>
      </c>
      <c r="D16" s="1">
        <f t="shared" ref="D16:AY16" si="4">D2*D3+D3*D4+D2*D5+D4*D5-D6*D7-D7*D8-D6*D9-D8*D9</f>
        <v>1.1172345198268447E-3</v>
      </c>
      <c r="E16" s="8">
        <f t="shared" si="4"/>
        <v>5.6246145925924286E-2</v>
      </c>
      <c r="F16" s="1">
        <f t="shared" si="4"/>
        <v>-7.0283746246655593E-6</v>
      </c>
      <c r="G16" s="1">
        <f t="shared" si="4"/>
        <v>6.6120412483997137E-2</v>
      </c>
      <c r="H16" s="5">
        <f t="shared" si="4"/>
        <v>1.6159972652818686E-3</v>
      </c>
      <c r="I16" s="1">
        <f t="shared" si="4"/>
        <v>3.3668297976364343E-3</v>
      </c>
      <c r="J16" s="1">
        <f t="shared" si="4"/>
        <v>0</v>
      </c>
      <c r="K16" s="8">
        <f t="shared" si="4"/>
        <v>1.6773699390415692E-2</v>
      </c>
      <c r="L16" s="1">
        <f t="shared" si="4"/>
        <v>0</v>
      </c>
      <c r="M16" s="8">
        <f t="shared" si="4"/>
        <v>4.2952641807501024E-2</v>
      </c>
      <c r="N16" s="8">
        <f t="shared" si="4"/>
        <v>6.5002633096889265E-2</v>
      </c>
      <c r="O16" s="1">
        <f t="shared" si="4"/>
        <v>6.6117131076365382E-2</v>
      </c>
      <c r="P16" s="1">
        <f t="shared" si="4"/>
        <v>6.6120906753102712E-2</v>
      </c>
      <c r="Q16" s="8">
        <f t="shared" si="4"/>
        <v>5.552323702923339E-2</v>
      </c>
      <c r="R16" s="1">
        <f t="shared" si="4"/>
        <v>6.6120906801007795E-2</v>
      </c>
      <c r="S16" s="3">
        <f t="shared" si="4"/>
        <v>4.2952641802907018E-2</v>
      </c>
      <c r="T16" s="1">
        <f t="shared" si="4"/>
        <v>6.6117131076516844E-2</v>
      </c>
      <c r="U16" s="1">
        <f t="shared" si="4"/>
        <v>0</v>
      </c>
      <c r="V16" s="1">
        <f t="shared" si="4"/>
        <v>0</v>
      </c>
      <c r="W16" s="1">
        <f t="shared" si="4"/>
        <v>0</v>
      </c>
      <c r="X16" s="8">
        <f t="shared" si="4"/>
        <v>6.5006345177665015E-2</v>
      </c>
      <c r="Y16" s="1">
        <f t="shared" si="4"/>
        <v>2.5405543198373286E-2</v>
      </c>
      <c r="Z16" s="1">
        <f t="shared" si="4"/>
        <v>0</v>
      </c>
      <c r="AA16" s="1">
        <f t="shared" si="4"/>
        <v>0</v>
      </c>
      <c r="AB16" s="1">
        <f t="shared" si="4"/>
        <v>0</v>
      </c>
      <c r="AC16" s="1">
        <f t="shared" si="4"/>
        <v>6.6120906801007864E-2</v>
      </c>
      <c r="AD16" s="1">
        <f t="shared" si="4"/>
        <v>0.100584770140509</v>
      </c>
      <c r="AE16" s="1">
        <f t="shared" si="4"/>
        <v>0</v>
      </c>
      <c r="AF16" s="1">
        <f t="shared" si="4"/>
        <v>0</v>
      </c>
      <c r="AG16" s="1">
        <f t="shared" si="4"/>
        <v>6.9205510972043457E-4</v>
      </c>
      <c r="AH16" s="1">
        <f t="shared" si="4"/>
        <v>0</v>
      </c>
      <c r="AI16" s="1">
        <f t="shared" si="4"/>
        <v>0</v>
      </c>
      <c r="AJ16" s="1">
        <f t="shared" si="4"/>
        <v>0</v>
      </c>
      <c r="AK16" s="1">
        <f t="shared" si="4"/>
        <v>0.10006446319737489</v>
      </c>
      <c r="AL16" s="1">
        <f t="shared" si="4"/>
        <v>0</v>
      </c>
      <c r="AM16" s="1">
        <f t="shared" si="4"/>
        <v>0</v>
      </c>
      <c r="AN16" s="1">
        <f t="shared" si="4"/>
        <v>0</v>
      </c>
      <c r="AO16" s="1">
        <f t="shared" si="4"/>
        <v>0</v>
      </c>
      <c r="AP16" s="1">
        <f t="shared" si="4"/>
        <v>0</v>
      </c>
      <c r="AQ16" s="1">
        <f t="shared" si="4"/>
        <v>6.5455030216850105E-2</v>
      </c>
      <c r="AR16" s="1">
        <f t="shared" si="4"/>
        <v>6.6120906801007864E-2</v>
      </c>
      <c r="AS16" s="1">
        <f t="shared" si="4"/>
        <v>6.6433431266429838E-2</v>
      </c>
      <c r="AT16" s="1">
        <f t="shared" si="4"/>
        <v>6.9951589058999536E-4</v>
      </c>
      <c r="AU16" s="1">
        <f t="shared" si="4"/>
        <v>2.3245294578089215E-16</v>
      </c>
      <c r="AV16" s="5">
        <f t="shared" si="4"/>
        <v>5.0175488763848364E-12</v>
      </c>
      <c r="AW16" s="1">
        <f t="shared" si="4"/>
        <v>0</v>
      </c>
      <c r="AX16" s="1">
        <f t="shared" si="4"/>
        <v>0</v>
      </c>
      <c r="AY16" s="1">
        <f t="shared" si="4"/>
        <v>0</v>
      </c>
    </row>
    <row r="17" spans="1:52" x14ac:dyDescent="0.2">
      <c r="C17" s="1"/>
      <c r="D17" s="1"/>
      <c r="E17" s="8"/>
      <c r="F17" s="1"/>
      <c r="G17" s="1"/>
      <c r="H17" s="5"/>
      <c r="I17" s="1"/>
      <c r="J17" s="1"/>
      <c r="K17" s="8"/>
      <c r="L17" s="1"/>
      <c r="M17" s="8"/>
      <c r="N17" s="8"/>
      <c r="O17" s="1"/>
      <c r="P17" s="1"/>
      <c r="Q17" s="8"/>
      <c r="R17" s="1"/>
      <c r="S17" s="3"/>
      <c r="T17" s="1"/>
      <c r="U17" s="1"/>
      <c r="V17" s="1"/>
      <c r="W17" s="1"/>
      <c r="X17" s="8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5"/>
      <c r="AW17" s="1"/>
      <c r="AX17" s="1"/>
      <c r="AY17" s="1"/>
    </row>
    <row r="18" spans="1:52" x14ac:dyDescent="0.2">
      <c r="A18" t="s">
        <v>16</v>
      </c>
      <c r="C18" s="1">
        <f>IF(C13&gt;=-POWER(10,-10),1,0)*IF(C14&gt;=-POWER(10,-10),1,0)*IF(C15&gt;=-POWER(10,-10),1,0)*IF(C16&gt;=-POWER(10,-10),1,0)</f>
        <v>1</v>
      </c>
      <c r="D18" s="1">
        <f t="shared" ref="D18:AY18" si="5">IF(D13&gt;=-POWER(10,-10),1,0)*IF(D14&gt;=-POWER(10,-10),1,0)*IF(D15&gt;=-POWER(10,-10),1,0)*IF(D16&gt;=-POWER(10,-10),1,0)</f>
        <v>0</v>
      </c>
      <c r="E18" s="8">
        <f t="shared" si="5"/>
        <v>0</v>
      </c>
      <c r="F18" s="1">
        <f t="shared" si="5"/>
        <v>0</v>
      </c>
      <c r="G18" s="1">
        <f t="shared" si="5"/>
        <v>0</v>
      </c>
      <c r="H18" s="5">
        <f t="shared" si="5"/>
        <v>1</v>
      </c>
      <c r="I18" s="1">
        <f t="shared" si="5"/>
        <v>0</v>
      </c>
      <c r="J18" s="1">
        <f t="shared" si="5"/>
        <v>0</v>
      </c>
      <c r="K18" s="8">
        <f t="shared" si="5"/>
        <v>1</v>
      </c>
      <c r="L18" s="1">
        <f t="shared" si="5"/>
        <v>1</v>
      </c>
      <c r="M18" s="8">
        <f t="shared" si="5"/>
        <v>0</v>
      </c>
      <c r="N18" s="8">
        <f t="shared" si="5"/>
        <v>1</v>
      </c>
      <c r="O18" s="1">
        <f t="shared" si="5"/>
        <v>0</v>
      </c>
      <c r="P18" s="1">
        <f t="shared" si="5"/>
        <v>1</v>
      </c>
      <c r="Q18" s="8">
        <f t="shared" si="5"/>
        <v>1</v>
      </c>
      <c r="R18" s="1">
        <f t="shared" si="5"/>
        <v>1</v>
      </c>
      <c r="S18" s="3">
        <f t="shared" si="5"/>
        <v>1</v>
      </c>
      <c r="T18" s="1">
        <f t="shared" si="5"/>
        <v>1</v>
      </c>
      <c r="U18" s="1">
        <f t="shared" si="5"/>
        <v>1</v>
      </c>
      <c r="V18" s="1">
        <f t="shared" si="5"/>
        <v>1</v>
      </c>
      <c r="W18" s="1">
        <f t="shared" si="5"/>
        <v>1</v>
      </c>
      <c r="X18" s="8">
        <f t="shared" si="5"/>
        <v>1</v>
      </c>
      <c r="Y18" s="1">
        <f t="shared" si="5"/>
        <v>1</v>
      </c>
      <c r="Z18" s="1">
        <f t="shared" si="5"/>
        <v>1</v>
      </c>
      <c r="AA18" s="1">
        <f t="shared" si="5"/>
        <v>1</v>
      </c>
      <c r="AB18" s="1">
        <f t="shared" si="5"/>
        <v>1</v>
      </c>
      <c r="AC18" s="1">
        <f t="shared" si="5"/>
        <v>1</v>
      </c>
      <c r="AD18" s="1">
        <f t="shared" si="5"/>
        <v>1</v>
      </c>
      <c r="AE18" s="1">
        <f t="shared" si="5"/>
        <v>0</v>
      </c>
      <c r="AF18" s="1">
        <f t="shared" si="5"/>
        <v>0</v>
      </c>
      <c r="AG18" s="1">
        <f t="shared" si="5"/>
        <v>0</v>
      </c>
      <c r="AH18" s="1">
        <f t="shared" si="5"/>
        <v>0</v>
      </c>
      <c r="AI18" s="1">
        <f t="shared" si="5"/>
        <v>1</v>
      </c>
      <c r="AJ18" s="1">
        <f t="shared" si="5"/>
        <v>1</v>
      </c>
      <c r="AK18" s="1">
        <f t="shared" si="5"/>
        <v>1</v>
      </c>
      <c r="AL18" s="1">
        <f t="shared" si="5"/>
        <v>1</v>
      </c>
      <c r="AM18" s="1">
        <f t="shared" si="5"/>
        <v>0</v>
      </c>
      <c r="AN18" s="1">
        <f t="shared" si="5"/>
        <v>1</v>
      </c>
      <c r="AO18" s="1">
        <f t="shared" si="5"/>
        <v>0</v>
      </c>
      <c r="AP18" s="1">
        <f t="shared" si="5"/>
        <v>0</v>
      </c>
      <c r="AQ18" s="1">
        <f t="shared" si="5"/>
        <v>1</v>
      </c>
      <c r="AR18" s="1">
        <f t="shared" si="5"/>
        <v>0</v>
      </c>
      <c r="AS18" s="1">
        <f t="shared" si="5"/>
        <v>1</v>
      </c>
      <c r="AT18" s="1">
        <f t="shared" si="5"/>
        <v>0</v>
      </c>
      <c r="AU18" s="1">
        <f t="shared" si="5"/>
        <v>1</v>
      </c>
      <c r="AV18" s="5">
        <f t="shared" si="5"/>
        <v>1</v>
      </c>
      <c r="AW18" s="1">
        <f t="shared" si="5"/>
        <v>1</v>
      </c>
      <c r="AX18" s="1">
        <f t="shared" si="5"/>
        <v>1</v>
      </c>
      <c r="AY18" s="1">
        <f t="shared" si="5"/>
        <v>1</v>
      </c>
      <c r="AZ18" s="1">
        <f>SUM(C18:AY18)</f>
        <v>32</v>
      </c>
    </row>
    <row r="19" spans="1:52" x14ac:dyDescent="0.2">
      <c r="D19" s="1"/>
      <c r="V19" s="1"/>
      <c r="AJ19" s="1"/>
    </row>
    <row r="20" spans="1:52" x14ac:dyDescent="0.2">
      <c r="A20" t="s">
        <v>14</v>
      </c>
      <c r="C20" s="1">
        <f>C2+C3+C4+C5+C6+C7+C8+C9</f>
        <v>0.99999999999999989</v>
      </c>
      <c r="D20" s="1">
        <f t="shared" ref="D20:AY20" si="6">D2+D3+D4+D5+D6+D7+D8+D9</f>
        <v>1</v>
      </c>
      <c r="E20" s="8">
        <f t="shared" si="6"/>
        <v>0.99999999999999933</v>
      </c>
      <c r="F20" s="1">
        <f t="shared" si="6"/>
        <v>1</v>
      </c>
      <c r="G20" s="1">
        <f t="shared" si="6"/>
        <v>0.99999999999999956</v>
      </c>
      <c r="H20" s="5">
        <f t="shared" si="6"/>
        <v>0.99999999999999956</v>
      </c>
      <c r="I20" s="1">
        <f t="shared" si="6"/>
        <v>0.99999999999999889</v>
      </c>
      <c r="J20" s="1">
        <f t="shared" si="6"/>
        <v>1.0000000000000018</v>
      </c>
      <c r="K20" s="8">
        <f t="shared" si="6"/>
        <v>1.0000000000000007</v>
      </c>
      <c r="L20" s="1">
        <f t="shared" si="6"/>
        <v>0.99999999983404675</v>
      </c>
      <c r="M20" s="8">
        <f t="shared" si="6"/>
        <v>0.99999999972562859</v>
      </c>
      <c r="N20" s="8">
        <f t="shared" si="6"/>
        <v>0.99999999999523581</v>
      </c>
      <c r="O20" s="1">
        <f t="shared" si="6"/>
        <v>1.0000000000035065</v>
      </c>
      <c r="P20" s="1">
        <f t="shared" si="6"/>
        <v>0.99999999978477327</v>
      </c>
      <c r="Q20" s="8">
        <f t="shared" si="6"/>
        <v>1.0000000000000009</v>
      </c>
      <c r="R20" s="1">
        <f t="shared" si="6"/>
        <v>1.0000000000000011</v>
      </c>
      <c r="S20" s="3">
        <f t="shared" si="6"/>
        <v>1</v>
      </c>
      <c r="T20" s="1">
        <f t="shared" si="6"/>
        <v>0.99999999999999889</v>
      </c>
      <c r="U20" s="1">
        <f t="shared" si="6"/>
        <v>1</v>
      </c>
      <c r="V20" s="1">
        <f t="shared" si="6"/>
        <v>1</v>
      </c>
      <c r="W20" s="1">
        <f t="shared" si="6"/>
        <v>1</v>
      </c>
      <c r="X20" s="8">
        <f t="shared" si="6"/>
        <v>1</v>
      </c>
      <c r="Y20" s="1">
        <f t="shared" si="6"/>
        <v>0.99999999999999989</v>
      </c>
      <c r="Z20" s="1">
        <f t="shared" si="6"/>
        <v>1</v>
      </c>
      <c r="AA20" s="1">
        <f t="shared" si="6"/>
        <v>1</v>
      </c>
      <c r="AB20" s="1">
        <f t="shared" si="6"/>
        <v>1.0000000000000011</v>
      </c>
      <c r="AC20" s="1">
        <f t="shared" si="6"/>
        <v>1.0000000000000009</v>
      </c>
      <c r="AD20" s="1">
        <f t="shared" si="6"/>
        <v>0.99999999999999989</v>
      </c>
      <c r="AE20" s="1">
        <f t="shared" si="6"/>
        <v>1</v>
      </c>
      <c r="AF20" s="1">
        <f t="shared" si="6"/>
        <v>0.99999999967336195</v>
      </c>
      <c r="AG20" s="1">
        <f t="shared" si="6"/>
        <v>1.0000000000000004</v>
      </c>
      <c r="AH20" s="1">
        <f t="shared" si="6"/>
        <v>1</v>
      </c>
      <c r="AI20" s="1">
        <f t="shared" si="6"/>
        <v>1</v>
      </c>
      <c r="AJ20" s="1">
        <f t="shared" si="6"/>
        <v>1</v>
      </c>
      <c r="AK20" s="1">
        <f t="shared" si="6"/>
        <v>1.0000000000000007</v>
      </c>
      <c r="AL20" s="1">
        <f t="shared" si="6"/>
        <v>1</v>
      </c>
      <c r="AM20" s="1">
        <f t="shared" si="6"/>
        <v>1.0000000000000018</v>
      </c>
      <c r="AN20" s="1">
        <f t="shared" si="6"/>
        <v>0.99999999999999856</v>
      </c>
      <c r="AO20" s="1">
        <f t="shared" si="6"/>
        <v>1</v>
      </c>
      <c r="AP20" s="1">
        <f t="shared" si="6"/>
        <v>1</v>
      </c>
      <c r="AQ20" s="1">
        <f t="shared" si="6"/>
        <v>0.99999999999999944</v>
      </c>
      <c r="AR20" s="1">
        <f t="shared" si="6"/>
        <v>1.0000000000000009</v>
      </c>
      <c r="AS20" s="1">
        <f t="shared" si="6"/>
        <v>1.0000000000000009</v>
      </c>
      <c r="AT20" s="1">
        <f t="shared" si="6"/>
        <v>0.99999999999999989</v>
      </c>
      <c r="AU20" s="1">
        <f t="shared" si="6"/>
        <v>1</v>
      </c>
      <c r="AV20" s="5">
        <f t="shared" si="6"/>
        <v>1.0000000000358118</v>
      </c>
      <c r="AW20" s="1">
        <f t="shared" si="6"/>
        <v>1.0000000000000004</v>
      </c>
      <c r="AX20" s="1">
        <f t="shared" si="6"/>
        <v>1.000000000000002</v>
      </c>
      <c r="AY20" s="1">
        <f t="shared" si="6"/>
        <v>0.99999999999999911</v>
      </c>
    </row>
    <row r="21" spans="1:52" x14ac:dyDescent="0.2">
      <c r="C21" s="1">
        <f>C2-C3+C4-C5+C6-C7+C8-C9</f>
        <v>0.59193954659949599</v>
      </c>
      <c r="D21" s="1">
        <f t="shared" ref="D21:AY21" si="7">D2-D3+D4-D5+D6-D7+D8-D9</f>
        <v>-1.2723231129620344E-3</v>
      </c>
      <c r="E21" s="8">
        <f t="shared" si="7"/>
        <v>0.59259063957988867</v>
      </c>
      <c r="F21" s="1">
        <f t="shared" si="7"/>
        <v>1.5534268369402082E-4</v>
      </c>
      <c r="G21" s="1">
        <f t="shared" si="7"/>
        <v>-1.0008902498653133E-3</v>
      </c>
      <c r="H21" s="5">
        <f t="shared" si="7"/>
        <v>0.59195730515914269</v>
      </c>
      <c r="I21" s="1">
        <f t="shared" si="7"/>
        <v>-5.4396806308289747E-3</v>
      </c>
      <c r="J21" s="1">
        <f t="shared" si="7"/>
        <v>0.59193954659949821</v>
      </c>
      <c r="K21" s="8">
        <f t="shared" si="7"/>
        <v>0.62930288355952346</v>
      </c>
      <c r="L21" s="1">
        <f t="shared" si="7"/>
        <v>0.59193954664754134</v>
      </c>
      <c r="M21" s="8">
        <f t="shared" si="7"/>
        <v>0.59193954659949544</v>
      </c>
      <c r="N21" s="8">
        <f t="shared" si="7"/>
        <v>0.59193954660142423</v>
      </c>
      <c r="O21" s="1">
        <f t="shared" si="7"/>
        <v>1.9986168307295077E-3</v>
      </c>
      <c r="P21" s="1">
        <f t="shared" si="7"/>
        <v>0</v>
      </c>
      <c r="Q21" s="8">
        <f t="shared" si="7"/>
        <v>0.58687482566409721</v>
      </c>
      <c r="R21" s="1">
        <f t="shared" si="7"/>
        <v>0</v>
      </c>
      <c r="S21" s="3">
        <f t="shared" si="7"/>
        <v>0.5919395465994961</v>
      </c>
      <c r="T21" s="1">
        <f t="shared" si="7"/>
        <v>1.9986168302564278E-3</v>
      </c>
      <c r="U21" s="1">
        <f t="shared" si="7"/>
        <v>0</v>
      </c>
      <c r="V21" s="1">
        <f t="shared" si="7"/>
        <v>0</v>
      </c>
      <c r="W21" s="1">
        <f t="shared" si="7"/>
        <v>0</v>
      </c>
      <c r="X21" s="8">
        <f t="shared" si="7"/>
        <v>0.58997461928934003</v>
      </c>
      <c r="Y21" s="1">
        <f t="shared" si="7"/>
        <v>0.63431206680128815</v>
      </c>
      <c r="Z21" s="1">
        <f t="shared" si="7"/>
        <v>0.59193954659949599</v>
      </c>
      <c r="AA21" s="1">
        <f t="shared" si="7"/>
        <v>0</v>
      </c>
      <c r="AB21" s="1">
        <f t="shared" si="7"/>
        <v>0.61120517161767085</v>
      </c>
      <c r="AC21" s="1">
        <f t="shared" si="7"/>
        <v>0</v>
      </c>
      <c r="AD21" s="1">
        <f t="shared" si="7"/>
        <v>0</v>
      </c>
      <c r="AE21" s="1">
        <f t="shared" si="7"/>
        <v>0</v>
      </c>
      <c r="AF21" s="1">
        <f t="shared" si="7"/>
        <v>0</v>
      </c>
      <c r="AG21" s="1">
        <f t="shared" si="7"/>
        <v>-1.2746734006306326E-2</v>
      </c>
      <c r="AH21" s="1">
        <f t="shared" si="7"/>
        <v>0</v>
      </c>
      <c r="AI21" s="1">
        <f t="shared" si="7"/>
        <v>0</v>
      </c>
      <c r="AJ21" s="1">
        <f t="shared" si="7"/>
        <v>0</v>
      </c>
      <c r="AK21" s="1">
        <f t="shared" si="7"/>
        <v>-5.9674487573602164E-16</v>
      </c>
      <c r="AL21" s="1">
        <f t="shared" si="7"/>
        <v>0</v>
      </c>
      <c r="AM21" s="1">
        <f t="shared" si="7"/>
        <v>0</v>
      </c>
      <c r="AN21" s="1">
        <f t="shared" si="7"/>
        <v>-1.2746734006306548E-2</v>
      </c>
      <c r="AO21" s="1">
        <f t="shared" si="7"/>
        <v>0</v>
      </c>
      <c r="AP21" s="1">
        <f t="shared" si="7"/>
        <v>0</v>
      </c>
      <c r="AQ21" s="1">
        <f t="shared" si="7"/>
        <v>0</v>
      </c>
      <c r="AR21" s="1">
        <f t="shared" si="7"/>
        <v>0</v>
      </c>
      <c r="AS21" s="1">
        <f t="shared" si="7"/>
        <v>0</v>
      </c>
      <c r="AT21" s="1">
        <f t="shared" si="7"/>
        <v>0</v>
      </c>
      <c r="AU21" s="1">
        <f t="shared" si="7"/>
        <v>0</v>
      </c>
      <c r="AV21" s="5">
        <f t="shared" si="7"/>
        <v>0.59193954656388637</v>
      </c>
      <c r="AW21" s="1">
        <f t="shared" si="7"/>
        <v>0.61404051337559962</v>
      </c>
      <c r="AX21" s="1">
        <f t="shared" si="7"/>
        <v>0.59193954659949799</v>
      </c>
      <c r="AY21" s="1">
        <f t="shared" si="7"/>
        <v>7.7715611723760958E-16</v>
      </c>
    </row>
    <row r="22" spans="1:52" x14ac:dyDescent="0.2">
      <c r="C22" s="1">
        <f>C2+C3-C4-C5+C6+C7-C8-C9</f>
        <v>6.1132295744532814E-2</v>
      </c>
      <c r="D22" s="1">
        <f t="shared" ref="D22:AY22" si="8">D2+D3-D4-D5+D6+D7-D8-D9</f>
        <v>2.4256085206159628E-3</v>
      </c>
      <c r="E22" s="8">
        <f t="shared" si="8"/>
        <v>-0.10672082196684224</v>
      </c>
      <c r="F22" s="1">
        <f t="shared" si="8"/>
        <v>4.8405276086196936E-4</v>
      </c>
      <c r="G22" s="1">
        <f t="shared" si="8"/>
        <v>-5.0087370877393012E-3</v>
      </c>
      <c r="H22" s="5">
        <f t="shared" si="8"/>
        <v>4.4755952325499601E-2</v>
      </c>
      <c r="I22" s="1">
        <f t="shared" si="8"/>
        <v>-0.12351996039857302</v>
      </c>
      <c r="J22" s="1">
        <f t="shared" si="8"/>
        <v>-0.12342569269521422</v>
      </c>
      <c r="K22" s="8">
        <f t="shared" si="8"/>
        <v>-6.9388939039072284E-16</v>
      </c>
      <c r="L22" s="1">
        <f t="shared" si="8"/>
        <v>-0.1234256927941606</v>
      </c>
      <c r="M22" s="8">
        <f t="shared" si="8"/>
        <v>-0.12342569269521347</v>
      </c>
      <c r="N22" s="8">
        <f t="shared" si="8"/>
        <v>-2.7755575615628914E-17</v>
      </c>
      <c r="O22" s="1">
        <f t="shared" si="8"/>
        <v>-5.9958504922617423E-3</v>
      </c>
      <c r="P22" s="1">
        <f t="shared" si="8"/>
        <v>-0.12342569290407082</v>
      </c>
      <c r="Q22" s="8">
        <f t="shared" si="8"/>
        <v>-9.8140038397121765E-2</v>
      </c>
      <c r="R22" s="1">
        <f t="shared" si="8"/>
        <v>-0.12342569269521503</v>
      </c>
      <c r="S22" s="3">
        <f t="shared" si="8"/>
        <v>0</v>
      </c>
      <c r="T22" s="1">
        <f t="shared" si="8"/>
        <v>0</v>
      </c>
      <c r="U22" s="1">
        <f t="shared" si="8"/>
        <v>-0.12626207498772002</v>
      </c>
      <c r="V22" s="1">
        <f t="shared" si="8"/>
        <v>0</v>
      </c>
      <c r="W22" s="1">
        <f t="shared" si="8"/>
        <v>0</v>
      </c>
      <c r="X22" s="8">
        <f t="shared" si="8"/>
        <v>0</v>
      </c>
      <c r="Y22" s="1">
        <f t="shared" si="8"/>
        <v>3.4694469519536142E-17</v>
      </c>
      <c r="Z22" s="1">
        <f t="shared" si="8"/>
        <v>0</v>
      </c>
      <c r="AA22" s="1">
        <f t="shared" si="8"/>
        <v>-0.12342569269521597</v>
      </c>
      <c r="AB22" s="1">
        <f t="shared" si="8"/>
        <v>-0.18654763737109523</v>
      </c>
      <c r="AC22" s="1">
        <f t="shared" si="8"/>
        <v>0</v>
      </c>
      <c r="AD22" s="1">
        <f t="shared" si="8"/>
        <v>3.8857805861880479E-16</v>
      </c>
      <c r="AE22" s="1">
        <f t="shared" si="8"/>
        <v>0</v>
      </c>
      <c r="AF22" s="1">
        <f t="shared" si="8"/>
        <v>0</v>
      </c>
      <c r="AG22" s="1">
        <f t="shared" si="8"/>
        <v>-0.1234256926952137</v>
      </c>
      <c r="AH22" s="1">
        <f t="shared" si="8"/>
        <v>0</v>
      </c>
      <c r="AI22" s="1">
        <f t="shared" si="8"/>
        <v>0</v>
      </c>
      <c r="AJ22" s="1">
        <f t="shared" si="8"/>
        <v>0</v>
      </c>
      <c r="AK22" s="1">
        <f t="shared" si="8"/>
        <v>0</v>
      </c>
      <c r="AL22" s="1">
        <f t="shared" si="8"/>
        <v>0</v>
      </c>
      <c r="AM22" s="1">
        <f t="shared" si="8"/>
        <v>0</v>
      </c>
      <c r="AN22" s="1">
        <f t="shared" si="8"/>
        <v>-0.12342569269521342</v>
      </c>
      <c r="AO22" s="1">
        <f t="shared" si="8"/>
        <v>0</v>
      </c>
      <c r="AP22" s="1">
        <f t="shared" si="8"/>
        <v>0</v>
      </c>
      <c r="AQ22" s="1">
        <f t="shared" si="8"/>
        <v>-0.11749022396018463</v>
      </c>
      <c r="AR22" s="1">
        <f t="shared" si="8"/>
        <v>-5.9958504907712262E-3</v>
      </c>
      <c r="AS22" s="1">
        <f t="shared" si="8"/>
        <v>4.163336342344337E-16</v>
      </c>
      <c r="AT22" s="1">
        <f t="shared" si="8"/>
        <v>-0.12342569269521197</v>
      </c>
      <c r="AU22" s="1">
        <f t="shared" si="8"/>
        <v>-0.2915554859735161</v>
      </c>
      <c r="AV22" s="5">
        <f t="shared" si="8"/>
        <v>6.1132295766607669E-2</v>
      </c>
      <c r="AW22" s="1">
        <f t="shared" si="8"/>
        <v>4.4408920985006262E-16</v>
      </c>
      <c r="AX22" s="1">
        <f t="shared" si="8"/>
        <v>0</v>
      </c>
      <c r="AY22" s="1">
        <f t="shared" si="8"/>
        <v>-0.28410689170182879</v>
      </c>
    </row>
    <row r="23" spans="1:52" x14ac:dyDescent="0.2">
      <c r="C23" s="1">
        <f>C2-C3-C4+C5+C6-C7-C8+C9</f>
        <v>0.10327455919395513</v>
      </c>
      <c r="D23" s="1">
        <f t="shared" ref="D23:AY23" si="9">D2-D3-D4+D5+D6-D7-D8+D9</f>
        <v>1.2101219623126006E-2</v>
      </c>
      <c r="E23" s="8">
        <f t="shared" si="9"/>
        <v>-9.6928955740296571E-3</v>
      </c>
      <c r="F23" s="1">
        <f t="shared" si="9"/>
        <v>0.10332341585320001</v>
      </c>
      <c r="G23" s="1">
        <f t="shared" si="9"/>
        <v>7.7002004652507172E-5</v>
      </c>
      <c r="H23" s="5">
        <f t="shared" si="9"/>
        <v>6.2424885063306415E-2</v>
      </c>
      <c r="I23" s="1">
        <f t="shared" si="9"/>
        <v>2.1768912015506986E-2</v>
      </c>
      <c r="J23" s="1">
        <f t="shared" si="9"/>
        <v>-7.3060548572733752E-2</v>
      </c>
      <c r="K23" s="8">
        <f t="shared" si="9"/>
        <v>0.14159038635201673</v>
      </c>
      <c r="L23" s="1">
        <f t="shared" si="9"/>
        <v>0.1032745591784926</v>
      </c>
      <c r="M23" s="8">
        <f t="shared" si="9"/>
        <v>-7.3060548561842437E-2</v>
      </c>
      <c r="N23" s="8">
        <f t="shared" si="9"/>
        <v>0</v>
      </c>
      <c r="O23" s="1">
        <f t="shared" si="9"/>
        <v>-1.7131001565413861E-4</v>
      </c>
      <c r="P23" s="1">
        <f t="shared" si="9"/>
        <v>0</v>
      </c>
      <c r="Q23" s="8">
        <f t="shared" si="9"/>
        <v>-1.8041124150158794E-16</v>
      </c>
      <c r="R23" s="1">
        <f t="shared" si="9"/>
        <v>0</v>
      </c>
      <c r="S23" s="3">
        <f t="shared" si="9"/>
        <v>0</v>
      </c>
      <c r="T23" s="1">
        <f t="shared" si="9"/>
        <v>0</v>
      </c>
      <c r="U23" s="1">
        <f t="shared" si="9"/>
        <v>0</v>
      </c>
      <c r="V23" s="1">
        <f t="shared" si="9"/>
        <v>0</v>
      </c>
      <c r="W23" s="1">
        <f t="shared" si="9"/>
        <v>0</v>
      </c>
      <c r="X23" s="8">
        <f t="shared" si="9"/>
        <v>0</v>
      </c>
      <c r="Y23" s="1">
        <f t="shared" si="9"/>
        <v>0</v>
      </c>
      <c r="Z23" s="1">
        <f t="shared" si="9"/>
        <v>0</v>
      </c>
      <c r="AA23" s="1">
        <f t="shared" si="9"/>
        <v>0</v>
      </c>
      <c r="AB23" s="1">
        <f t="shared" si="9"/>
        <v>-8.1878948066105295E-16</v>
      </c>
      <c r="AC23" s="1">
        <f t="shared" si="9"/>
        <v>0</v>
      </c>
      <c r="AD23" s="1">
        <f t="shared" si="9"/>
        <v>-4.2327252813834093E-16</v>
      </c>
      <c r="AE23" s="1">
        <f t="shared" si="9"/>
        <v>0</v>
      </c>
      <c r="AF23" s="1">
        <f t="shared" si="9"/>
        <v>0.103274559518794</v>
      </c>
      <c r="AG23" s="1">
        <f t="shared" si="9"/>
        <v>0.10327455919395574</v>
      </c>
      <c r="AH23" s="1">
        <f t="shared" si="9"/>
        <v>0.10345177664974801</v>
      </c>
      <c r="AI23" s="1">
        <f t="shared" si="9"/>
        <v>0.10327455919395201</v>
      </c>
      <c r="AJ23" s="1">
        <f t="shared" si="9"/>
        <v>0.10349906048448802</v>
      </c>
      <c r="AK23" s="1">
        <f t="shared" si="9"/>
        <v>0</v>
      </c>
      <c r="AL23" s="1">
        <f t="shared" si="9"/>
        <v>0.10327455919395195</v>
      </c>
      <c r="AM23" s="1">
        <f t="shared" si="9"/>
        <v>0.10327455919395401</v>
      </c>
      <c r="AN23" s="1">
        <f t="shared" si="9"/>
        <v>0.10327455919395341</v>
      </c>
      <c r="AO23" s="1">
        <f t="shared" si="9"/>
        <v>0</v>
      </c>
      <c r="AP23" s="1">
        <f t="shared" si="9"/>
        <v>-1.713100140240259E-4</v>
      </c>
      <c r="AQ23" s="1">
        <f t="shared" si="9"/>
        <v>0</v>
      </c>
      <c r="AR23" s="1">
        <f t="shared" si="9"/>
        <v>0</v>
      </c>
      <c r="AS23" s="1">
        <f t="shared" si="9"/>
        <v>0</v>
      </c>
      <c r="AT23" s="1">
        <f t="shared" si="9"/>
        <v>0</v>
      </c>
      <c r="AU23" s="1">
        <f t="shared" si="9"/>
        <v>0.27324845908883211</v>
      </c>
      <c r="AV23" s="5">
        <f t="shared" si="9"/>
        <v>0.10327455919395429</v>
      </c>
      <c r="AW23" s="1">
        <f t="shared" si="9"/>
        <v>0.17906293490026365</v>
      </c>
      <c r="AX23" s="1">
        <f t="shared" si="9"/>
        <v>0</v>
      </c>
      <c r="AY23" s="1">
        <f t="shared" si="9"/>
        <v>0.27144866385372479</v>
      </c>
    </row>
    <row r="24" spans="1:52" x14ac:dyDescent="0.2">
      <c r="C24" s="1">
        <f>C2+C3+C4+C5-C6-C7-C8-C9</f>
        <v>0</v>
      </c>
      <c r="D24" s="1">
        <f t="shared" ref="D24:AY24" si="10">D2+D3+D4+D5-D6-D7-D8-D9</f>
        <v>4.4407502134939936E-3</v>
      </c>
      <c r="E24" s="8">
        <f t="shared" si="10"/>
        <v>0.23778249324221906</v>
      </c>
      <c r="F24" s="1">
        <f t="shared" si="10"/>
        <v>-2.9077674984029356E-5</v>
      </c>
      <c r="G24" s="1">
        <f t="shared" si="10"/>
        <v>0.26448571963679818</v>
      </c>
      <c r="H24" s="5">
        <f t="shared" si="10"/>
        <v>3.7075331670933007E-2</v>
      </c>
      <c r="I24" s="1">
        <f t="shared" si="10"/>
        <v>1.3480242408975079E-2</v>
      </c>
      <c r="J24" s="1">
        <f t="shared" si="10"/>
        <v>0</v>
      </c>
      <c r="K24" s="8">
        <f t="shared" si="10"/>
        <v>5.2735593669694936E-16</v>
      </c>
      <c r="L24" s="1">
        <f t="shared" si="10"/>
        <v>0</v>
      </c>
      <c r="M24" s="8">
        <f t="shared" si="10"/>
        <v>0.2644836273767231</v>
      </c>
      <c r="N24" s="8">
        <f t="shared" si="10"/>
        <v>0.2644836272021589</v>
      </c>
      <c r="O24" s="1">
        <f t="shared" si="10"/>
        <v>0.26448362720249924</v>
      </c>
      <c r="P24" s="1">
        <f t="shared" si="10"/>
        <v>0.2644836270693347</v>
      </c>
      <c r="Q24" s="8">
        <f t="shared" si="10"/>
        <v>0.22209294811693364</v>
      </c>
      <c r="R24" s="1">
        <f t="shared" si="10"/>
        <v>0.26448362720403096</v>
      </c>
      <c r="S24" s="3">
        <f t="shared" si="10"/>
        <v>0.26448362720403118</v>
      </c>
      <c r="T24" s="1">
        <f t="shared" si="10"/>
        <v>0.26448362720402918</v>
      </c>
      <c r="U24" s="1">
        <f t="shared" si="10"/>
        <v>0</v>
      </c>
      <c r="V24" s="1">
        <f t="shared" si="10"/>
        <v>0</v>
      </c>
      <c r="W24" s="1">
        <f t="shared" si="10"/>
        <v>0</v>
      </c>
      <c r="X24" s="8">
        <f t="shared" si="10"/>
        <v>0.26002538071066006</v>
      </c>
      <c r="Y24" s="1">
        <f t="shared" si="10"/>
        <v>-1.2420620087993939E-15</v>
      </c>
      <c r="Z24" s="1">
        <f t="shared" si="10"/>
        <v>-6.9388939039072284E-17</v>
      </c>
      <c r="AA24" s="1">
        <f t="shared" si="10"/>
        <v>0</v>
      </c>
      <c r="AB24" s="1">
        <f t="shared" si="10"/>
        <v>0</v>
      </c>
      <c r="AC24" s="1">
        <f t="shared" si="10"/>
        <v>0.26448362720403118</v>
      </c>
      <c r="AD24" s="1">
        <f t="shared" si="10"/>
        <v>0.40233908056203599</v>
      </c>
      <c r="AE24" s="1">
        <f t="shared" si="10"/>
        <v>0</v>
      </c>
      <c r="AF24" s="1">
        <f t="shared" si="10"/>
        <v>0</v>
      </c>
      <c r="AG24" s="1">
        <f t="shared" si="10"/>
        <v>2.7980635623602867E-3</v>
      </c>
      <c r="AH24" s="1">
        <f t="shared" si="10"/>
        <v>0</v>
      </c>
      <c r="AI24" s="1">
        <f t="shared" si="10"/>
        <v>0</v>
      </c>
      <c r="AJ24" s="1">
        <f t="shared" si="10"/>
        <v>0</v>
      </c>
      <c r="AK24" s="1">
        <f t="shared" si="10"/>
        <v>0.40025785278949944</v>
      </c>
      <c r="AL24" s="1">
        <f t="shared" si="10"/>
        <v>0</v>
      </c>
      <c r="AM24" s="1">
        <f t="shared" si="10"/>
        <v>0</v>
      </c>
      <c r="AN24" s="1">
        <f t="shared" si="10"/>
        <v>0</v>
      </c>
      <c r="AO24" s="1">
        <f t="shared" si="10"/>
        <v>0</v>
      </c>
      <c r="AP24" s="1">
        <f t="shared" si="10"/>
        <v>0</v>
      </c>
      <c r="AQ24" s="1">
        <f t="shared" si="10"/>
        <v>0.26182012086740059</v>
      </c>
      <c r="AR24" s="1">
        <f t="shared" si="10"/>
        <v>0.26448362720403124</v>
      </c>
      <c r="AS24" s="1">
        <f t="shared" si="10"/>
        <v>0.26573372506571935</v>
      </c>
      <c r="AT24" s="1">
        <f t="shared" si="10"/>
        <v>2.7980635623599537E-3</v>
      </c>
      <c r="AU24" s="1">
        <f t="shared" si="10"/>
        <v>9.4368957093138306E-16</v>
      </c>
      <c r="AV24" s="5">
        <f t="shared" si="10"/>
        <v>4.4730948302168505E-3</v>
      </c>
      <c r="AW24" s="1">
        <f t="shared" si="10"/>
        <v>0</v>
      </c>
      <c r="AX24" s="1">
        <f t="shared" si="10"/>
        <v>4.4730948105756244E-3</v>
      </c>
      <c r="AY24" s="1">
        <f t="shared" si="10"/>
        <v>0</v>
      </c>
    </row>
    <row r="25" spans="1:52" x14ac:dyDescent="0.2">
      <c r="C25" s="1">
        <f>C2-C3+C4-C5-C6+C7-C8+C9</f>
        <v>0</v>
      </c>
      <c r="D25" s="1">
        <f t="shared" ref="D25:AY25" si="11">D2-D3+D4-D5-D6+D7-D8+D9</f>
        <v>2.2154644151439959E-2</v>
      </c>
      <c r="E25" s="8">
        <f t="shared" si="11"/>
        <v>2.159654352217686E-2</v>
      </c>
      <c r="F25" s="1">
        <f t="shared" si="11"/>
        <v>-6.2067711361819822E-3</v>
      </c>
      <c r="G25" s="1">
        <f t="shared" si="11"/>
        <v>-4.0660809815607074E-3</v>
      </c>
      <c r="H25" s="5">
        <f t="shared" si="11"/>
        <v>5.1712078460753028E-2</v>
      </c>
      <c r="I25" s="1">
        <f t="shared" si="11"/>
        <v>-2.3757310964289957E-3</v>
      </c>
      <c r="J25" s="1">
        <f t="shared" si="11"/>
        <v>0</v>
      </c>
      <c r="K25" s="8">
        <f t="shared" si="11"/>
        <v>-0.10661765473273255</v>
      </c>
      <c r="L25" s="1">
        <f t="shared" si="11"/>
        <v>0</v>
      </c>
      <c r="M25" s="8">
        <f t="shared" si="11"/>
        <v>0.15655831850824889</v>
      </c>
      <c r="N25" s="8">
        <f t="shared" si="11"/>
        <v>7.5566750676210326E-3</v>
      </c>
      <c r="O25" s="1">
        <f t="shared" si="11"/>
        <v>7.5566750629725149E-3</v>
      </c>
      <c r="P25" s="1">
        <f t="shared" si="11"/>
        <v>0</v>
      </c>
      <c r="Q25" s="8">
        <f t="shared" si="11"/>
        <v>4.0245584642661925E-16</v>
      </c>
      <c r="R25" s="1">
        <f t="shared" si="11"/>
        <v>0</v>
      </c>
      <c r="S25" s="3">
        <f t="shared" si="11"/>
        <v>0.15655831837014478</v>
      </c>
      <c r="T25" s="1">
        <f t="shared" si="11"/>
        <v>7.5566750629715851E-3</v>
      </c>
      <c r="U25" s="1">
        <f t="shared" si="11"/>
        <v>0</v>
      </c>
      <c r="V25" s="1">
        <f t="shared" si="11"/>
        <v>7.5566750629760121E-3</v>
      </c>
      <c r="W25" s="1">
        <f t="shared" si="11"/>
        <v>0</v>
      </c>
      <c r="X25" s="8">
        <f t="shared" si="11"/>
        <v>0</v>
      </c>
      <c r="Y25" s="1">
        <f t="shared" si="11"/>
        <v>-0.16020848114391872</v>
      </c>
      <c r="Z25" s="1">
        <f t="shared" si="11"/>
        <v>0</v>
      </c>
      <c r="AA25" s="1">
        <f t="shared" si="11"/>
        <v>0</v>
      </c>
      <c r="AB25" s="1">
        <f t="shared" si="11"/>
        <v>0</v>
      </c>
      <c r="AC25" s="1">
        <f t="shared" si="11"/>
        <v>0</v>
      </c>
      <c r="AD25" s="1">
        <f t="shared" si="11"/>
        <v>-0.23038575296937203</v>
      </c>
      <c r="AE25" s="1">
        <f t="shared" si="11"/>
        <v>1.0004617515776026E-2</v>
      </c>
      <c r="AF25" s="1">
        <f t="shared" si="11"/>
        <v>7.556674736337976E-3</v>
      </c>
      <c r="AG25" s="1">
        <f t="shared" si="11"/>
        <v>-2.3412368583022869E-3</v>
      </c>
      <c r="AH25" s="1">
        <f t="shared" si="11"/>
        <v>0</v>
      </c>
      <c r="AI25" s="1">
        <f t="shared" si="11"/>
        <v>7.5566750629719737E-3</v>
      </c>
      <c r="AJ25" s="1">
        <f t="shared" si="11"/>
        <v>9.9030013711839948E-3</v>
      </c>
      <c r="AK25" s="1">
        <f t="shared" si="11"/>
        <v>-0.22937177684013141</v>
      </c>
      <c r="AL25" s="1">
        <f t="shared" si="11"/>
        <v>0</v>
      </c>
      <c r="AM25" s="1">
        <f t="shared" si="11"/>
        <v>-2.3412368583019538E-3</v>
      </c>
      <c r="AN25" s="1">
        <f t="shared" si="11"/>
        <v>0</v>
      </c>
      <c r="AO25" s="1">
        <f t="shared" si="11"/>
        <v>0</v>
      </c>
      <c r="AP25" s="1">
        <f t="shared" si="11"/>
        <v>7.5566750629719875E-3</v>
      </c>
      <c r="AQ25" s="1">
        <f t="shared" si="11"/>
        <v>0</v>
      </c>
      <c r="AR25" s="1">
        <f t="shared" si="11"/>
        <v>0</v>
      </c>
      <c r="AS25" s="1">
        <f t="shared" si="11"/>
        <v>0</v>
      </c>
      <c r="AT25" s="1">
        <f t="shared" si="11"/>
        <v>0</v>
      </c>
      <c r="AU25" s="1">
        <f t="shared" si="11"/>
        <v>-8.6042284408449632E-16</v>
      </c>
      <c r="AV25" s="5">
        <f t="shared" si="11"/>
        <v>7.5566750629731116E-3</v>
      </c>
      <c r="AW25" s="1">
        <f t="shared" si="11"/>
        <v>0</v>
      </c>
      <c r="AX25" s="1">
        <f t="shared" si="11"/>
        <v>7.5566750629724108E-3</v>
      </c>
      <c r="AY25" s="1">
        <f t="shared" si="11"/>
        <v>0</v>
      </c>
    </row>
    <row r="26" spans="1:52" x14ac:dyDescent="0.2">
      <c r="C26" s="1">
        <f>C2+C3-C4-C5-C6-C7+C8+C9</f>
        <v>0</v>
      </c>
      <c r="D26" s="1">
        <f t="shared" ref="D26:AY26" si="12">D2+D3-D4-D5-D6-D7+D8+D9</f>
        <v>-4.2236514512282053E-2</v>
      </c>
      <c r="E26" s="8">
        <f t="shared" si="12"/>
        <v>-3.8893642970184925E-3</v>
      </c>
      <c r="F26" s="1">
        <f t="shared" si="12"/>
        <v>-1.9340496977909988E-2</v>
      </c>
      <c r="G26" s="1">
        <f t="shared" si="12"/>
        <v>-2.034781597366675E-2</v>
      </c>
      <c r="H26" s="5">
        <f t="shared" si="12"/>
        <v>3.9097808204595491E-3</v>
      </c>
      <c r="I26" s="1">
        <f t="shared" si="12"/>
        <v>-5.3946220534637018E-2</v>
      </c>
      <c r="J26" s="1">
        <f t="shared" si="12"/>
        <v>0</v>
      </c>
      <c r="K26" s="8">
        <f t="shared" si="12"/>
        <v>8.3266726846886741E-17</v>
      </c>
      <c r="L26" s="1">
        <f t="shared" si="12"/>
        <v>0</v>
      </c>
      <c r="M26" s="8">
        <f t="shared" si="12"/>
        <v>-3.2644074846233724E-2</v>
      </c>
      <c r="N26" s="8">
        <f t="shared" si="12"/>
        <v>-2.7755575615628914E-17</v>
      </c>
      <c r="O26" s="1">
        <f t="shared" si="12"/>
        <v>-2.267002519197632E-2</v>
      </c>
      <c r="P26" s="1">
        <f t="shared" si="12"/>
        <v>-2.2670025329949217E-2</v>
      </c>
      <c r="Q26" s="8">
        <f t="shared" si="12"/>
        <v>1.0685896612017132E-15</v>
      </c>
      <c r="R26" s="1">
        <f t="shared" si="12"/>
        <v>-3.2644074894201014E-2</v>
      </c>
      <c r="S26" s="3">
        <f t="shared" si="12"/>
        <v>0</v>
      </c>
      <c r="T26" s="1">
        <f t="shared" si="12"/>
        <v>0</v>
      </c>
      <c r="U26" s="1">
        <f t="shared" si="12"/>
        <v>1.0724226382143986E-2</v>
      </c>
      <c r="V26" s="1">
        <f t="shared" si="12"/>
        <v>0</v>
      </c>
      <c r="W26" s="1">
        <f t="shared" si="12"/>
        <v>0</v>
      </c>
      <c r="X26" s="8">
        <f t="shared" si="12"/>
        <v>0</v>
      </c>
      <c r="Y26" s="1">
        <f t="shared" si="12"/>
        <v>0</v>
      </c>
      <c r="Z26" s="1">
        <f t="shared" si="12"/>
        <v>0</v>
      </c>
      <c r="AA26" s="1">
        <f t="shared" si="12"/>
        <v>0</v>
      </c>
      <c r="AB26" s="1">
        <f t="shared" si="12"/>
        <v>0</v>
      </c>
      <c r="AC26" s="1">
        <f t="shared" si="12"/>
        <v>0</v>
      </c>
      <c r="AD26" s="1">
        <f t="shared" si="12"/>
        <v>2.4978392210471601E-2</v>
      </c>
      <c r="AE26" s="1">
        <f t="shared" si="12"/>
        <v>-2.3703247652760037E-2</v>
      </c>
      <c r="AF26" s="1">
        <f t="shared" si="12"/>
        <v>-2.2670024864078014E-2</v>
      </c>
      <c r="AG26" s="1">
        <f t="shared" si="12"/>
        <v>-2.2670025188917697E-2</v>
      </c>
      <c r="AH26" s="1">
        <f t="shared" si="12"/>
        <v>-2.3451776649747957E-2</v>
      </c>
      <c r="AI26" s="1">
        <f t="shared" si="12"/>
        <v>7.8041228609992963E-4</v>
      </c>
      <c r="AJ26" s="1">
        <f t="shared" si="12"/>
        <v>0</v>
      </c>
      <c r="AK26" s="1">
        <f t="shared" si="12"/>
        <v>0</v>
      </c>
      <c r="AL26" s="1">
        <f t="shared" si="12"/>
        <v>0</v>
      </c>
      <c r="AM26" s="1">
        <f t="shared" si="12"/>
        <v>-2.2670025188918003E-2</v>
      </c>
      <c r="AN26" s="1">
        <f t="shared" si="12"/>
        <v>0</v>
      </c>
      <c r="AO26" s="1">
        <f t="shared" si="12"/>
        <v>-2.2670025188920029E-2</v>
      </c>
      <c r="AP26" s="1">
        <f t="shared" si="12"/>
        <v>-2.2670025188916018E-2</v>
      </c>
      <c r="AQ26" s="1">
        <f t="shared" si="12"/>
        <v>5.5511151231257827E-16</v>
      </c>
      <c r="AR26" s="1">
        <f t="shared" si="12"/>
        <v>-2.2670025188916809E-2</v>
      </c>
      <c r="AS26" s="1">
        <f t="shared" si="12"/>
        <v>1.012834389979958E-2</v>
      </c>
      <c r="AT26" s="1">
        <f t="shared" si="12"/>
        <v>-2.2670025188915977E-2</v>
      </c>
      <c r="AU26" s="1">
        <f t="shared" si="12"/>
        <v>3.2510369620012969E-2</v>
      </c>
      <c r="AV26" s="5">
        <f t="shared" si="12"/>
        <v>7.8041229582292981E-4</v>
      </c>
      <c r="AW26" s="1">
        <f t="shared" si="12"/>
        <v>0</v>
      </c>
      <c r="AX26" s="1">
        <f t="shared" si="12"/>
        <v>0</v>
      </c>
      <c r="AY26" s="1">
        <f t="shared" si="12"/>
        <v>0</v>
      </c>
    </row>
    <row r="27" spans="1:52" x14ac:dyDescent="0.2">
      <c r="C27" s="1">
        <f>C2-C3-C4+C5-C6+C7+C8-C9</f>
        <v>0</v>
      </c>
      <c r="D27" s="1">
        <f t="shared" ref="D27:AY27" si="13">D2-D3-D4+D5-D6+D7+D8-D9</f>
        <v>5.3738493624028161E-5</v>
      </c>
      <c r="E27" s="8">
        <f t="shared" si="13"/>
        <v>-2.3048008763295394E-3</v>
      </c>
      <c r="F27" s="1">
        <f t="shared" si="13"/>
        <v>-3.0044047039934352E-6</v>
      </c>
      <c r="G27" s="1">
        <f t="shared" si="13"/>
        <v>2.0365930613483463E-5</v>
      </c>
      <c r="H27" s="5">
        <f t="shared" si="13"/>
        <v>2.3144233182423729E-3</v>
      </c>
      <c r="I27" s="1">
        <f t="shared" si="13"/>
        <v>2.9345021094698276E-4</v>
      </c>
      <c r="J27" s="1">
        <f t="shared" si="13"/>
        <v>0</v>
      </c>
      <c r="K27" s="8">
        <f t="shared" si="13"/>
        <v>-8.3266726846886741E-17</v>
      </c>
      <c r="L27" s="1">
        <f t="shared" si="13"/>
        <v>0</v>
      </c>
      <c r="M27" s="8">
        <f t="shared" si="13"/>
        <v>-1.9323318807374278E-2</v>
      </c>
      <c r="N27" s="8">
        <f t="shared" si="13"/>
        <v>0</v>
      </c>
      <c r="O27" s="1">
        <f t="shared" si="13"/>
        <v>-4.5308695031928692E-5</v>
      </c>
      <c r="P27" s="1">
        <f t="shared" si="13"/>
        <v>0</v>
      </c>
      <c r="Q27" s="8">
        <f t="shared" si="13"/>
        <v>1.0130785099704553E-15</v>
      </c>
      <c r="R27" s="1">
        <f t="shared" si="13"/>
        <v>0</v>
      </c>
      <c r="S27" s="3">
        <f t="shared" si="13"/>
        <v>0</v>
      </c>
      <c r="T27" s="1">
        <f t="shared" si="13"/>
        <v>0</v>
      </c>
      <c r="U27" s="1">
        <f t="shared" si="13"/>
        <v>0</v>
      </c>
      <c r="V27" s="1">
        <f t="shared" si="13"/>
        <v>0</v>
      </c>
      <c r="W27" s="1">
        <f t="shared" si="13"/>
        <v>0</v>
      </c>
      <c r="X27" s="8">
        <f t="shared" si="13"/>
        <v>0</v>
      </c>
      <c r="Y27" s="1">
        <f t="shared" si="13"/>
        <v>0</v>
      </c>
      <c r="Z27" s="1">
        <f t="shared" si="13"/>
        <v>0</v>
      </c>
      <c r="AA27" s="1">
        <f t="shared" si="13"/>
        <v>0</v>
      </c>
      <c r="AB27" s="1">
        <f t="shared" si="13"/>
        <v>0</v>
      </c>
      <c r="AC27" s="1">
        <f t="shared" si="13"/>
        <v>0</v>
      </c>
      <c r="AD27" s="1">
        <f t="shared" si="13"/>
        <v>3.677613769070831E-16</v>
      </c>
      <c r="AE27" s="1">
        <f t="shared" si="13"/>
        <v>0</v>
      </c>
      <c r="AF27" s="1">
        <f t="shared" si="13"/>
        <v>0</v>
      </c>
      <c r="AG27" s="1">
        <f t="shared" si="13"/>
        <v>2.8896878099970991E-4</v>
      </c>
      <c r="AH27" s="1">
        <f t="shared" si="13"/>
        <v>0</v>
      </c>
      <c r="AI27" s="1">
        <f t="shared" si="13"/>
        <v>0</v>
      </c>
      <c r="AJ27" s="1">
        <f t="shared" si="13"/>
        <v>0</v>
      </c>
      <c r="AK27" s="1">
        <f t="shared" si="13"/>
        <v>0</v>
      </c>
      <c r="AL27" s="1">
        <f t="shared" si="13"/>
        <v>0</v>
      </c>
      <c r="AM27" s="1">
        <f t="shared" si="13"/>
        <v>0</v>
      </c>
      <c r="AN27" s="1">
        <f t="shared" si="13"/>
        <v>0</v>
      </c>
      <c r="AO27" s="1">
        <f t="shared" si="13"/>
        <v>0</v>
      </c>
      <c r="AP27" s="1">
        <f t="shared" si="13"/>
        <v>0</v>
      </c>
      <c r="AQ27" s="1">
        <f t="shared" si="13"/>
        <v>0</v>
      </c>
      <c r="AR27" s="1">
        <f t="shared" si="13"/>
        <v>0</v>
      </c>
      <c r="AS27" s="1">
        <f t="shared" si="13"/>
        <v>0</v>
      </c>
      <c r="AT27" s="1">
        <f t="shared" si="13"/>
        <v>0</v>
      </c>
      <c r="AU27" s="1">
        <f t="shared" si="13"/>
        <v>-8.8817841970012523E-16</v>
      </c>
      <c r="AV27" s="5">
        <f t="shared" si="13"/>
        <v>4.619568875591229E-4</v>
      </c>
      <c r="AW27" s="1">
        <f t="shared" si="13"/>
        <v>0</v>
      </c>
      <c r="AX27" s="1">
        <f t="shared" si="13"/>
        <v>0</v>
      </c>
      <c r="AY27" s="1">
        <f t="shared" si="13"/>
        <v>0</v>
      </c>
    </row>
    <row r="29" spans="1:52" x14ac:dyDescent="0.2">
      <c r="A29" t="s">
        <v>13</v>
      </c>
      <c r="C29" s="1">
        <f>IF(C13&gt;=-POWER(10,-10),1,0)*IF(C14&gt;=-POWER(10,-10),1,0)*IF(C15&gt;=-POWER(10,-10),1,0)*IF(C16&gt;=-POWER(10,-10),1,0)*IF(C20&gt;0,1,0)*IF(C21&gt;0,1,0)*IF(C22&gt;0,1,0)*IF(C23&gt;0,1,0)*IF(C24&gt;0,1,0)*IF(C25&gt;0,1,0)*IF(C26&gt;0,1,0)*IF(C27&gt;0,1,0)</f>
        <v>0</v>
      </c>
      <c r="D29" s="1">
        <f t="shared" ref="D29:AY29" si="14">IF(D13&gt;=-POWER(10,-10),1,0)*IF(D14&gt;=-POWER(10,-10),1,0)*IF(D15&gt;=-POWER(10,-10),1,0)*IF(D16&gt;=-POWER(10,-10),1,0)*IF(D20&gt;0,1,0)*IF(D21&gt;0,1,0)*IF(D22&gt;0,1,0)*IF(D23&gt;0,1,0)*IF(D24&gt;0,1,0)*IF(D25&gt;0,1,0)*IF(D26&gt;0,1,0)*IF(D27&gt;0,1,0)</f>
        <v>0</v>
      </c>
      <c r="E29" s="8">
        <f t="shared" si="14"/>
        <v>0</v>
      </c>
      <c r="F29" s="1">
        <f t="shared" si="14"/>
        <v>0</v>
      </c>
      <c r="G29" s="1">
        <f t="shared" si="14"/>
        <v>0</v>
      </c>
      <c r="H29" s="5">
        <f t="shared" si="14"/>
        <v>1</v>
      </c>
      <c r="I29" s="1">
        <f t="shared" si="14"/>
        <v>0</v>
      </c>
      <c r="J29" s="1">
        <f t="shared" si="14"/>
        <v>0</v>
      </c>
      <c r="K29" s="8">
        <f t="shared" si="14"/>
        <v>0</v>
      </c>
      <c r="L29" s="1">
        <f t="shared" si="14"/>
        <v>0</v>
      </c>
      <c r="M29" s="8">
        <f t="shared" si="14"/>
        <v>0</v>
      </c>
      <c r="N29" s="8">
        <f t="shared" si="14"/>
        <v>0</v>
      </c>
      <c r="O29" s="1">
        <f t="shared" si="14"/>
        <v>0</v>
      </c>
      <c r="P29" s="1">
        <f t="shared" si="14"/>
        <v>0</v>
      </c>
      <c r="Q29" s="8">
        <f t="shared" si="14"/>
        <v>0</v>
      </c>
      <c r="R29" s="1">
        <f t="shared" si="14"/>
        <v>0</v>
      </c>
      <c r="S29" s="3">
        <f t="shared" si="14"/>
        <v>0</v>
      </c>
      <c r="T29" s="1">
        <f t="shared" si="14"/>
        <v>0</v>
      </c>
      <c r="U29" s="1">
        <f t="shared" si="14"/>
        <v>0</v>
      </c>
      <c r="V29" s="1">
        <f t="shared" si="14"/>
        <v>0</v>
      </c>
      <c r="W29" s="1">
        <f t="shared" si="14"/>
        <v>0</v>
      </c>
      <c r="X29" s="8">
        <f t="shared" si="14"/>
        <v>0</v>
      </c>
      <c r="Y29" s="1">
        <f t="shared" si="14"/>
        <v>0</v>
      </c>
      <c r="Z29" s="1">
        <f t="shared" si="14"/>
        <v>0</v>
      </c>
      <c r="AA29" s="1">
        <f t="shared" si="14"/>
        <v>0</v>
      </c>
      <c r="AB29" s="1">
        <f t="shared" si="14"/>
        <v>0</v>
      </c>
      <c r="AC29" s="1">
        <f t="shared" si="14"/>
        <v>0</v>
      </c>
      <c r="AD29" s="1">
        <f t="shared" si="14"/>
        <v>0</v>
      </c>
      <c r="AE29" s="1">
        <f t="shared" si="14"/>
        <v>0</v>
      </c>
      <c r="AF29" s="1">
        <f t="shared" si="14"/>
        <v>0</v>
      </c>
      <c r="AG29" s="1">
        <f t="shared" si="14"/>
        <v>0</v>
      </c>
      <c r="AH29" s="1">
        <f t="shared" si="14"/>
        <v>0</v>
      </c>
      <c r="AI29" s="1">
        <f t="shared" si="14"/>
        <v>0</v>
      </c>
      <c r="AJ29" s="1">
        <f t="shared" si="14"/>
        <v>0</v>
      </c>
      <c r="AK29" s="1">
        <f t="shared" si="14"/>
        <v>0</v>
      </c>
      <c r="AL29" s="1">
        <f t="shared" si="14"/>
        <v>0</v>
      </c>
      <c r="AM29" s="1">
        <f t="shared" si="14"/>
        <v>0</v>
      </c>
      <c r="AN29" s="1">
        <f t="shared" si="14"/>
        <v>0</v>
      </c>
      <c r="AO29" s="1">
        <f t="shared" si="14"/>
        <v>0</v>
      </c>
      <c r="AP29" s="1">
        <f t="shared" si="14"/>
        <v>0</v>
      </c>
      <c r="AQ29" s="1">
        <f t="shared" si="14"/>
        <v>0</v>
      </c>
      <c r="AR29" s="1">
        <f t="shared" si="14"/>
        <v>0</v>
      </c>
      <c r="AS29" s="1">
        <f t="shared" si="14"/>
        <v>0</v>
      </c>
      <c r="AT29" s="1">
        <f t="shared" si="14"/>
        <v>0</v>
      </c>
      <c r="AU29" s="1">
        <f t="shared" si="14"/>
        <v>0</v>
      </c>
      <c r="AV29" s="5">
        <f t="shared" si="14"/>
        <v>1</v>
      </c>
      <c r="AW29" s="1">
        <f t="shared" si="14"/>
        <v>0</v>
      </c>
      <c r="AX29" s="1">
        <f t="shared" si="14"/>
        <v>0</v>
      </c>
      <c r="AY29" s="1">
        <f t="shared" si="14"/>
        <v>0</v>
      </c>
      <c r="AZ29">
        <f>SUM(C29:AY29)</f>
        <v>2</v>
      </c>
    </row>
    <row r="31" spans="1:52" x14ac:dyDescent="0.2">
      <c r="S31" s="4" t="s">
        <v>15</v>
      </c>
    </row>
    <row r="32" spans="1:52" x14ac:dyDescent="0.2">
      <c r="E32" s="9">
        <f>IF(K11&lt;S11,1,0)</f>
        <v>1</v>
      </c>
    </row>
  </sheetData>
  <sortState ref="AH12:AI19">
    <sortCondition ref="AH12:AH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2017-05-15T18:32:05Z</dcterms:created>
  <dcterms:modified xsi:type="dcterms:W3CDTF">2017-05-20T06:52:14Z</dcterms:modified>
</cp:coreProperties>
</file>