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405" tabRatio="23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M2" i="2" l="1"/>
  <c r="AM3" i="2" s="1"/>
  <c r="AL2" i="2"/>
  <c r="AL3" i="2" s="1"/>
  <c r="AK2" i="2"/>
  <c r="AK3" i="2" s="1"/>
  <c r="AI2" i="2"/>
  <c r="AI3" i="2" s="1"/>
  <c r="AH2" i="2"/>
  <c r="AF2" i="2"/>
  <c r="AF3" i="2" s="1"/>
  <c r="AE2" i="2"/>
  <c r="AE3" i="2" s="1"/>
  <c r="AC2" i="2"/>
  <c r="AC3" i="2" s="1"/>
  <c r="AB2" i="2"/>
  <c r="Z2" i="2"/>
  <c r="Z3" i="2" s="1"/>
  <c r="Y2" i="2"/>
  <c r="Y3" i="2" s="1"/>
  <c r="W2" i="2"/>
  <c r="W3" i="2" s="1"/>
  <c r="V2" i="2"/>
  <c r="AH3" i="2"/>
  <c r="AB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R36" i="1"/>
  <c r="AS36" i="1"/>
  <c r="AR35" i="1"/>
  <c r="AS35" i="1"/>
  <c r="AR34" i="1"/>
  <c r="AS34" i="1"/>
  <c r="AR33" i="1"/>
  <c r="AS33" i="1"/>
  <c r="AR32" i="1"/>
  <c r="AS32" i="1"/>
  <c r="AR31" i="1"/>
  <c r="AS31" i="1"/>
  <c r="AR30" i="1"/>
  <c r="AS30" i="1"/>
  <c r="AR29" i="1"/>
  <c r="AS29" i="1"/>
  <c r="AJ36" i="1"/>
  <c r="AK36" i="1"/>
  <c r="AJ35" i="1"/>
  <c r="AK35" i="1"/>
  <c r="AJ34" i="1"/>
  <c r="AK34" i="1"/>
  <c r="AJ33" i="1"/>
  <c r="AK33" i="1"/>
  <c r="AJ32" i="1"/>
  <c r="AK32" i="1"/>
  <c r="AJ31" i="1"/>
  <c r="AK31" i="1"/>
  <c r="AJ30" i="1"/>
  <c r="AK30" i="1"/>
  <c r="AJ29" i="1"/>
  <c r="AK29" i="1"/>
  <c r="AB36" i="1"/>
  <c r="AC36" i="1"/>
  <c r="AB35" i="1"/>
  <c r="AC35" i="1"/>
  <c r="AB34" i="1"/>
  <c r="AC34" i="1"/>
  <c r="AB33" i="1"/>
  <c r="AC33" i="1"/>
  <c r="AB32" i="1"/>
  <c r="AC32" i="1"/>
  <c r="AB31" i="1"/>
  <c r="AC31" i="1"/>
  <c r="AB30" i="1"/>
  <c r="AC30" i="1"/>
  <c r="AB29" i="1"/>
  <c r="AC29" i="1"/>
  <c r="T36" i="1"/>
  <c r="U36" i="1"/>
  <c r="T35" i="1"/>
  <c r="U35" i="1"/>
  <c r="T34" i="1"/>
  <c r="U34" i="1"/>
  <c r="T33" i="1"/>
  <c r="U33" i="1"/>
  <c r="T32" i="1"/>
  <c r="U32" i="1"/>
  <c r="T31" i="1"/>
  <c r="U31" i="1"/>
  <c r="T30" i="1"/>
  <c r="U30" i="1"/>
  <c r="T29" i="1"/>
  <c r="U29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 s="1"/>
  <c r="D29" i="1"/>
  <c r="E29" i="1"/>
  <c r="U32" i="2" l="1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R28" i="1"/>
  <c r="AS28" i="1"/>
  <c r="AJ28" i="1"/>
  <c r="AK28" i="1" s="1"/>
  <c r="AB28" i="1"/>
  <c r="AC28" i="1" s="1"/>
  <c r="T28" i="1"/>
  <c r="U28" i="1"/>
  <c r="L28" i="1"/>
  <c r="M28" i="1" s="1"/>
  <c r="D28" i="1"/>
  <c r="E28" i="1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E31" i="2"/>
  <c r="AF31" i="2"/>
  <c r="AE26" i="2"/>
  <c r="AF26" i="2"/>
  <c r="AE27" i="2"/>
  <c r="AF27" i="2"/>
  <c r="AE28" i="2"/>
  <c r="AF28" i="2"/>
  <c r="AE29" i="2"/>
  <c r="AF29" i="2"/>
  <c r="AE30" i="2"/>
  <c r="AF30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Y26" i="2"/>
  <c r="Z26" i="2"/>
  <c r="Y27" i="2"/>
  <c r="Z27" i="2"/>
  <c r="Y28" i="2"/>
  <c r="Z28" i="2"/>
  <c r="Y29" i="2"/>
  <c r="Z29" i="2"/>
  <c r="Y30" i="2"/>
  <c r="Z30" i="2"/>
  <c r="Y31" i="2"/>
  <c r="Z31" i="2"/>
  <c r="V26" i="2"/>
  <c r="W26" i="2"/>
  <c r="V27" i="2"/>
  <c r="W27" i="2"/>
  <c r="V28" i="2"/>
  <c r="W28" i="2"/>
  <c r="V29" i="2"/>
  <c r="W29" i="2"/>
  <c r="V30" i="2"/>
  <c r="W30" i="2"/>
  <c r="V31" i="2"/>
  <c r="W31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U31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7" i="2"/>
  <c r="AB27" i="1"/>
  <c r="AC27" i="1" s="1"/>
  <c r="T27" i="1"/>
  <c r="U27" i="1"/>
  <c r="L27" i="1"/>
  <c r="M27" i="1" s="1"/>
  <c r="D27" i="1"/>
  <c r="E27" i="1"/>
  <c r="AR27" i="1"/>
  <c r="AS27" i="1" s="1"/>
  <c r="AR26" i="1"/>
  <c r="AS26" i="1" s="1"/>
  <c r="AR25" i="1"/>
  <c r="AS25" i="1"/>
  <c r="AR24" i="1"/>
  <c r="AS24" i="1"/>
  <c r="AR23" i="1"/>
  <c r="AS23" i="1"/>
  <c r="AR22" i="1"/>
  <c r="AS22" i="1"/>
  <c r="AJ27" i="1"/>
  <c r="AK27" i="1"/>
  <c r="AJ26" i="1"/>
  <c r="AK26" i="1"/>
  <c r="AJ25" i="1"/>
  <c r="AK25" i="1"/>
  <c r="AJ24" i="1"/>
  <c r="AK24" i="1"/>
  <c r="AJ23" i="1"/>
  <c r="AK23" i="1"/>
  <c r="AJ22" i="1"/>
  <c r="AK22" i="1"/>
  <c r="AB26" i="1"/>
  <c r="AC26" i="1"/>
  <c r="AB25" i="1"/>
  <c r="AC25" i="1"/>
  <c r="AB24" i="1"/>
  <c r="AC24" i="1"/>
  <c r="AB23" i="1"/>
  <c r="AC23" i="1"/>
  <c r="AB22" i="1"/>
  <c r="AC22" i="1"/>
  <c r="T26" i="1"/>
  <c r="U26" i="1"/>
  <c r="T25" i="1"/>
  <c r="U25" i="1"/>
  <c r="T24" i="1"/>
  <c r="U24" i="1"/>
  <c r="T23" i="1"/>
  <c r="U23" i="1"/>
  <c r="T22" i="1"/>
  <c r="U22" i="1"/>
  <c r="L26" i="1"/>
  <c r="M26" i="1"/>
  <c r="L25" i="1"/>
  <c r="M25" i="1"/>
  <c r="L24" i="1"/>
  <c r="M24" i="1"/>
  <c r="L23" i="1"/>
  <c r="M23" i="1"/>
  <c r="L22" i="1"/>
  <c r="M22" i="1"/>
  <c r="D26" i="1"/>
  <c r="E26" i="1"/>
  <c r="D25" i="1"/>
  <c r="E25" i="1"/>
  <c r="D24" i="1"/>
  <c r="E24" i="1"/>
  <c r="D23" i="1"/>
  <c r="E23" i="1"/>
  <c r="D22" i="1"/>
  <c r="E22" i="1" s="1"/>
  <c r="AL22" i="2"/>
  <c r="AL20" i="2"/>
  <c r="AL14" i="2"/>
  <c r="AL12" i="2"/>
  <c r="AK24" i="2"/>
  <c r="AK20" i="2"/>
  <c r="AK8" i="2"/>
  <c r="AI24" i="2"/>
  <c r="AI18" i="2"/>
  <c r="AI16" i="2"/>
  <c r="AH13" i="2"/>
  <c r="AI12" i="2"/>
  <c r="AH9" i="2"/>
  <c r="AI8" i="2"/>
  <c r="AE24" i="2"/>
  <c r="AF23" i="2"/>
  <c r="AE20" i="2"/>
  <c r="AF19" i="2"/>
  <c r="AE16" i="2"/>
  <c r="AF15" i="2"/>
  <c r="AE12" i="2"/>
  <c r="AF11" i="2"/>
  <c r="AE8" i="2"/>
  <c r="AF7" i="2"/>
  <c r="AB23" i="2"/>
  <c r="AC22" i="2"/>
  <c r="AB19" i="2"/>
  <c r="AC18" i="2"/>
  <c r="AB15" i="2"/>
  <c r="AC14" i="2"/>
  <c r="AB11" i="2"/>
  <c r="AC10" i="2"/>
  <c r="AB7" i="2"/>
  <c r="Z25" i="2"/>
  <c r="Y22" i="2"/>
  <c r="Z21" i="2"/>
  <c r="Y18" i="2"/>
  <c r="Z17" i="2"/>
  <c r="Y14" i="2"/>
  <c r="Z13" i="2"/>
  <c r="Y10" i="2"/>
  <c r="Z9" i="2"/>
  <c r="W8" i="2"/>
  <c r="V9" i="2"/>
  <c r="W12" i="2"/>
  <c r="V13" i="2"/>
  <c r="W16" i="2"/>
  <c r="V17" i="2"/>
  <c r="W20" i="2"/>
  <c r="V21" i="2"/>
  <c r="W24" i="2"/>
  <c r="V25" i="2"/>
  <c r="E1" i="2"/>
  <c r="AR21" i="1"/>
  <c r="AS21" i="1"/>
  <c r="AJ21" i="1"/>
  <c r="AK21" i="1"/>
  <c r="AB21" i="1"/>
  <c r="AC21" i="1"/>
  <c r="T21" i="1"/>
  <c r="U21" i="1"/>
  <c r="L21" i="1"/>
  <c r="M21" i="1"/>
  <c r="D21" i="1"/>
  <c r="E21" i="1"/>
  <c r="AR20" i="1"/>
  <c r="AS20" i="1"/>
  <c r="AJ20" i="1"/>
  <c r="AK20" i="1" s="1"/>
  <c r="AR19" i="1"/>
  <c r="AS19" i="1"/>
  <c r="AJ19" i="1"/>
  <c r="AK19" i="1" s="1"/>
  <c r="AB20" i="1"/>
  <c r="AC20" i="1"/>
  <c r="T20" i="1"/>
  <c r="U20" i="1" s="1"/>
  <c r="L20" i="1"/>
  <c r="M20" i="1"/>
  <c r="D20" i="1"/>
  <c r="E20" i="1"/>
  <c r="AB19" i="1"/>
  <c r="AC19" i="1"/>
  <c r="T19" i="1"/>
  <c r="U19" i="1" s="1"/>
  <c r="L19" i="1"/>
  <c r="M19" i="1" s="1"/>
  <c r="D19" i="1"/>
  <c r="E19" i="1"/>
  <c r="D18" i="1"/>
  <c r="E18" i="1" s="1"/>
  <c r="D17" i="1"/>
  <c r="E17" i="1"/>
  <c r="D16" i="1"/>
  <c r="E16" i="1" s="1"/>
  <c r="D15" i="1"/>
  <c r="E15" i="1" s="1"/>
  <c r="D14" i="1"/>
  <c r="E14" i="1"/>
  <c r="L18" i="1"/>
  <c r="M18" i="1"/>
  <c r="L17" i="1"/>
  <c r="M17" i="1"/>
  <c r="L16" i="1"/>
  <c r="M16" i="1"/>
  <c r="L15" i="1"/>
  <c r="M15" i="1"/>
  <c r="L14" i="1"/>
  <c r="M14" i="1"/>
  <c r="T18" i="1"/>
  <c r="U18" i="1"/>
  <c r="T17" i="1"/>
  <c r="U17" i="1" s="1"/>
  <c r="T16" i="1"/>
  <c r="U16" i="1" s="1"/>
  <c r="AB18" i="1"/>
  <c r="AC18" i="1"/>
  <c r="AB17" i="1"/>
  <c r="AC17" i="1"/>
  <c r="AB16" i="1"/>
  <c r="AC16" i="1"/>
  <c r="AJ18" i="1"/>
  <c r="AK18" i="1" s="1"/>
  <c r="AR18" i="1"/>
  <c r="AS18" i="1"/>
  <c r="AR17" i="1"/>
  <c r="AS17" i="1" s="1"/>
  <c r="AR16" i="1"/>
  <c r="AS16" i="1" s="1"/>
  <c r="AR15" i="1"/>
  <c r="AS15" i="1" s="1"/>
  <c r="AR14" i="1"/>
  <c r="AS14" i="1" s="1"/>
  <c r="AR13" i="1"/>
  <c r="AS13" i="1" s="1"/>
  <c r="AR12" i="1"/>
  <c r="AS12" i="1" s="1"/>
  <c r="AR11" i="1"/>
  <c r="AS11" i="1" s="1"/>
  <c r="AR10" i="1"/>
  <c r="AS10" i="1" s="1"/>
  <c r="AR9" i="1"/>
  <c r="AS9" i="1" s="1"/>
  <c r="AR8" i="1"/>
  <c r="AS8" i="1" s="1"/>
  <c r="AR7" i="1"/>
  <c r="AS7" i="1" s="1"/>
  <c r="AR6" i="1"/>
  <c r="AS6" i="1" s="1"/>
  <c r="AR5" i="1"/>
  <c r="AS5" i="1" s="1"/>
  <c r="AR4" i="1"/>
  <c r="AS4" i="1" s="1"/>
  <c r="AR3" i="1"/>
  <c r="AS3" i="1" s="1"/>
  <c r="AJ16" i="1"/>
  <c r="AK16" i="1"/>
  <c r="AJ17" i="1"/>
  <c r="AK17" i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J3" i="1"/>
  <c r="AK3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T15" i="1"/>
  <c r="U15" i="1" s="1"/>
  <c r="T14" i="1"/>
  <c r="U14" i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E4" i="1"/>
  <c r="E5" i="1"/>
  <c r="E6" i="1"/>
  <c r="E8" i="1"/>
  <c r="E9" i="1"/>
  <c r="E10" i="1"/>
  <c r="E12" i="1"/>
  <c r="E13" i="1"/>
  <c r="E3" i="1"/>
  <c r="D4" i="1"/>
  <c r="D5" i="1"/>
  <c r="D6" i="1"/>
  <c r="D7" i="1"/>
  <c r="E7" i="1" s="1"/>
  <c r="D8" i="1"/>
  <c r="D9" i="1"/>
  <c r="D10" i="1"/>
  <c r="D11" i="1"/>
  <c r="E11" i="1" s="1"/>
  <c r="D12" i="1"/>
  <c r="D13" i="1"/>
  <c r="D3" i="1"/>
  <c r="AM25" i="2" l="1"/>
  <c r="AM23" i="2"/>
  <c r="AM21" i="2"/>
  <c r="AM19" i="2"/>
  <c r="AM17" i="2"/>
  <c r="AM15" i="2"/>
  <c r="AM13" i="2"/>
  <c r="AM11" i="2"/>
  <c r="AM9" i="2"/>
  <c r="AM7" i="2"/>
  <c r="AK23" i="2"/>
  <c r="AK19" i="2"/>
  <c r="AK15" i="2"/>
  <c r="AK11" i="2"/>
  <c r="AK7" i="2"/>
  <c r="AH24" i="2"/>
  <c r="AH22" i="2"/>
  <c r="AH20" i="2"/>
  <c r="AH18" i="2"/>
  <c r="AH16" i="2"/>
  <c r="AH14" i="2"/>
  <c r="AH12" i="2"/>
  <c r="AH10" i="2"/>
  <c r="AH8" i="2"/>
  <c r="AE25" i="2"/>
  <c r="AE23" i="2"/>
  <c r="AE21" i="2"/>
  <c r="AE19" i="2"/>
  <c r="AE17" i="2"/>
  <c r="AE15" i="2"/>
  <c r="AE13" i="2"/>
  <c r="AE11" i="2"/>
  <c r="AE9" i="2"/>
  <c r="AE7" i="2"/>
  <c r="AB24" i="2"/>
  <c r="AB22" i="2"/>
  <c r="AB20" i="2"/>
  <c r="AB18" i="2"/>
  <c r="AB16" i="2"/>
  <c r="AB14" i="2"/>
  <c r="AB12" i="2"/>
  <c r="AB10" i="2"/>
  <c r="AB8" i="2"/>
  <c r="Y25" i="2"/>
  <c r="Y23" i="2"/>
  <c r="Y21" i="2"/>
  <c r="Y19" i="2"/>
  <c r="Y17" i="2"/>
  <c r="Y15" i="2"/>
  <c r="Y13" i="2"/>
  <c r="Y11" i="2"/>
  <c r="Y9" i="2"/>
  <c r="Y7" i="2"/>
  <c r="W9" i="2"/>
  <c r="W11" i="2"/>
  <c r="W13" i="2"/>
  <c r="W15" i="2"/>
  <c r="W17" i="2"/>
  <c r="W19" i="2"/>
  <c r="W21" i="2"/>
  <c r="W23" i="2"/>
  <c r="W25" i="2"/>
  <c r="AM24" i="2"/>
  <c r="AM22" i="2"/>
  <c r="AM20" i="2"/>
  <c r="AM18" i="2"/>
  <c r="AM16" i="2"/>
  <c r="AM14" i="2"/>
  <c r="AM12" i="2"/>
  <c r="AM8" i="2"/>
  <c r="AK25" i="2"/>
  <c r="AK17" i="2"/>
  <c r="AK9" i="2"/>
  <c r="AH23" i="2"/>
  <c r="AH19" i="2"/>
  <c r="AL25" i="2"/>
  <c r="AL23" i="2"/>
  <c r="AL21" i="2"/>
  <c r="AL19" i="2"/>
  <c r="AL17" i="2"/>
  <c r="AL15" i="2"/>
  <c r="AL13" i="2"/>
  <c r="AL11" i="2"/>
  <c r="AL9" i="2"/>
  <c r="AL7" i="2"/>
  <c r="AK22" i="2"/>
  <c r="AK18" i="2"/>
  <c r="AK14" i="2"/>
  <c r="AK10" i="2"/>
  <c r="AI25" i="2"/>
  <c r="AI23" i="2"/>
  <c r="AI21" i="2"/>
  <c r="AI19" i="2"/>
  <c r="AI17" i="2"/>
  <c r="AI15" i="2"/>
  <c r="AI13" i="2"/>
  <c r="AI11" i="2"/>
  <c r="AI9" i="2"/>
  <c r="AI7" i="2"/>
  <c r="AF24" i="2"/>
  <c r="AF22" i="2"/>
  <c r="AF20" i="2"/>
  <c r="AF18" i="2"/>
  <c r="AF16" i="2"/>
  <c r="AF14" i="2"/>
  <c r="AF12" i="2"/>
  <c r="AF10" i="2"/>
  <c r="AF8" i="2"/>
  <c r="AC25" i="2"/>
  <c r="AC23" i="2"/>
  <c r="AC21" i="2"/>
  <c r="AC19" i="2"/>
  <c r="AC17" i="2"/>
  <c r="AC15" i="2"/>
  <c r="AC13" i="2"/>
  <c r="AC11" i="2"/>
  <c r="AC9" i="2"/>
  <c r="AC7" i="2"/>
  <c r="Z24" i="2"/>
  <c r="Z22" i="2"/>
  <c r="Z20" i="2"/>
  <c r="Z18" i="2"/>
  <c r="Z16" i="2"/>
  <c r="Z14" i="2"/>
  <c r="Z12" i="2"/>
  <c r="Z10" i="2"/>
  <c r="Z8" i="2"/>
  <c r="V8" i="2"/>
  <c r="V10" i="2"/>
  <c r="V12" i="2"/>
  <c r="V14" i="2"/>
  <c r="V16" i="2"/>
  <c r="V18" i="2"/>
  <c r="V20" i="2"/>
  <c r="V22" i="2"/>
  <c r="V24" i="2"/>
  <c r="W7" i="2"/>
  <c r="AM10" i="2"/>
  <c r="AK21" i="2"/>
  <c r="AK13" i="2"/>
  <c r="AH25" i="2"/>
  <c r="AH21" i="2"/>
  <c r="AH17" i="2"/>
  <c r="V23" i="2"/>
  <c r="V19" i="2"/>
  <c r="V15" i="2"/>
  <c r="V11" i="2"/>
  <c r="Z7" i="2"/>
  <c r="Z11" i="2"/>
  <c r="Z15" i="2"/>
  <c r="Z19" i="2"/>
  <c r="Z23" i="2"/>
  <c r="AC8" i="2"/>
  <c r="AC12" i="2"/>
  <c r="AC16" i="2"/>
  <c r="AC20" i="2"/>
  <c r="AC24" i="2"/>
  <c r="AF9" i="2"/>
  <c r="AF13" i="2"/>
  <c r="AF17" i="2"/>
  <c r="AF21" i="2"/>
  <c r="AF25" i="2"/>
  <c r="AI10" i="2"/>
  <c r="AI14" i="2"/>
  <c r="AI20" i="2"/>
  <c r="AK12" i="2"/>
  <c r="AL8" i="2"/>
  <c r="AL16" i="2"/>
  <c r="AL24" i="2"/>
  <c r="V7" i="2"/>
  <c r="W22" i="2"/>
  <c r="W18" i="2"/>
  <c r="W14" i="2"/>
  <c r="W10" i="2"/>
  <c r="Y8" i="2"/>
  <c r="Y12" i="2"/>
  <c r="Y16" i="2"/>
  <c r="Y20" i="2"/>
  <c r="Y24" i="2"/>
  <c r="AB9" i="2"/>
  <c r="AB13" i="2"/>
  <c r="AB17" i="2"/>
  <c r="AB21" i="2"/>
  <c r="AB25" i="2"/>
  <c r="AE10" i="2"/>
  <c r="AE14" i="2"/>
  <c r="AE18" i="2"/>
  <c r="AE22" i="2"/>
  <c r="AH7" i="2"/>
  <c r="AH11" i="2"/>
  <c r="AH15" i="2"/>
  <c r="AI22" i="2"/>
  <c r="AK16" i="2"/>
  <c r="AL10" i="2"/>
  <c r="AL18" i="2"/>
  <c r="V3" i="2" l="1"/>
</calcChain>
</file>

<file path=xl/sharedStrings.xml><?xml version="1.0" encoding="utf-8"?>
<sst xmlns="http://schemas.openxmlformats.org/spreadsheetml/2006/main" count="85" uniqueCount="48">
  <si>
    <t>time</t>
  </si>
  <si>
    <t>hour</t>
  </si>
  <si>
    <t>min</t>
  </si>
  <si>
    <t>time min:</t>
  </si>
  <si>
    <t xml:space="preserve"> time</t>
  </si>
  <si>
    <t>reference time to 11:00</t>
  </si>
  <si>
    <t>temp</t>
  </si>
  <si>
    <t>Salinity</t>
  </si>
  <si>
    <t>raw data:</t>
  </si>
  <si>
    <t>calibrated to O2</t>
  </si>
  <si>
    <t>rates: uM/hr</t>
  </si>
  <si>
    <t>rates: uM/min</t>
  </si>
  <si>
    <t>label</t>
  </si>
  <si>
    <t>143-30</t>
  </si>
  <si>
    <t>143-100</t>
  </si>
  <si>
    <t>164-30</t>
  </si>
  <si>
    <t>164-50</t>
  </si>
  <si>
    <t>164-100</t>
  </si>
  <si>
    <t>5_surface_sediment</t>
  </si>
  <si>
    <t>2_surface_sediment</t>
  </si>
  <si>
    <t>3_surface_sediment</t>
  </si>
  <si>
    <t xml:space="preserve"> </t>
  </si>
  <si>
    <t>143-50</t>
  </si>
  <si>
    <t>4_surface_sediment</t>
  </si>
  <si>
    <t>169-100</t>
  </si>
  <si>
    <t>169-30</t>
  </si>
  <si>
    <t>169-50</t>
  </si>
  <si>
    <t>low water line</t>
  </si>
  <si>
    <t>berm</t>
  </si>
  <si>
    <t>lagoon</t>
  </si>
  <si>
    <t>plot titles</t>
  </si>
  <si>
    <t>3 &amp; 143</t>
  </si>
  <si>
    <t>4 &amp; 164</t>
  </si>
  <si>
    <t>5 &amp; 169</t>
  </si>
  <si>
    <t>beach above mean water line</t>
  </si>
  <si>
    <t>surface sediment 6.1 uM/hr</t>
  </si>
  <si>
    <t>surface sediment 5.1 uM/hr</t>
  </si>
  <si>
    <t>30cm 5.7 uM/hr</t>
  </si>
  <si>
    <t>50cm 5.1 uM/hr</t>
  </si>
  <si>
    <t>100cm 6.8 uM/hr</t>
  </si>
  <si>
    <t>surface sediment 3.9 uM/hr</t>
  </si>
  <si>
    <t>30cm 3.6 uM/hr</t>
  </si>
  <si>
    <t>50cm 6.0 uM/hr</t>
  </si>
  <si>
    <t>100cm 10.2 uM/hr</t>
  </si>
  <si>
    <t>surface sediment 4.7 uM/hr</t>
  </si>
  <si>
    <t>100cm 14.4 uM/hr</t>
  </si>
  <si>
    <t>30cm 7.1 uM/hr</t>
  </si>
  <si>
    <t>50 cm 9.8 uM/hr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</si>
</sst>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</borders>
  <cellStyleXfs count="47">
    <xf numFmtId="0" fontId="0" fillId="0" borderId="0"/>
    <xf numFmtId="0" fontId="2" fillId="0" borderId="0"/>
    <xf numFmtId="0" fontId="3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1" applyNumberFormat="0" applyAlignment="0" applyProtection="0"/>
    <xf numFmtId="0" fontId="9" fillId="20" borderId="2" applyNumberFormat="0" applyAlignment="0" applyProtection="0"/>
    <xf numFmtId="0" fontId="10" fillId="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21" borderId="0" applyNumberFormat="0" applyBorder="0" applyAlignment="0" applyProtection="0"/>
    <xf numFmtId="0" fontId="4" fillId="0" borderId="0"/>
    <xf numFmtId="0" fontId="6" fillId="0" borderId="0"/>
    <xf numFmtId="0" fontId="6" fillId="22" borderId="4" applyNumberFormat="0" applyFont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23" borderId="9" applyNumberFormat="0" applyAlignment="0" applyProtection="0"/>
    <xf numFmtId="0" fontId="1" fillId="0" borderId="0"/>
  </cellStyleXfs>
  <cellXfs count="15"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20" fontId="0" fillId="0" borderId="0" xfId="0" applyNumberFormat="1" applyFill="1"/>
    <xf numFmtId="0" fontId="0" fillId="24" borderId="0" xfId="0" applyNumberFormat="1" applyFill="1"/>
    <xf numFmtId="20" fontId="0" fillId="24" borderId="0" xfId="0" applyNumberFormat="1" applyFill="1"/>
    <xf numFmtId="0" fontId="0" fillId="0" borderId="0" xfId="0"/>
    <xf numFmtId="0" fontId="0" fillId="0" borderId="0" xfId="0" applyNumberFormat="1"/>
    <xf numFmtId="0" fontId="2" fillId="0" borderId="0" xfId="1"/>
    <xf numFmtId="0" fontId="5" fillId="0" borderId="10" xfId="35" applyFont="1" applyBorder="1" applyAlignment="1">
      <alignment horizontal="right"/>
    </xf>
    <xf numFmtId="0" fontId="5" fillId="0" borderId="0" xfId="35" applyFont="1" applyBorder="1" applyAlignment="1">
      <alignment horizontal="right"/>
    </xf>
    <xf numFmtId="0" fontId="0" fillId="24" borderId="0" xfId="0" applyFill="1"/>
  </cellXfs>
  <cellStyles count="47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Akzent1" xfId="21"/>
    <cellStyle name="Akzent2" xfId="22"/>
    <cellStyle name="Akzent3" xfId="23"/>
    <cellStyle name="Akzent4" xfId="24"/>
    <cellStyle name="Akzent5" xfId="25"/>
    <cellStyle name="Akzent6" xfId="26"/>
    <cellStyle name="Ausgabe" xfId="27"/>
    <cellStyle name="Berechnung" xfId="28"/>
    <cellStyle name="Eingabe" xfId="29"/>
    <cellStyle name="Ergebnis" xfId="30"/>
    <cellStyle name="Erklärender Text" xfId="31"/>
    <cellStyle name="Gut" xfId="32"/>
    <cellStyle name="Neutral 2" xfId="33"/>
    <cellStyle name="Normal" xfId="0" builtinId="0"/>
    <cellStyle name="Normal 2" xfId="34"/>
    <cellStyle name="Normal 3" xfId="46"/>
    <cellStyle name="Normal 4" xfId="2"/>
    <cellStyle name="Normal 5" xfId="1"/>
    <cellStyle name="Normal_Book2" xfId="35"/>
    <cellStyle name="Notiz" xfId="36"/>
    <cellStyle name="Schlecht" xfId="37"/>
    <cellStyle name="Überschrift" xfId="38"/>
    <cellStyle name="Überschrift 1" xfId="39"/>
    <cellStyle name="Überschrift 2" xfId="40"/>
    <cellStyle name="Überschrift 3" xfId="41"/>
    <cellStyle name="Überschrift 4" xfId="42"/>
    <cellStyle name="Verknüpfte Zelle" xfId="43"/>
    <cellStyle name="Warnender Text" xfId="44"/>
    <cellStyle name="Zelle überprüfen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Beach above mean water line</a:t>
            </a:r>
          </a:p>
        </c:rich>
      </c:tx>
      <c:layout>
        <c:manualLayout>
          <c:xMode val="edge"/>
          <c:yMode val="edge"/>
          <c:x val="0.27755528332579149"/>
          <c:y val="3.98550724637681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Sheet2!$V$4</c:f>
              <c:strCache>
                <c:ptCount val="1"/>
                <c:pt idx="0">
                  <c:v>surface sediment 6.1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Sheet2!$U$7:$U$40</c:f>
              <c:numCache>
                <c:formatCode>General</c:formatCode>
                <c:ptCount val="34"/>
                <c:pt idx="0">
                  <c:v>0</c:v>
                </c:pt>
                <c:pt idx="1">
                  <c:v>32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135</c:v>
                </c:pt>
                <c:pt idx="6">
                  <c:v>169</c:v>
                </c:pt>
                <c:pt idx="7">
                  <c:v>202</c:v>
                </c:pt>
                <c:pt idx="8">
                  <c:v>232</c:v>
                </c:pt>
                <c:pt idx="9">
                  <c:v>264</c:v>
                </c:pt>
                <c:pt idx="10">
                  <c:v>297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503</c:v>
                </c:pt>
                <c:pt idx="18">
                  <c:v>551</c:v>
                </c:pt>
                <c:pt idx="19">
                  <c:v>583</c:v>
                </c:pt>
                <c:pt idx="20">
                  <c:v>614</c:v>
                </c:pt>
                <c:pt idx="21">
                  <c:v>645</c:v>
                </c:pt>
                <c:pt idx="22">
                  <c:v>675</c:v>
                </c:pt>
                <c:pt idx="23">
                  <c:v>705</c:v>
                </c:pt>
                <c:pt idx="24">
                  <c:v>736</c:v>
                </c:pt>
                <c:pt idx="25">
                  <c:v>767</c:v>
                </c:pt>
                <c:pt idx="26">
                  <c:v>799</c:v>
                </c:pt>
                <c:pt idx="27">
                  <c:v>857</c:v>
                </c:pt>
                <c:pt idx="28">
                  <c:v>882</c:v>
                </c:pt>
                <c:pt idx="29">
                  <c:v>914</c:v>
                </c:pt>
                <c:pt idx="30">
                  <c:v>1237</c:v>
                </c:pt>
                <c:pt idx="31">
                  <c:v>1281</c:v>
                </c:pt>
                <c:pt idx="32">
                  <c:v>1664</c:v>
                </c:pt>
                <c:pt idx="33">
                  <c:v>1867</c:v>
                </c:pt>
              </c:numCache>
            </c:numRef>
          </c:xVal>
          <c:yVal>
            <c:numRef>
              <c:f>Sheet2!$V$7:$V$40</c:f>
              <c:numCache>
                <c:formatCode>General</c:formatCode>
                <c:ptCount val="34"/>
                <c:pt idx="0">
                  <c:v>200.29744875726126</c:v>
                </c:pt>
                <c:pt idx="1">
                  <c:v>197.02869644239553</c:v>
                </c:pt>
                <c:pt idx="2">
                  <c:v>192.19200602527707</c:v>
                </c:pt>
                <c:pt idx="3">
                  <c:v>191.2884484748264</c:v>
                </c:pt>
                <c:pt idx="4">
                  <c:v>189.05612982077176</c:v>
                </c:pt>
                <c:pt idx="5">
                  <c:v>203.96482940320817</c:v>
                </c:pt>
                <c:pt idx="6">
                  <c:v>202.4500417450997</c:v>
                </c:pt>
                <c:pt idx="7">
                  <c:v>198.49033365635987</c:v>
                </c:pt>
                <c:pt idx="8">
                  <c:v>199.20786465230597</c:v>
                </c:pt>
                <c:pt idx="9">
                  <c:v>192.6703600225745</c:v>
                </c:pt>
                <c:pt idx="10">
                  <c:v>191.9262538045563</c:v>
                </c:pt>
                <c:pt idx="11">
                  <c:v>185.28244828653649</c:v>
                </c:pt>
                <c:pt idx="12">
                  <c:v>179.83452776176023</c:v>
                </c:pt>
                <c:pt idx="13">
                  <c:v>179.91425342797646</c:v>
                </c:pt>
                <c:pt idx="14">
                  <c:v>176.37974889238996</c:v>
                </c:pt>
                <c:pt idx="15">
                  <c:v>173.9614036838307</c:v>
                </c:pt>
                <c:pt idx="16">
                  <c:v>173.11099657752419</c:v>
                </c:pt>
                <c:pt idx="17">
                  <c:v>168.48690793698239</c:v>
                </c:pt>
                <c:pt idx="18">
                  <c:v>164.73980162481922</c:v>
                </c:pt>
                <c:pt idx="19">
                  <c:v>163.72994318608022</c:v>
                </c:pt>
                <c:pt idx="20">
                  <c:v>157.51134122121368</c:v>
                </c:pt>
                <c:pt idx="21">
                  <c:v>153.49848268832969</c:v>
                </c:pt>
                <c:pt idx="22">
                  <c:v>148.84781882571582</c:v>
                </c:pt>
                <c:pt idx="23">
                  <c:v>146.32317272886831</c:v>
                </c:pt>
                <c:pt idx="24">
                  <c:v>143.74537618787662</c:v>
                </c:pt>
                <c:pt idx="25">
                  <c:v>140.74237609373168</c:v>
                </c:pt>
                <c:pt idx="26">
                  <c:v>137.23444678021721</c:v>
                </c:pt>
                <c:pt idx="27">
                  <c:v>132.90268558246828</c:v>
                </c:pt>
                <c:pt idx="28">
                  <c:v>128.30517216399858</c:v>
                </c:pt>
                <c:pt idx="29">
                  <c:v>127.02956150453878</c:v>
                </c:pt>
                <c:pt idx="30">
                  <c:v>90.063427602276548</c:v>
                </c:pt>
                <c:pt idx="31">
                  <c:v>88.468914277951797</c:v>
                </c:pt>
                <c:pt idx="32">
                  <c:v>48.154302394607591</c:v>
                </c:pt>
                <c:pt idx="33">
                  <c:v>33.723956809468561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0000"/>
        <c:axId val="118293248"/>
      </c:scatterChart>
      <c:valAx>
        <c:axId val="1181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minutes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293248"/>
        <c:crosses val="autoZero"/>
        <c:crossBetween val="midCat"/>
      </c:valAx>
      <c:valAx>
        <c:axId val="11829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O2 uM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16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Lagoon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Sheet2!$W$4</c:f>
              <c:strCache>
                <c:ptCount val="1"/>
                <c:pt idx="0">
                  <c:v>surface sediment 5.1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Sheet2!$U$7:$U$40</c:f>
              <c:numCache>
                <c:formatCode>General</c:formatCode>
                <c:ptCount val="34"/>
                <c:pt idx="0">
                  <c:v>0</c:v>
                </c:pt>
                <c:pt idx="1">
                  <c:v>32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135</c:v>
                </c:pt>
                <c:pt idx="6">
                  <c:v>169</c:v>
                </c:pt>
                <c:pt idx="7">
                  <c:v>202</c:v>
                </c:pt>
                <c:pt idx="8">
                  <c:v>232</c:v>
                </c:pt>
                <c:pt idx="9">
                  <c:v>264</c:v>
                </c:pt>
                <c:pt idx="10">
                  <c:v>297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503</c:v>
                </c:pt>
                <c:pt idx="18">
                  <c:v>551</c:v>
                </c:pt>
                <c:pt idx="19">
                  <c:v>583</c:v>
                </c:pt>
                <c:pt idx="20">
                  <c:v>614</c:v>
                </c:pt>
                <c:pt idx="21">
                  <c:v>645</c:v>
                </c:pt>
                <c:pt idx="22">
                  <c:v>675</c:v>
                </c:pt>
                <c:pt idx="23">
                  <c:v>705</c:v>
                </c:pt>
                <c:pt idx="24">
                  <c:v>736</c:v>
                </c:pt>
                <c:pt idx="25">
                  <c:v>767</c:v>
                </c:pt>
                <c:pt idx="26">
                  <c:v>799</c:v>
                </c:pt>
                <c:pt idx="27">
                  <c:v>857</c:v>
                </c:pt>
                <c:pt idx="28">
                  <c:v>882</c:v>
                </c:pt>
                <c:pt idx="29">
                  <c:v>914</c:v>
                </c:pt>
                <c:pt idx="30">
                  <c:v>1237</c:v>
                </c:pt>
                <c:pt idx="31">
                  <c:v>1281</c:v>
                </c:pt>
                <c:pt idx="32">
                  <c:v>1664</c:v>
                </c:pt>
                <c:pt idx="33">
                  <c:v>1867</c:v>
                </c:pt>
              </c:numCache>
            </c:numRef>
          </c:xVal>
          <c:yVal>
            <c:numRef>
              <c:f>Sheet2!$W$7:$W$40</c:f>
              <c:numCache>
                <c:formatCode>General</c:formatCode>
                <c:ptCount val="34"/>
                <c:pt idx="0">
                  <c:v>211.3793163613183</c:v>
                </c:pt>
                <c:pt idx="1">
                  <c:v>210.66178536537211</c:v>
                </c:pt>
                <c:pt idx="2">
                  <c:v>209.38617470591237</c:v>
                </c:pt>
                <c:pt idx="3">
                  <c:v>212.97382968564304</c:v>
                </c:pt>
                <c:pt idx="4">
                  <c:v>207.1538560518577</c:v>
                </c:pt>
                <c:pt idx="5">
                  <c:v>211.80451991447157</c:v>
                </c:pt>
                <c:pt idx="6">
                  <c:v>208.45604193338957</c:v>
                </c:pt>
                <c:pt idx="7">
                  <c:v>204.81523650951468</c:v>
                </c:pt>
                <c:pt idx="8">
                  <c:v>204.7089356212264</c:v>
                </c:pt>
                <c:pt idx="9">
                  <c:v>202.92839574239707</c:v>
                </c:pt>
                <c:pt idx="10">
                  <c:v>199.97854609239627</c:v>
                </c:pt>
                <c:pt idx="11">
                  <c:v>197.13499733068383</c:v>
                </c:pt>
                <c:pt idx="12">
                  <c:v>194.185147680683</c:v>
                </c:pt>
                <c:pt idx="13">
                  <c:v>190.73036881131273</c:v>
                </c:pt>
                <c:pt idx="14">
                  <c:v>185.06984650995986</c:v>
                </c:pt>
                <c:pt idx="15">
                  <c:v>189.45475815185296</c:v>
                </c:pt>
                <c:pt idx="16">
                  <c:v>188.07284660410477</c:v>
                </c:pt>
                <c:pt idx="17">
                  <c:v>183.95368718293253</c:v>
                </c:pt>
                <c:pt idx="18">
                  <c:v>179.32959854239073</c:v>
                </c:pt>
                <c:pt idx="19">
                  <c:v>173.61592579689369</c:v>
                </c:pt>
                <c:pt idx="20">
                  <c:v>176.43289933653409</c:v>
                </c:pt>
                <c:pt idx="21">
                  <c:v>170.10799648337925</c:v>
                </c:pt>
                <c:pt idx="22">
                  <c:v>167.23787249959466</c:v>
                </c:pt>
                <c:pt idx="23">
                  <c:v>163.70336796400815</c:v>
                </c:pt>
                <c:pt idx="24">
                  <c:v>161.09899620094436</c:v>
                </c:pt>
                <c:pt idx="25">
                  <c:v>156.97983677977209</c:v>
                </c:pt>
                <c:pt idx="26">
                  <c:v>154.66779245950119</c:v>
                </c:pt>
                <c:pt idx="27">
                  <c:v>150.33603126175228</c:v>
                </c:pt>
                <c:pt idx="28">
                  <c:v>148.90096926985998</c:v>
                </c:pt>
                <c:pt idx="29">
                  <c:v>147.38618161175148</c:v>
                </c:pt>
                <c:pt idx="30">
                  <c:v>120.78438431760016</c:v>
                </c:pt>
                <c:pt idx="31">
                  <c:v>116.37289745363499</c:v>
                </c:pt>
                <c:pt idx="32">
                  <c:v>82.781816754526844</c:v>
                </c:pt>
                <c:pt idx="33">
                  <c:v>80.416621990111793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Sheet2!$Y$4</c:f>
              <c:strCache>
                <c:ptCount val="1"/>
                <c:pt idx="0">
                  <c:v>30cm 5.7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Sheet2!$X$7:$X$40</c:f>
              <c:numCache>
                <c:formatCode>General</c:formatCode>
                <c:ptCount val="34"/>
                <c:pt idx="0">
                  <c:v>1</c:v>
                </c:pt>
                <c:pt idx="1">
                  <c:v>33</c:v>
                </c:pt>
                <c:pt idx="2">
                  <c:v>61</c:v>
                </c:pt>
                <c:pt idx="3">
                  <c:v>85</c:v>
                </c:pt>
                <c:pt idx="4">
                  <c:v>109</c:v>
                </c:pt>
                <c:pt idx="5">
                  <c:v>136</c:v>
                </c:pt>
                <c:pt idx="6">
                  <c:v>170</c:v>
                </c:pt>
                <c:pt idx="7">
                  <c:v>203</c:v>
                </c:pt>
                <c:pt idx="8">
                  <c:v>234</c:v>
                </c:pt>
                <c:pt idx="9">
                  <c:v>265</c:v>
                </c:pt>
                <c:pt idx="10">
                  <c:v>297</c:v>
                </c:pt>
                <c:pt idx="11">
                  <c:v>329</c:v>
                </c:pt>
                <c:pt idx="12">
                  <c:v>359</c:v>
                </c:pt>
                <c:pt idx="13">
                  <c:v>389</c:v>
                </c:pt>
                <c:pt idx="14">
                  <c:v>419</c:v>
                </c:pt>
                <c:pt idx="15">
                  <c:v>449</c:v>
                </c:pt>
                <c:pt idx="16">
                  <c:v>479</c:v>
                </c:pt>
                <c:pt idx="17">
                  <c:v>504</c:v>
                </c:pt>
                <c:pt idx="18">
                  <c:v>552</c:v>
                </c:pt>
                <c:pt idx="19">
                  <c:v>584</c:v>
                </c:pt>
                <c:pt idx="20">
                  <c:v>615</c:v>
                </c:pt>
                <c:pt idx="21">
                  <c:v>646</c:v>
                </c:pt>
                <c:pt idx="22">
                  <c:v>676</c:v>
                </c:pt>
                <c:pt idx="23">
                  <c:v>706</c:v>
                </c:pt>
                <c:pt idx="24">
                  <c:v>737</c:v>
                </c:pt>
                <c:pt idx="25">
                  <c:v>768</c:v>
                </c:pt>
                <c:pt idx="26">
                  <c:v>800</c:v>
                </c:pt>
                <c:pt idx="27">
                  <c:v>858</c:v>
                </c:pt>
                <c:pt idx="28">
                  <c:v>883</c:v>
                </c:pt>
                <c:pt idx="29">
                  <c:v>914</c:v>
                </c:pt>
                <c:pt idx="30">
                  <c:v>1238</c:v>
                </c:pt>
                <c:pt idx="31">
                  <c:v>1283</c:v>
                </c:pt>
                <c:pt idx="32">
                  <c:v>1671</c:v>
                </c:pt>
                <c:pt idx="33">
                  <c:v>1854</c:v>
                </c:pt>
              </c:numCache>
            </c:numRef>
          </c:xVal>
          <c:yVal>
            <c:numRef>
              <c:f>Sheet2!$Y$7:$Y$40</c:f>
              <c:numCache>
                <c:formatCode>General</c:formatCode>
                <c:ptCount val="34"/>
                <c:pt idx="0">
                  <c:v>165.05870428968419</c:v>
                </c:pt>
                <c:pt idx="1">
                  <c:v>157.35188988878119</c:v>
                </c:pt>
                <c:pt idx="2">
                  <c:v>151.69136758742832</c:v>
                </c:pt>
                <c:pt idx="3">
                  <c:v>145.79166828742672</c:v>
                </c:pt>
                <c:pt idx="4">
                  <c:v>144.35660629553445</c:v>
                </c:pt>
                <c:pt idx="5">
                  <c:v>147.70508427661642</c:v>
                </c:pt>
                <c:pt idx="6">
                  <c:v>145.52591606670592</c:v>
                </c:pt>
                <c:pt idx="7">
                  <c:v>141.61935842211028</c:v>
                </c:pt>
                <c:pt idx="8">
                  <c:v>138.40375655138868</c:v>
                </c:pt>
                <c:pt idx="9">
                  <c:v>136.67636711670355</c:v>
                </c:pt>
                <c:pt idx="10">
                  <c:v>132.74323425003581</c:v>
                </c:pt>
                <c:pt idx="11">
                  <c:v>128.30517216399858</c:v>
                </c:pt>
                <c:pt idx="12">
                  <c:v>125.59449951264649</c:v>
                </c:pt>
                <c:pt idx="13">
                  <c:v>122.35232241985283</c:v>
                </c:pt>
                <c:pt idx="14">
                  <c:v>119.13672054913124</c:v>
                </c:pt>
                <c:pt idx="15">
                  <c:v>116.16029567705837</c:v>
                </c:pt>
                <c:pt idx="16">
                  <c:v>113.90140180093164</c:v>
                </c:pt>
                <c:pt idx="17">
                  <c:v>111.69565836894907</c:v>
                </c:pt>
                <c:pt idx="18">
                  <c:v>104.89240151849677</c:v>
                </c:pt>
                <c:pt idx="19">
                  <c:v>103.80281741354152</c:v>
                </c:pt>
                <c:pt idx="20">
                  <c:v>101.70337486984727</c:v>
                </c:pt>
                <c:pt idx="21">
                  <c:v>99.178728772999733</c:v>
                </c:pt>
                <c:pt idx="22">
                  <c:v>96.175728678854782</c:v>
                </c:pt>
                <c:pt idx="23">
                  <c:v>92.455197588763681</c:v>
                </c:pt>
                <c:pt idx="24">
                  <c:v>89.664799271195363</c:v>
                </c:pt>
                <c:pt idx="25">
                  <c:v>86.68837439912248</c:v>
                </c:pt>
                <c:pt idx="26">
                  <c:v>83.711949527049626</c:v>
                </c:pt>
                <c:pt idx="27">
                  <c:v>78.556356445066243</c:v>
                </c:pt>
                <c:pt idx="28">
                  <c:v>77.121294453173959</c:v>
                </c:pt>
                <c:pt idx="29">
                  <c:v>74.065143914884843</c:v>
                </c:pt>
                <c:pt idx="30">
                  <c:v>33.351903700459452</c:v>
                </c:pt>
                <c:pt idx="31">
                  <c:v>39.836257886046781</c:v>
                </c:pt>
                <c:pt idx="32">
                  <c:v>7.175309959461396</c:v>
                </c:pt>
                <c:pt idx="33">
                  <c:v>4.1988850873885211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Sheet2!$Z$4</c:f>
              <c:strCache>
                <c:ptCount val="1"/>
                <c:pt idx="0">
                  <c:v>50cm 5.1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Sheet2!$X$7:$X$40</c:f>
              <c:numCache>
                <c:formatCode>General</c:formatCode>
                <c:ptCount val="34"/>
                <c:pt idx="0">
                  <c:v>1</c:v>
                </c:pt>
                <c:pt idx="1">
                  <c:v>33</c:v>
                </c:pt>
                <c:pt idx="2">
                  <c:v>61</c:v>
                </c:pt>
                <c:pt idx="3">
                  <c:v>85</c:v>
                </c:pt>
                <c:pt idx="4">
                  <c:v>109</c:v>
                </c:pt>
                <c:pt idx="5">
                  <c:v>136</c:v>
                </c:pt>
                <c:pt idx="6">
                  <c:v>170</c:v>
                </c:pt>
                <c:pt idx="7">
                  <c:v>203</c:v>
                </c:pt>
                <c:pt idx="8">
                  <c:v>234</c:v>
                </c:pt>
                <c:pt idx="9">
                  <c:v>265</c:v>
                </c:pt>
                <c:pt idx="10">
                  <c:v>297</c:v>
                </c:pt>
                <c:pt idx="11">
                  <c:v>329</c:v>
                </c:pt>
                <c:pt idx="12">
                  <c:v>359</c:v>
                </c:pt>
                <c:pt idx="13">
                  <c:v>389</c:v>
                </c:pt>
                <c:pt idx="14">
                  <c:v>419</c:v>
                </c:pt>
                <c:pt idx="15">
                  <c:v>449</c:v>
                </c:pt>
                <c:pt idx="16">
                  <c:v>479</c:v>
                </c:pt>
                <c:pt idx="17">
                  <c:v>504</c:v>
                </c:pt>
                <c:pt idx="18">
                  <c:v>552</c:v>
                </c:pt>
                <c:pt idx="19">
                  <c:v>584</c:v>
                </c:pt>
                <c:pt idx="20">
                  <c:v>615</c:v>
                </c:pt>
                <c:pt idx="21">
                  <c:v>646</c:v>
                </c:pt>
                <c:pt idx="22">
                  <c:v>676</c:v>
                </c:pt>
                <c:pt idx="23">
                  <c:v>706</c:v>
                </c:pt>
                <c:pt idx="24">
                  <c:v>737</c:v>
                </c:pt>
                <c:pt idx="25">
                  <c:v>768</c:v>
                </c:pt>
                <c:pt idx="26">
                  <c:v>800</c:v>
                </c:pt>
                <c:pt idx="27">
                  <c:v>858</c:v>
                </c:pt>
                <c:pt idx="28">
                  <c:v>883</c:v>
                </c:pt>
                <c:pt idx="29">
                  <c:v>914</c:v>
                </c:pt>
                <c:pt idx="30">
                  <c:v>1238</c:v>
                </c:pt>
                <c:pt idx="31">
                  <c:v>1283</c:v>
                </c:pt>
                <c:pt idx="32">
                  <c:v>1671</c:v>
                </c:pt>
                <c:pt idx="33">
                  <c:v>1854</c:v>
                </c:pt>
              </c:numCache>
            </c:numRef>
          </c:xVal>
          <c:yVal>
            <c:numRef>
              <c:f>Sheet2!$Z$7:$Z$40</c:f>
              <c:numCache>
                <c:formatCode>General</c:formatCode>
                <c:ptCount val="34"/>
                <c:pt idx="0">
                  <c:v>133.67336702255858</c:v>
                </c:pt>
                <c:pt idx="1">
                  <c:v>125.38189773606986</c:v>
                </c:pt>
                <c:pt idx="2">
                  <c:v>120.25287987615857</c:v>
                </c:pt>
                <c:pt idx="3">
                  <c:v>115.07071157210312</c:v>
                </c:pt>
                <c:pt idx="4">
                  <c:v>112.89154336219261</c:v>
                </c:pt>
                <c:pt idx="5">
                  <c:v>110.57949904192172</c:v>
                </c:pt>
                <c:pt idx="6">
                  <c:v>111.29703003786788</c:v>
                </c:pt>
                <c:pt idx="7">
                  <c:v>106.85896795183064</c:v>
                </c:pt>
                <c:pt idx="8">
                  <c:v>102.42090586579339</c:v>
                </c:pt>
                <c:pt idx="9">
                  <c:v>98.275171222549034</c:v>
                </c:pt>
                <c:pt idx="10">
                  <c:v>92.242595812187048</c:v>
                </c:pt>
                <c:pt idx="11">
                  <c:v>87.671657615789428</c:v>
                </c:pt>
                <c:pt idx="12">
                  <c:v>81.904834426148227</c:v>
                </c:pt>
                <c:pt idx="13">
                  <c:v>77.812250227048025</c:v>
                </c:pt>
                <c:pt idx="14">
                  <c:v>73.241312030650391</c:v>
                </c:pt>
                <c:pt idx="15">
                  <c:v>70.663515489658707</c:v>
                </c:pt>
                <c:pt idx="16">
                  <c:v>67.421338396865039</c:v>
                </c:pt>
                <c:pt idx="17">
                  <c:v>64.630940079296721</c:v>
                </c:pt>
                <c:pt idx="18">
                  <c:v>59.18301955452047</c:v>
                </c:pt>
                <c:pt idx="19">
                  <c:v>57.615081452267795</c:v>
                </c:pt>
                <c:pt idx="20">
                  <c:v>55.303037131996895</c:v>
                </c:pt>
                <c:pt idx="21">
                  <c:v>53.070718477942243</c:v>
                </c:pt>
                <c:pt idx="22">
                  <c:v>50.14744405001354</c:v>
                </c:pt>
                <c:pt idx="23">
                  <c:v>47.463346620733525</c:v>
                </c:pt>
                <c:pt idx="24">
                  <c:v>44.56664741487689</c:v>
                </c:pt>
                <c:pt idx="25">
                  <c:v>42.360903982894314</c:v>
                </c:pt>
                <c:pt idx="26">
                  <c:v>39.65023133154223</c:v>
                </c:pt>
                <c:pt idx="27">
                  <c:v>34.574363915775095</c:v>
                </c:pt>
                <c:pt idx="28">
                  <c:v>32.156018707215878</c:v>
                </c:pt>
                <c:pt idx="29">
                  <c:v>29.232744279287168</c:v>
                </c:pt>
                <c:pt idx="30">
                  <c:v>2.7903983175683202</c:v>
                </c:pt>
                <c:pt idx="31">
                  <c:v>0.93013277252277349</c:v>
                </c:pt>
                <c:pt idx="32">
                  <c:v>-0.63780532972990178</c:v>
                </c:pt>
                <c:pt idx="33">
                  <c:v>-1.4350619918922791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Sheet2!$AB$4</c:f>
              <c:strCache>
                <c:ptCount val="1"/>
                <c:pt idx="0">
                  <c:v>100cm 6.8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Sheet2!$AA$7:$AA$40</c:f>
              <c:numCache>
                <c:formatCode>General</c:formatCode>
                <c:ptCount val="34"/>
                <c:pt idx="0">
                  <c:v>2</c:v>
                </c:pt>
                <c:pt idx="1">
                  <c:v>34</c:v>
                </c:pt>
                <c:pt idx="2">
                  <c:v>62</c:v>
                </c:pt>
                <c:pt idx="3">
                  <c:v>86</c:v>
                </c:pt>
                <c:pt idx="4">
                  <c:v>110</c:v>
                </c:pt>
                <c:pt idx="5">
                  <c:v>137</c:v>
                </c:pt>
                <c:pt idx="6">
                  <c:v>171</c:v>
                </c:pt>
                <c:pt idx="7">
                  <c:v>204</c:v>
                </c:pt>
                <c:pt idx="8">
                  <c:v>235</c:v>
                </c:pt>
                <c:pt idx="9">
                  <c:v>266</c:v>
                </c:pt>
                <c:pt idx="10">
                  <c:v>298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505</c:v>
                </c:pt>
                <c:pt idx="18">
                  <c:v>553</c:v>
                </c:pt>
                <c:pt idx="19">
                  <c:v>585</c:v>
                </c:pt>
                <c:pt idx="20">
                  <c:v>616</c:v>
                </c:pt>
                <c:pt idx="21">
                  <c:v>647</c:v>
                </c:pt>
                <c:pt idx="22">
                  <c:v>677</c:v>
                </c:pt>
                <c:pt idx="23">
                  <c:v>707</c:v>
                </c:pt>
                <c:pt idx="24">
                  <c:v>738</c:v>
                </c:pt>
                <c:pt idx="25">
                  <c:v>769</c:v>
                </c:pt>
                <c:pt idx="26">
                  <c:v>801</c:v>
                </c:pt>
                <c:pt idx="27">
                  <c:v>859</c:v>
                </c:pt>
                <c:pt idx="28">
                  <c:v>884</c:v>
                </c:pt>
                <c:pt idx="29">
                  <c:v>915</c:v>
                </c:pt>
                <c:pt idx="30">
                  <c:v>1239</c:v>
                </c:pt>
                <c:pt idx="31">
                  <c:v>1284</c:v>
                </c:pt>
                <c:pt idx="32">
                  <c:v>1665</c:v>
                </c:pt>
                <c:pt idx="33">
                  <c:v>1869</c:v>
                </c:pt>
              </c:numCache>
            </c:numRef>
          </c:xVal>
          <c:yVal>
            <c:numRef>
              <c:f>Sheet2!$AB$7:$AB$40</c:f>
              <c:numCache>
                <c:formatCode>General</c:formatCode>
                <c:ptCount val="34"/>
                <c:pt idx="0">
                  <c:v>171.35703192076696</c:v>
                </c:pt>
                <c:pt idx="1">
                  <c:v>165.96226184013489</c:v>
                </c:pt>
                <c:pt idx="2">
                  <c:v>162.32145641626002</c:v>
                </c:pt>
                <c:pt idx="3">
                  <c:v>159.18558021175465</c:v>
                </c:pt>
                <c:pt idx="4">
                  <c:v>161.04584575680022</c:v>
                </c:pt>
                <c:pt idx="5">
                  <c:v>170.05484603923509</c:v>
                </c:pt>
                <c:pt idx="6">
                  <c:v>168.88553626806359</c:v>
                </c:pt>
                <c:pt idx="7">
                  <c:v>164.18172196130556</c:v>
                </c:pt>
                <c:pt idx="8">
                  <c:v>155.94340311896099</c:v>
                </c:pt>
                <c:pt idx="9">
                  <c:v>152.27602247301405</c:v>
                </c:pt>
                <c:pt idx="10">
                  <c:v>146.21687184058001</c:v>
                </c:pt>
                <c:pt idx="11">
                  <c:v>143.21387174643505</c:v>
                </c:pt>
                <c:pt idx="12">
                  <c:v>136.43719011805484</c:v>
                </c:pt>
                <c:pt idx="13">
                  <c:v>134.07199535363978</c:v>
                </c:pt>
                <c:pt idx="14">
                  <c:v>129.15557927030511</c:v>
                </c:pt>
                <c:pt idx="15">
                  <c:v>125.99312784372768</c:v>
                </c:pt>
                <c:pt idx="16">
                  <c:v>122.19287108742036</c:v>
                </c:pt>
                <c:pt idx="17">
                  <c:v>119.18987099327541</c:v>
                </c:pt>
                <c:pt idx="18">
                  <c:v>112.14743714417442</c:v>
                </c:pt>
                <c:pt idx="19">
                  <c:v>109.14443705002945</c:v>
                </c:pt>
                <c:pt idx="20">
                  <c:v>104.99870240678509</c:v>
                </c:pt>
                <c:pt idx="21">
                  <c:v>101.09214476218943</c:v>
                </c:pt>
                <c:pt idx="22">
                  <c:v>97.557640226602913</c:v>
                </c:pt>
                <c:pt idx="23">
                  <c:v>94.023135691016364</c:v>
                </c:pt>
                <c:pt idx="24">
                  <c:v>90.594932043718146</c:v>
                </c:pt>
                <c:pt idx="25">
                  <c:v>88.282887723447232</c:v>
                </c:pt>
                <c:pt idx="26">
                  <c:v>83.871400859482094</c:v>
                </c:pt>
                <c:pt idx="27">
                  <c:v>78.343754668489609</c:v>
                </c:pt>
                <c:pt idx="28">
                  <c:v>78.556356445066243</c:v>
                </c:pt>
                <c:pt idx="29">
                  <c:v>75.12815279776801</c:v>
                </c:pt>
                <c:pt idx="30">
                  <c:v>39.915983552263022</c:v>
                </c:pt>
                <c:pt idx="31">
                  <c:v>34.574363915775095</c:v>
                </c:pt>
                <c:pt idx="32">
                  <c:v>5.3416196364879269</c:v>
                </c:pt>
                <c:pt idx="33">
                  <c:v>0.93013277252277349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0992"/>
        <c:axId val="118351360"/>
      </c:scatterChart>
      <c:valAx>
        <c:axId val="1183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minutes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351360"/>
        <c:crosses val="autoZero"/>
        <c:crossBetween val="midCat"/>
      </c:valAx>
      <c:valAx>
        <c:axId val="11835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O2 uM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3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Sheet2!$AC$4</c:f>
              <c:strCache>
                <c:ptCount val="1"/>
                <c:pt idx="0">
                  <c:v>surface sediment 3.9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Sheet2!$AA$7:$AA$40</c:f>
              <c:numCache>
                <c:formatCode>General</c:formatCode>
                <c:ptCount val="34"/>
                <c:pt idx="0">
                  <c:v>2</c:v>
                </c:pt>
                <c:pt idx="1">
                  <c:v>34</c:v>
                </c:pt>
                <c:pt idx="2">
                  <c:v>62</c:v>
                </c:pt>
                <c:pt idx="3">
                  <c:v>86</c:v>
                </c:pt>
                <c:pt idx="4">
                  <c:v>110</c:v>
                </c:pt>
                <c:pt idx="5">
                  <c:v>137</c:v>
                </c:pt>
                <c:pt idx="6">
                  <c:v>171</c:v>
                </c:pt>
                <c:pt idx="7">
                  <c:v>204</c:v>
                </c:pt>
                <c:pt idx="8">
                  <c:v>235</c:v>
                </c:pt>
                <c:pt idx="9">
                  <c:v>266</c:v>
                </c:pt>
                <c:pt idx="10">
                  <c:v>298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505</c:v>
                </c:pt>
                <c:pt idx="18">
                  <c:v>553</c:v>
                </c:pt>
                <c:pt idx="19">
                  <c:v>585</c:v>
                </c:pt>
                <c:pt idx="20">
                  <c:v>616</c:v>
                </c:pt>
                <c:pt idx="21">
                  <c:v>647</c:v>
                </c:pt>
                <c:pt idx="22">
                  <c:v>677</c:v>
                </c:pt>
                <c:pt idx="23">
                  <c:v>707</c:v>
                </c:pt>
                <c:pt idx="24">
                  <c:v>738</c:v>
                </c:pt>
                <c:pt idx="25">
                  <c:v>769</c:v>
                </c:pt>
                <c:pt idx="26">
                  <c:v>801</c:v>
                </c:pt>
                <c:pt idx="27">
                  <c:v>859</c:v>
                </c:pt>
                <c:pt idx="28">
                  <c:v>884</c:v>
                </c:pt>
                <c:pt idx="29">
                  <c:v>915</c:v>
                </c:pt>
                <c:pt idx="30">
                  <c:v>1239</c:v>
                </c:pt>
                <c:pt idx="31">
                  <c:v>1284</c:v>
                </c:pt>
                <c:pt idx="32">
                  <c:v>1665</c:v>
                </c:pt>
                <c:pt idx="33">
                  <c:v>1869</c:v>
                </c:pt>
              </c:numCache>
            </c:numRef>
          </c:xVal>
          <c:yVal>
            <c:numRef>
              <c:f>Sheet2!$AC$7:$AC$40</c:f>
              <c:numCache>
                <c:formatCode>General</c:formatCode>
                <c:ptCount val="34"/>
                <c:pt idx="0">
                  <c:v>128.67722527300771</c:v>
                </c:pt>
                <c:pt idx="1">
                  <c:v>123.73423396760096</c:v>
                </c:pt>
                <c:pt idx="2">
                  <c:v>119.50877365814034</c:v>
                </c:pt>
                <c:pt idx="3">
                  <c:v>116.87782667300449</c:v>
                </c:pt>
                <c:pt idx="4">
                  <c:v>118.81781788426629</c:v>
                </c:pt>
                <c:pt idx="5">
                  <c:v>124.05313663246591</c:v>
                </c:pt>
                <c:pt idx="6">
                  <c:v>124.63779151805164</c:v>
                </c:pt>
                <c:pt idx="7">
                  <c:v>122.61807464057364</c:v>
                </c:pt>
                <c:pt idx="8">
                  <c:v>119.32274710363579</c:v>
                </c:pt>
                <c:pt idx="9">
                  <c:v>117.48905678066234</c:v>
                </c:pt>
                <c:pt idx="10">
                  <c:v>114.72523368516609</c:v>
                </c:pt>
                <c:pt idx="11">
                  <c:v>113.29017169327382</c:v>
                </c:pt>
                <c:pt idx="12">
                  <c:v>109.75566715768726</c:v>
                </c:pt>
                <c:pt idx="13">
                  <c:v>108.08142816714627</c:v>
                </c:pt>
                <c:pt idx="14">
                  <c:v>106.16801217795658</c:v>
                </c:pt>
                <c:pt idx="15">
                  <c:v>104.12172007840647</c:v>
                </c:pt>
                <c:pt idx="16">
                  <c:v>102.02227753471222</c:v>
                </c:pt>
                <c:pt idx="17">
                  <c:v>100.90611820768488</c:v>
                </c:pt>
                <c:pt idx="18">
                  <c:v>98.0625694459724</c:v>
                </c:pt>
                <c:pt idx="19">
                  <c:v>95.511348127052784</c:v>
                </c:pt>
                <c:pt idx="20">
                  <c:v>94.049710913088433</c:v>
                </c:pt>
                <c:pt idx="21">
                  <c:v>91.339038261736349</c:v>
                </c:pt>
                <c:pt idx="22">
                  <c:v>90.302604600925264</c:v>
                </c:pt>
                <c:pt idx="23">
                  <c:v>88.256312501375163</c:v>
                </c:pt>
                <c:pt idx="24">
                  <c:v>86.874400953627045</c:v>
                </c:pt>
                <c:pt idx="25">
                  <c:v>84.695232743716545</c:v>
                </c:pt>
                <c:pt idx="26">
                  <c:v>82.941268086959312</c:v>
                </c:pt>
                <c:pt idx="27">
                  <c:v>79.220736996868212</c:v>
                </c:pt>
                <c:pt idx="28">
                  <c:v>79.645940550021493</c:v>
                </c:pt>
                <c:pt idx="29">
                  <c:v>77.121294453173959</c:v>
                </c:pt>
                <c:pt idx="30">
                  <c:v>51.795107818482435</c:v>
                </c:pt>
                <c:pt idx="31">
                  <c:v>51.555930819833726</c:v>
                </c:pt>
                <c:pt idx="32">
                  <c:v>26.176593740998051</c:v>
                </c:pt>
                <c:pt idx="33">
                  <c:v>9.5936551680206055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Sheet2!$AE$4</c:f>
              <c:strCache>
                <c:ptCount val="1"/>
                <c:pt idx="0">
                  <c:v>30cm 3.6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Sheet2!$AD$7:$AD$40</c:f>
              <c:numCache>
                <c:formatCode>General</c:formatCode>
                <c:ptCount val="34"/>
                <c:pt idx="0">
                  <c:v>2</c:v>
                </c:pt>
                <c:pt idx="1">
                  <c:v>35</c:v>
                </c:pt>
                <c:pt idx="2">
                  <c:v>62</c:v>
                </c:pt>
                <c:pt idx="3">
                  <c:v>86</c:v>
                </c:pt>
                <c:pt idx="4">
                  <c:v>112</c:v>
                </c:pt>
                <c:pt idx="5">
                  <c:v>138</c:v>
                </c:pt>
                <c:pt idx="6">
                  <c:v>172</c:v>
                </c:pt>
                <c:pt idx="7">
                  <c:v>205</c:v>
                </c:pt>
                <c:pt idx="8">
                  <c:v>236</c:v>
                </c:pt>
                <c:pt idx="9">
                  <c:v>268</c:v>
                </c:pt>
                <c:pt idx="10">
                  <c:v>300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  <c:pt idx="17">
                  <c:v>506</c:v>
                </c:pt>
                <c:pt idx="18">
                  <c:v>554</c:v>
                </c:pt>
                <c:pt idx="19">
                  <c:v>586</c:v>
                </c:pt>
                <c:pt idx="20">
                  <c:v>617</c:v>
                </c:pt>
                <c:pt idx="21">
                  <c:v>648</c:v>
                </c:pt>
                <c:pt idx="22">
                  <c:v>678</c:v>
                </c:pt>
                <c:pt idx="23">
                  <c:v>708</c:v>
                </c:pt>
                <c:pt idx="24">
                  <c:v>739</c:v>
                </c:pt>
                <c:pt idx="25">
                  <c:v>770</c:v>
                </c:pt>
                <c:pt idx="26">
                  <c:v>802</c:v>
                </c:pt>
                <c:pt idx="27">
                  <c:v>860</c:v>
                </c:pt>
                <c:pt idx="28">
                  <c:v>885</c:v>
                </c:pt>
                <c:pt idx="29">
                  <c:v>916</c:v>
                </c:pt>
                <c:pt idx="30">
                  <c:v>1240</c:v>
                </c:pt>
                <c:pt idx="31">
                  <c:v>1284</c:v>
                </c:pt>
                <c:pt idx="32">
                  <c:v>1666</c:v>
                </c:pt>
                <c:pt idx="33">
                  <c:v>1870</c:v>
                </c:pt>
              </c:numCache>
            </c:numRef>
          </c:xVal>
          <c:yVal>
            <c:numRef>
              <c:f>Sheet2!$AE$7:$AE$40</c:f>
              <c:numCache>
                <c:formatCode>General</c:formatCode>
                <c:ptCount val="34"/>
                <c:pt idx="0">
                  <c:v>234.84523745096428</c:v>
                </c:pt>
                <c:pt idx="1">
                  <c:v>229.15813992753931</c:v>
                </c:pt>
                <c:pt idx="2">
                  <c:v>214.06341379059828</c:v>
                </c:pt>
                <c:pt idx="3">
                  <c:v>209.49247559420067</c:v>
                </c:pt>
                <c:pt idx="4">
                  <c:v>206.7818029428486</c:v>
                </c:pt>
                <c:pt idx="5">
                  <c:v>205.58591794960503</c:v>
                </c:pt>
                <c:pt idx="6">
                  <c:v>204.04455506942443</c:v>
                </c:pt>
                <c:pt idx="7">
                  <c:v>201.891962081586</c:v>
                </c:pt>
                <c:pt idx="8">
                  <c:v>200.9884045311353</c:v>
                </c:pt>
                <c:pt idx="9">
                  <c:v>198.64978498879233</c:v>
                </c:pt>
                <c:pt idx="10">
                  <c:v>198.3043071018553</c:v>
                </c:pt>
                <c:pt idx="11">
                  <c:v>195.27473178563829</c:v>
                </c:pt>
                <c:pt idx="12">
                  <c:v>192.56405913428617</c:v>
                </c:pt>
                <c:pt idx="13">
                  <c:v>191.6339263617634</c:v>
                </c:pt>
                <c:pt idx="14">
                  <c:v>188.60435104554639</c:v>
                </c:pt>
                <c:pt idx="15">
                  <c:v>187.08956338743789</c:v>
                </c:pt>
                <c:pt idx="16">
                  <c:v>185.3355987306806</c:v>
                </c:pt>
                <c:pt idx="17">
                  <c:v>183.52848362977926</c:v>
                </c:pt>
                <c:pt idx="18">
                  <c:v>181.50876675230123</c:v>
                </c:pt>
                <c:pt idx="19">
                  <c:v>179.51562509689526</c:v>
                </c:pt>
                <c:pt idx="20">
                  <c:v>178.71836843473292</c:v>
                </c:pt>
                <c:pt idx="21">
                  <c:v>177.38960733112893</c:v>
                </c:pt>
                <c:pt idx="22">
                  <c:v>175.68879311851586</c:v>
                </c:pt>
                <c:pt idx="23">
                  <c:v>173.42989924238915</c:v>
                </c:pt>
                <c:pt idx="24">
                  <c:v>172.73894346851506</c:v>
                </c:pt>
                <c:pt idx="25">
                  <c:v>170.74580181310913</c:v>
                </c:pt>
                <c:pt idx="26">
                  <c:v>168.93868671220775</c:v>
                </c:pt>
                <c:pt idx="27">
                  <c:v>165.56363350905369</c:v>
                </c:pt>
                <c:pt idx="28">
                  <c:v>165.35103173247705</c:v>
                </c:pt>
                <c:pt idx="29">
                  <c:v>163.01241219013409</c:v>
                </c:pt>
                <c:pt idx="30">
                  <c:v>138.45690699553288</c:v>
                </c:pt>
                <c:pt idx="31">
                  <c:v>139.01498665904651</c:v>
                </c:pt>
                <c:pt idx="32">
                  <c:v>110.55292381984965</c:v>
                </c:pt>
                <c:pt idx="33">
                  <c:v>100.29488810002708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Sheet2!$AF$4</c:f>
              <c:strCache>
                <c:ptCount val="1"/>
                <c:pt idx="0">
                  <c:v>50cm 6.0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Sheet2!$AD$7:$AD$40</c:f>
              <c:numCache>
                <c:formatCode>General</c:formatCode>
                <c:ptCount val="34"/>
                <c:pt idx="0">
                  <c:v>2</c:v>
                </c:pt>
                <c:pt idx="1">
                  <c:v>35</c:v>
                </c:pt>
                <c:pt idx="2">
                  <c:v>62</c:v>
                </c:pt>
                <c:pt idx="3">
                  <c:v>86</c:v>
                </c:pt>
                <c:pt idx="4">
                  <c:v>112</c:v>
                </c:pt>
                <c:pt idx="5">
                  <c:v>138</c:v>
                </c:pt>
                <c:pt idx="6">
                  <c:v>172</c:v>
                </c:pt>
                <c:pt idx="7">
                  <c:v>205</c:v>
                </c:pt>
                <c:pt idx="8">
                  <c:v>236</c:v>
                </c:pt>
                <c:pt idx="9">
                  <c:v>268</c:v>
                </c:pt>
                <c:pt idx="10">
                  <c:v>300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  <c:pt idx="17">
                  <c:v>506</c:v>
                </c:pt>
                <c:pt idx="18">
                  <c:v>554</c:v>
                </c:pt>
                <c:pt idx="19">
                  <c:v>586</c:v>
                </c:pt>
                <c:pt idx="20">
                  <c:v>617</c:v>
                </c:pt>
                <c:pt idx="21">
                  <c:v>648</c:v>
                </c:pt>
                <c:pt idx="22">
                  <c:v>678</c:v>
                </c:pt>
                <c:pt idx="23">
                  <c:v>708</c:v>
                </c:pt>
                <c:pt idx="24">
                  <c:v>739</c:v>
                </c:pt>
                <c:pt idx="25">
                  <c:v>770</c:v>
                </c:pt>
                <c:pt idx="26">
                  <c:v>802</c:v>
                </c:pt>
                <c:pt idx="27">
                  <c:v>860</c:v>
                </c:pt>
                <c:pt idx="28">
                  <c:v>885</c:v>
                </c:pt>
                <c:pt idx="29">
                  <c:v>916</c:v>
                </c:pt>
                <c:pt idx="30">
                  <c:v>1240</c:v>
                </c:pt>
                <c:pt idx="31">
                  <c:v>1284</c:v>
                </c:pt>
                <c:pt idx="32">
                  <c:v>1666</c:v>
                </c:pt>
                <c:pt idx="33">
                  <c:v>1870</c:v>
                </c:pt>
              </c:numCache>
            </c:numRef>
          </c:xVal>
          <c:yVal>
            <c:numRef>
              <c:f>Sheet2!$AF$7:$AF$40</c:f>
              <c:numCache>
                <c:formatCode>General</c:formatCode>
                <c:ptCount val="34"/>
                <c:pt idx="0">
                  <c:v>177.46933299734519</c:v>
                </c:pt>
                <c:pt idx="1">
                  <c:v>172.23401424914559</c:v>
                </c:pt>
                <c:pt idx="2">
                  <c:v>168.77923537977529</c:v>
                </c:pt>
                <c:pt idx="3">
                  <c:v>165.51048306490952</c:v>
                </c:pt>
                <c:pt idx="4">
                  <c:v>160.22201387256575</c:v>
                </c:pt>
                <c:pt idx="5">
                  <c:v>167.07842116716219</c:v>
                </c:pt>
                <c:pt idx="6">
                  <c:v>165.64335917526989</c:v>
                </c:pt>
                <c:pt idx="7">
                  <c:v>158.14914655094356</c:v>
                </c:pt>
                <c:pt idx="8">
                  <c:v>154.40204023878042</c:v>
                </c:pt>
                <c:pt idx="9">
                  <c:v>148.98069493607625</c:v>
                </c:pt>
                <c:pt idx="10">
                  <c:v>145.41961517841762</c:v>
                </c:pt>
                <c:pt idx="11">
                  <c:v>141.77880975454275</c:v>
                </c:pt>
                <c:pt idx="12">
                  <c:v>137.47362377886591</c:v>
                </c:pt>
                <c:pt idx="13">
                  <c:v>133.11528735904494</c:v>
                </c:pt>
                <c:pt idx="14">
                  <c:v>129.12900404823304</c:v>
                </c:pt>
                <c:pt idx="15">
                  <c:v>126.55120750724134</c:v>
                </c:pt>
                <c:pt idx="16">
                  <c:v>122.00684453291578</c:v>
                </c:pt>
                <c:pt idx="17">
                  <c:v>117.80795944552729</c:v>
                </c:pt>
                <c:pt idx="18">
                  <c:v>110.7389503743542</c:v>
                </c:pt>
                <c:pt idx="19">
                  <c:v>107.62964939192094</c:v>
                </c:pt>
                <c:pt idx="20">
                  <c:v>105.60993251444292</c:v>
                </c:pt>
                <c:pt idx="21">
                  <c:v>102.87268464101875</c:v>
                </c:pt>
                <c:pt idx="22">
                  <c:v>100.2417376558829</c:v>
                </c:pt>
                <c:pt idx="23">
                  <c:v>97.132436673449632</c:v>
                </c:pt>
                <c:pt idx="24">
                  <c:v>95.086144573899531</c:v>
                </c:pt>
                <c:pt idx="25">
                  <c:v>91.578215260385079</c:v>
                </c:pt>
                <c:pt idx="26">
                  <c:v>89.106719607681697</c:v>
                </c:pt>
                <c:pt idx="27">
                  <c:v>83.446197306328813</c:v>
                </c:pt>
                <c:pt idx="28">
                  <c:v>82.197161868941095</c:v>
                </c:pt>
                <c:pt idx="29">
                  <c:v>77.387046673894758</c:v>
                </c:pt>
                <c:pt idx="30">
                  <c:v>40.819541102713714</c:v>
                </c:pt>
                <c:pt idx="31">
                  <c:v>38.135443673433713</c:v>
                </c:pt>
                <c:pt idx="32">
                  <c:v>9.5670799459485281</c:v>
                </c:pt>
                <c:pt idx="33">
                  <c:v>5.6870975234249581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Sheet2!$AH$4</c:f>
              <c:strCache>
                <c:ptCount val="1"/>
                <c:pt idx="0">
                  <c:v>100cm 10.2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Sheet2!$AG$7:$AG$40</c:f>
              <c:numCache>
                <c:formatCode>General</c:formatCode>
                <c:ptCount val="34"/>
                <c:pt idx="0">
                  <c:v>3</c:v>
                </c:pt>
                <c:pt idx="1">
                  <c:v>36</c:v>
                </c:pt>
                <c:pt idx="2">
                  <c:v>63</c:v>
                </c:pt>
                <c:pt idx="3">
                  <c:v>87</c:v>
                </c:pt>
                <c:pt idx="4">
                  <c:v>113</c:v>
                </c:pt>
                <c:pt idx="5">
                  <c:v>139</c:v>
                </c:pt>
                <c:pt idx="6">
                  <c:v>172</c:v>
                </c:pt>
                <c:pt idx="7">
                  <c:v>206</c:v>
                </c:pt>
                <c:pt idx="8">
                  <c:v>236</c:v>
                </c:pt>
                <c:pt idx="9">
                  <c:v>268</c:v>
                </c:pt>
                <c:pt idx="10">
                  <c:v>301</c:v>
                </c:pt>
                <c:pt idx="11">
                  <c:v>332</c:v>
                </c:pt>
                <c:pt idx="12">
                  <c:v>362</c:v>
                </c:pt>
                <c:pt idx="13">
                  <c:v>392</c:v>
                </c:pt>
                <c:pt idx="14">
                  <c:v>422</c:v>
                </c:pt>
                <c:pt idx="15">
                  <c:v>452</c:v>
                </c:pt>
                <c:pt idx="16">
                  <c:v>482</c:v>
                </c:pt>
                <c:pt idx="17">
                  <c:v>507</c:v>
                </c:pt>
                <c:pt idx="18">
                  <c:v>555</c:v>
                </c:pt>
                <c:pt idx="19">
                  <c:v>587</c:v>
                </c:pt>
                <c:pt idx="20">
                  <c:v>618</c:v>
                </c:pt>
                <c:pt idx="21">
                  <c:v>649</c:v>
                </c:pt>
                <c:pt idx="22">
                  <c:v>679</c:v>
                </c:pt>
                <c:pt idx="23">
                  <c:v>709</c:v>
                </c:pt>
                <c:pt idx="24">
                  <c:v>740</c:v>
                </c:pt>
                <c:pt idx="25">
                  <c:v>771</c:v>
                </c:pt>
                <c:pt idx="26">
                  <c:v>803</c:v>
                </c:pt>
                <c:pt idx="27">
                  <c:v>861</c:v>
                </c:pt>
                <c:pt idx="28">
                  <c:v>885</c:v>
                </c:pt>
                <c:pt idx="29">
                  <c:v>917</c:v>
                </c:pt>
                <c:pt idx="30">
                  <c:v>1241</c:v>
                </c:pt>
                <c:pt idx="31">
                  <c:v>1285</c:v>
                </c:pt>
                <c:pt idx="32">
                  <c:v>1667</c:v>
                </c:pt>
                <c:pt idx="33">
                  <c:v>1871</c:v>
                </c:pt>
              </c:numCache>
            </c:numRef>
          </c:xVal>
          <c:yVal>
            <c:numRef>
              <c:f>Sheet2!$AH$7:$AH$40</c:f>
              <c:numCache>
                <c:formatCode>General</c:formatCode>
                <c:ptCount val="34"/>
                <c:pt idx="0">
                  <c:v>131.12214570363901</c:v>
                </c:pt>
                <c:pt idx="1">
                  <c:v>110.20744593291262</c:v>
                </c:pt>
                <c:pt idx="2">
                  <c:v>98.0625694459724</c:v>
                </c:pt>
                <c:pt idx="3">
                  <c:v>87.831108948221882</c:v>
                </c:pt>
                <c:pt idx="4">
                  <c:v>83.339896418040496</c:v>
                </c:pt>
                <c:pt idx="5">
                  <c:v>80.25717065767931</c:v>
                </c:pt>
                <c:pt idx="6">
                  <c:v>75.925409459930393</c:v>
                </c:pt>
                <c:pt idx="7">
                  <c:v>73.71966602794781</c:v>
                </c:pt>
                <c:pt idx="8">
                  <c:v>72.576931478848408</c:v>
                </c:pt>
                <c:pt idx="9">
                  <c:v>66.650656956774739</c:v>
                </c:pt>
                <c:pt idx="10">
                  <c:v>56.445771681096303</c:v>
                </c:pt>
                <c:pt idx="11">
                  <c:v>49.004709500914124</c:v>
                </c:pt>
                <c:pt idx="12">
                  <c:v>42.998709312624214</c:v>
                </c:pt>
                <c:pt idx="13">
                  <c:v>34.893266580640045</c:v>
                </c:pt>
                <c:pt idx="14">
                  <c:v>31.890266486495094</c:v>
                </c:pt>
                <c:pt idx="15">
                  <c:v>24.900983081538246</c:v>
                </c:pt>
                <c:pt idx="16">
                  <c:v>21.021000659014682</c:v>
                </c:pt>
                <c:pt idx="17">
                  <c:v>17.273894346851506</c:v>
                </c:pt>
                <c:pt idx="18">
                  <c:v>12.144876486940213</c:v>
                </c:pt>
                <c:pt idx="19">
                  <c:v>8.6900976175699114</c:v>
                </c:pt>
                <c:pt idx="20">
                  <c:v>6.0591506324340658</c:v>
                </c:pt>
                <c:pt idx="21">
                  <c:v>2.3651947644150524</c:v>
                </c:pt>
                <c:pt idx="22">
                  <c:v>0.77068144009029793</c:v>
                </c:pt>
                <c:pt idx="23">
                  <c:v>-0.37205310900910943</c:v>
                </c:pt>
                <c:pt idx="24">
                  <c:v>-1.195884993243566</c:v>
                </c:pt>
                <c:pt idx="25">
                  <c:v>-1.75396465675723</c:v>
                </c:pt>
                <c:pt idx="26">
                  <c:v>-1.8336903229734676</c:v>
                </c:pt>
                <c:pt idx="27">
                  <c:v>-1.8868407671176259</c:v>
                </c:pt>
                <c:pt idx="28">
                  <c:v>-1.9134159891897053</c:v>
                </c:pt>
                <c:pt idx="29">
                  <c:v>-1.8868407671176259</c:v>
                </c:pt>
                <c:pt idx="30">
                  <c:v>-1.8336903229734676</c:v>
                </c:pt>
                <c:pt idx="31">
                  <c:v>-1.9399912112617848</c:v>
                </c:pt>
                <c:pt idx="32">
                  <c:v>-1.860265545045547</c:v>
                </c:pt>
                <c:pt idx="33">
                  <c:v>-1.9134159891897053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2112"/>
        <c:axId val="118844032"/>
      </c:scatterChart>
      <c:valAx>
        <c:axId val="1188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minutes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44032"/>
        <c:crosses val="autoZero"/>
        <c:crossBetween val="midCat"/>
      </c:valAx>
      <c:valAx>
        <c:axId val="11884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O2 uM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4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Water Line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Sheet2!$AI$4</c:f>
              <c:strCache>
                <c:ptCount val="1"/>
                <c:pt idx="0">
                  <c:v>surface sediment 4.7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Sheet2!$AG$7:$AG$40</c:f>
              <c:numCache>
                <c:formatCode>General</c:formatCode>
                <c:ptCount val="34"/>
                <c:pt idx="0">
                  <c:v>3</c:v>
                </c:pt>
                <c:pt idx="1">
                  <c:v>36</c:v>
                </c:pt>
                <c:pt idx="2">
                  <c:v>63</c:v>
                </c:pt>
                <c:pt idx="3">
                  <c:v>87</c:v>
                </c:pt>
                <c:pt idx="4">
                  <c:v>113</c:v>
                </c:pt>
                <c:pt idx="5">
                  <c:v>139</c:v>
                </c:pt>
                <c:pt idx="6">
                  <c:v>172</c:v>
                </c:pt>
                <c:pt idx="7">
                  <c:v>206</c:v>
                </c:pt>
                <c:pt idx="8">
                  <c:v>236</c:v>
                </c:pt>
                <c:pt idx="9">
                  <c:v>268</c:v>
                </c:pt>
                <c:pt idx="10">
                  <c:v>301</c:v>
                </c:pt>
                <c:pt idx="11">
                  <c:v>332</c:v>
                </c:pt>
                <c:pt idx="12">
                  <c:v>362</c:v>
                </c:pt>
                <c:pt idx="13">
                  <c:v>392</c:v>
                </c:pt>
                <c:pt idx="14">
                  <c:v>422</c:v>
                </c:pt>
                <c:pt idx="15">
                  <c:v>452</c:v>
                </c:pt>
                <c:pt idx="16">
                  <c:v>482</c:v>
                </c:pt>
                <c:pt idx="17">
                  <c:v>507</c:v>
                </c:pt>
                <c:pt idx="18">
                  <c:v>555</c:v>
                </c:pt>
                <c:pt idx="19">
                  <c:v>587</c:v>
                </c:pt>
                <c:pt idx="20">
                  <c:v>618</c:v>
                </c:pt>
                <c:pt idx="21">
                  <c:v>649</c:v>
                </c:pt>
                <c:pt idx="22">
                  <c:v>679</c:v>
                </c:pt>
                <c:pt idx="23">
                  <c:v>709</c:v>
                </c:pt>
                <c:pt idx="24">
                  <c:v>740</c:v>
                </c:pt>
                <c:pt idx="25">
                  <c:v>771</c:v>
                </c:pt>
                <c:pt idx="26">
                  <c:v>803</c:v>
                </c:pt>
                <c:pt idx="27">
                  <c:v>861</c:v>
                </c:pt>
                <c:pt idx="28">
                  <c:v>885</c:v>
                </c:pt>
                <c:pt idx="29">
                  <c:v>917</c:v>
                </c:pt>
                <c:pt idx="30">
                  <c:v>1241</c:v>
                </c:pt>
                <c:pt idx="31">
                  <c:v>1285</c:v>
                </c:pt>
                <c:pt idx="32">
                  <c:v>1667</c:v>
                </c:pt>
                <c:pt idx="33">
                  <c:v>1871</c:v>
                </c:pt>
              </c:numCache>
            </c:numRef>
          </c:xVal>
          <c:yVal>
            <c:numRef>
              <c:f>Sheet2!$AI$7:$AI$40</c:f>
              <c:numCache>
                <c:formatCode>General</c:formatCode>
                <c:ptCount val="34"/>
                <c:pt idx="0">
                  <c:v>193.520767128881</c:v>
                </c:pt>
                <c:pt idx="1">
                  <c:v>188.87010326626714</c:v>
                </c:pt>
                <c:pt idx="2">
                  <c:v>186.69093505635669</c:v>
                </c:pt>
                <c:pt idx="3">
                  <c:v>184.83066951131113</c:v>
                </c:pt>
                <c:pt idx="4">
                  <c:v>186.07970494869886</c:v>
                </c:pt>
                <c:pt idx="5">
                  <c:v>189.82681126086206</c:v>
                </c:pt>
                <c:pt idx="6">
                  <c:v>192.56405913428617</c:v>
                </c:pt>
                <c:pt idx="7">
                  <c:v>189.3218820414925</c:v>
                </c:pt>
                <c:pt idx="8">
                  <c:v>187.72736871716776</c:v>
                </c:pt>
                <c:pt idx="9">
                  <c:v>185.89367839419432</c:v>
                </c:pt>
                <c:pt idx="10">
                  <c:v>181.96054552752656</c:v>
                </c:pt>
                <c:pt idx="11">
                  <c:v>179.51562509689526</c:v>
                </c:pt>
                <c:pt idx="12">
                  <c:v>175.84824445094836</c:v>
                </c:pt>
                <c:pt idx="13">
                  <c:v>173.72222668518202</c:v>
                </c:pt>
                <c:pt idx="14">
                  <c:v>170.69265136896499</c:v>
                </c:pt>
                <c:pt idx="15">
                  <c:v>168.35403182662202</c:v>
                </c:pt>
                <c:pt idx="16">
                  <c:v>166.49376628157646</c:v>
                </c:pt>
                <c:pt idx="17">
                  <c:v>164.36774851581012</c:v>
                </c:pt>
                <c:pt idx="18">
                  <c:v>159.87653598562872</c:v>
                </c:pt>
                <c:pt idx="19">
                  <c:v>157.51134122121368</c:v>
                </c:pt>
                <c:pt idx="20">
                  <c:v>154.93354468022196</c:v>
                </c:pt>
                <c:pt idx="21">
                  <c:v>152.43547380544652</c:v>
                </c:pt>
                <c:pt idx="22">
                  <c:v>150.30945603968021</c:v>
                </c:pt>
                <c:pt idx="23">
                  <c:v>149.91082770859899</c:v>
                </c:pt>
                <c:pt idx="24">
                  <c:v>146.88125239238198</c:v>
                </c:pt>
                <c:pt idx="25">
                  <c:v>143.71880096580452</c:v>
                </c:pt>
                <c:pt idx="26">
                  <c:v>141.72565931039858</c:v>
                </c:pt>
                <c:pt idx="27">
                  <c:v>137.60649988922631</c:v>
                </c:pt>
                <c:pt idx="28">
                  <c:v>134.23144668607225</c:v>
                </c:pt>
                <c:pt idx="29">
                  <c:v>133.03556169282868</c:v>
                </c:pt>
                <c:pt idx="30">
                  <c:v>103.13843686173954</c:v>
                </c:pt>
                <c:pt idx="31">
                  <c:v>106.35403873246113</c:v>
                </c:pt>
                <c:pt idx="32">
                  <c:v>70.158586270289192</c:v>
                </c:pt>
                <c:pt idx="33">
                  <c:v>61.309037320286819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Sheet2!$AL$4</c:f>
              <c:strCache>
                <c:ptCount val="1"/>
                <c:pt idx="0">
                  <c:v>30cm 7.1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Sheet2!$AJ$7:$AJ$40</c:f>
              <c:numCache>
                <c:formatCode>General</c:formatCode>
                <c:ptCount val="34"/>
                <c:pt idx="0">
                  <c:v>4</c:v>
                </c:pt>
                <c:pt idx="1">
                  <c:v>37</c:v>
                </c:pt>
                <c:pt idx="2">
                  <c:v>64</c:v>
                </c:pt>
                <c:pt idx="3">
                  <c:v>88</c:v>
                </c:pt>
                <c:pt idx="4">
                  <c:v>114</c:v>
                </c:pt>
                <c:pt idx="5">
                  <c:v>140</c:v>
                </c:pt>
                <c:pt idx="6">
                  <c:v>174</c:v>
                </c:pt>
                <c:pt idx="7">
                  <c:v>207</c:v>
                </c:pt>
                <c:pt idx="8">
                  <c:v>238</c:v>
                </c:pt>
                <c:pt idx="9">
                  <c:v>269</c:v>
                </c:pt>
                <c:pt idx="10">
                  <c:v>301</c:v>
                </c:pt>
                <c:pt idx="11">
                  <c:v>333</c:v>
                </c:pt>
                <c:pt idx="12">
                  <c:v>363</c:v>
                </c:pt>
                <c:pt idx="13">
                  <c:v>393</c:v>
                </c:pt>
                <c:pt idx="14">
                  <c:v>423</c:v>
                </c:pt>
                <c:pt idx="15">
                  <c:v>453</c:v>
                </c:pt>
                <c:pt idx="16">
                  <c:v>483</c:v>
                </c:pt>
                <c:pt idx="17">
                  <c:v>508</c:v>
                </c:pt>
                <c:pt idx="18">
                  <c:v>556</c:v>
                </c:pt>
                <c:pt idx="19">
                  <c:v>588</c:v>
                </c:pt>
                <c:pt idx="20">
                  <c:v>619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741</c:v>
                </c:pt>
                <c:pt idx="25">
                  <c:v>772</c:v>
                </c:pt>
                <c:pt idx="26">
                  <c:v>804</c:v>
                </c:pt>
                <c:pt idx="27">
                  <c:v>862</c:v>
                </c:pt>
                <c:pt idx="28">
                  <c:v>886</c:v>
                </c:pt>
                <c:pt idx="29">
                  <c:v>918</c:v>
                </c:pt>
                <c:pt idx="30">
                  <c:v>1242</c:v>
                </c:pt>
                <c:pt idx="31">
                  <c:v>1286</c:v>
                </c:pt>
                <c:pt idx="32">
                  <c:v>1668</c:v>
                </c:pt>
                <c:pt idx="33">
                  <c:v>1872</c:v>
                </c:pt>
              </c:numCache>
            </c:numRef>
          </c:xVal>
          <c:yVal>
            <c:numRef>
              <c:f>Sheet2!$AL$7:$AL$40</c:f>
              <c:numCache>
                <c:formatCode>General</c:formatCode>
                <c:ptCount val="34"/>
                <c:pt idx="0">
                  <c:v>173.85510279554239</c:v>
                </c:pt>
                <c:pt idx="1">
                  <c:v>161.73680153067428</c:v>
                </c:pt>
                <c:pt idx="2">
                  <c:v>158.25544743923189</c:v>
                </c:pt>
                <c:pt idx="3">
                  <c:v>156.92668633562792</c:v>
                </c:pt>
                <c:pt idx="4">
                  <c:v>158.38832354959229</c:v>
                </c:pt>
                <c:pt idx="5">
                  <c:v>165.29788128833289</c:v>
                </c:pt>
                <c:pt idx="6">
                  <c:v>138.35060610724454</c:v>
                </c:pt>
                <c:pt idx="7">
                  <c:v>159.92968642977289</c:v>
                </c:pt>
                <c:pt idx="8">
                  <c:v>156.28888100589805</c:v>
                </c:pt>
                <c:pt idx="9">
                  <c:v>154.98669512436615</c:v>
                </c:pt>
                <c:pt idx="10">
                  <c:v>150.38918170589645</c:v>
                </c:pt>
                <c:pt idx="11">
                  <c:v>145.65879217706635</c:v>
                </c:pt>
                <c:pt idx="12">
                  <c:v>141.22073009102908</c:v>
                </c:pt>
                <c:pt idx="13">
                  <c:v>137.76595122165881</c:v>
                </c:pt>
                <c:pt idx="14">
                  <c:v>133.62021657841444</c:v>
                </c:pt>
                <c:pt idx="15">
                  <c:v>126.71065883967384</c:v>
                </c:pt>
                <c:pt idx="16">
                  <c:v>122.05999497705996</c:v>
                </c:pt>
                <c:pt idx="17">
                  <c:v>118.18001255453639</c:v>
                </c:pt>
                <c:pt idx="18">
                  <c:v>113.90140180093164</c:v>
                </c:pt>
                <c:pt idx="19">
                  <c:v>110.02141937840807</c:v>
                </c:pt>
                <c:pt idx="20">
                  <c:v>107.36389717120014</c:v>
                </c:pt>
                <c:pt idx="21">
                  <c:v>101.59707398155894</c:v>
                </c:pt>
                <c:pt idx="22">
                  <c:v>97.185587117593784</c:v>
                </c:pt>
                <c:pt idx="23">
                  <c:v>92.269171034259131</c:v>
                </c:pt>
                <c:pt idx="24">
                  <c:v>86.582073510834164</c:v>
                </c:pt>
                <c:pt idx="25">
                  <c:v>82.622365422094376</c:v>
                </c:pt>
                <c:pt idx="26">
                  <c:v>77.705949338759694</c:v>
                </c:pt>
                <c:pt idx="27">
                  <c:v>72.709807589208808</c:v>
                </c:pt>
                <c:pt idx="28">
                  <c:v>68.37804639145989</c:v>
                </c:pt>
                <c:pt idx="29">
                  <c:v>65.507922407675338</c:v>
                </c:pt>
                <c:pt idx="30">
                  <c:v>26.20316896307013</c:v>
                </c:pt>
                <c:pt idx="31">
                  <c:v>23.705098088294687</c:v>
                </c:pt>
                <c:pt idx="32">
                  <c:v>6.8564072945964449</c:v>
                </c:pt>
                <c:pt idx="33">
                  <c:v>3.5610797576586184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Sheet2!$AM$4</c:f>
              <c:strCache>
                <c:ptCount val="1"/>
                <c:pt idx="0">
                  <c:v>50 cm 9.8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Sheet2!$AJ$7:$AJ$40</c:f>
              <c:numCache>
                <c:formatCode>General</c:formatCode>
                <c:ptCount val="34"/>
                <c:pt idx="0">
                  <c:v>4</c:v>
                </c:pt>
                <c:pt idx="1">
                  <c:v>37</c:v>
                </c:pt>
                <c:pt idx="2">
                  <c:v>64</c:v>
                </c:pt>
                <c:pt idx="3">
                  <c:v>88</c:v>
                </c:pt>
                <c:pt idx="4">
                  <c:v>114</c:v>
                </c:pt>
                <c:pt idx="5">
                  <c:v>140</c:v>
                </c:pt>
                <c:pt idx="6">
                  <c:v>174</c:v>
                </c:pt>
                <c:pt idx="7">
                  <c:v>207</c:v>
                </c:pt>
                <c:pt idx="8">
                  <c:v>238</c:v>
                </c:pt>
                <c:pt idx="9">
                  <c:v>269</c:v>
                </c:pt>
                <c:pt idx="10">
                  <c:v>301</c:v>
                </c:pt>
                <c:pt idx="11">
                  <c:v>333</c:v>
                </c:pt>
                <c:pt idx="12">
                  <c:v>363</c:v>
                </c:pt>
                <c:pt idx="13">
                  <c:v>393</c:v>
                </c:pt>
                <c:pt idx="14">
                  <c:v>423</c:v>
                </c:pt>
                <c:pt idx="15">
                  <c:v>453</c:v>
                </c:pt>
                <c:pt idx="16">
                  <c:v>483</c:v>
                </c:pt>
                <c:pt idx="17">
                  <c:v>508</c:v>
                </c:pt>
                <c:pt idx="18">
                  <c:v>556</c:v>
                </c:pt>
                <c:pt idx="19">
                  <c:v>588</c:v>
                </c:pt>
                <c:pt idx="20">
                  <c:v>619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741</c:v>
                </c:pt>
                <c:pt idx="25">
                  <c:v>772</c:v>
                </c:pt>
                <c:pt idx="26">
                  <c:v>804</c:v>
                </c:pt>
                <c:pt idx="27">
                  <c:v>862</c:v>
                </c:pt>
                <c:pt idx="28">
                  <c:v>886</c:v>
                </c:pt>
                <c:pt idx="29">
                  <c:v>918</c:v>
                </c:pt>
                <c:pt idx="30">
                  <c:v>1242</c:v>
                </c:pt>
                <c:pt idx="31">
                  <c:v>1286</c:v>
                </c:pt>
                <c:pt idx="32">
                  <c:v>1668</c:v>
                </c:pt>
                <c:pt idx="33">
                  <c:v>1872</c:v>
                </c:pt>
              </c:numCache>
            </c:numRef>
          </c:xVal>
          <c:yVal>
            <c:numRef>
              <c:f>Sheet2!$AM$7:$AM$40</c:f>
              <c:numCache>
                <c:formatCode>General</c:formatCode>
                <c:ptCount val="34"/>
                <c:pt idx="0">
                  <c:v>141.93826108697522</c:v>
                </c:pt>
                <c:pt idx="1">
                  <c:v>129.66050848967461</c:v>
                </c:pt>
                <c:pt idx="2">
                  <c:v>125.32874729192571</c:v>
                </c:pt>
                <c:pt idx="3">
                  <c:v>118.84439310633837</c:v>
                </c:pt>
                <c:pt idx="4">
                  <c:v>113.31674691534589</c:v>
                </c:pt>
                <c:pt idx="5">
                  <c:v>116.98412756129282</c:v>
                </c:pt>
                <c:pt idx="6">
                  <c:v>114.24687968786866</c:v>
                </c:pt>
                <c:pt idx="7">
                  <c:v>107.54992372570469</c:v>
                </c:pt>
                <c:pt idx="8">
                  <c:v>104.17487052255065</c:v>
                </c:pt>
                <c:pt idx="9">
                  <c:v>96.414905677503498</c:v>
                </c:pt>
                <c:pt idx="10">
                  <c:v>91.126436485159715</c:v>
                </c:pt>
                <c:pt idx="11">
                  <c:v>83.977701747770411</c:v>
                </c:pt>
                <c:pt idx="12">
                  <c:v>76.191161680651192</c:v>
                </c:pt>
                <c:pt idx="13">
                  <c:v>69.813108383352159</c:v>
                </c:pt>
                <c:pt idx="14">
                  <c:v>65.215594964882456</c:v>
                </c:pt>
                <c:pt idx="15">
                  <c:v>59.847400106322453</c:v>
                </c:pt>
                <c:pt idx="16">
                  <c:v>55.196736243708585</c:v>
                </c:pt>
                <c:pt idx="17">
                  <c:v>49.801966163076493</c:v>
                </c:pt>
                <c:pt idx="18">
                  <c:v>43.02528453469629</c:v>
                </c:pt>
                <c:pt idx="19">
                  <c:v>37.550788787847971</c:v>
                </c:pt>
                <c:pt idx="20">
                  <c:v>33.272178034243211</c:v>
                </c:pt>
                <c:pt idx="21">
                  <c:v>28.887266392350135</c:v>
                </c:pt>
                <c:pt idx="22">
                  <c:v>23.306469757213495</c:v>
                </c:pt>
                <c:pt idx="23">
                  <c:v>20.409770551356857</c:v>
                </c:pt>
                <c:pt idx="24">
                  <c:v>16.423487240544972</c:v>
                </c:pt>
                <c:pt idx="25">
                  <c:v>12.702956150453879</c:v>
                </c:pt>
                <c:pt idx="26">
                  <c:v>8.4509206189212005</c:v>
                </c:pt>
                <c:pt idx="27">
                  <c:v>3.50792931351446</c:v>
                </c:pt>
                <c:pt idx="28">
                  <c:v>1.4084867698201997</c:v>
                </c:pt>
                <c:pt idx="29">
                  <c:v>0.63780532972990178</c:v>
                </c:pt>
                <c:pt idx="30">
                  <c:v>0.1328761103603962</c:v>
                </c:pt>
                <c:pt idx="31">
                  <c:v>0.10630088828831698</c:v>
                </c:pt>
                <c:pt idx="32">
                  <c:v>0</c:v>
                </c:pt>
                <c:pt idx="33">
                  <c:v>7.9725666216237723E-2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Sheet2!$AK$4</c:f>
              <c:strCache>
                <c:ptCount val="1"/>
                <c:pt idx="0">
                  <c:v>100cm 14.4 uM/hr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Sheet2!$AJ$7:$AJ$40</c:f>
              <c:numCache>
                <c:formatCode>General</c:formatCode>
                <c:ptCount val="34"/>
                <c:pt idx="0">
                  <c:v>4</c:v>
                </c:pt>
                <c:pt idx="1">
                  <c:v>37</c:v>
                </c:pt>
                <c:pt idx="2">
                  <c:v>64</c:v>
                </c:pt>
                <c:pt idx="3">
                  <c:v>88</c:v>
                </c:pt>
                <c:pt idx="4">
                  <c:v>114</c:v>
                </c:pt>
                <c:pt idx="5">
                  <c:v>140</c:v>
                </c:pt>
                <c:pt idx="6">
                  <c:v>174</c:v>
                </c:pt>
                <c:pt idx="7">
                  <c:v>207</c:v>
                </c:pt>
                <c:pt idx="8">
                  <c:v>238</c:v>
                </c:pt>
                <c:pt idx="9">
                  <c:v>269</c:v>
                </c:pt>
                <c:pt idx="10">
                  <c:v>301</c:v>
                </c:pt>
                <c:pt idx="11">
                  <c:v>333</c:v>
                </c:pt>
                <c:pt idx="12">
                  <c:v>363</c:v>
                </c:pt>
                <c:pt idx="13">
                  <c:v>393</c:v>
                </c:pt>
                <c:pt idx="14">
                  <c:v>423</c:v>
                </c:pt>
                <c:pt idx="15">
                  <c:v>453</c:v>
                </c:pt>
                <c:pt idx="16">
                  <c:v>483</c:v>
                </c:pt>
                <c:pt idx="17">
                  <c:v>508</c:v>
                </c:pt>
                <c:pt idx="18">
                  <c:v>556</c:v>
                </c:pt>
                <c:pt idx="19">
                  <c:v>588</c:v>
                </c:pt>
                <c:pt idx="20">
                  <c:v>619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741</c:v>
                </c:pt>
                <c:pt idx="25">
                  <c:v>772</c:v>
                </c:pt>
                <c:pt idx="26">
                  <c:v>804</c:v>
                </c:pt>
                <c:pt idx="27">
                  <c:v>862</c:v>
                </c:pt>
                <c:pt idx="28">
                  <c:v>886</c:v>
                </c:pt>
                <c:pt idx="29">
                  <c:v>918</c:v>
                </c:pt>
                <c:pt idx="30">
                  <c:v>1242</c:v>
                </c:pt>
                <c:pt idx="31">
                  <c:v>1286</c:v>
                </c:pt>
                <c:pt idx="32">
                  <c:v>1668</c:v>
                </c:pt>
                <c:pt idx="33">
                  <c:v>1872</c:v>
                </c:pt>
              </c:numCache>
            </c:numRef>
          </c:xVal>
          <c:yVal>
            <c:numRef>
              <c:f>Sheet2!$AK$7:$AK$40</c:f>
              <c:numCache>
                <c:formatCode>General</c:formatCode>
                <c:ptCount val="34"/>
                <c:pt idx="0">
                  <c:v>157.69736777571822</c:v>
                </c:pt>
                <c:pt idx="1">
                  <c:v>130.82981826084608</c:v>
                </c:pt>
                <c:pt idx="2">
                  <c:v>114.85810979552649</c:v>
                </c:pt>
                <c:pt idx="3">
                  <c:v>103.51048997074867</c:v>
                </c:pt>
                <c:pt idx="4">
                  <c:v>99.789958880657537</c:v>
                </c:pt>
                <c:pt idx="5">
                  <c:v>103.59021563696487</c:v>
                </c:pt>
                <c:pt idx="6">
                  <c:v>91.790817036961712</c:v>
                </c:pt>
                <c:pt idx="7">
                  <c:v>81.585931761283277</c:v>
                </c:pt>
                <c:pt idx="8">
                  <c:v>72.390904924343843</c:v>
                </c:pt>
                <c:pt idx="9">
                  <c:v>64.710665745512955</c:v>
                </c:pt>
                <c:pt idx="10">
                  <c:v>55.648515018933942</c:v>
                </c:pt>
                <c:pt idx="11">
                  <c:v>47.463346620733525</c:v>
                </c:pt>
                <c:pt idx="12">
                  <c:v>38.852974669379847</c:v>
                </c:pt>
                <c:pt idx="13">
                  <c:v>29.764248720728752</c:v>
                </c:pt>
                <c:pt idx="14">
                  <c:v>24.210027307664188</c:v>
                </c:pt>
                <c:pt idx="15">
                  <c:v>17.380195235139823</c:v>
                </c:pt>
                <c:pt idx="16">
                  <c:v>14.483496029283188</c:v>
                </c:pt>
                <c:pt idx="17">
                  <c:v>13.261035813967542</c:v>
                </c:pt>
                <c:pt idx="18">
                  <c:v>5.1821683040554527</c:v>
                </c:pt>
                <c:pt idx="19">
                  <c:v>1.5413628801805959</c:v>
                </c:pt>
                <c:pt idx="20">
                  <c:v>-0.1328761103603962</c:v>
                </c:pt>
                <c:pt idx="21">
                  <c:v>-1.4616372139643585</c:v>
                </c:pt>
                <c:pt idx="22">
                  <c:v>-1.8336903229734676</c:v>
                </c:pt>
                <c:pt idx="23">
                  <c:v>-1.8868407671176259</c:v>
                </c:pt>
                <c:pt idx="24">
                  <c:v>-1.9399912112617848</c:v>
                </c:pt>
                <c:pt idx="25">
                  <c:v>-1.9399912112617848</c:v>
                </c:pt>
                <c:pt idx="26">
                  <c:v>-1.9399912112617848</c:v>
                </c:pt>
                <c:pt idx="27">
                  <c:v>-1.9399912112617848</c:v>
                </c:pt>
                <c:pt idx="28">
                  <c:v>-1.9665664333338639</c:v>
                </c:pt>
                <c:pt idx="29">
                  <c:v>-2.0197168774780225</c:v>
                </c:pt>
                <c:pt idx="30">
                  <c:v>-1.8868407671176259</c:v>
                </c:pt>
                <c:pt idx="31">
                  <c:v>-1.9931416554059433</c:v>
                </c:pt>
                <c:pt idx="32">
                  <c:v>-1.9134159891897053</c:v>
                </c:pt>
                <c:pt idx="33">
                  <c:v>-1.9665664333338639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1648"/>
        <c:axId val="118893568"/>
      </c:scatterChart>
      <c:valAx>
        <c:axId val="1188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minutes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93568"/>
        <c:crosses val="autoZero"/>
        <c:crossBetween val="midCat"/>
      </c:valAx>
      <c:valAx>
        <c:axId val="118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O2 uM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248945</xdr:colOff>
      <xdr:row>40</xdr:row>
      <xdr:rowOff>103042</xdr:rowOff>
    </xdr:from>
    <xdr:to>
      <xdr:col>28</xdr:col>
      <xdr:colOff>450273</xdr:colOff>
      <xdr:row>67</xdr:row>
      <xdr:rowOff>173182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527770</xdr:colOff>
      <xdr:row>40</xdr:row>
      <xdr:rowOff>130751</xdr:rowOff>
    </xdr:from>
    <xdr:to>
      <xdr:col>42</xdr:col>
      <xdr:colOff>25976</xdr:colOff>
      <xdr:row>68</xdr:row>
      <xdr:rowOff>8659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254146</xdr:colOff>
      <xdr:row>68</xdr:row>
      <xdr:rowOff>52817</xdr:rowOff>
    </xdr:from>
    <xdr:to>
      <xdr:col>28</xdr:col>
      <xdr:colOff>450274</xdr:colOff>
      <xdr:row>95</xdr:row>
      <xdr:rowOff>138544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493136</xdr:colOff>
      <xdr:row>68</xdr:row>
      <xdr:rowOff>42428</xdr:rowOff>
    </xdr:from>
    <xdr:to>
      <xdr:col>41</xdr:col>
      <xdr:colOff>528205</xdr:colOff>
      <xdr:row>95</xdr:row>
      <xdr:rowOff>164521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topLeftCell="Z1" workbookViewId="0">
      <selection activeCell="AS29" sqref="AS29:AV36"/>
    </sheetView>
  </sheetViews>
  <sheetFormatPr defaultRowHeight="15" x14ac:dyDescent="0.25"/>
  <sheetData>
    <row r="1" spans="1:48" x14ac:dyDescent="0.25">
      <c r="A1" t="s">
        <v>5</v>
      </c>
    </row>
    <row r="2" spans="1:4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1">
        <v>1</v>
      </c>
      <c r="G2" s="1">
        <v>2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3</v>
      </c>
      <c r="N2" s="1">
        <v>3</v>
      </c>
      <c r="O2" s="1">
        <v>5</v>
      </c>
      <c r="P2" s="1"/>
      <c r="Q2" s="1" t="s">
        <v>0</v>
      </c>
      <c r="R2" s="1" t="s">
        <v>1</v>
      </c>
      <c r="S2" s="1" t="s">
        <v>2</v>
      </c>
      <c r="T2" s="1" t="s">
        <v>3</v>
      </c>
      <c r="U2" s="1" t="s">
        <v>3</v>
      </c>
      <c r="V2" s="1">
        <v>6</v>
      </c>
      <c r="W2" s="1">
        <v>7</v>
      </c>
      <c r="X2" s="1"/>
      <c r="Y2" s="1" t="s">
        <v>0</v>
      </c>
      <c r="Z2" s="1" t="s">
        <v>1</v>
      </c>
      <c r="AA2" s="1" t="s">
        <v>2</v>
      </c>
      <c r="AB2" s="1" t="s">
        <v>3</v>
      </c>
      <c r="AC2" s="1" t="s">
        <v>3</v>
      </c>
      <c r="AD2" s="1">
        <v>8</v>
      </c>
      <c r="AE2" s="1">
        <v>9</v>
      </c>
      <c r="AF2" s="1"/>
      <c r="AG2" s="1" t="s">
        <v>4</v>
      </c>
      <c r="AH2" s="1" t="s">
        <v>1</v>
      </c>
      <c r="AI2" s="1" t="s">
        <v>2</v>
      </c>
      <c r="AJ2" s="1" t="s">
        <v>3</v>
      </c>
      <c r="AK2" s="1" t="s">
        <v>3</v>
      </c>
      <c r="AL2" s="1">
        <v>10</v>
      </c>
      <c r="AM2" s="1">
        <v>11</v>
      </c>
      <c r="AN2" s="1"/>
      <c r="AO2" s="1" t="s">
        <v>0</v>
      </c>
      <c r="AP2" s="1" t="s">
        <v>1</v>
      </c>
      <c r="AQ2" s="1" t="s">
        <v>2</v>
      </c>
      <c r="AR2" s="1" t="s">
        <v>3</v>
      </c>
      <c r="AS2" s="1" t="s">
        <v>3</v>
      </c>
      <c r="AT2" s="1">
        <v>12</v>
      </c>
      <c r="AU2" s="1">
        <v>13</v>
      </c>
      <c r="AV2" s="1">
        <v>14</v>
      </c>
    </row>
    <row r="3" spans="1:48" x14ac:dyDescent="0.25">
      <c r="A3" s="2">
        <v>0.48402777777777778</v>
      </c>
      <c r="B3" s="3">
        <v>0</v>
      </c>
      <c r="C3" s="3">
        <v>37</v>
      </c>
      <c r="D3" s="3">
        <f>B3*60+C3</f>
        <v>37</v>
      </c>
      <c r="E3" s="3">
        <f>D3-37</f>
        <v>0</v>
      </c>
      <c r="F3" s="3">
        <v>75.37</v>
      </c>
      <c r="G3" s="3">
        <v>79.540000000000006</v>
      </c>
      <c r="H3" s="1"/>
      <c r="I3" s="2">
        <v>0.48472222222222222</v>
      </c>
      <c r="J3" s="3">
        <v>0</v>
      </c>
      <c r="K3" s="3">
        <v>38</v>
      </c>
      <c r="L3" s="3">
        <f>J3*60+K3</f>
        <v>38</v>
      </c>
      <c r="M3" s="3">
        <f>L3-37</f>
        <v>1</v>
      </c>
      <c r="N3" s="3">
        <v>62.11</v>
      </c>
      <c r="O3" s="3">
        <v>50.3</v>
      </c>
      <c r="P3" s="1"/>
      <c r="Q3" s="2">
        <v>0.48541666666666666</v>
      </c>
      <c r="R3" s="3">
        <v>0</v>
      </c>
      <c r="S3" s="3">
        <v>39</v>
      </c>
      <c r="T3" s="3">
        <f>R3*60+S3</f>
        <v>39</v>
      </c>
      <c r="U3" s="3">
        <f>T3-37</f>
        <v>2</v>
      </c>
      <c r="V3" s="3">
        <v>64.48</v>
      </c>
      <c r="W3" s="3">
        <v>48.42</v>
      </c>
      <c r="X3" s="1"/>
      <c r="Y3" s="2">
        <v>0.48541666666666666</v>
      </c>
      <c r="Z3" s="3">
        <v>0</v>
      </c>
      <c r="AA3" s="3">
        <v>39</v>
      </c>
      <c r="AB3" s="3">
        <f>Z3*60+AA3</f>
        <v>39</v>
      </c>
      <c r="AC3" s="3">
        <f>AB3-37</f>
        <v>2</v>
      </c>
      <c r="AD3" s="3">
        <v>88.37</v>
      </c>
      <c r="AE3" s="3">
        <v>66.78</v>
      </c>
      <c r="AF3" s="1"/>
      <c r="AG3" s="2">
        <v>0.4861111111111111</v>
      </c>
      <c r="AH3" s="3">
        <v>0</v>
      </c>
      <c r="AI3" s="3">
        <v>40</v>
      </c>
      <c r="AJ3" s="3">
        <f>AH3*60+AI3</f>
        <v>40</v>
      </c>
      <c r="AK3" s="3">
        <f>AJ3-37</f>
        <v>3</v>
      </c>
      <c r="AL3" s="3">
        <v>49.34</v>
      </c>
      <c r="AM3" s="3">
        <v>72.819999999999993</v>
      </c>
      <c r="AN3" s="1"/>
      <c r="AO3" s="2">
        <v>0.48680555555555555</v>
      </c>
      <c r="AP3" s="3">
        <v>0</v>
      </c>
      <c r="AQ3" s="3">
        <v>41</v>
      </c>
      <c r="AR3" s="3">
        <f>AP3*60+AQ3</f>
        <v>41</v>
      </c>
      <c r="AS3" s="3">
        <f>AR3-37</f>
        <v>4</v>
      </c>
      <c r="AT3" s="3">
        <v>59.34</v>
      </c>
      <c r="AU3" s="3">
        <v>65.42</v>
      </c>
      <c r="AV3" s="3">
        <v>53.41</v>
      </c>
    </row>
    <row r="4" spans="1:48" x14ac:dyDescent="0.25">
      <c r="A4" s="2">
        <v>0.50624999999999998</v>
      </c>
      <c r="B4" s="3">
        <v>1</v>
      </c>
      <c r="C4" s="3">
        <v>9</v>
      </c>
      <c r="D4" s="3">
        <f t="shared" ref="D4:D36" si="0">B4*60+C4</f>
        <v>69</v>
      </c>
      <c r="E4" s="3">
        <f t="shared" ref="E4:E36" si="1">D4-37</f>
        <v>32</v>
      </c>
      <c r="F4" s="3">
        <v>74.14</v>
      </c>
      <c r="G4" s="3">
        <v>79.27</v>
      </c>
      <c r="H4" s="1"/>
      <c r="I4" s="2">
        <v>0.50694444444444442</v>
      </c>
      <c r="J4" s="3">
        <v>1</v>
      </c>
      <c r="K4" s="3">
        <v>10</v>
      </c>
      <c r="L4" s="3">
        <f t="shared" ref="L4:L36" si="2">J4*60+K4</f>
        <v>70</v>
      </c>
      <c r="M4" s="3">
        <f t="shared" ref="M4:M36" si="3">L4-37</f>
        <v>33</v>
      </c>
      <c r="N4" s="3">
        <v>59.21</v>
      </c>
      <c r="O4" s="3">
        <v>47.18</v>
      </c>
      <c r="P4" s="1"/>
      <c r="Q4" s="2">
        <v>0.50763888888888886</v>
      </c>
      <c r="R4" s="3">
        <v>1</v>
      </c>
      <c r="S4" s="3">
        <v>11</v>
      </c>
      <c r="T4" s="3">
        <f t="shared" ref="T4:T13" si="4">R4*60+S4</f>
        <v>71</v>
      </c>
      <c r="U4" s="3">
        <f t="shared" ref="U4:U36" si="5">T4-37</f>
        <v>34</v>
      </c>
      <c r="V4" s="3">
        <v>62.45</v>
      </c>
      <c r="W4" s="3">
        <v>46.56</v>
      </c>
      <c r="X4" s="1"/>
      <c r="Y4" s="2">
        <v>0.5083333333333333</v>
      </c>
      <c r="Z4" s="3">
        <v>1</v>
      </c>
      <c r="AA4" s="3">
        <v>12</v>
      </c>
      <c r="AB4" s="3">
        <f t="shared" ref="AB4:AB36" si="6">Z4*60+AA4</f>
        <v>72</v>
      </c>
      <c r="AC4" s="3">
        <f t="shared" ref="AC4:AC36" si="7">AB4-37</f>
        <v>35</v>
      </c>
      <c r="AD4" s="3">
        <v>86.23</v>
      </c>
      <c r="AE4" s="3">
        <v>64.81</v>
      </c>
      <c r="AF4" s="1"/>
      <c r="AG4" s="2">
        <v>0.50902777777777775</v>
      </c>
      <c r="AH4" s="3">
        <v>1</v>
      </c>
      <c r="AI4" s="3">
        <v>13</v>
      </c>
      <c r="AJ4" s="3">
        <f t="shared" ref="AJ4:AJ15" si="8">AH4*60+AI4</f>
        <v>73</v>
      </c>
      <c r="AK4" s="3">
        <f t="shared" ref="AK4:AK36" si="9">AJ4-37</f>
        <v>36</v>
      </c>
      <c r="AL4" s="3">
        <v>41.47</v>
      </c>
      <c r="AM4" s="3">
        <v>71.069999999999993</v>
      </c>
      <c r="AN4" s="1"/>
      <c r="AO4" s="2">
        <v>0.50972222222222219</v>
      </c>
      <c r="AP4" s="3">
        <v>1</v>
      </c>
      <c r="AQ4" s="3">
        <v>14</v>
      </c>
      <c r="AR4" s="3">
        <f t="shared" ref="AR4:AR15" si="10">AP4*60+AQ4</f>
        <v>74</v>
      </c>
      <c r="AS4" s="3">
        <f t="shared" ref="AS4:AS17" si="11">AR4-37</f>
        <v>37</v>
      </c>
      <c r="AT4" s="3">
        <v>49.23</v>
      </c>
      <c r="AU4" s="3">
        <v>60.86</v>
      </c>
      <c r="AV4" s="3">
        <v>48.79</v>
      </c>
    </row>
    <row r="5" spans="1:48" x14ac:dyDescent="0.25">
      <c r="A5" s="2">
        <v>0.52569444444444446</v>
      </c>
      <c r="B5" s="3">
        <v>1</v>
      </c>
      <c r="C5" s="3">
        <v>37</v>
      </c>
      <c r="D5" s="3">
        <f t="shared" si="0"/>
        <v>97</v>
      </c>
      <c r="E5" s="3">
        <f t="shared" si="1"/>
        <v>60</v>
      </c>
      <c r="F5" s="3">
        <v>72.319999999999993</v>
      </c>
      <c r="G5" s="3">
        <v>78.790000000000006</v>
      </c>
      <c r="H5" s="1"/>
      <c r="I5" s="2">
        <v>0.52638888888888891</v>
      </c>
      <c r="J5" s="3">
        <v>1</v>
      </c>
      <c r="K5" s="3">
        <v>38</v>
      </c>
      <c r="L5" s="3">
        <f t="shared" si="2"/>
        <v>98</v>
      </c>
      <c r="M5" s="3">
        <f t="shared" si="3"/>
        <v>61</v>
      </c>
      <c r="N5" s="3">
        <v>57.08</v>
      </c>
      <c r="O5" s="3">
        <v>45.25</v>
      </c>
      <c r="P5" s="1"/>
      <c r="Q5" s="2">
        <v>0.52708333333333335</v>
      </c>
      <c r="R5" s="3">
        <v>1</v>
      </c>
      <c r="S5" s="3">
        <v>39</v>
      </c>
      <c r="T5" s="3">
        <f t="shared" si="4"/>
        <v>99</v>
      </c>
      <c r="U5" s="3">
        <f t="shared" si="5"/>
        <v>62</v>
      </c>
      <c r="V5" s="3">
        <v>61.08</v>
      </c>
      <c r="W5" s="3">
        <v>44.97</v>
      </c>
      <c r="X5" s="1"/>
      <c r="Y5" s="2">
        <v>0.52708333333333335</v>
      </c>
      <c r="Z5" s="3">
        <v>1</v>
      </c>
      <c r="AA5" s="3">
        <v>39</v>
      </c>
      <c r="AB5" s="3">
        <f t="shared" si="6"/>
        <v>99</v>
      </c>
      <c r="AC5" s="3">
        <f t="shared" si="7"/>
        <v>62</v>
      </c>
      <c r="AD5" s="3">
        <v>80.55</v>
      </c>
      <c r="AE5" s="3">
        <v>63.51</v>
      </c>
      <c r="AF5" s="1"/>
      <c r="AG5" s="2">
        <v>0.52777777777777779</v>
      </c>
      <c r="AH5" s="3">
        <v>1</v>
      </c>
      <c r="AI5" s="3">
        <v>40</v>
      </c>
      <c r="AJ5" s="3">
        <f t="shared" si="8"/>
        <v>100</v>
      </c>
      <c r="AK5" s="3">
        <f t="shared" si="9"/>
        <v>63</v>
      </c>
      <c r="AL5" s="3">
        <v>36.9</v>
      </c>
      <c r="AM5" s="3">
        <v>70.25</v>
      </c>
      <c r="AN5" s="1"/>
      <c r="AO5" s="2">
        <v>0.52847222222222223</v>
      </c>
      <c r="AP5" s="3">
        <v>1</v>
      </c>
      <c r="AQ5" s="3">
        <v>41</v>
      </c>
      <c r="AR5" s="3">
        <f t="shared" si="10"/>
        <v>101</v>
      </c>
      <c r="AS5" s="3">
        <f t="shared" si="11"/>
        <v>64</v>
      </c>
      <c r="AT5" s="3">
        <v>43.22</v>
      </c>
      <c r="AU5" s="3">
        <v>59.55</v>
      </c>
      <c r="AV5" s="3">
        <v>47.16</v>
      </c>
    </row>
    <row r="6" spans="1:48" x14ac:dyDescent="0.25">
      <c r="A6" s="2">
        <v>4.2361111111111106E-2</v>
      </c>
      <c r="B6" s="3">
        <v>2</v>
      </c>
      <c r="C6" s="3">
        <v>1</v>
      </c>
      <c r="D6" s="3">
        <f t="shared" si="0"/>
        <v>121</v>
      </c>
      <c r="E6" s="3">
        <f t="shared" si="1"/>
        <v>84</v>
      </c>
      <c r="F6" s="3">
        <v>71.98</v>
      </c>
      <c r="G6" s="3">
        <v>80.14</v>
      </c>
      <c r="H6" s="1"/>
      <c r="I6" s="2">
        <v>4.3055555555555562E-2</v>
      </c>
      <c r="J6" s="3">
        <v>2</v>
      </c>
      <c r="K6" s="3">
        <v>2</v>
      </c>
      <c r="L6" s="3">
        <f t="shared" si="2"/>
        <v>122</v>
      </c>
      <c r="M6" s="3">
        <f t="shared" si="3"/>
        <v>85</v>
      </c>
      <c r="N6" s="3">
        <v>54.86</v>
      </c>
      <c r="O6" s="3">
        <v>43.3</v>
      </c>
      <c r="P6" s="1"/>
      <c r="Q6" s="2">
        <v>4.3750000000000004E-2</v>
      </c>
      <c r="R6" s="3">
        <v>2</v>
      </c>
      <c r="S6" s="3">
        <v>3</v>
      </c>
      <c r="T6" s="3">
        <f t="shared" si="4"/>
        <v>123</v>
      </c>
      <c r="U6" s="3">
        <f t="shared" si="5"/>
        <v>86</v>
      </c>
      <c r="V6" s="3">
        <v>59.9</v>
      </c>
      <c r="W6" s="3">
        <v>43.98</v>
      </c>
      <c r="X6" s="1"/>
      <c r="Y6" s="2">
        <v>4.3750000000000004E-2</v>
      </c>
      <c r="Z6" s="3">
        <v>2</v>
      </c>
      <c r="AA6" s="3">
        <v>3</v>
      </c>
      <c r="AB6" s="3">
        <f t="shared" si="6"/>
        <v>123</v>
      </c>
      <c r="AC6" s="3">
        <f t="shared" si="7"/>
        <v>86</v>
      </c>
      <c r="AD6" s="3">
        <v>78.83</v>
      </c>
      <c r="AE6" s="3">
        <v>62.28</v>
      </c>
      <c r="AF6" s="1"/>
      <c r="AG6" s="2">
        <v>4.4444444444444446E-2</v>
      </c>
      <c r="AH6" s="3">
        <v>2</v>
      </c>
      <c r="AI6" s="3">
        <v>4</v>
      </c>
      <c r="AJ6" s="3">
        <f t="shared" si="8"/>
        <v>124</v>
      </c>
      <c r="AK6" s="3">
        <f t="shared" si="9"/>
        <v>87</v>
      </c>
      <c r="AL6" s="3">
        <v>33.049999999999997</v>
      </c>
      <c r="AM6" s="3">
        <v>69.55</v>
      </c>
      <c r="AN6" s="1"/>
      <c r="AO6" s="2">
        <v>4.5138888888888888E-2</v>
      </c>
      <c r="AP6" s="3">
        <v>2</v>
      </c>
      <c r="AQ6" s="3">
        <v>5</v>
      </c>
      <c r="AR6" s="3">
        <f t="shared" si="10"/>
        <v>125</v>
      </c>
      <c r="AS6" s="3">
        <f t="shared" si="11"/>
        <v>88</v>
      </c>
      <c r="AT6" s="3">
        <v>38.950000000000003</v>
      </c>
      <c r="AU6" s="3">
        <v>59.05</v>
      </c>
      <c r="AV6" s="3">
        <v>44.72</v>
      </c>
    </row>
    <row r="7" spans="1:48" x14ac:dyDescent="0.25">
      <c r="A7" s="2">
        <v>5.9027777777777783E-2</v>
      </c>
      <c r="B7" s="3">
        <v>2</v>
      </c>
      <c r="C7" s="3">
        <v>25</v>
      </c>
      <c r="D7" s="3">
        <f t="shared" si="0"/>
        <v>145</v>
      </c>
      <c r="E7" s="3">
        <f t="shared" si="1"/>
        <v>108</v>
      </c>
      <c r="F7" s="3">
        <v>71.14</v>
      </c>
      <c r="G7" s="3">
        <v>77.95</v>
      </c>
      <c r="H7" s="1"/>
      <c r="I7" s="2">
        <v>5.9722222222222225E-2</v>
      </c>
      <c r="J7" s="3">
        <v>2</v>
      </c>
      <c r="K7" s="3">
        <v>26</v>
      </c>
      <c r="L7" s="3">
        <f t="shared" si="2"/>
        <v>146</v>
      </c>
      <c r="M7" s="3">
        <f t="shared" si="3"/>
        <v>109</v>
      </c>
      <c r="N7" s="3">
        <v>54.32</v>
      </c>
      <c r="O7" s="3">
        <v>42.48</v>
      </c>
      <c r="P7" s="1"/>
      <c r="Q7" s="2">
        <v>6.0416666666666667E-2</v>
      </c>
      <c r="R7" s="3">
        <v>2</v>
      </c>
      <c r="S7" s="3">
        <v>27</v>
      </c>
      <c r="T7" s="3">
        <f t="shared" si="4"/>
        <v>147</v>
      </c>
      <c r="U7" s="3">
        <f t="shared" si="5"/>
        <v>110</v>
      </c>
      <c r="V7" s="3">
        <v>60.6</v>
      </c>
      <c r="W7" s="3">
        <v>44.71</v>
      </c>
      <c r="X7" s="1"/>
      <c r="Y7" s="2">
        <v>6.1805555555555558E-2</v>
      </c>
      <c r="Z7" s="3">
        <v>2</v>
      </c>
      <c r="AA7" s="3">
        <v>29</v>
      </c>
      <c r="AB7" s="3">
        <f t="shared" si="6"/>
        <v>149</v>
      </c>
      <c r="AC7" s="3">
        <f t="shared" si="7"/>
        <v>112</v>
      </c>
      <c r="AD7" s="3">
        <v>77.81</v>
      </c>
      <c r="AE7" s="3">
        <v>60.29</v>
      </c>
      <c r="AF7" s="1"/>
      <c r="AG7" s="2">
        <v>6.25E-2</v>
      </c>
      <c r="AH7" s="3">
        <v>2</v>
      </c>
      <c r="AI7" s="3">
        <v>30</v>
      </c>
      <c r="AJ7" s="3">
        <f t="shared" si="8"/>
        <v>150</v>
      </c>
      <c r="AK7" s="3">
        <f t="shared" si="9"/>
        <v>113</v>
      </c>
      <c r="AL7" s="3">
        <v>31.36</v>
      </c>
      <c r="AM7" s="3">
        <v>70.02</v>
      </c>
      <c r="AN7" s="1"/>
      <c r="AO7" s="2">
        <v>6.3194444444444442E-2</v>
      </c>
      <c r="AP7" s="3">
        <v>2</v>
      </c>
      <c r="AQ7" s="3">
        <v>31</v>
      </c>
      <c r="AR7" s="3">
        <f t="shared" si="10"/>
        <v>151</v>
      </c>
      <c r="AS7" s="3">
        <f t="shared" si="11"/>
        <v>114</v>
      </c>
      <c r="AT7" s="3">
        <v>37.549999999999997</v>
      </c>
      <c r="AU7" s="3">
        <v>59.6</v>
      </c>
      <c r="AV7" s="3">
        <v>42.64</v>
      </c>
    </row>
    <row r="8" spans="1:48" x14ac:dyDescent="0.25">
      <c r="A8" s="2">
        <v>7.7777777777777779E-2</v>
      </c>
      <c r="B8" s="3">
        <v>2</v>
      </c>
      <c r="C8" s="3">
        <v>52</v>
      </c>
      <c r="D8" s="3">
        <f t="shared" si="0"/>
        <v>172</v>
      </c>
      <c r="E8" s="3">
        <f t="shared" si="1"/>
        <v>135</v>
      </c>
      <c r="F8" s="3">
        <v>76.75</v>
      </c>
      <c r="G8" s="3">
        <v>79.7</v>
      </c>
      <c r="H8" s="1"/>
      <c r="I8" s="2">
        <v>7.8472222222222221E-2</v>
      </c>
      <c r="J8" s="3">
        <v>2</v>
      </c>
      <c r="K8" s="3">
        <v>53</v>
      </c>
      <c r="L8" s="3">
        <f t="shared" si="2"/>
        <v>173</v>
      </c>
      <c r="M8" s="3">
        <f t="shared" si="3"/>
        <v>136</v>
      </c>
      <c r="N8" s="3">
        <v>55.58</v>
      </c>
      <c r="O8" s="3">
        <v>41.61</v>
      </c>
      <c r="P8" s="1"/>
      <c r="Q8" s="2">
        <v>7.9166666666666663E-2</v>
      </c>
      <c r="R8" s="3">
        <v>2</v>
      </c>
      <c r="S8" s="3">
        <v>54</v>
      </c>
      <c r="T8" s="3">
        <f t="shared" si="4"/>
        <v>174</v>
      </c>
      <c r="U8" s="3">
        <f t="shared" si="5"/>
        <v>137</v>
      </c>
      <c r="V8" s="3">
        <v>63.99</v>
      </c>
      <c r="W8" s="3">
        <v>46.68</v>
      </c>
      <c r="X8" s="1"/>
      <c r="Y8" s="2">
        <v>7.9861111111111105E-2</v>
      </c>
      <c r="Z8" s="3">
        <v>2</v>
      </c>
      <c r="AA8" s="3">
        <v>55</v>
      </c>
      <c r="AB8" s="3">
        <f t="shared" si="6"/>
        <v>175</v>
      </c>
      <c r="AC8" s="3">
        <f t="shared" si="7"/>
        <v>138</v>
      </c>
      <c r="AD8" s="3">
        <v>77.36</v>
      </c>
      <c r="AE8" s="3">
        <v>62.87</v>
      </c>
      <c r="AF8" s="1"/>
      <c r="AG8" s="2">
        <v>8.0555555555555561E-2</v>
      </c>
      <c r="AH8" s="3">
        <v>2</v>
      </c>
      <c r="AI8" s="3">
        <v>56</v>
      </c>
      <c r="AJ8" s="3">
        <f t="shared" si="8"/>
        <v>176</v>
      </c>
      <c r="AK8" s="3">
        <f t="shared" si="9"/>
        <v>139</v>
      </c>
      <c r="AL8" s="3">
        <v>30.2</v>
      </c>
      <c r="AM8" s="3">
        <v>71.430000000000007</v>
      </c>
      <c r="AN8" s="1"/>
      <c r="AO8" s="2">
        <v>8.1250000000000003E-2</v>
      </c>
      <c r="AP8" s="3">
        <v>2</v>
      </c>
      <c r="AQ8" s="3">
        <v>57</v>
      </c>
      <c r="AR8" s="3">
        <f t="shared" si="10"/>
        <v>177</v>
      </c>
      <c r="AS8" s="3">
        <f t="shared" si="11"/>
        <v>140</v>
      </c>
      <c r="AT8" s="3">
        <v>38.979999999999997</v>
      </c>
      <c r="AU8" s="3">
        <v>62.2</v>
      </c>
      <c r="AV8" s="3">
        <v>44.02</v>
      </c>
    </row>
    <row r="9" spans="1:48" x14ac:dyDescent="0.25">
      <c r="A9" s="2">
        <v>0.1013888888888889</v>
      </c>
      <c r="B9" s="3">
        <v>3</v>
      </c>
      <c r="C9" s="3">
        <v>26</v>
      </c>
      <c r="D9" s="3">
        <f t="shared" si="0"/>
        <v>206</v>
      </c>
      <c r="E9" s="3">
        <f t="shared" si="1"/>
        <v>169</v>
      </c>
      <c r="F9" s="3">
        <v>76.180000000000007</v>
      </c>
      <c r="G9" s="3">
        <v>78.44</v>
      </c>
      <c r="H9" s="1"/>
      <c r="I9" s="2">
        <v>0.10208333333333335</v>
      </c>
      <c r="J9" s="3">
        <v>3</v>
      </c>
      <c r="K9" s="3">
        <v>27</v>
      </c>
      <c r="L9" s="3">
        <f t="shared" si="2"/>
        <v>207</v>
      </c>
      <c r="M9" s="3">
        <f t="shared" si="3"/>
        <v>170</v>
      </c>
      <c r="N9" s="3">
        <v>54.76</v>
      </c>
      <c r="O9" s="3">
        <v>41.88</v>
      </c>
      <c r="P9" s="1"/>
      <c r="Q9" s="2">
        <v>0.10277777777777779</v>
      </c>
      <c r="R9" s="3">
        <v>3</v>
      </c>
      <c r="S9" s="3">
        <v>28</v>
      </c>
      <c r="T9" s="3">
        <f t="shared" si="4"/>
        <v>208</v>
      </c>
      <c r="U9" s="3">
        <f t="shared" si="5"/>
        <v>171</v>
      </c>
      <c r="V9" s="3">
        <v>63.55</v>
      </c>
      <c r="W9" s="3">
        <v>46.9</v>
      </c>
      <c r="X9" s="1"/>
      <c r="Y9" s="2">
        <v>0.10347222222222223</v>
      </c>
      <c r="Z9" s="3">
        <v>3</v>
      </c>
      <c r="AA9" s="3">
        <v>29</v>
      </c>
      <c r="AB9" s="3">
        <f t="shared" si="6"/>
        <v>209</v>
      </c>
      <c r="AC9" s="3">
        <f t="shared" si="7"/>
        <v>172</v>
      </c>
      <c r="AD9" s="3">
        <v>76.78</v>
      </c>
      <c r="AE9" s="3">
        <v>62.33</v>
      </c>
      <c r="AF9" s="1"/>
      <c r="AG9" s="2">
        <v>0.10347222222222223</v>
      </c>
      <c r="AH9" s="3">
        <v>3</v>
      </c>
      <c r="AI9" s="3">
        <v>29</v>
      </c>
      <c r="AJ9" s="3">
        <f t="shared" si="8"/>
        <v>209</v>
      </c>
      <c r="AK9" s="3">
        <f t="shared" si="9"/>
        <v>172</v>
      </c>
      <c r="AL9" s="3">
        <v>28.57</v>
      </c>
      <c r="AM9" s="3">
        <v>72.459999999999994</v>
      </c>
      <c r="AN9" s="1"/>
      <c r="AO9" s="2">
        <v>0.10486111111111111</v>
      </c>
      <c r="AP9" s="3">
        <v>3</v>
      </c>
      <c r="AQ9" s="3">
        <v>31</v>
      </c>
      <c r="AR9" s="3">
        <f t="shared" si="10"/>
        <v>211</v>
      </c>
      <c r="AS9" s="3">
        <f t="shared" si="11"/>
        <v>174</v>
      </c>
      <c r="AT9" s="3">
        <v>34.54</v>
      </c>
      <c r="AU9" s="3">
        <v>52.06</v>
      </c>
      <c r="AV9" s="3">
        <v>42.99</v>
      </c>
    </row>
    <row r="10" spans="1:48" x14ac:dyDescent="0.25">
      <c r="A10" s="2">
        <v>0.12430555555555556</v>
      </c>
      <c r="B10" s="3">
        <v>3</v>
      </c>
      <c r="C10" s="3">
        <v>59</v>
      </c>
      <c r="D10" s="3">
        <f t="shared" si="0"/>
        <v>239</v>
      </c>
      <c r="E10" s="3">
        <f t="shared" si="1"/>
        <v>202</v>
      </c>
      <c r="F10" s="3">
        <v>74.69</v>
      </c>
      <c r="G10" s="3">
        <v>77.069999999999993</v>
      </c>
      <c r="I10" s="2">
        <v>0.125</v>
      </c>
      <c r="J10" s="3">
        <v>4</v>
      </c>
      <c r="K10" s="3">
        <v>0</v>
      </c>
      <c r="L10" s="3">
        <f t="shared" si="2"/>
        <v>240</v>
      </c>
      <c r="M10" s="3">
        <f t="shared" si="3"/>
        <v>203</v>
      </c>
      <c r="N10" s="3">
        <v>53.29</v>
      </c>
      <c r="O10" s="3">
        <v>40.21</v>
      </c>
      <c r="Q10" s="2">
        <v>0.12569444444444444</v>
      </c>
      <c r="R10" s="3">
        <v>4</v>
      </c>
      <c r="S10" s="3">
        <v>1</v>
      </c>
      <c r="T10" s="3">
        <f t="shared" si="4"/>
        <v>241</v>
      </c>
      <c r="U10" s="3">
        <f t="shared" si="5"/>
        <v>204</v>
      </c>
      <c r="V10" s="3">
        <v>61.78</v>
      </c>
      <c r="W10" s="3">
        <v>46.14</v>
      </c>
      <c r="Y10" s="2">
        <v>0.12638888888888888</v>
      </c>
      <c r="Z10" s="3">
        <v>4</v>
      </c>
      <c r="AA10" s="3">
        <v>2</v>
      </c>
      <c r="AB10" s="3">
        <f t="shared" si="6"/>
        <v>242</v>
      </c>
      <c r="AC10" s="3">
        <f t="shared" si="7"/>
        <v>205</v>
      </c>
      <c r="AD10" s="3">
        <v>75.97</v>
      </c>
      <c r="AE10" s="3">
        <v>59.51</v>
      </c>
      <c r="AG10" s="2">
        <v>0.12708333333333333</v>
      </c>
      <c r="AH10" s="3">
        <v>4</v>
      </c>
      <c r="AI10" s="3">
        <v>3</v>
      </c>
      <c r="AJ10" s="3">
        <f t="shared" si="8"/>
        <v>243</v>
      </c>
      <c r="AK10" s="3">
        <f t="shared" si="9"/>
        <v>206</v>
      </c>
      <c r="AL10" s="3">
        <v>27.74</v>
      </c>
      <c r="AM10" s="3">
        <v>71.239999999999995</v>
      </c>
      <c r="AO10" s="2">
        <v>0.1277777777777778</v>
      </c>
      <c r="AP10" s="3">
        <v>4</v>
      </c>
      <c r="AQ10" s="3">
        <v>4</v>
      </c>
      <c r="AR10" s="3">
        <f t="shared" si="10"/>
        <v>244</v>
      </c>
      <c r="AS10" s="3">
        <f t="shared" si="11"/>
        <v>207</v>
      </c>
      <c r="AT10" s="3">
        <v>30.7</v>
      </c>
      <c r="AU10" s="3">
        <v>60.18</v>
      </c>
      <c r="AV10" s="3">
        <v>40.47</v>
      </c>
    </row>
    <row r="11" spans="1:48" x14ac:dyDescent="0.25">
      <c r="A11" s="2">
        <v>0.1451388888888889</v>
      </c>
      <c r="B11" s="3">
        <v>4</v>
      </c>
      <c r="C11" s="3">
        <v>29</v>
      </c>
      <c r="D11" s="3">
        <f t="shared" si="0"/>
        <v>269</v>
      </c>
      <c r="E11" s="3">
        <f t="shared" si="1"/>
        <v>232</v>
      </c>
      <c r="F11" s="3">
        <v>74.959999999999994</v>
      </c>
      <c r="G11" s="3">
        <v>77.03</v>
      </c>
      <c r="I11" s="2">
        <v>0.14652777777777778</v>
      </c>
      <c r="J11" s="3">
        <v>4</v>
      </c>
      <c r="K11" s="3">
        <v>31</v>
      </c>
      <c r="L11" s="3">
        <f t="shared" si="2"/>
        <v>271</v>
      </c>
      <c r="M11" s="3">
        <f t="shared" si="3"/>
        <v>234</v>
      </c>
      <c r="N11" s="3">
        <v>52.08</v>
      </c>
      <c r="O11" s="3">
        <v>38.54</v>
      </c>
      <c r="Q11" s="2">
        <v>0.14722222222222223</v>
      </c>
      <c r="R11" s="3">
        <v>4</v>
      </c>
      <c r="S11" s="3">
        <v>32</v>
      </c>
      <c r="T11" s="3">
        <f t="shared" si="4"/>
        <v>272</v>
      </c>
      <c r="U11" s="3">
        <f t="shared" si="5"/>
        <v>235</v>
      </c>
      <c r="V11" s="3">
        <v>58.68</v>
      </c>
      <c r="W11" s="3">
        <v>44.9</v>
      </c>
      <c r="Y11" s="2">
        <v>0.14791666666666667</v>
      </c>
      <c r="Z11" s="3">
        <v>4</v>
      </c>
      <c r="AA11" s="3">
        <v>33</v>
      </c>
      <c r="AB11" s="3">
        <f t="shared" si="6"/>
        <v>273</v>
      </c>
      <c r="AC11" s="3">
        <f t="shared" si="7"/>
        <v>236</v>
      </c>
      <c r="AD11" s="3">
        <v>75.63</v>
      </c>
      <c r="AE11" s="3">
        <v>58.1</v>
      </c>
      <c r="AG11" s="2">
        <v>0.14791666666666667</v>
      </c>
      <c r="AH11" s="3">
        <v>4</v>
      </c>
      <c r="AI11" s="3">
        <v>33</v>
      </c>
      <c r="AJ11" s="3">
        <f t="shared" si="8"/>
        <v>273</v>
      </c>
      <c r="AK11" s="3">
        <f t="shared" si="9"/>
        <v>236</v>
      </c>
      <c r="AL11" s="3">
        <v>27.31</v>
      </c>
      <c r="AM11" s="3">
        <v>70.64</v>
      </c>
      <c r="AO11" s="2">
        <v>0.14930555555555555</v>
      </c>
      <c r="AP11" s="3">
        <v>4</v>
      </c>
      <c r="AQ11" s="3">
        <v>35</v>
      </c>
      <c r="AR11" s="3">
        <f t="shared" si="10"/>
        <v>275</v>
      </c>
      <c r="AS11" s="3">
        <f t="shared" si="11"/>
        <v>238</v>
      </c>
      <c r="AT11" s="3">
        <v>27.24</v>
      </c>
      <c r="AU11" s="3">
        <v>58.81</v>
      </c>
      <c r="AV11" s="3">
        <v>39.200000000000003</v>
      </c>
    </row>
    <row r="12" spans="1:48" x14ac:dyDescent="0.25">
      <c r="A12" s="2">
        <v>0.1673611111111111</v>
      </c>
      <c r="B12" s="3">
        <v>5</v>
      </c>
      <c r="C12" s="3">
        <v>1</v>
      </c>
      <c r="D12" s="3">
        <f t="shared" si="0"/>
        <v>301</v>
      </c>
      <c r="E12" s="3">
        <f t="shared" si="1"/>
        <v>264</v>
      </c>
      <c r="F12" s="3">
        <v>72.5</v>
      </c>
      <c r="G12" s="3">
        <v>76.36</v>
      </c>
      <c r="I12" s="2">
        <v>0.16805555555555554</v>
      </c>
      <c r="J12" s="3">
        <v>5</v>
      </c>
      <c r="K12" s="3">
        <v>2</v>
      </c>
      <c r="L12" s="3">
        <f t="shared" si="2"/>
        <v>302</v>
      </c>
      <c r="M12" s="3">
        <f t="shared" si="3"/>
        <v>265</v>
      </c>
      <c r="N12" s="3">
        <v>51.43</v>
      </c>
      <c r="O12" s="3">
        <v>36.979999999999997</v>
      </c>
      <c r="Q12" s="2">
        <v>0.16874999999999998</v>
      </c>
      <c r="R12" s="3">
        <v>5</v>
      </c>
      <c r="S12" s="3">
        <v>3</v>
      </c>
      <c r="T12" s="3">
        <f t="shared" si="4"/>
        <v>303</v>
      </c>
      <c r="U12" s="3">
        <f t="shared" si="5"/>
        <v>266</v>
      </c>
      <c r="V12" s="3">
        <v>57.3</v>
      </c>
      <c r="W12" s="3">
        <v>44.21</v>
      </c>
      <c r="Y12" s="2">
        <v>0.17013888888888887</v>
      </c>
      <c r="Z12" s="3">
        <v>5</v>
      </c>
      <c r="AA12" s="3">
        <v>5</v>
      </c>
      <c r="AB12" s="3">
        <f t="shared" si="6"/>
        <v>305</v>
      </c>
      <c r="AC12" s="3">
        <f t="shared" si="7"/>
        <v>268</v>
      </c>
      <c r="AD12" s="3">
        <v>74.75</v>
      </c>
      <c r="AE12" s="3">
        <v>56.06</v>
      </c>
      <c r="AG12" s="2">
        <v>0.17013888888888887</v>
      </c>
      <c r="AH12" s="3">
        <v>5</v>
      </c>
      <c r="AI12" s="3">
        <v>5</v>
      </c>
      <c r="AJ12" s="3">
        <f t="shared" si="8"/>
        <v>305</v>
      </c>
      <c r="AK12" s="3">
        <f t="shared" si="9"/>
        <v>268</v>
      </c>
      <c r="AL12" s="3">
        <v>25.08</v>
      </c>
      <c r="AM12" s="3">
        <v>69.95</v>
      </c>
      <c r="AO12" s="2">
        <v>0.17083333333333331</v>
      </c>
      <c r="AP12" s="3">
        <v>5</v>
      </c>
      <c r="AQ12" s="3">
        <v>6</v>
      </c>
      <c r="AR12" s="3">
        <f t="shared" si="10"/>
        <v>306</v>
      </c>
      <c r="AS12" s="3">
        <f t="shared" si="11"/>
        <v>269</v>
      </c>
      <c r="AT12" s="3">
        <v>24.35</v>
      </c>
      <c r="AU12" s="3">
        <v>58.32</v>
      </c>
      <c r="AV12" s="3">
        <v>36.28</v>
      </c>
    </row>
    <row r="13" spans="1:48" x14ac:dyDescent="0.25">
      <c r="A13" s="2">
        <v>0.19027777777777777</v>
      </c>
      <c r="B13" s="3">
        <v>5</v>
      </c>
      <c r="C13" s="3">
        <v>34</v>
      </c>
      <c r="D13" s="3">
        <f t="shared" si="0"/>
        <v>334</v>
      </c>
      <c r="E13" s="3">
        <f t="shared" si="1"/>
        <v>297</v>
      </c>
      <c r="F13" s="3">
        <v>72.22</v>
      </c>
      <c r="G13" s="3">
        <v>75.25</v>
      </c>
      <c r="I13" s="2">
        <v>0.19027777777777777</v>
      </c>
      <c r="J13" s="3">
        <v>5</v>
      </c>
      <c r="K13" s="3">
        <v>34</v>
      </c>
      <c r="L13" s="3">
        <f t="shared" si="2"/>
        <v>334</v>
      </c>
      <c r="M13" s="3">
        <f t="shared" si="3"/>
        <v>297</v>
      </c>
      <c r="N13" s="3">
        <v>49.95</v>
      </c>
      <c r="O13" s="3">
        <v>34.71</v>
      </c>
      <c r="Q13" s="2">
        <v>0.19097222222222221</v>
      </c>
      <c r="R13" s="3">
        <v>5</v>
      </c>
      <c r="S13" s="3">
        <v>35</v>
      </c>
      <c r="T13" s="3">
        <f t="shared" si="4"/>
        <v>335</v>
      </c>
      <c r="U13" s="3">
        <f t="shared" si="5"/>
        <v>298</v>
      </c>
      <c r="V13" s="3">
        <v>55.02</v>
      </c>
      <c r="W13" s="3">
        <v>43.17</v>
      </c>
      <c r="Y13" s="2">
        <v>0.19236111111111112</v>
      </c>
      <c r="Z13" s="3">
        <v>5</v>
      </c>
      <c r="AA13" s="3">
        <v>37</v>
      </c>
      <c r="AB13" s="3">
        <f t="shared" si="6"/>
        <v>337</v>
      </c>
      <c r="AC13" s="3">
        <f t="shared" si="7"/>
        <v>300</v>
      </c>
      <c r="AD13" s="3">
        <v>74.62</v>
      </c>
      <c r="AE13" s="3">
        <v>54.72</v>
      </c>
      <c r="AG13" s="2">
        <v>0.19305555555555554</v>
      </c>
      <c r="AH13" s="3">
        <v>5</v>
      </c>
      <c r="AI13" s="3">
        <v>38</v>
      </c>
      <c r="AJ13" s="3">
        <f t="shared" si="8"/>
        <v>338</v>
      </c>
      <c r="AK13" s="3">
        <f t="shared" si="9"/>
        <v>301</v>
      </c>
      <c r="AL13" s="3">
        <v>21.24</v>
      </c>
      <c r="AM13" s="3">
        <v>68.47</v>
      </c>
      <c r="AO13" s="2">
        <v>0.19305555555555554</v>
      </c>
      <c r="AP13" s="3">
        <v>5</v>
      </c>
      <c r="AQ13" s="3">
        <v>38</v>
      </c>
      <c r="AR13" s="3">
        <f t="shared" si="10"/>
        <v>338</v>
      </c>
      <c r="AS13" s="3">
        <f t="shared" si="11"/>
        <v>301</v>
      </c>
      <c r="AT13" s="3">
        <v>20.94</v>
      </c>
      <c r="AU13" s="3">
        <v>56.59</v>
      </c>
      <c r="AV13" s="3">
        <v>34.29</v>
      </c>
    </row>
    <row r="14" spans="1:48" x14ac:dyDescent="0.25">
      <c r="A14" s="2">
        <v>0.21180555555555555</v>
      </c>
      <c r="B14" s="3">
        <v>6</v>
      </c>
      <c r="C14" s="3">
        <v>5</v>
      </c>
      <c r="D14" s="3">
        <f t="shared" si="0"/>
        <v>365</v>
      </c>
      <c r="E14" s="3">
        <f t="shared" si="1"/>
        <v>328</v>
      </c>
      <c r="F14" s="3">
        <v>69.72</v>
      </c>
      <c r="G14" s="3">
        <v>74.180000000000007</v>
      </c>
      <c r="I14" s="2">
        <v>0.21249999999999999</v>
      </c>
      <c r="J14" s="3">
        <v>6</v>
      </c>
      <c r="K14" s="3">
        <v>6</v>
      </c>
      <c r="L14" s="3">
        <f t="shared" si="2"/>
        <v>366</v>
      </c>
      <c r="M14" s="3">
        <f t="shared" si="3"/>
        <v>329</v>
      </c>
      <c r="N14" s="3">
        <v>48.28</v>
      </c>
      <c r="O14" s="3">
        <v>32.99</v>
      </c>
      <c r="Q14" s="2">
        <v>0.21319444444444444</v>
      </c>
      <c r="R14" s="3">
        <v>6</v>
      </c>
      <c r="S14" s="3">
        <v>7</v>
      </c>
      <c r="T14" s="3">
        <f t="shared" ref="T14:T27" si="12">R14*60+S14</f>
        <v>367</v>
      </c>
      <c r="U14" s="3">
        <f t="shared" si="5"/>
        <v>330</v>
      </c>
      <c r="V14" s="3">
        <v>53.89</v>
      </c>
      <c r="W14" s="3">
        <v>42.63</v>
      </c>
      <c r="Y14" s="2">
        <v>0.21388888888888891</v>
      </c>
      <c r="Z14" s="3">
        <v>6</v>
      </c>
      <c r="AA14" s="3">
        <v>8</v>
      </c>
      <c r="AB14" s="3">
        <f t="shared" si="6"/>
        <v>368</v>
      </c>
      <c r="AC14" s="3">
        <f t="shared" si="7"/>
        <v>331</v>
      </c>
      <c r="AD14" s="3">
        <v>73.48</v>
      </c>
      <c r="AE14" s="3">
        <v>53.35</v>
      </c>
      <c r="AG14" s="2">
        <v>0.21458333333333335</v>
      </c>
      <c r="AH14" s="3">
        <v>6</v>
      </c>
      <c r="AI14" s="3">
        <v>9</v>
      </c>
      <c r="AJ14" s="3">
        <f t="shared" si="8"/>
        <v>369</v>
      </c>
      <c r="AK14" s="3">
        <f t="shared" si="9"/>
        <v>332</v>
      </c>
      <c r="AL14" s="3">
        <v>18.440000000000001</v>
      </c>
      <c r="AM14" s="3">
        <v>67.55</v>
      </c>
      <c r="AO14" s="2">
        <v>0.21527777777777779</v>
      </c>
      <c r="AP14" s="3">
        <v>6</v>
      </c>
      <c r="AQ14" s="3">
        <v>10</v>
      </c>
      <c r="AR14" s="3">
        <f t="shared" si="10"/>
        <v>370</v>
      </c>
      <c r="AS14" s="3">
        <f t="shared" si="11"/>
        <v>333</v>
      </c>
      <c r="AT14" s="3">
        <v>17.86</v>
      </c>
      <c r="AU14" s="3">
        <v>54.81</v>
      </c>
      <c r="AV14" s="3">
        <v>31.6</v>
      </c>
    </row>
    <row r="15" spans="1:48" x14ac:dyDescent="0.25">
      <c r="A15" s="2">
        <v>0.23263888888888887</v>
      </c>
      <c r="B15" s="3">
        <v>6</v>
      </c>
      <c r="C15" s="3">
        <v>35</v>
      </c>
      <c r="D15" s="3">
        <f t="shared" si="0"/>
        <v>395</v>
      </c>
      <c r="E15" s="3">
        <f t="shared" si="1"/>
        <v>358</v>
      </c>
      <c r="F15" s="3">
        <v>67.67</v>
      </c>
      <c r="G15" s="3">
        <v>73.069999999999993</v>
      </c>
      <c r="I15" s="2">
        <v>0.23333333333333331</v>
      </c>
      <c r="J15" s="3">
        <v>6</v>
      </c>
      <c r="K15" s="3">
        <v>36</v>
      </c>
      <c r="L15" s="3">
        <f t="shared" si="2"/>
        <v>396</v>
      </c>
      <c r="M15" s="3">
        <f t="shared" si="3"/>
        <v>359</v>
      </c>
      <c r="N15" s="3">
        <v>47.26</v>
      </c>
      <c r="O15" s="3">
        <v>30.82</v>
      </c>
      <c r="Q15" s="2">
        <v>0.23402777777777781</v>
      </c>
      <c r="R15" s="3">
        <v>6</v>
      </c>
      <c r="S15" s="3">
        <v>37</v>
      </c>
      <c r="T15" s="3">
        <f t="shared" si="12"/>
        <v>397</v>
      </c>
      <c r="U15" s="3">
        <f t="shared" si="5"/>
        <v>360</v>
      </c>
      <c r="V15" s="3">
        <v>51.34</v>
      </c>
      <c r="W15" s="3">
        <v>41.3</v>
      </c>
      <c r="Y15" s="2">
        <v>0.23472222222222219</v>
      </c>
      <c r="Z15" s="3">
        <v>6</v>
      </c>
      <c r="AA15" s="3">
        <v>38</v>
      </c>
      <c r="AB15" s="3">
        <f t="shared" si="6"/>
        <v>398</v>
      </c>
      <c r="AC15" s="3">
        <f t="shared" si="7"/>
        <v>361</v>
      </c>
      <c r="AD15" s="3">
        <v>72.459999999999994</v>
      </c>
      <c r="AE15" s="3">
        <v>51.73</v>
      </c>
      <c r="AG15" s="2">
        <v>0.23541666666666669</v>
      </c>
      <c r="AH15" s="3">
        <v>6</v>
      </c>
      <c r="AI15" s="3">
        <v>39</v>
      </c>
      <c r="AJ15" s="3">
        <f t="shared" si="8"/>
        <v>399</v>
      </c>
      <c r="AK15" s="3">
        <f t="shared" si="9"/>
        <v>362</v>
      </c>
      <c r="AL15" s="3">
        <v>16.18</v>
      </c>
      <c r="AM15" s="3">
        <v>66.17</v>
      </c>
      <c r="AO15" s="2">
        <v>0.23611111111111113</v>
      </c>
      <c r="AP15" s="3">
        <v>6</v>
      </c>
      <c r="AQ15" s="3">
        <v>40</v>
      </c>
      <c r="AR15" s="3">
        <f t="shared" si="10"/>
        <v>400</v>
      </c>
      <c r="AS15" s="3">
        <f t="shared" si="11"/>
        <v>363</v>
      </c>
      <c r="AT15" s="3">
        <v>14.62</v>
      </c>
      <c r="AU15" s="3">
        <v>53.14</v>
      </c>
      <c r="AV15" s="3">
        <v>28.67</v>
      </c>
    </row>
    <row r="16" spans="1:48" x14ac:dyDescent="0.25">
      <c r="A16" s="2">
        <v>0.25347222222222221</v>
      </c>
      <c r="B16" s="3">
        <v>7</v>
      </c>
      <c r="C16" s="3">
        <v>5</v>
      </c>
      <c r="D16" s="3">
        <f t="shared" si="0"/>
        <v>425</v>
      </c>
      <c r="E16" s="3">
        <f t="shared" si="1"/>
        <v>388</v>
      </c>
      <c r="F16" s="3">
        <v>67.7</v>
      </c>
      <c r="G16" s="3">
        <v>71.77</v>
      </c>
      <c r="I16" s="2">
        <v>0.25416666666666665</v>
      </c>
      <c r="J16" s="3">
        <v>7</v>
      </c>
      <c r="K16" s="3">
        <v>6</v>
      </c>
      <c r="L16" s="3">
        <f t="shared" si="2"/>
        <v>426</v>
      </c>
      <c r="M16" s="3">
        <f t="shared" si="3"/>
        <v>389</v>
      </c>
      <c r="N16" s="3">
        <v>46.04</v>
      </c>
      <c r="O16" s="3">
        <v>29.28</v>
      </c>
      <c r="Q16" s="2">
        <v>0.25486111111111109</v>
      </c>
      <c r="R16" s="3">
        <v>7</v>
      </c>
      <c r="S16" s="3">
        <v>7</v>
      </c>
      <c r="T16" s="3">
        <f t="shared" si="12"/>
        <v>427</v>
      </c>
      <c r="U16" s="3">
        <f t="shared" si="5"/>
        <v>390</v>
      </c>
      <c r="V16" s="3">
        <v>50.45</v>
      </c>
      <c r="W16" s="3">
        <v>40.67</v>
      </c>
      <c r="Y16" s="2">
        <v>0.25555555555555559</v>
      </c>
      <c r="Z16" s="3">
        <v>7</v>
      </c>
      <c r="AA16" s="3">
        <v>8</v>
      </c>
      <c r="AB16" s="3">
        <f t="shared" si="6"/>
        <v>428</v>
      </c>
      <c r="AC16" s="3">
        <f t="shared" si="7"/>
        <v>391</v>
      </c>
      <c r="AD16" s="3">
        <v>72.11</v>
      </c>
      <c r="AE16" s="3">
        <v>50.09</v>
      </c>
      <c r="AG16" s="2">
        <v>0.25625000000000003</v>
      </c>
      <c r="AH16" s="3">
        <v>7</v>
      </c>
      <c r="AI16" s="3">
        <v>9</v>
      </c>
      <c r="AJ16" s="3">
        <f>AH16*60+AI16</f>
        <v>429</v>
      </c>
      <c r="AK16" s="3">
        <f>AJ16-37</f>
        <v>392</v>
      </c>
      <c r="AL16" s="3">
        <v>13.13</v>
      </c>
      <c r="AM16" s="3">
        <v>65.37</v>
      </c>
      <c r="AO16" s="2">
        <v>0.25694444444444448</v>
      </c>
      <c r="AP16" s="3">
        <v>7</v>
      </c>
      <c r="AQ16" s="3">
        <v>10</v>
      </c>
      <c r="AR16" s="3">
        <f>AP16*60+AQ16</f>
        <v>430</v>
      </c>
      <c r="AS16" s="3">
        <f>AR16-37</f>
        <v>393</v>
      </c>
      <c r="AT16" s="3">
        <v>11.2</v>
      </c>
      <c r="AU16" s="3">
        <v>51.84</v>
      </c>
      <c r="AV16" s="3">
        <v>26.27</v>
      </c>
    </row>
    <row r="17" spans="1:48" x14ac:dyDescent="0.25">
      <c r="A17" s="2">
        <v>0.27430555555555552</v>
      </c>
      <c r="B17" s="3">
        <v>7</v>
      </c>
      <c r="C17" s="3">
        <v>35</v>
      </c>
      <c r="D17" s="3">
        <f t="shared" si="0"/>
        <v>455</v>
      </c>
      <c r="E17" s="3">
        <f t="shared" si="1"/>
        <v>418</v>
      </c>
      <c r="F17" s="3">
        <v>66.37</v>
      </c>
      <c r="G17" s="3">
        <v>69.64</v>
      </c>
      <c r="I17" s="2">
        <v>0.27499999999999997</v>
      </c>
      <c r="J17" s="3">
        <v>7</v>
      </c>
      <c r="K17" s="3">
        <v>36</v>
      </c>
      <c r="L17" s="3">
        <f t="shared" si="2"/>
        <v>456</v>
      </c>
      <c r="M17" s="3">
        <f t="shared" si="3"/>
        <v>419</v>
      </c>
      <c r="N17" s="3">
        <v>44.83</v>
      </c>
      <c r="O17" s="3">
        <v>27.56</v>
      </c>
      <c r="Q17" s="2">
        <v>0.27569444444444446</v>
      </c>
      <c r="R17" s="3">
        <v>7</v>
      </c>
      <c r="S17" s="3">
        <v>37</v>
      </c>
      <c r="T17" s="3">
        <f t="shared" si="12"/>
        <v>457</v>
      </c>
      <c r="U17" s="3">
        <f t="shared" si="5"/>
        <v>420</v>
      </c>
      <c r="V17" s="3">
        <v>48.6</v>
      </c>
      <c r="W17" s="3">
        <v>39.950000000000003</v>
      </c>
      <c r="Y17" s="2">
        <v>0.27638888888888885</v>
      </c>
      <c r="Z17" s="3">
        <v>7</v>
      </c>
      <c r="AA17" s="3">
        <v>38</v>
      </c>
      <c r="AB17" s="3">
        <f t="shared" si="6"/>
        <v>458</v>
      </c>
      <c r="AC17" s="3">
        <f t="shared" si="7"/>
        <v>421</v>
      </c>
      <c r="AD17" s="3">
        <v>70.97</v>
      </c>
      <c r="AE17" s="3">
        <v>48.59</v>
      </c>
      <c r="AG17" s="2">
        <v>0.27708333333333335</v>
      </c>
      <c r="AH17" s="3">
        <v>7</v>
      </c>
      <c r="AI17" s="3">
        <v>39</v>
      </c>
      <c r="AJ17" s="3">
        <f t="shared" ref="AJ17:AJ36" si="13">AH17*60+AI17</f>
        <v>459</v>
      </c>
      <c r="AK17" s="3">
        <f t="shared" si="9"/>
        <v>422</v>
      </c>
      <c r="AL17" s="3">
        <v>12</v>
      </c>
      <c r="AM17" s="3">
        <v>64.23</v>
      </c>
      <c r="AO17" s="2">
        <v>0.27777777777777779</v>
      </c>
      <c r="AP17" s="3">
        <v>7</v>
      </c>
      <c r="AQ17" s="3">
        <v>40</v>
      </c>
      <c r="AR17" s="3">
        <f t="shared" ref="AR17" si="14">AP17*60+AQ17</f>
        <v>460</v>
      </c>
      <c r="AS17" s="3">
        <f t="shared" si="11"/>
        <v>423</v>
      </c>
      <c r="AT17" s="3">
        <v>9.11</v>
      </c>
      <c r="AU17" s="3">
        <v>50.28</v>
      </c>
      <c r="AV17" s="3">
        <v>24.54</v>
      </c>
    </row>
    <row r="18" spans="1:48" x14ac:dyDescent="0.25">
      <c r="A18" s="2">
        <v>0.2951388888888889</v>
      </c>
      <c r="B18" s="3">
        <v>8</v>
      </c>
      <c r="C18" s="3">
        <v>5</v>
      </c>
      <c r="D18" s="3">
        <f t="shared" si="0"/>
        <v>485</v>
      </c>
      <c r="E18" s="3">
        <f t="shared" si="1"/>
        <v>448</v>
      </c>
      <c r="F18" s="3">
        <v>65.459999999999994</v>
      </c>
      <c r="G18" s="3">
        <v>71.290000000000006</v>
      </c>
      <c r="I18" s="2">
        <v>0.29583333333333334</v>
      </c>
      <c r="J18" s="3">
        <v>8</v>
      </c>
      <c r="K18" s="3">
        <v>6</v>
      </c>
      <c r="L18" s="3">
        <f t="shared" si="2"/>
        <v>486</v>
      </c>
      <c r="M18" s="3">
        <f t="shared" si="3"/>
        <v>449</v>
      </c>
      <c r="N18" s="3">
        <v>43.71</v>
      </c>
      <c r="O18" s="3">
        <v>26.59</v>
      </c>
      <c r="Q18" s="2">
        <v>0.29652777777777778</v>
      </c>
      <c r="R18" s="3">
        <v>8</v>
      </c>
      <c r="S18" s="3">
        <v>7</v>
      </c>
      <c r="T18" s="3">
        <f t="shared" si="12"/>
        <v>487</v>
      </c>
      <c r="U18" s="3">
        <f t="shared" si="5"/>
        <v>450</v>
      </c>
      <c r="V18" s="3">
        <v>47.41</v>
      </c>
      <c r="W18" s="3">
        <v>39.18</v>
      </c>
      <c r="Y18" s="2">
        <v>0.29722222222222222</v>
      </c>
      <c r="Z18" s="3">
        <v>8</v>
      </c>
      <c r="AA18" s="3">
        <v>8</v>
      </c>
      <c r="AB18" s="3">
        <f t="shared" si="6"/>
        <v>488</v>
      </c>
      <c r="AC18" s="3">
        <f t="shared" si="7"/>
        <v>451</v>
      </c>
      <c r="AD18" s="3">
        <v>70.400000000000006</v>
      </c>
      <c r="AE18" s="3">
        <v>47.62</v>
      </c>
      <c r="AG18" s="2">
        <v>0.29791666666666666</v>
      </c>
      <c r="AH18" s="3">
        <v>8</v>
      </c>
      <c r="AI18" s="3">
        <v>9</v>
      </c>
      <c r="AJ18" s="3">
        <f t="shared" si="13"/>
        <v>489</v>
      </c>
      <c r="AK18" s="3">
        <f t="shared" si="9"/>
        <v>452</v>
      </c>
      <c r="AL18" s="3">
        <v>9.3699999999999992</v>
      </c>
      <c r="AM18" s="3">
        <v>63.35</v>
      </c>
      <c r="AO18" s="2">
        <v>0.2986111111111111</v>
      </c>
      <c r="AP18" s="3">
        <v>8</v>
      </c>
      <c r="AQ18" s="3">
        <v>10</v>
      </c>
      <c r="AR18" s="3">
        <f t="shared" ref="AR18:AR36" si="15">AP18*60+AQ18</f>
        <v>490</v>
      </c>
      <c r="AS18" s="3">
        <f t="shared" ref="AS18:AS36" si="16">AR18-37</f>
        <v>453</v>
      </c>
      <c r="AT18" s="3">
        <v>6.54</v>
      </c>
      <c r="AU18" s="3">
        <v>47.68</v>
      </c>
      <c r="AV18" s="3">
        <v>22.52</v>
      </c>
    </row>
    <row r="19" spans="1:48" x14ac:dyDescent="0.25">
      <c r="A19" s="2">
        <v>0.31597222222222221</v>
      </c>
      <c r="B19" s="3">
        <v>8</v>
      </c>
      <c r="C19" s="3">
        <v>35</v>
      </c>
      <c r="D19" s="3">
        <f t="shared" si="0"/>
        <v>515</v>
      </c>
      <c r="E19" s="3">
        <f t="shared" si="1"/>
        <v>478</v>
      </c>
      <c r="F19" s="3">
        <v>65.14</v>
      </c>
      <c r="G19" s="3">
        <v>70.77</v>
      </c>
      <c r="I19" s="2">
        <v>0.31666666666666665</v>
      </c>
      <c r="J19" s="3">
        <v>8</v>
      </c>
      <c r="K19" s="3">
        <v>36</v>
      </c>
      <c r="L19" s="3">
        <f t="shared" si="2"/>
        <v>516</v>
      </c>
      <c r="M19" s="3">
        <f t="shared" si="3"/>
        <v>479</v>
      </c>
      <c r="N19" s="3">
        <v>42.86</v>
      </c>
      <c r="O19" s="3">
        <v>25.37</v>
      </c>
      <c r="Q19" s="2">
        <v>0.31736111111111115</v>
      </c>
      <c r="R19" s="3">
        <v>8</v>
      </c>
      <c r="S19" s="3">
        <v>37</v>
      </c>
      <c r="T19" s="3">
        <f t="shared" si="12"/>
        <v>517</v>
      </c>
      <c r="U19" s="3">
        <f t="shared" si="5"/>
        <v>480</v>
      </c>
      <c r="V19" s="3">
        <v>45.98</v>
      </c>
      <c r="W19" s="3">
        <v>38.39</v>
      </c>
      <c r="Y19" s="2">
        <v>0.31805555555555554</v>
      </c>
      <c r="Z19" s="3">
        <v>8</v>
      </c>
      <c r="AA19" s="3">
        <v>38</v>
      </c>
      <c r="AB19" s="3">
        <f t="shared" si="6"/>
        <v>518</v>
      </c>
      <c r="AC19" s="3">
        <f t="shared" si="7"/>
        <v>481</v>
      </c>
      <c r="AD19" s="3">
        <v>69.739999999999995</v>
      </c>
      <c r="AE19" s="3">
        <v>45.91</v>
      </c>
      <c r="AG19" s="2">
        <v>0.31875000000000003</v>
      </c>
      <c r="AH19" s="3">
        <v>8</v>
      </c>
      <c r="AI19" s="3">
        <v>39</v>
      </c>
      <c r="AJ19" s="3">
        <f t="shared" si="13"/>
        <v>519</v>
      </c>
      <c r="AK19" s="3">
        <f t="shared" si="9"/>
        <v>482</v>
      </c>
      <c r="AL19" s="3">
        <v>7.91</v>
      </c>
      <c r="AM19" s="3">
        <v>62.65</v>
      </c>
      <c r="AO19" s="2">
        <v>0.31944444444444448</v>
      </c>
      <c r="AP19" s="3">
        <v>8</v>
      </c>
      <c r="AQ19" s="3">
        <v>40</v>
      </c>
      <c r="AR19" s="3">
        <f t="shared" si="15"/>
        <v>520</v>
      </c>
      <c r="AS19" s="3">
        <f t="shared" si="16"/>
        <v>483</v>
      </c>
      <c r="AT19" s="3">
        <v>5.45</v>
      </c>
      <c r="AU19" s="3">
        <v>45.93</v>
      </c>
      <c r="AV19" s="3">
        <v>20.77</v>
      </c>
    </row>
    <row r="20" spans="1:48" x14ac:dyDescent="0.25">
      <c r="A20" s="2">
        <v>0.33333333333333331</v>
      </c>
      <c r="B20" s="3">
        <v>9</v>
      </c>
      <c r="C20" s="3">
        <v>0</v>
      </c>
      <c r="D20" s="3">
        <f t="shared" si="0"/>
        <v>540</v>
      </c>
      <c r="E20" s="3">
        <f t="shared" si="1"/>
        <v>503</v>
      </c>
      <c r="F20" s="3">
        <v>63.4</v>
      </c>
      <c r="G20" s="3">
        <v>69.22</v>
      </c>
      <c r="I20" s="2">
        <v>0.33402777777777781</v>
      </c>
      <c r="J20" s="3">
        <v>9</v>
      </c>
      <c r="K20" s="3">
        <v>1</v>
      </c>
      <c r="L20" s="3">
        <f t="shared" si="2"/>
        <v>541</v>
      </c>
      <c r="M20" s="3">
        <f t="shared" si="3"/>
        <v>504</v>
      </c>
      <c r="N20" s="3">
        <v>42.03</v>
      </c>
      <c r="O20" s="3">
        <v>24.32</v>
      </c>
      <c r="Q20" s="2">
        <v>0.3347222222222222</v>
      </c>
      <c r="R20" s="3">
        <v>9</v>
      </c>
      <c r="S20" s="3">
        <v>2</v>
      </c>
      <c r="T20" s="3">
        <f t="shared" si="12"/>
        <v>542</v>
      </c>
      <c r="U20" s="3">
        <f t="shared" si="5"/>
        <v>505</v>
      </c>
      <c r="V20" s="3">
        <v>44.85</v>
      </c>
      <c r="W20" s="3">
        <v>37.97</v>
      </c>
      <c r="Y20" s="2">
        <v>0.3354166666666667</v>
      </c>
      <c r="Z20" s="3">
        <v>9</v>
      </c>
      <c r="AA20" s="3">
        <v>3</v>
      </c>
      <c r="AB20" s="3">
        <f t="shared" si="6"/>
        <v>543</v>
      </c>
      <c r="AC20" s="3">
        <f t="shared" si="7"/>
        <v>506</v>
      </c>
      <c r="AD20" s="3">
        <v>69.06</v>
      </c>
      <c r="AE20" s="3">
        <v>44.33</v>
      </c>
      <c r="AG20" s="2">
        <v>0.33611111111111108</v>
      </c>
      <c r="AH20" s="3">
        <v>9</v>
      </c>
      <c r="AI20" s="3">
        <v>4</v>
      </c>
      <c r="AJ20" s="3">
        <f t="shared" si="13"/>
        <v>544</v>
      </c>
      <c r="AK20" s="3">
        <f t="shared" si="9"/>
        <v>507</v>
      </c>
      <c r="AL20" s="3">
        <v>6.5</v>
      </c>
      <c r="AM20" s="3">
        <v>61.85</v>
      </c>
      <c r="AO20" s="2">
        <v>0.33680555555555558</v>
      </c>
      <c r="AP20" s="3">
        <v>9</v>
      </c>
      <c r="AQ20" s="3">
        <v>5</v>
      </c>
      <c r="AR20" s="3">
        <f t="shared" si="15"/>
        <v>545</v>
      </c>
      <c r="AS20" s="3">
        <f t="shared" si="16"/>
        <v>508</v>
      </c>
      <c r="AT20" s="3">
        <v>4.99</v>
      </c>
      <c r="AU20" s="3">
        <v>44.47</v>
      </c>
      <c r="AV20" s="3">
        <v>18.739999999999998</v>
      </c>
    </row>
    <row r="21" spans="1:48" s="4" customFormat="1" x14ac:dyDescent="0.25">
      <c r="A21" s="6">
        <v>0.3666666666666667</v>
      </c>
      <c r="B21" s="5">
        <v>9</v>
      </c>
      <c r="C21" s="5">
        <v>48</v>
      </c>
      <c r="D21" s="5">
        <f t="shared" si="0"/>
        <v>588</v>
      </c>
      <c r="E21" s="5">
        <f t="shared" si="1"/>
        <v>551</v>
      </c>
      <c r="F21" s="5">
        <v>61.99</v>
      </c>
      <c r="G21" s="5">
        <v>67.48</v>
      </c>
      <c r="I21" s="6">
        <v>0.36736111111111108</v>
      </c>
      <c r="J21" s="5">
        <v>9</v>
      </c>
      <c r="K21" s="5">
        <v>49</v>
      </c>
      <c r="L21" s="5">
        <f t="shared" si="2"/>
        <v>589</v>
      </c>
      <c r="M21" s="5">
        <f t="shared" si="3"/>
        <v>552</v>
      </c>
      <c r="N21" s="5">
        <v>39.47</v>
      </c>
      <c r="O21" s="5">
        <v>22.27</v>
      </c>
      <c r="Q21" s="6">
        <v>0.36805555555555558</v>
      </c>
      <c r="R21" s="5">
        <v>9</v>
      </c>
      <c r="S21" s="5">
        <v>50</v>
      </c>
      <c r="T21" s="5">
        <f t="shared" si="12"/>
        <v>590</v>
      </c>
      <c r="U21" s="5">
        <f t="shared" si="5"/>
        <v>553</v>
      </c>
      <c r="V21" s="5">
        <v>42.2</v>
      </c>
      <c r="W21" s="5">
        <v>36.9</v>
      </c>
      <c r="Y21" s="6">
        <v>0.36874999999999997</v>
      </c>
      <c r="Z21" s="5">
        <v>9</v>
      </c>
      <c r="AA21" s="5">
        <v>51</v>
      </c>
      <c r="AB21" s="5">
        <f t="shared" si="6"/>
        <v>591</v>
      </c>
      <c r="AC21" s="5">
        <f t="shared" si="7"/>
        <v>554</v>
      </c>
      <c r="AD21" s="5">
        <v>68.3</v>
      </c>
      <c r="AE21" s="5">
        <v>41.67</v>
      </c>
      <c r="AG21" s="6">
        <v>0.36944444444444446</v>
      </c>
      <c r="AH21" s="5">
        <v>9</v>
      </c>
      <c r="AI21" s="5">
        <v>52</v>
      </c>
      <c r="AJ21" s="5">
        <f t="shared" si="13"/>
        <v>592</v>
      </c>
      <c r="AK21" s="5">
        <f t="shared" si="9"/>
        <v>555</v>
      </c>
      <c r="AL21" s="5">
        <v>4.57</v>
      </c>
      <c r="AM21" s="5">
        <v>60.16</v>
      </c>
      <c r="AO21" s="6">
        <v>0.37013888888888885</v>
      </c>
      <c r="AP21" s="5">
        <v>9</v>
      </c>
      <c r="AQ21" s="5">
        <v>53</v>
      </c>
      <c r="AR21" s="5">
        <f t="shared" si="15"/>
        <v>593</v>
      </c>
      <c r="AS21" s="5">
        <f t="shared" si="16"/>
        <v>556</v>
      </c>
      <c r="AT21" s="5">
        <v>1.95</v>
      </c>
      <c r="AU21" s="5">
        <v>42.86</v>
      </c>
      <c r="AV21" s="5">
        <v>16.190000000000001</v>
      </c>
    </row>
    <row r="22" spans="1:48" x14ac:dyDescent="0.25">
      <c r="A22" s="2">
        <v>0.3888888888888889</v>
      </c>
      <c r="B22" s="10">
        <v>10</v>
      </c>
      <c r="C22" s="10">
        <v>20</v>
      </c>
      <c r="D22" s="10">
        <f t="shared" si="0"/>
        <v>620</v>
      </c>
      <c r="E22" s="10">
        <f t="shared" si="1"/>
        <v>583</v>
      </c>
      <c r="F22" s="10">
        <v>61.61</v>
      </c>
      <c r="G22" s="10">
        <v>65.33</v>
      </c>
      <c r="I22" s="2">
        <v>0.38958333333333334</v>
      </c>
      <c r="J22" s="10">
        <v>10</v>
      </c>
      <c r="K22" s="10">
        <v>21</v>
      </c>
      <c r="L22" s="10">
        <f t="shared" si="2"/>
        <v>621</v>
      </c>
      <c r="M22" s="10">
        <f t="shared" si="3"/>
        <v>584</v>
      </c>
      <c r="N22" s="10">
        <v>39.06</v>
      </c>
      <c r="O22" s="10">
        <v>21.68</v>
      </c>
      <c r="Q22" s="2">
        <v>0.39027777777777778</v>
      </c>
      <c r="R22" s="10">
        <v>10</v>
      </c>
      <c r="S22" s="10">
        <v>22</v>
      </c>
      <c r="T22" s="10">
        <f t="shared" si="12"/>
        <v>622</v>
      </c>
      <c r="U22" s="10">
        <f t="shared" si="5"/>
        <v>585</v>
      </c>
      <c r="V22" s="10">
        <v>41.07</v>
      </c>
      <c r="W22" s="10">
        <v>35.94</v>
      </c>
      <c r="Y22" s="2">
        <v>0.39097222222222222</v>
      </c>
      <c r="Z22" s="10">
        <v>10</v>
      </c>
      <c r="AA22" s="10">
        <v>23</v>
      </c>
      <c r="AB22" s="10">
        <f t="shared" si="6"/>
        <v>623</v>
      </c>
      <c r="AC22" s="10">
        <f t="shared" si="7"/>
        <v>586</v>
      </c>
      <c r="AD22" s="10">
        <v>67.55</v>
      </c>
      <c r="AE22" s="10">
        <v>40.5</v>
      </c>
      <c r="AG22" s="2">
        <v>0.39166666666666666</v>
      </c>
      <c r="AH22" s="10">
        <v>10</v>
      </c>
      <c r="AI22" s="10">
        <v>24</v>
      </c>
      <c r="AJ22" s="10">
        <f t="shared" si="13"/>
        <v>624</v>
      </c>
      <c r="AK22" s="10">
        <f t="shared" si="9"/>
        <v>587</v>
      </c>
      <c r="AL22" s="10">
        <v>3.27</v>
      </c>
      <c r="AM22" s="10">
        <v>59.27</v>
      </c>
      <c r="AO22" s="2">
        <v>0.3923611111111111</v>
      </c>
      <c r="AP22" s="10">
        <v>10</v>
      </c>
      <c r="AQ22" s="10">
        <v>25</v>
      </c>
      <c r="AR22" s="10">
        <f t="shared" si="15"/>
        <v>625</v>
      </c>
      <c r="AS22" s="10">
        <f t="shared" si="16"/>
        <v>588</v>
      </c>
      <c r="AT22" s="10">
        <v>0.57999999999999996</v>
      </c>
      <c r="AU22" s="10">
        <v>41.4</v>
      </c>
      <c r="AV22" s="10">
        <v>14.13</v>
      </c>
    </row>
    <row r="23" spans="1:48" x14ac:dyDescent="0.25">
      <c r="A23" s="2">
        <v>0.41041666666666665</v>
      </c>
      <c r="B23" s="10">
        <v>10</v>
      </c>
      <c r="C23" s="10">
        <v>51</v>
      </c>
      <c r="D23" s="10">
        <f t="shared" si="0"/>
        <v>651</v>
      </c>
      <c r="E23" s="10">
        <f t="shared" si="1"/>
        <v>614</v>
      </c>
      <c r="F23" s="10">
        <v>59.27</v>
      </c>
      <c r="G23" s="10">
        <v>66.39</v>
      </c>
      <c r="I23" s="2">
        <v>0.41111111111111115</v>
      </c>
      <c r="J23" s="10">
        <v>10</v>
      </c>
      <c r="K23" s="10">
        <v>52</v>
      </c>
      <c r="L23" s="10">
        <f t="shared" si="2"/>
        <v>652</v>
      </c>
      <c r="M23" s="10">
        <f t="shared" si="3"/>
        <v>615</v>
      </c>
      <c r="N23" s="10">
        <v>38.270000000000003</v>
      </c>
      <c r="O23" s="10">
        <v>20.81</v>
      </c>
      <c r="Q23" s="2">
        <v>0.41180555555555554</v>
      </c>
      <c r="R23" s="10">
        <v>10</v>
      </c>
      <c r="S23" s="10">
        <v>53</v>
      </c>
      <c r="T23" s="10">
        <f t="shared" si="12"/>
        <v>653</v>
      </c>
      <c r="U23" s="10">
        <f t="shared" si="5"/>
        <v>616</v>
      </c>
      <c r="V23" s="10">
        <v>39.51</v>
      </c>
      <c r="W23" s="10">
        <v>35.39</v>
      </c>
      <c r="Y23" s="2">
        <v>0.41250000000000003</v>
      </c>
      <c r="Z23" s="10">
        <v>10</v>
      </c>
      <c r="AA23" s="10">
        <v>54</v>
      </c>
      <c r="AB23" s="10">
        <f t="shared" si="6"/>
        <v>654</v>
      </c>
      <c r="AC23" s="10">
        <f t="shared" si="7"/>
        <v>617</v>
      </c>
      <c r="AD23" s="10">
        <v>67.25</v>
      </c>
      <c r="AE23" s="10">
        <v>39.74</v>
      </c>
      <c r="AG23" s="2">
        <v>0.41319444444444442</v>
      </c>
      <c r="AH23" s="10">
        <v>10</v>
      </c>
      <c r="AI23" s="10">
        <v>55</v>
      </c>
      <c r="AJ23" s="10">
        <f t="shared" si="13"/>
        <v>655</v>
      </c>
      <c r="AK23" s="10">
        <f t="shared" si="9"/>
        <v>618</v>
      </c>
      <c r="AL23" s="10">
        <v>2.2799999999999998</v>
      </c>
      <c r="AM23" s="10">
        <v>58.3</v>
      </c>
      <c r="AO23" s="2">
        <v>0.41388888888888892</v>
      </c>
      <c r="AP23" s="10">
        <v>10</v>
      </c>
      <c r="AQ23" s="10">
        <v>56</v>
      </c>
      <c r="AR23" s="10">
        <f t="shared" si="15"/>
        <v>656</v>
      </c>
      <c r="AS23" s="10">
        <f t="shared" si="16"/>
        <v>619</v>
      </c>
      <c r="AT23" s="10">
        <v>-0.05</v>
      </c>
      <c r="AU23" s="10">
        <v>40.4</v>
      </c>
      <c r="AV23" s="10">
        <v>12.52</v>
      </c>
    </row>
    <row r="24" spans="1:48" x14ac:dyDescent="0.25">
      <c r="A24" s="2">
        <v>0.43194444444444446</v>
      </c>
      <c r="B24" s="10">
        <v>11</v>
      </c>
      <c r="C24" s="10">
        <v>22</v>
      </c>
      <c r="D24" s="10">
        <f t="shared" si="0"/>
        <v>682</v>
      </c>
      <c r="E24" s="10">
        <f t="shared" si="1"/>
        <v>645</v>
      </c>
      <c r="F24" s="10">
        <v>57.76</v>
      </c>
      <c r="G24" s="10">
        <v>64.010000000000005</v>
      </c>
      <c r="I24" s="2">
        <v>0.43263888888888885</v>
      </c>
      <c r="J24" s="10">
        <v>11</v>
      </c>
      <c r="K24" s="10">
        <v>23</v>
      </c>
      <c r="L24" s="10">
        <f t="shared" si="2"/>
        <v>683</v>
      </c>
      <c r="M24" s="10">
        <f t="shared" si="3"/>
        <v>646</v>
      </c>
      <c r="N24" s="10">
        <v>37.32</v>
      </c>
      <c r="O24" s="10">
        <v>19.97</v>
      </c>
      <c r="Q24" s="2">
        <v>0.43333333333333335</v>
      </c>
      <c r="R24" s="10">
        <v>11</v>
      </c>
      <c r="S24" s="10">
        <v>24</v>
      </c>
      <c r="T24" s="10">
        <f t="shared" si="12"/>
        <v>684</v>
      </c>
      <c r="U24" s="10">
        <f t="shared" si="5"/>
        <v>647</v>
      </c>
      <c r="V24" s="10">
        <v>38.04</v>
      </c>
      <c r="W24" s="10">
        <v>34.369999999999997</v>
      </c>
      <c r="Y24" s="2">
        <v>0.43402777777777773</v>
      </c>
      <c r="Z24" s="10">
        <v>11</v>
      </c>
      <c r="AA24" s="10">
        <v>25</v>
      </c>
      <c r="AB24" s="10">
        <f t="shared" si="6"/>
        <v>685</v>
      </c>
      <c r="AC24" s="10">
        <f t="shared" si="7"/>
        <v>648</v>
      </c>
      <c r="AD24" s="10">
        <v>66.75</v>
      </c>
      <c r="AE24" s="10">
        <v>38.71</v>
      </c>
      <c r="AG24" s="2">
        <v>0.43472222222222223</v>
      </c>
      <c r="AH24" s="10">
        <v>11</v>
      </c>
      <c r="AI24" s="10">
        <v>26</v>
      </c>
      <c r="AJ24" s="10">
        <f t="shared" si="13"/>
        <v>686</v>
      </c>
      <c r="AK24" s="10">
        <f t="shared" si="9"/>
        <v>649</v>
      </c>
      <c r="AL24" s="10">
        <v>0.89</v>
      </c>
      <c r="AM24" s="10">
        <v>57.36</v>
      </c>
      <c r="AO24" s="2">
        <v>0.43541666666666662</v>
      </c>
      <c r="AP24" s="10">
        <v>11</v>
      </c>
      <c r="AQ24" s="10">
        <v>27</v>
      </c>
      <c r="AR24" s="10">
        <f t="shared" si="15"/>
        <v>687</v>
      </c>
      <c r="AS24" s="10">
        <f t="shared" si="16"/>
        <v>650</v>
      </c>
      <c r="AT24" s="10">
        <v>-0.55000000000000004</v>
      </c>
      <c r="AU24" s="10">
        <v>38.229999999999997</v>
      </c>
      <c r="AV24" s="10">
        <v>10.87</v>
      </c>
    </row>
    <row r="25" spans="1:48" x14ac:dyDescent="0.25">
      <c r="A25" s="2">
        <v>0.45277777777777778</v>
      </c>
      <c r="B25" s="10">
        <v>11</v>
      </c>
      <c r="C25" s="10">
        <v>52</v>
      </c>
      <c r="D25" s="10">
        <f t="shared" si="0"/>
        <v>712</v>
      </c>
      <c r="E25" s="10">
        <f t="shared" si="1"/>
        <v>675</v>
      </c>
      <c r="F25" s="10">
        <v>56.01</v>
      </c>
      <c r="G25" s="10">
        <v>62.93</v>
      </c>
      <c r="I25" s="2">
        <v>0.45347222222222222</v>
      </c>
      <c r="J25" s="10">
        <v>11</v>
      </c>
      <c r="K25" s="10">
        <v>53</v>
      </c>
      <c r="L25" s="10">
        <f t="shared" si="2"/>
        <v>713</v>
      </c>
      <c r="M25" s="10">
        <f t="shared" si="3"/>
        <v>676</v>
      </c>
      <c r="N25" s="10">
        <v>36.19</v>
      </c>
      <c r="O25" s="10">
        <v>18.87</v>
      </c>
      <c r="Q25" s="2">
        <v>0.45416666666666666</v>
      </c>
      <c r="R25" s="10">
        <v>11</v>
      </c>
      <c r="S25" s="10">
        <v>54</v>
      </c>
      <c r="T25" s="10">
        <f t="shared" si="12"/>
        <v>714</v>
      </c>
      <c r="U25" s="10">
        <f t="shared" si="5"/>
        <v>677</v>
      </c>
      <c r="V25" s="10">
        <v>36.71</v>
      </c>
      <c r="W25" s="10">
        <v>33.979999999999997</v>
      </c>
      <c r="Y25" s="2">
        <v>0.4548611111111111</v>
      </c>
      <c r="Z25" s="10">
        <v>11</v>
      </c>
      <c r="AA25" s="10">
        <v>55</v>
      </c>
      <c r="AB25" s="10">
        <f t="shared" si="6"/>
        <v>715</v>
      </c>
      <c r="AC25" s="10">
        <f t="shared" si="7"/>
        <v>678</v>
      </c>
      <c r="AD25" s="10">
        <v>66.11</v>
      </c>
      <c r="AE25" s="10">
        <v>37.72</v>
      </c>
      <c r="AG25" s="2">
        <v>0.45555555555555555</v>
      </c>
      <c r="AH25" s="10">
        <v>11</v>
      </c>
      <c r="AI25" s="10">
        <v>56</v>
      </c>
      <c r="AJ25" s="10">
        <f t="shared" si="13"/>
        <v>716</v>
      </c>
      <c r="AK25" s="10">
        <f t="shared" si="9"/>
        <v>679</v>
      </c>
      <c r="AL25" s="10">
        <v>0.28999999999999998</v>
      </c>
      <c r="AM25" s="10">
        <v>56.56</v>
      </c>
      <c r="AO25" s="2">
        <v>0.45624999999999999</v>
      </c>
      <c r="AP25" s="10">
        <v>11</v>
      </c>
      <c r="AQ25" s="10">
        <v>57</v>
      </c>
      <c r="AR25" s="10">
        <f t="shared" si="15"/>
        <v>717</v>
      </c>
      <c r="AS25" s="10">
        <f t="shared" si="16"/>
        <v>680</v>
      </c>
      <c r="AT25" s="10">
        <v>-0.69</v>
      </c>
      <c r="AU25" s="10">
        <v>36.57</v>
      </c>
      <c r="AV25" s="10">
        <v>8.77</v>
      </c>
    </row>
    <row r="26" spans="1:48" x14ac:dyDescent="0.25">
      <c r="A26" s="2">
        <v>0.47361111111111115</v>
      </c>
      <c r="B26" s="10">
        <v>12</v>
      </c>
      <c r="C26" s="10">
        <v>22</v>
      </c>
      <c r="D26" s="10">
        <f t="shared" si="0"/>
        <v>742</v>
      </c>
      <c r="E26" s="10">
        <f t="shared" si="1"/>
        <v>705</v>
      </c>
      <c r="F26" s="10">
        <v>55.06</v>
      </c>
      <c r="G26" s="10">
        <v>61.6</v>
      </c>
      <c r="I26" s="2">
        <v>0.47430555555555554</v>
      </c>
      <c r="J26" s="10">
        <v>12</v>
      </c>
      <c r="K26" s="10">
        <v>23</v>
      </c>
      <c r="L26" s="10">
        <f t="shared" si="2"/>
        <v>743</v>
      </c>
      <c r="M26" s="10">
        <f t="shared" si="3"/>
        <v>706</v>
      </c>
      <c r="N26" s="10">
        <v>34.79</v>
      </c>
      <c r="O26" s="10">
        <v>17.86</v>
      </c>
      <c r="Q26" s="2">
        <v>0.47500000000000003</v>
      </c>
      <c r="R26" s="10">
        <v>12</v>
      </c>
      <c r="S26" s="10">
        <v>24</v>
      </c>
      <c r="T26" s="10">
        <f t="shared" si="12"/>
        <v>744</v>
      </c>
      <c r="U26" s="10">
        <f t="shared" si="5"/>
        <v>707</v>
      </c>
      <c r="V26" s="10">
        <v>35.380000000000003</v>
      </c>
      <c r="W26" s="10">
        <v>33.21</v>
      </c>
      <c r="Y26" s="2">
        <v>0.47569444444444442</v>
      </c>
      <c r="Z26" s="10">
        <v>12</v>
      </c>
      <c r="AA26" s="10">
        <v>25</v>
      </c>
      <c r="AB26" s="10">
        <f t="shared" si="6"/>
        <v>745</v>
      </c>
      <c r="AC26" s="10">
        <f t="shared" si="7"/>
        <v>708</v>
      </c>
      <c r="AD26" s="10">
        <v>65.260000000000005</v>
      </c>
      <c r="AE26" s="10">
        <v>36.549999999999997</v>
      </c>
      <c r="AG26" s="2">
        <v>0.47638888888888892</v>
      </c>
      <c r="AH26" s="10">
        <v>12</v>
      </c>
      <c r="AI26" s="10">
        <v>26</v>
      </c>
      <c r="AJ26" s="10">
        <f t="shared" si="13"/>
        <v>746</v>
      </c>
      <c r="AK26" s="10">
        <f t="shared" si="9"/>
        <v>709</v>
      </c>
      <c r="AL26" s="10">
        <v>-0.14000000000000001</v>
      </c>
      <c r="AM26" s="10">
        <v>56.41</v>
      </c>
      <c r="AO26" s="2">
        <v>0.4770833333333333</v>
      </c>
      <c r="AP26" s="10">
        <v>12</v>
      </c>
      <c r="AQ26" s="10">
        <v>27</v>
      </c>
      <c r="AR26" s="10">
        <f t="shared" si="15"/>
        <v>747</v>
      </c>
      <c r="AS26" s="10">
        <f t="shared" si="16"/>
        <v>710</v>
      </c>
      <c r="AT26" s="10">
        <v>-0.71</v>
      </c>
      <c r="AU26" s="10">
        <v>34.72</v>
      </c>
      <c r="AV26" s="10">
        <v>7.68</v>
      </c>
    </row>
    <row r="27" spans="1:48" s="4" customFormat="1" x14ac:dyDescent="0.25">
      <c r="A27" s="6">
        <v>0.49513888888888885</v>
      </c>
      <c r="B27" s="5">
        <v>12</v>
      </c>
      <c r="C27" s="5">
        <v>53</v>
      </c>
      <c r="D27" s="5">
        <f t="shared" si="0"/>
        <v>773</v>
      </c>
      <c r="E27" s="5">
        <f t="shared" si="1"/>
        <v>736</v>
      </c>
      <c r="F27" s="5">
        <v>54.09</v>
      </c>
      <c r="G27" s="5">
        <v>60.62</v>
      </c>
      <c r="I27" s="6">
        <v>0.49583333333333335</v>
      </c>
      <c r="J27" s="5">
        <v>12</v>
      </c>
      <c r="K27" s="5">
        <v>54</v>
      </c>
      <c r="L27" s="5">
        <f t="shared" si="2"/>
        <v>774</v>
      </c>
      <c r="M27" s="5">
        <f t="shared" si="3"/>
        <v>737</v>
      </c>
      <c r="N27" s="5">
        <v>33.74</v>
      </c>
      <c r="O27" s="5">
        <v>16.77</v>
      </c>
      <c r="Q27" s="6">
        <v>0.49652777777777773</v>
      </c>
      <c r="R27" s="5">
        <v>12</v>
      </c>
      <c r="S27" s="5">
        <v>55</v>
      </c>
      <c r="T27" s="5">
        <f t="shared" si="12"/>
        <v>775</v>
      </c>
      <c r="U27" s="5">
        <f t="shared" si="5"/>
        <v>738</v>
      </c>
      <c r="V27" s="5">
        <v>34.090000000000003</v>
      </c>
      <c r="W27" s="5">
        <v>32.69</v>
      </c>
      <c r="Y27" s="6">
        <v>0.49722222222222223</v>
      </c>
      <c r="Z27" s="5">
        <v>12</v>
      </c>
      <c r="AA27" s="5">
        <v>56</v>
      </c>
      <c r="AB27" s="5">
        <f t="shared" si="6"/>
        <v>776</v>
      </c>
      <c r="AC27" s="5">
        <f t="shared" si="7"/>
        <v>739</v>
      </c>
      <c r="AD27" s="5">
        <v>65</v>
      </c>
      <c r="AE27" s="5">
        <v>35.78</v>
      </c>
      <c r="AG27" s="6">
        <v>0.49791666666666662</v>
      </c>
      <c r="AH27" s="5">
        <v>12</v>
      </c>
      <c r="AI27" s="5">
        <v>57</v>
      </c>
      <c r="AJ27" s="5">
        <f t="shared" si="13"/>
        <v>777</v>
      </c>
      <c r="AK27" s="5">
        <f t="shared" si="9"/>
        <v>740</v>
      </c>
      <c r="AL27" s="5">
        <v>-0.45</v>
      </c>
      <c r="AM27" s="5">
        <v>55.27</v>
      </c>
      <c r="AO27" s="6">
        <v>0.49861111111111112</v>
      </c>
      <c r="AP27" s="5">
        <v>12</v>
      </c>
      <c r="AQ27" s="5">
        <v>58</v>
      </c>
      <c r="AR27" s="5">
        <f t="shared" si="15"/>
        <v>778</v>
      </c>
      <c r="AS27" s="5">
        <f t="shared" si="16"/>
        <v>741</v>
      </c>
      <c r="AT27" s="5">
        <v>-0.73</v>
      </c>
      <c r="AU27" s="5">
        <v>32.58</v>
      </c>
      <c r="AV27" s="5">
        <v>6.18</v>
      </c>
    </row>
    <row r="28" spans="1:48" s="14" customFormat="1" x14ac:dyDescent="0.25">
      <c r="A28" s="8">
        <v>0.51666666666666672</v>
      </c>
      <c r="B28" s="7">
        <v>13</v>
      </c>
      <c r="C28" s="7">
        <v>24</v>
      </c>
      <c r="D28" s="7">
        <f t="shared" si="0"/>
        <v>804</v>
      </c>
      <c r="E28" s="7">
        <f t="shared" si="1"/>
        <v>767</v>
      </c>
      <c r="F28" s="7">
        <v>52.96</v>
      </c>
      <c r="G28" s="7">
        <v>59.07</v>
      </c>
      <c r="I28" s="8">
        <v>0.51736111111111105</v>
      </c>
      <c r="J28" s="7">
        <v>13</v>
      </c>
      <c r="K28" s="7">
        <v>25</v>
      </c>
      <c r="L28" s="7">
        <f t="shared" si="2"/>
        <v>805</v>
      </c>
      <c r="M28" s="7">
        <f t="shared" si="3"/>
        <v>768</v>
      </c>
      <c r="N28" s="7">
        <v>32.619999999999997</v>
      </c>
      <c r="O28" s="7">
        <v>15.94</v>
      </c>
      <c r="Q28" s="8">
        <v>0.5180555555555556</v>
      </c>
      <c r="R28" s="7">
        <v>13</v>
      </c>
      <c r="S28" s="7">
        <v>26</v>
      </c>
      <c r="T28" s="7">
        <f t="shared" ref="T28:T36" si="17">R28*60+S28</f>
        <v>806</v>
      </c>
      <c r="U28" s="7">
        <f t="shared" si="5"/>
        <v>769</v>
      </c>
      <c r="V28" s="7">
        <v>33.22</v>
      </c>
      <c r="W28" s="7">
        <v>31.87</v>
      </c>
      <c r="Y28" s="8">
        <v>0.51874999999999993</v>
      </c>
      <c r="Z28" s="7">
        <v>13</v>
      </c>
      <c r="AA28" s="7">
        <v>27</v>
      </c>
      <c r="AB28" s="7">
        <f t="shared" si="6"/>
        <v>807</v>
      </c>
      <c r="AC28" s="7">
        <f t="shared" si="7"/>
        <v>770</v>
      </c>
      <c r="AD28" s="7">
        <v>64.25</v>
      </c>
      <c r="AE28" s="7">
        <v>34.46</v>
      </c>
      <c r="AG28" s="8">
        <v>0.51944444444444449</v>
      </c>
      <c r="AH28" s="7">
        <v>13</v>
      </c>
      <c r="AI28" s="7">
        <v>28</v>
      </c>
      <c r="AJ28" s="7">
        <f t="shared" si="13"/>
        <v>808</v>
      </c>
      <c r="AK28" s="7">
        <f t="shared" si="9"/>
        <v>771</v>
      </c>
      <c r="AL28" s="7">
        <v>-0.66</v>
      </c>
      <c r="AM28" s="7">
        <v>54.08</v>
      </c>
      <c r="AO28" s="8">
        <v>0.52013888888888882</v>
      </c>
      <c r="AP28" s="7">
        <v>13</v>
      </c>
      <c r="AQ28" s="7">
        <v>29</v>
      </c>
      <c r="AR28" s="7">
        <f t="shared" si="15"/>
        <v>809</v>
      </c>
      <c r="AS28" s="7">
        <f t="shared" si="16"/>
        <v>772</v>
      </c>
      <c r="AT28" s="7">
        <v>-0.73</v>
      </c>
      <c r="AU28" s="7">
        <v>31.09</v>
      </c>
      <c r="AV28" s="7">
        <v>4.78</v>
      </c>
    </row>
    <row r="29" spans="1:48" x14ac:dyDescent="0.25">
      <c r="A29" s="2">
        <v>0.53888888888888886</v>
      </c>
      <c r="B29" s="5">
        <v>13</v>
      </c>
      <c r="C29" s="5">
        <v>56</v>
      </c>
      <c r="D29" s="5">
        <f t="shared" si="0"/>
        <v>836</v>
      </c>
      <c r="E29" s="5">
        <f t="shared" si="1"/>
        <v>799</v>
      </c>
      <c r="F29" s="5">
        <v>51.64</v>
      </c>
      <c r="G29" s="5">
        <v>58.2</v>
      </c>
      <c r="I29" s="2">
        <v>0.5395833333333333</v>
      </c>
      <c r="J29" s="5">
        <v>13</v>
      </c>
      <c r="K29" s="5">
        <v>57</v>
      </c>
      <c r="L29" s="5">
        <f t="shared" si="2"/>
        <v>837</v>
      </c>
      <c r="M29" s="5">
        <f t="shared" si="3"/>
        <v>800</v>
      </c>
      <c r="N29" s="5">
        <v>31.5</v>
      </c>
      <c r="O29" s="5">
        <v>14.92</v>
      </c>
      <c r="Q29" s="2">
        <v>0.54027777777777775</v>
      </c>
      <c r="R29" s="5">
        <v>13</v>
      </c>
      <c r="S29" s="5">
        <v>58</v>
      </c>
      <c r="T29" s="5">
        <f t="shared" si="17"/>
        <v>838</v>
      </c>
      <c r="U29" s="5">
        <f t="shared" si="5"/>
        <v>801</v>
      </c>
      <c r="V29" s="5">
        <v>31.56</v>
      </c>
      <c r="W29" s="5">
        <v>31.21</v>
      </c>
      <c r="Y29" s="2">
        <v>0.54097222222222219</v>
      </c>
      <c r="Z29" s="5">
        <v>13</v>
      </c>
      <c r="AA29" s="5">
        <v>59</v>
      </c>
      <c r="AB29" s="5">
        <f t="shared" si="6"/>
        <v>839</v>
      </c>
      <c r="AC29" s="5">
        <f t="shared" si="7"/>
        <v>802</v>
      </c>
      <c r="AD29" s="5">
        <v>63.57</v>
      </c>
      <c r="AE29" s="5">
        <v>33.53</v>
      </c>
      <c r="AG29" s="2">
        <v>4.1666666666666664E-2</v>
      </c>
      <c r="AH29" s="5">
        <v>14</v>
      </c>
      <c r="AI29" s="5">
        <v>0</v>
      </c>
      <c r="AJ29" s="5">
        <f t="shared" si="13"/>
        <v>840</v>
      </c>
      <c r="AK29" s="5">
        <f t="shared" si="9"/>
        <v>803</v>
      </c>
      <c r="AL29" s="5">
        <v>-0.69</v>
      </c>
      <c r="AM29" s="5">
        <v>53.33</v>
      </c>
      <c r="AO29" s="2">
        <v>4.2361111111111106E-2</v>
      </c>
      <c r="AP29" s="5">
        <v>14</v>
      </c>
      <c r="AQ29" s="5">
        <v>1</v>
      </c>
      <c r="AR29" s="5">
        <f t="shared" si="15"/>
        <v>841</v>
      </c>
      <c r="AS29" s="5">
        <f t="shared" si="16"/>
        <v>804</v>
      </c>
      <c r="AT29" s="5">
        <v>-0.73</v>
      </c>
      <c r="AU29" s="5">
        <v>29.24</v>
      </c>
      <c r="AV29" s="5">
        <v>3.18</v>
      </c>
    </row>
    <row r="30" spans="1:48" x14ac:dyDescent="0.25">
      <c r="A30" s="2">
        <v>7.9166666666666663E-2</v>
      </c>
      <c r="B30" s="5">
        <v>14</v>
      </c>
      <c r="C30" s="5">
        <v>54</v>
      </c>
      <c r="D30" s="5">
        <f t="shared" si="0"/>
        <v>894</v>
      </c>
      <c r="E30" s="5">
        <f t="shared" si="1"/>
        <v>857</v>
      </c>
      <c r="F30" s="5">
        <v>50.01</v>
      </c>
      <c r="G30" s="5">
        <v>56.57</v>
      </c>
      <c r="I30" s="2">
        <v>7.9861111111111105E-2</v>
      </c>
      <c r="J30" s="5">
        <v>14</v>
      </c>
      <c r="K30" s="5">
        <v>55</v>
      </c>
      <c r="L30" s="5">
        <f t="shared" si="2"/>
        <v>895</v>
      </c>
      <c r="M30" s="5">
        <f t="shared" si="3"/>
        <v>858</v>
      </c>
      <c r="N30" s="5">
        <v>29.56</v>
      </c>
      <c r="O30" s="5">
        <v>13.01</v>
      </c>
      <c r="Q30" s="2">
        <v>8.0555555555555561E-2</v>
      </c>
      <c r="R30" s="5">
        <v>14</v>
      </c>
      <c r="S30" s="5">
        <v>56</v>
      </c>
      <c r="T30" s="5">
        <f t="shared" si="17"/>
        <v>896</v>
      </c>
      <c r="U30" s="5">
        <f t="shared" si="5"/>
        <v>859</v>
      </c>
      <c r="V30" s="5">
        <v>29.48</v>
      </c>
      <c r="W30" s="5">
        <v>29.81</v>
      </c>
      <c r="Y30" s="2">
        <v>8.1250000000000003E-2</v>
      </c>
      <c r="Z30" s="5">
        <v>14</v>
      </c>
      <c r="AA30" s="5">
        <v>57</v>
      </c>
      <c r="AB30" s="5">
        <f t="shared" si="6"/>
        <v>897</v>
      </c>
      <c r="AC30" s="5">
        <f t="shared" si="7"/>
        <v>860</v>
      </c>
      <c r="AD30" s="5">
        <v>62.3</v>
      </c>
      <c r="AE30" s="5">
        <v>31.4</v>
      </c>
      <c r="AG30" s="2">
        <v>8.1944444444444445E-2</v>
      </c>
      <c r="AH30" s="5">
        <v>14</v>
      </c>
      <c r="AI30" s="5">
        <v>58</v>
      </c>
      <c r="AJ30" s="5">
        <f t="shared" si="13"/>
        <v>898</v>
      </c>
      <c r="AK30" s="5">
        <f t="shared" si="9"/>
        <v>861</v>
      </c>
      <c r="AL30" s="5">
        <v>-0.71</v>
      </c>
      <c r="AM30" s="5">
        <v>51.78</v>
      </c>
      <c r="AO30" s="2">
        <v>8.2638888888888887E-2</v>
      </c>
      <c r="AP30" s="5">
        <v>14</v>
      </c>
      <c r="AQ30" s="5">
        <v>59</v>
      </c>
      <c r="AR30" s="5">
        <f t="shared" si="15"/>
        <v>899</v>
      </c>
      <c r="AS30" s="5">
        <f t="shared" si="16"/>
        <v>862</v>
      </c>
      <c r="AT30" s="5">
        <v>-0.73</v>
      </c>
      <c r="AU30" s="5">
        <v>27.36</v>
      </c>
      <c r="AV30" s="5">
        <v>1.32</v>
      </c>
    </row>
    <row r="31" spans="1:48" x14ac:dyDescent="0.25">
      <c r="A31" s="2">
        <v>9.6527777777777768E-2</v>
      </c>
      <c r="B31" s="5">
        <v>15</v>
      </c>
      <c r="C31" s="5">
        <v>19</v>
      </c>
      <c r="D31" s="5">
        <f t="shared" si="0"/>
        <v>919</v>
      </c>
      <c r="E31" s="5">
        <f t="shared" si="1"/>
        <v>882</v>
      </c>
      <c r="F31" s="5">
        <v>48.28</v>
      </c>
      <c r="G31" s="5">
        <v>56.03</v>
      </c>
      <c r="I31" s="2">
        <v>9.7222222222222224E-2</v>
      </c>
      <c r="J31" s="5">
        <v>15</v>
      </c>
      <c r="K31" s="5">
        <v>20</v>
      </c>
      <c r="L31" s="5">
        <f t="shared" si="2"/>
        <v>920</v>
      </c>
      <c r="M31" s="5">
        <f t="shared" si="3"/>
        <v>883</v>
      </c>
      <c r="N31" s="5">
        <v>29.02</v>
      </c>
      <c r="O31" s="5">
        <v>12.1</v>
      </c>
      <c r="Q31" s="2">
        <v>9.7916666666666666E-2</v>
      </c>
      <c r="R31" s="5">
        <v>15</v>
      </c>
      <c r="S31" s="5">
        <v>21</v>
      </c>
      <c r="T31" s="5">
        <f t="shared" si="17"/>
        <v>921</v>
      </c>
      <c r="U31" s="5">
        <f t="shared" si="5"/>
        <v>884</v>
      </c>
      <c r="V31" s="5">
        <v>29.56</v>
      </c>
      <c r="W31" s="5">
        <v>29.97</v>
      </c>
      <c r="Y31" s="2">
        <v>9.8611111111111108E-2</v>
      </c>
      <c r="Z31" s="5">
        <v>15</v>
      </c>
      <c r="AA31" s="5">
        <v>22</v>
      </c>
      <c r="AB31" s="5">
        <f t="shared" si="6"/>
        <v>922</v>
      </c>
      <c r="AC31" s="5">
        <f t="shared" si="7"/>
        <v>885</v>
      </c>
      <c r="AD31" s="5">
        <v>62.22</v>
      </c>
      <c r="AE31" s="5">
        <v>30.93</v>
      </c>
      <c r="AG31" s="2">
        <v>9.8611111111111108E-2</v>
      </c>
      <c r="AH31" s="5">
        <v>15</v>
      </c>
      <c r="AI31" s="5">
        <v>22</v>
      </c>
      <c r="AJ31" s="5">
        <f t="shared" si="13"/>
        <v>922</v>
      </c>
      <c r="AK31" s="5">
        <f t="shared" si="9"/>
        <v>885</v>
      </c>
      <c r="AL31" s="5">
        <v>-0.72</v>
      </c>
      <c r="AM31" s="5">
        <v>50.51</v>
      </c>
      <c r="AO31" s="2">
        <v>9.930555555555555E-2</v>
      </c>
      <c r="AP31" s="5">
        <v>15</v>
      </c>
      <c r="AQ31" s="5">
        <v>23</v>
      </c>
      <c r="AR31" s="5">
        <f t="shared" si="15"/>
        <v>923</v>
      </c>
      <c r="AS31" s="5">
        <f t="shared" si="16"/>
        <v>886</v>
      </c>
      <c r="AT31" s="5">
        <v>-0.74</v>
      </c>
      <c r="AU31" s="5">
        <v>25.73</v>
      </c>
      <c r="AV31" s="5">
        <v>0.53</v>
      </c>
    </row>
    <row r="32" spans="1:48" x14ac:dyDescent="0.25">
      <c r="A32" s="2">
        <v>0.11875000000000001</v>
      </c>
      <c r="B32" s="5">
        <v>15</v>
      </c>
      <c r="C32" s="5">
        <v>51</v>
      </c>
      <c r="D32" s="5">
        <f t="shared" si="0"/>
        <v>951</v>
      </c>
      <c r="E32" s="5">
        <f t="shared" si="1"/>
        <v>914</v>
      </c>
      <c r="F32" s="5">
        <v>47.8</v>
      </c>
      <c r="G32" s="5">
        <v>55.46</v>
      </c>
      <c r="I32" s="2">
        <v>0.11875000000000001</v>
      </c>
      <c r="J32" s="5">
        <v>15</v>
      </c>
      <c r="K32" s="5">
        <v>51</v>
      </c>
      <c r="L32" s="5">
        <f t="shared" si="2"/>
        <v>951</v>
      </c>
      <c r="M32" s="5">
        <f t="shared" si="3"/>
        <v>914</v>
      </c>
      <c r="N32" s="5">
        <v>27.87</v>
      </c>
      <c r="O32" s="5">
        <v>11</v>
      </c>
      <c r="Q32" s="2">
        <v>0.11944444444444445</v>
      </c>
      <c r="R32" s="5">
        <v>15</v>
      </c>
      <c r="S32" s="5">
        <v>52</v>
      </c>
      <c r="T32" s="5">
        <f t="shared" si="17"/>
        <v>952</v>
      </c>
      <c r="U32" s="5">
        <f t="shared" si="5"/>
        <v>915</v>
      </c>
      <c r="V32" s="5">
        <v>28.27</v>
      </c>
      <c r="W32" s="5">
        <v>29.02</v>
      </c>
      <c r="Y32" s="2">
        <v>0.12013888888888889</v>
      </c>
      <c r="Z32" s="5">
        <v>15</v>
      </c>
      <c r="AA32" s="5">
        <v>53</v>
      </c>
      <c r="AB32" s="5">
        <f t="shared" si="6"/>
        <v>953</v>
      </c>
      <c r="AC32" s="5">
        <f t="shared" si="7"/>
        <v>916</v>
      </c>
      <c r="AD32" s="5">
        <v>61.34</v>
      </c>
      <c r="AE32" s="5">
        <v>29.12</v>
      </c>
      <c r="AG32" s="2">
        <v>0.12083333333333333</v>
      </c>
      <c r="AH32" s="5">
        <v>15</v>
      </c>
      <c r="AI32" s="5">
        <v>54</v>
      </c>
      <c r="AJ32" s="5">
        <f t="shared" si="13"/>
        <v>954</v>
      </c>
      <c r="AK32" s="5">
        <f t="shared" si="9"/>
        <v>917</v>
      </c>
      <c r="AL32" s="5">
        <v>-0.71</v>
      </c>
      <c r="AM32" s="5">
        <v>50.06</v>
      </c>
      <c r="AO32" s="2">
        <v>0.12152777777777778</v>
      </c>
      <c r="AP32" s="5">
        <v>15</v>
      </c>
      <c r="AQ32" s="5">
        <v>55</v>
      </c>
      <c r="AR32" s="5">
        <f t="shared" si="15"/>
        <v>955</v>
      </c>
      <c r="AS32" s="5">
        <f t="shared" si="16"/>
        <v>918</v>
      </c>
      <c r="AT32" s="5">
        <v>-0.76</v>
      </c>
      <c r="AU32" s="5">
        <v>24.65</v>
      </c>
      <c r="AV32" s="5">
        <v>0.24</v>
      </c>
    </row>
    <row r="33" spans="1:48" x14ac:dyDescent="0.25">
      <c r="A33" s="2">
        <v>0.3430555555555555</v>
      </c>
      <c r="B33" s="5">
        <v>21</v>
      </c>
      <c r="C33" s="5">
        <v>14</v>
      </c>
      <c r="D33" s="5">
        <f t="shared" si="0"/>
        <v>1274</v>
      </c>
      <c r="E33" s="5">
        <f t="shared" si="1"/>
        <v>1237</v>
      </c>
      <c r="F33" s="5">
        <v>33.89</v>
      </c>
      <c r="G33" s="5">
        <v>45.45</v>
      </c>
      <c r="I33" s="2">
        <v>0.34375</v>
      </c>
      <c r="J33" s="5">
        <v>21</v>
      </c>
      <c r="K33" s="5">
        <v>15</v>
      </c>
      <c r="L33" s="5">
        <f t="shared" si="2"/>
        <v>1275</v>
      </c>
      <c r="M33" s="5">
        <f t="shared" si="3"/>
        <v>1238</v>
      </c>
      <c r="N33" s="5">
        <v>12.55</v>
      </c>
      <c r="O33" s="5">
        <v>1.05</v>
      </c>
      <c r="Q33" s="2">
        <v>0.3444444444444445</v>
      </c>
      <c r="R33" s="5">
        <v>21</v>
      </c>
      <c r="S33" s="5">
        <v>16</v>
      </c>
      <c r="T33" s="5">
        <f t="shared" si="17"/>
        <v>1276</v>
      </c>
      <c r="U33" s="5">
        <f t="shared" si="5"/>
        <v>1239</v>
      </c>
      <c r="V33" s="5">
        <v>15.02</v>
      </c>
      <c r="W33" s="5">
        <v>19.489999999999998</v>
      </c>
      <c r="Y33" s="2">
        <v>0.34513888888888888</v>
      </c>
      <c r="Z33" s="5">
        <v>21</v>
      </c>
      <c r="AA33" s="5">
        <v>17</v>
      </c>
      <c r="AB33" s="5">
        <f t="shared" si="6"/>
        <v>1277</v>
      </c>
      <c r="AC33" s="5">
        <f t="shared" si="7"/>
        <v>1240</v>
      </c>
      <c r="AD33" s="5">
        <v>52.1</v>
      </c>
      <c r="AE33" s="5">
        <v>15.36</v>
      </c>
      <c r="AG33" s="2">
        <v>0.34583333333333338</v>
      </c>
      <c r="AH33" s="5">
        <v>21</v>
      </c>
      <c r="AI33" s="5">
        <v>18</v>
      </c>
      <c r="AJ33" s="5">
        <f t="shared" si="13"/>
        <v>1278</v>
      </c>
      <c r="AK33" s="5">
        <f t="shared" si="9"/>
        <v>1241</v>
      </c>
      <c r="AL33" s="5">
        <v>-0.69</v>
      </c>
      <c r="AM33" s="5">
        <v>38.81</v>
      </c>
      <c r="AO33" s="2">
        <v>0.34652777777777777</v>
      </c>
      <c r="AP33" s="5">
        <v>21</v>
      </c>
      <c r="AQ33" s="5">
        <v>19</v>
      </c>
      <c r="AR33" s="5">
        <f t="shared" si="15"/>
        <v>1279</v>
      </c>
      <c r="AS33" s="5">
        <f t="shared" si="16"/>
        <v>1242</v>
      </c>
      <c r="AT33" s="5">
        <v>-0.71</v>
      </c>
      <c r="AU33" s="5">
        <v>9.86</v>
      </c>
      <c r="AV33" s="5">
        <v>0.05</v>
      </c>
    </row>
    <row r="34" spans="1:48" x14ac:dyDescent="0.25">
      <c r="A34" s="2">
        <v>0.37361111111111112</v>
      </c>
      <c r="B34" s="5">
        <v>21</v>
      </c>
      <c r="C34" s="5">
        <v>58</v>
      </c>
      <c r="D34" s="5">
        <f t="shared" si="0"/>
        <v>1318</v>
      </c>
      <c r="E34" s="5">
        <f t="shared" si="1"/>
        <v>1281</v>
      </c>
      <c r="F34" s="5">
        <v>33.29</v>
      </c>
      <c r="G34" s="5">
        <v>43.79</v>
      </c>
      <c r="I34" s="2">
        <v>0.375</v>
      </c>
      <c r="J34" s="5">
        <v>22</v>
      </c>
      <c r="K34" s="5">
        <v>0</v>
      </c>
      <c r="L34" s="5">
        <f t="shared" si="2"/>
        <v>1320</v>
      </c>
      <c r="M34" s="5">
        <f t="shared" si="3"/>
        <v>1283</v>
      </c>
      <c r="N34" s="5">
        <v>14.99</v>
      </c>
      <c r="O34" s="5">
        <v>0.35</v>
      </c>
      <c r="Q34" s="2">
        <v>0.3756944444444445</v>
      </c>
      <c r="R34" s="5">
        <v>22</v>
      </c>
      <c r="S34" s="5">
        <v>1</v>
      </c>
      <c r="T34" s="5">
        <f t="shared" si="17"/>
        <v>1321</v>
      </c>
      <c r="U34" s="5">
        <f t="shared" si="5"/>
        <v>1284</v>
      </c>
      <c r="V34" s="5">
        <v>13.01</v>
      </c>
      <c r="W34" s="5">
        <v>19.399999999999999</v>
      </c>
      <c r="Y34" s="2">
        <v>0.3756944444444445</v>
      </c>
      <c r="Z34" s="5">
        <v>22</v>
      </c>
      <c r="AA34" s="5">
        <v>1</v>
      </c>
      <c r="AB34" s="5">
        <f t="shared" si="6"/>
        <v>1321</v>
      </c>
      <c r="AC34" s="5">
        <f t="shared" si="7"/>
        <v>1284</v>
      </c>
      <c r="AD34" s="5">
        <v>52.31</v>
      </c>
      <c r="AE34" s="5">
        <v>14.35</v>
      </c>
      <c r="AG34" s="2">
        <v>0.37638888888888888</v>
      </c>
      <c r="AH34" s="5">
        <v>22</v>
      </c>
      <c r="AI34" s="5">
        <v>2</v>
      </c>
      <c r="AJ34" s="5">
        <f t="shared" si="13"/>
        <v>1322</v>
      </c>
      <c r="AK34" s="5">
        <f t="shared" si="9"/>
        <v>1285</v>
      </c>
      <c r="AL34" s="5">
        <v>-0.73</v>
      </c>
      <c r="AM34" s="5">
        <v>40.020000000000003</v>
      </c>
      <c r="AO34" s="2">
        <v>0.37708333333333338</v>
      </c>
      <c r="AP34" s="5">
        <v>22</v>
      </c>
      <c r="AQ34" s="5">
        <v>3</v>
      </c>
      <c r="AR34" s="5">
        <f t="shared" si="15"/>
        <v>1323</v>
      </c>
      <c r="AS34" s="5">
        <f t="shared" si="16"/>
        <v>1286</v>
      </c>
      <c r="AT34" s="5">
        <v>-0.75</v>
      </c>
      <c r="AU34" s="5">
        <v>8.92</v>
      </c>
      <c r="AV34" s="5">
        <v>0.04</v>
      </c>
    </row>
    <row r="35" spans="1:48" x14ac:dyDescent="0.25">
      <c r="A35" s="2">
        <v>0.63958333333333328</v>
      </c>
      <c r="B35" s="5">
        <v>28</v>
      </c>
      <c r="C35" s="5">
        <v>21</v>
      </c>
      <c r="D35" s="5">
        <f t="shared" si="0"/>
        <v>1701</v>
      </c>
      <c r="E35" s="5">
        <f t="shared" si="1"/>
        <v>1664</v>
      </c>
      <c r="F35" s="5">
        <v>18.12</v>
      </c>
      <c r="G35" s="5">
        <v>31.15</v>
      </c>
      <c r="I35" s="2">
        <v>0.63958333333333328</v>
      </c>
      <c r="J35" s="5">
        <v>28</v>
      </c>
      <c r="K35" s="5">
        <v>28</v>
      </c>
      <c r="L35" s="5">
        <f t="shared" si="2"/>
        <v>1708</v>
      </c>
      <c r="M35" s="5">
        <f t="shared" si="3"/>
        <v>1671</v>
      </c>
      <c r="N35" s="5">
        <v>2.7</v>
      </c>
      <c r="O35" s="5">
        <v>-0.24</v>
      </c>
      <c r="Q35" s="2">
        <v>0.64027777777777783</v>
      </c>
      <c r="R35" s="5">
        <v>28</v>
      </c>
      <c r="S35" s="5">
        <v>22</v>
      </c>
      <c r="T35" s="5">
        <f t="shared" si="17"/>
        <v>1702</v>
      </c>
      <c r="U35" s="5">
        <f t="shared" si="5"/>
        <v>1665</v>
      </c>
      <c r="V35" s="5">
        <v>2.0099999999999998</v>
      </c>
      <c r="W35" s="5">
        <v>9.85</v>
      </c>
      <c r="Y35" s="2">
        <v>0.64097222222222217</v>
      </c>
      <c r="Z35" s="5">
        <v>28</v>
      </c>
      <c r="AA35" s="5">
        <v>23</v>
      </c>
      <c r="AB35" s="5">
        <f t="shared" si="6"/>
        <v>1703</v>
      </c>
      <c r="AC35" s="5">
        <f t="shared" si="7"/>
        <v>1666</v>
      </c>
      <c r="AD35" s="5">
        <v>41.6</v>
      </c>
      <c r="AE35" s="5">
        <v>3.6</v>
      </c>
      <c r="AG35" s="2">
        <v>0.64166666666666672</v>
      </c>
      <c r="AH35" s="5">
        <v>28</v>
      </c>
      <c r="AI35" s="5">
        <v>24</v>
      </c>
      <c r="AJ35" s="5">
        <f t="shared" si="13"/>
        <v>1704</v>
      </c>
      <c r="AK35" s="5">
        <f t="shared" si="9"/>
        <v>1667</v>
      </c>
      <c r="AL35" s="5">
        <v>-0.7</v>
      </c>
      <c r="AM35" s="5">
        <v>26.4</v>
      </c>
      <c r="AO35" s="2">
        <v>0.64236111111111105</v>
      </c>
      <c r="AP35" s="5">
        <v>28</v>
      </c>
      <c r="AQ35" s="5">
        <v>25</v>
      </c>
      <c r="AR35" s="5">
        <f t="shared" si="15"/>
        <v>1705</v>
      </c>
      <c r="AS35" s="5">
        <f t="shared" si="16"/>
        <v>1668</v>
      </c>
      <c r="AT35" s="5">
        <v>-0.72</v>
      </c>
      <c r="AU35" s="5">
        <v>2.58</v>
      </c>
      <c r="AV35" s="5">
        <v>0</v>
      </c>
    </row>
    <row r="36" spans="1:48" x14ac:dyDescent="0.25">
      <c r="A36" s="2">
        <v>0.78055555555555556</v>
      </c>
      <c r="B36" s="5">
        <v>31</v>
      </c>
      <c r="C36" s="5">
        <v>44</v>
      </c>
      <c r="D36" s="5">
        <f t="shared" si="0"/>
        <v>1904</v>
      </c>
      <c r="E36" s="5">
        <f t="shared" si="1"/>
        <v>1867</v>
      </c>
      <c r="F36" s="5">
        <v>12.69</v>
      </c>
      <c r="G36" s="5">
        <v>30.26</v>
      </c>
      <c r="I36" s="2">
        <v>0.78125</v>
      </c>
      <c r="J36" s="5">
        <v>31</v>
      </c>
      <c r="K36" s="5">
        <v>31</v>
      </c>
      <c r="L36" s="5">
        <f t="shared" si="2"/>
        <v>1891</v>
      </c>
      <c r="M36" s="5">
        <f t="shared" si="3"/>
        <v>1854</v>
      </c>
      <c r="N36" s="5">
        <v>1.58</v>
      </c>
      <c r="O36" s="5">
        <v>-0.54</v>
      </c>
      <c r="Q36" s="2">
        <v>0.78194444444444444</v>
      </c>
      <c r="R36" s="5">
        <v>31</v>
      </c>
      <c r="S36" s="5">
        <v>46</v>
      </c>
      <c r="T36" s="5">
        <f t="shared" si="17"/>
        <v>1906</v>
      </c>
      <c r="U36" s="5">
        <f t="shared" si="5"/>
        <v>1869</v>
      </c>
      <c r="V36" s="5">
        <v>0.35</v>
      </c>
      <c r="W36" s="5">
        <v>3.61</v>
      </c>
      <c r="Y36" s="2">
        <v>0.78263888888888899</v>
      </c>
      <c r="Z36" s="5">
        <v>31</v>
      </c>
      <c r="AA36" s="5">
        <v>47</v>
      </c>
      <c r="AB36" s="5">
        <f t="shared" si="6"/>
        <v>1907</v>
      </c>
      <c r="AC36" s="5">
        <f t="shared" si="7"/>
        <v>1870</v>
      </c>
      <c r="AD36" s="5">
        <v>37.74</v>
      </c>
      <c r="AE36" s="5">
        <v>2.14</v>
      </c>
      <c r="AG36" s="2">
        <v>0.78333333333333333</v>
      </c>
      <c r="AH36" s="5">
        <v>31</v>
      </c>
      <c r="AI36" s="5">
        <v>48</v>
      </c>
      <c r="AJ36" s="5">
        <f t="shared" si="13"/>
        <v>1908</v>
      </c>
      <c r="AK36" s="5">
        <f t="shared" si="9"/>
        <v>1871</v>
      </c>
      <c r="AL36" s="5">
        <v>-0.72</v>
      </c>
      <c r="AM36" s="5">
        <v>23.07</v>
      </c>
      <c r="AO36" s="2">
        <v>0.78402777777777777</v>
      </c>
      <c r="AP36" s="5">
        <v>31</v>
      </c>
      <c r="AQ36" s="5">
        <v>49</v>
      </c>
      <c r="AR36" s="5">
        <f t="shared" si="15"/>
        <v>1909</v>
      </c>
      <c r="AS36" s="5">
        <f t="shared" si="16"/>
        <v>1872</v>
      </c>
      <c r="AT36" s="5">
        <v>-0.74</v>
      </c>
      <c r="AU36" s="5">
        <v>1.34</v>
      </c>
      <c r="AV36" s="5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abSelected="1" topLeftCell="P42" zoomScale="110" zoomScaleNormal="110" workbookViewId="0">
      <selection activeCell="AB4" sqref="AB4"/>
    </sheetView>
  </sheetViews>
  <sheetFormatPr defaultRowHeight="15" x14ac:dyDescent="0.25"/>
  <cols>
    <col min="20" max="20" width="9.140625" style="14"/>
    <col min="21" max="21" width="15.140625" bestFit="1" customWidth="1"/>
  </cols>
  <sheetData>
    <row r="1" spans="1:42" x14ac:dyDescent="0.25">
      <c r="A1" s="11" t="s">
        <v>6</v>
      </c>
      <c r="B1" s="12">
        <v>13.3</v>
      </c>
      <c r="E1">
        <f>(EXP(2.00856+3.224*(LN((298.15-$B$1)/(273.15+$B$1)))+3.99063*(LN((298.15-$B$1)/(273.15+$B$1)))^2+4.80299*(LN((298.15-$B$1)/(273.15+$B$1)))^3+0.978188*(LN((298.15-$B$1)/(273.15+$B$1)))^4+1.71069*(LN((298.15-$B$1)/(273.15+$B$1)))^5+$B$3*(-0.00624097-0.00693498*(LN((298.15-$B$1)/(273.15+$B$1)))-0.00690358*(LN((298.15-$B$1)/(273.15+$B$1)))^2-0.00429155*(LN((298.15-$B$1)/(273.15+$B$1)))^3)-0.00000031168*$B$3^2))/22.4389901823282*1000</f>
        <v>265.75222072079242</v>
      </c>
      <c r="U1" t="s">
        <v>9</v>
      </c>
      <c r="AO1" s="9" t="s">
        <v>30</v>
      </c>
    </row>
    <row r="2" spans="1:42" s="9" customFormat="1" x14ac:dyDescent="0.25">
      <c r="A2" s="11"/>
      <c r="B2" s="13"/>
      <c r="T2" s="14"/>
      <c r="U2" t="s">
        <v>11</v>
      </c>
      <c r="V2">
        <f>LINEST(V12:V40,U12:U40)</f>
        <v>-0.10188501479908589</v>
      </c>
      <c r="W2" s="9">
        <f>LINEST(W12:W39,U12:U39)</f>
        <v>-8.4668857087756746E-2</v>
      </c>
      <c r="Y2" s="9">
        <f>LINEST(Y12:Y39,X12:X39)</f>
        <v>-9.4817326181689351E-2</v>
      </c>
      <c r="Z2" s="9">
        <f>LINEST(Z12:Z39,X12:X39)</f>
        <v>-8.5689105313037445E-2</v>
      </c>
      <c r="AB2" s="9">
        <f>LINEST(AB12:AB39,AA12:AA39)</f>
        <v>-0.11277638560316258</v>
      </c>
      <c r="AC2" s="9">
        <f>LINEST(AC12:AC40,AA12:AA40)</f>
        <v>-6.5536687097728974E-2</v>
      </c>
      <c r="AE2" s="9">
        <f>LINEST(AE12:AE40,AD12:AD40)</f>
        <v>-6.0724093346664045E-2</v>
      </c>
      <c r="AF2" s="9">
        <f>LINEST(AF12:AF40,AD12:AD40)</f>
        <v>-9.9684304620758585E-2</v>
      </c>
      <c r="AH2" s="9">
        <f>LINEST(AH14:AH28,AG14:AG28)</f>
        <v>-0.17100441693651086</v>
      </c>
      <c r="AI2" s="9">
        <f>LINEST(AI13:AI40,AG13:AG40)</f>
        <v>-7.9021402434800575E-2</v>
      </c>
      <c r="AK2" s="9">
        <f>LINEST(AK7:AK27,AJ7:AJ27)</f>
        <v>-0.24052232627328249</v>
      </c>
      <c r="AL2" s="9">
        <f>LINEST(AL14:AL39,AJ14:AJ39)</f>
        <v>-0.1189306942818464</v>
      </c>
      <c r="AM2" s="9">
        <f>LINEST(AM12:AM35,AJ12:AJ35)</f>
        <v>-0.16390932884433781</v>
      </c>
    </row>
    <row r="3" spans="1:42" x14ac:dyDescent="0.25">
      <c r="A3" s="11" t="s">
        <v>7</v>
      </c>
      <c r="B3" s="13">
        <v>33</v>
      </c>
      <c r="U3" t="s">
        <v>10</v>
      </c>
      <c r="V3">
        <f>V2*60</f>
        <v>-6.1131008879451532</v>
      </c>
      <c r="W3" s="9">
        <f t="shared" ref="W3:AM3" si="0">W2*60</f>
        <v>-5.0801314252654048</v>
      </c>
      <c r="X3" s="9"/>
      <c r="Y3" s="9">
        <f t="shared" si="0"/>
        <v>-5.689039570901361</v>
      </c>
      <c r="Z3" s="9">
        <f t="shared" si="0"/>
        <v>-5.1413463187822463</v>
      </c>
      <c r="AA3" s="9"/>
      <c r="AB3" s="9">
        <f t="shared" si="0"/>
        <v>-6.7665831361897553</v>
      </c>
      <c r="AC3" s="9">
        <f t="shared" si="0"/>
        <v>-3.9322012258637384</v>
      </c>
      <c r="AD3" s="9"/>
      <c r="AE3" s="9">
        <f t="shared" si="0"/>
        <v>-3.6434456007998426</v>
      </c>
      <c r="AF3" s="9">
        <f t="shared" si="0"/>
        <v>-5.9810582772455154</v>
      </c>
      <c r="AG3" s="9"/>
      <c r="AH3" s="9">
        <f t="shared" si="0"/>
        <v>-10.260265016190651</v>
      </c>
      <c r="AI3" s="9">
        <f t="shared" si="0"/>
        <v>-4.7412841460880344</v>
      </c>
      <c r="AJ3" s="9"/>
      <c r="AK3" s="9">
        <f t="shared" si="0"/>
        <v>-14.431339576396949</v>
      </c>
      <c r="AL3" s="9">
        <f t="shared" si="0"/>
        <v>-7.1358416569107836</v>
      </c>
      <c r="AM3" s="9">
        <f t="shared" si="0"/>
        <v>-9.8345597306602688</v>
      </c>
      <c r="AO3" s="9" t="s">
        <v>34</v>
      </c>
      <c r="AP3" s="9">
        <v>2</v>
      </c>
    </row>
    <row r="4" spans="1:42" s="9" customFormat="1" x14ac:dyDescent="0.25">
      <c r="A4" s="11"/>
      <c r="B4" s="13"/>
      <c r="T4" s="14"/>
      <c r="V4" s="9" t="s">
        <v>35</v>
      </c>
      <c r="W4" s="9" t="s">
        <v>36</v>
      </c>
      <c r="Y4" s="9" t="s">
        <v>37</v>
      </c>
      <c r="Z4" s="9" t="s">
        <v>38</v>
      </c>
      <c r="AB4" s="9" t="s">
        <v>39</v>
      </c>
      <c r="AC4" s="9" t="s">
        <v>40</v>
      </c>
      <c r="AE4" s="9" t="s">
        <v>41</v>
      </c>
      <c r="AF4" s="9" t="s">
        <v>42</v>
      </c>
      <c r="AH4" s="9" t="s">
        <v>43</v>
      </c>
      <c r="AI4" s="9" t="s">
        <v>44</v>
      </c>
      <c r="AK4" s="9" t="s">
        <v>45</v>
      </c>
      <c r="AL4" s="9" t="s">
        <v>46</v>
      </c>
      <c r="AM4" s="9" t="s">
        <v>47</v>
      </c>
      <c r="AO4" s="9" t="s">
        <v>29</v>
      </c>
      <c r="AP4" t="s">
        <v>31</v>
      </c>
    </row>
    <row r="5" spans="1:42" s="9" customFormat="1" x14ac:dyDescent="0.25">
      <c r="A5" t="s">
        <v>8</v>
      </c>
      <c r="B5" s="13"/>
      <c r="T5" s="14"/>
      <c r="U5" s="9" t="s">
        <v>12</v>
      </c>
      <c r="V5" s="9" t="s">
        <v>19</v>
      </c>
      <c r="W5" s="9" t="s">
        <v>20</v>
      </c>
      <c r="Y5" s="9" t="s">
        <v>13</v>
      </c>
      <c r="Z5" s="9" t="s">
        <v>22</v>
      </c>
      <c r="AB5" s="9" t="s">
        <v>14</v>
      </c>
      <c r="AC5" s="9" t="s">
        <v>23</v>
      </c>
      <c r="AE5" s="9" t="s">
        <v>15</v>
      </c>
      <c r="AF5" s="9" t="s">
        <v>16</v>
      </c>
      <c r="AH5" s="9" t="s">
        <v>17</v>
      </c>
      <c r="AI5" s="9" t="s">
        <v>18</v>
      </c>
      <c r="AK5" s="9" t="s">
        <v>24</v>
      </c>
      <c r="AL5" s="9" t="s">
        <v>25</v>
      </c>
      <c r="AM5" s="9" t="s">
        <v>26</v>
      </c>
      <c r="AO5" s="9" t="s">
        <v>28</v>
      </c>
      <c r="AP5" s="9" t="s">
        <v>32</v>
      </c>
    </row>
    <row r="6" spans="1:42" x14ac:dyDescent="0.25">
      <c r="A6" t="s">
        <v>3</v>
      </c>
      <c r="B6">
        <v>1</v>
      </c>
      <c r="C6">
        <v>2</v>
      </c>
      <c r="D6" t="s">
        <v>3</v>
      </c>
      <c r="E6">
        <v>3</v>
      </c>
      <c r="F6">
        <v>5</v>
      </c>
      <c r="G6" t="s">
        <v>3</v>
      </c>
      <c r="H6">
        <v>6</v>
      </c>
      <c r="I6">
        <v>7</v>
      </c>
      <c r="J6" t="s">
        <v>3</v>
      </c>
      <c r="K6">
        <v>8</v>
      </c>
      <c r="L6">
        <v>9</v>
      </c>
      <c r="M6" t="s">
        <v>3</v>
      </c>
      <c r="N6">
        <v>10</v>
      </c>
      <c r="O6">
        <v>11</v>
      </c>
      <c r="P6" t="s">
        <v>3</v>
      </c>
      <c r="Q6">
        <v>12</v>
      </c>
      <c r="R6">
        <v>13</v>
      </c>
      <c r="S6">
        <v>14</v>
      </c>
      <c r="U6" s="9" t="s">
        <v>3</v>
      </c>
      <c r="V6" s="9">
        <v>1</v>
      </c>
      <c r="W6" s="9">
        <v>2</v>
      </c>
      <c r="X6" s="9" t="s">
        <v>3</v>
      </c>
      <c r="Y6" s="9">
        <v>3</v>
      </c>
      <c r="Z6" s="9">
        <v>5</v>
      </c>
      <c r="AA6" s="9" t="s">
        <v>3</v>
      </c>
      <c r="AB6" s="9">
        <v>6</v>
      </c>
      <c r="AC6" s="9">
        <v>7</v>
      </c>
      <c r="AD6" s="9" t="s">
        <v>3</v>
      </c>
      <c r="AE6" s="9">
        <v>8</v>
      </c>
      <c r="AF6" s="9">
        <v>9</v>
      </c>
      <c r="AG6" s="9" t="s">
        <v>3</v>
      </c>
      <c r="AH6" s="9">
        <v>10</v>
      </c>
      <c r="AI6" s="9">
        <v>11</v>
      </c>
      <c r="AJ6" s="9" t="s">
        <v>3</v>
      </c>
      <c r="AK6" s="9">
        <v>12</v>
      </c>
      <c r="AL6" s="9">
        <v>13</v>
      </c>
      <c r="AM6" s="9">
        <v>14</v>
      </c>
      <c r="AO6" s="9" t="s">
        <v>27</v>
      </c>
      <c r="AP6" t="s">
        <v>33</v>
      </c>
    </row>
    <row r="7" spans="1:42" x14ac:dyDescent="0.25">
      <c r="A7">
        <v>0</v>
      </c>
      <c r="B7">
        <v>75.37</v>
      </c>
      <c r="C7">
        <v>79.540000000000006</v>
      </c>
      <c r="D7">
        <v>1</v>
      </c>
      <c r="E7">
        <v>62.11</v>
      </c>
      <c r="F7">
        <v>50.3</v>
      </c>
      <c r="G7">
        <v>2</v>
      </c>
      <c r="H7">
        <v>64.48</v>
      </c>
      <c r="I7">
        <v>48.42</v>
      </c>
      <c r="J7">
        <v>2</v>
      </c>
      <c r="K7">
        <v>88.37</v>
      </c>
      <c r="L7">
        <v>66.78</v>
      </c>
      <c r="M7">
        <v>3</v>
      </c>
      <c r="N7">
        <v>49.34</v>
      </c>
      <c r="O7">
        <v>72.819999999999993</v>
      </c>
      <c r="P7">
        <v>4</v>
      </c>
      <c r="Q7">
        <v>59.34</v>
      </c>
      <c r="R7">
        <v>65.42</v>
      </c>
      <c r="S7">
        <v>53.41</v>
      </c>
      <c r="T7" s="14">
        <v>1</v>
      </c>
      <c r="U7" s="9">
        <f>A7</f>
        <v>0</v>
      </c>
      <c r="V7" s="9">
        <f>(B7*$E$1)/100</f>
        <v>200.29744875726126</v>
      </c>
      <c r="W7" s="9">
        <f>(C7*$E$1)/100</f>
        <v>211.3793163613183</v>
      </c>
      <c r="X7" s="9">
        <f>D7</f>
        <v>1</v>
      </c>
      <c r="Y7" s="9">
        <f>(E7*$E$1)/100</f>
        <v>165.05870428968419</v>
      </c>
      <c r="Z7" s="9">
        <f>(F7*$E$1)/100</f>
        <v>133.67336702255858</v>
      </c>
      <c r="AA7" s="9">
        <f>G7</f>
        <v>2</v>
      </c>
      <c r="AB7" s="9">
        <f>(H7*$E$1)/100</f>
        <v>171.35703192076696</v>
      </c>
      <c r="AC7" s="9">
        <f>(I7*$E$1)/100</f>
        <v>128.67722527300771</v>
      </c>
      <c r="AD7" s="9">
        <f>J7</f>
        <v>2</v>
      </c>
      <c r="AE7" s="9">
        <f>(K7*$E$1)/100</f>
        <v>234.84523745096428</v>
      </c>
      <c r="AF7" s="9">
        <f>(L7*$E$1)/100</f>
        <v>177.46933299734519</v>
      </c>
      <c r="AG7" s="9">
        <f>M7</f>
        <v>3</v>
      </c>
      <c r="AH7" s="9">
        <f>(N7*$E$1)/100</f>
        <v>131.12214570363901</v>
      </c>
      <c r="AI7" s="9">
        <f>(O7*$E$1)/100</f>
        <v>193.520767128881</v>
      </c>
      <c r="AJ7" s="9">
        <f>P7</f>
        <v>4</v>
      </c>
      <c r="AK7" s="9">
        <f>(Q7*$E$1)/100</f>
        <v>157.69736777571822</v>
      </c>
      <c r="AL7" s="9">
        <f>(R7*$E$1)/100</f>
        <v>173.85510279554239</v>
      </c>
      <c r="AM7" s="9">
        <f>(S7*$E$1)/100</f>
        <v>141.93826108697522</v>
      </c>
    </row>
    <row r="8" spans="1:42" x14ac:dyDescent="0.25">
      <c r="A8">
        <v>32</v>
      </c>
      <c r="B8">
        <v>74.14</v>
      </c>
      <c r="C8">
        <v>79.27</v>
      </c>
      <c r="D8">
        <v>33</v>
      </c>
      <c r="E8">
        <v>59.21</v>
      </c>
      <c r="F8">
        <v>47.18</v>
      </c>
      <c r="G8">
        <v>34</v>
      </c>
      <c r="H8">
        <v>62.45</v>
      </c>
      <c r="I8">
        <v>46.56</v>
      </c>
      <c r="J8">
        <v>35</v>
      </c>
      <c r="K8">
        <v>86.23</v>
      </c>
      <c r="L8">
        <v>64.81</v>
      </c>
      <c r="M8">
        <v>36</v>
      </c>
      <c r="N8">
        <v>41.47</v>
      </c>
      <c r="O8">
        <v>71.069999999999993</v>
      </c>
      <c r="P8">
        <v>37</v>
      </c>
      <c r="Q8">
        <v>49.23</v>
      </c>
      <c r="R8">
        <v>60.86</v>
      </c>
      <c r="S8">
        <v>48.79</v>
      </c>
      <c r="T8" s="14">
        <v>2</v>
      </c>
      <c r="U8" s="9">
        <f t="shared" ref="U8:U30" si="1">A8</f>
        <v>32</v>
      </c>
      <c r="V8" s="9">
        <f t="shared" ref="V8:V25" si="2">(B8*$E$1)/100</f>
        <v>197.02869644239553</v>
      </c>
      <c r="W8" s="9">
        <f t="shared" ref="W8:W25" si="3">(C8*$E$1)/100</f>
        <v>210.66178536537211</v>
      </c>
      <c r="X8" s="9">
        <f t="shared" ref="X8:X30" si="4">D8</f>
        <v>33</v>
      </c>
      <c r="Y8" s="9">
        <f t="shared" ref="Y8:Y25" si="5">(E8*$E$1)/100</f>
        <v>157.35188988878119</v>
      </c>
      <c r="Z8" s="9">
        <f t="shared" ref="Z8:Z25" si="6">(F8*$E$1)/100</f>
        <v>125.38189773606986</v>
      </c>
      <c r="AA8" s="9">
        <f t="shared" ref="AA8:AA30" si="7">G8</f>
        <v>34</v>
      </c>
      <c r="AB8" s="9">
        <f t="shared" ref="AB8:AB25" si="8">(H8*$E$1)/100</f>
        <v>165.96226184013489</v>
      </c>
      <c r="AC8" s="9">
        <f t="shared" ref="AC8:AC25" si="9">(I8*$E$1)/100</f>
        <v>123.73423396760096</v>
      </c>
      <c r="AD8" s="9">
        <f t="shared" ref="AD8:AD30" si="10">J8</f>
        <v>35</v>
      </c>
      <c r="AE8" s="9">
        <f t="shared" ref="AE8:AE25" si="11">(K8*$E$1)/100</f>
        <v>229.15813992753931</v>
      </c>
      <c r="AF8" s="9">
        <f t="shared" ref="AF8:AF25" si="12">(L8*$E$1)/100</f>
        <v>172.23401424914559</v>
      </c>
      <c r="AG8" s="9">
        <f t="shared" ref="AG8:AG30" si="13">M8</f>
        <v>36</v>
      </c>
      <c r="AH8" s="9">
        <f t="shared" ref="AH8:AH25" si="14">(N8*$E$1)/100</f>
        <v>110.20744593291262</v>
      </c>
      <c r="AI8" s="9">
        <f t="shared" ref="AI8:AI25" si="15">(O8*$E$1)/100</f>
        <v>188.87010326626714</v>
      </c>
      <c r="AJ8" s="9">
        <f t="shared" ref="AJ8:AJ30" si="16">P8</f>
        <v>37</v>
      </c>
      <c r="AK8" s="9">
        <f t="shared" ref="AK8:AK25" si="17">(Q8*$E$1)/100</f>
        <v>130.82981826084608</v>
      </c>
      <c r="AL8" s="9">
        <f t="shared" ref="AL8:AL25" si="18">(R8*$E$1)/100</f>
        <v>161.73680153067428</v>
      </c>
      <c r="AM8" s="9">
        <f t="shared" ref="AM8:AM25" si="19">(S8*$E$1)/100</f>
        <v>129.66050848967461</v>
      </c>
    </row>
    <row r="9" spans="1:42" x14ac:dyDescent="0.25">
      <c r="A9">
        <v>60</v>
      </c>
      <c r="B9">
        <v>72.319999999999993</v>
      </c>
      <c r="C9">
        <v>78.790000000000006</v>
      </c>
      <c r="D9">
        <v>61</v>
      </c>
      <c r="E9">
        <v>57.08</v>
      </c>
      <c r="F9">
        <v>45.25</v>
      </c>
      <c r="G9">
        <v>62</v>
      </c>
      <c r="H9">
        <v>61.08</v>
      </c>
      <c r="I9">
        <v>44.97</v>
      </c>
      <c r="J9">
        <v>62</v>
      </c>
      <c r="K9">
        <v>80.55</v>
      </c>
      <c r="L9">
        <v>63.51</v>
      </c>
      <c r="M9">
        <v>63</v>
      </c>
      <c r="N9">
        <v>36.9</v>
      </c>
      <c r="O9">
        <v>70.25</v>
      </c>
      <c r="P9">
        <v>64</v>
      </c>
      <c r="Q9">
        <v>43.22</v>
      </c>
      <c r="R9">
        <v>59.55</v>
      </c>
      <c r="S9">
        <v>47.16</v>
      </c>
      <c r="T9" s="14">
        <v>3</v>
      </c>
      <c r="U9" s="9">
        <f t="shared" si="1"/>
        <v>60</v>
      </c>
      <c r="V9" s="9">
        <f t="shared" si="2"/>
        <v>192.19200602527707</v>
      </c>
      <c r="W9" s="9">
        <f t="shared" si="3"/>
        <v>209.38617470591237</v>
      </c>
      <c r="X9" s="9">
        <f t="shared" si="4"/>
        <v>61</v>
      </c>
      <c r="Y9" s="9">
        <f t="shared" si="5"/>
        <v>151.69136758742832</v>
      </c>
      <c r="Z9" s="9">
        <f t="shared" si="6"/>
        <v>120.25287987615857</v>
      </c>
      <c r="AA9" s="9">
        <f t="shared" si="7"/>
        <v>62</v>
      </c>
      <c r="AB9" s="9">
        <f t="shared" si="8"/>
        <v>162.32145641626002</v>
      </c>
      <c r="AC9" s="9">
        <f t="shared" si="9"/>
        <v>119.50877365814034</v>
      </c>
      <c r="AD9" s="9">
        <f t="shared" si="10"/>
        <v>62</v>
      </c>
      <c r="AE9" s="9">
        <f t="shared" si="11"/>
        <v>214.06341379059828</v>
      </c>
      <c r="AF9" s="9">
        <f t="shared" si="12"/>
        <v>168.77923537977529</v>
      </c>
      <c r="AG9" s="9">
        <f t="shared" si="13"/>
        <v>63</v>
      </c>
      <c r="AH9" s="9">
        <f t="shared" si="14"/>
        <v>98.0625694459724</v>
      </c>
      <c r="AI9" s="9">
        <f t="shared" si="15"/>
        <v>186.69093505635669</v>
      </c>
      <c r="AJ9" s="9">
        <f t="shared" si="16"/>
        <v>64</v>
      </c>
      <c r="AK9" s="9">
        <f t="shared" si="17"/>
        <v>114.85810979552649</v>
      </c>
      <c r="AL9" s="9">
        <f t="shared" si="18"/>
        <v>158.25544743923189</v>
      </c>
      <c r="AM9" s="9">
        <f t="shared" si="19"/>
        <v>125.32874729192571</v>
      </c>
    </row>
    <row r="10" spans="1:42" x14ac:dyDescent="0.25">
      <c r="A10">
        <v>84</v>
      </c>
      <c r="B10">
        <v>71.98</v>
      </c>
      <c r="C10">
        <v>80.14</v>
      </c>
      <c r="D10">
        <v>85</v>
      </c>
      <c r="E10">
        <v>54.86</v>
      </c>
      <c r="F10">
        <v>43.3</v>
      </c>
      <c r="G10">
        <v>86</v>
      </c>
      <c r="H10">
        <v>59.9</v>
      </c>
      <c r="I10">
        <v>43.98</v>
      </c>
      <c r="J10">
        <v>86</v>
      </c>
      <c r="K10">
        <v>78.83</v>
      </c>
      <c r="L10">
        <v>62.28</v>
      </c>
      <c r="M10">
        <v>87</v>
      </c>
      <c r="N10">
        <v>33.049999999999997</v>
      </c>
      <c r="O10">
        <v>69.55</v>
      </c>
      <c r="P10">
        <v>88</v>
      </c>
      <c r="Q10">
        <v>38.950000000000003</v>
      </c>
      <c r="R10">
        <v>59.05</v>
      </c>
      <c r="S10">
        <v>44.72</v>
      </c>
      <c r="T10" s="14">
        <v>4</v>
      </c>
      <c r="U10" s="9">
        <f t="shared" si="1"/>
        <v>84</v>
      </c>
      <c r="V10" s="9">
        <f t="shared" si="2"/>
        <v>191.2884484748264</v>
      </c>
      <c r="W10" s="9">
        <f t="shared" si="3"/>
        <v>212.97382968564304</v>
      </c>
      <c r="X10" s="9">
        <f t="shared" si="4"/>
        <v>85</v>
      </c>
      <c r="Y10" s="9">
        <f t="shared" si="5"/>
        <v>145.79166828742672</v>
      </c>
      <c r="Z10" s="9">
        <f t="shared" si="6"/>
        <v>115.07071157210312</v>
      </c>
      <c r="AA10" s="9">
        <f t="shared" si="7"/>
        <v>86</v>
      </c>
      <c r="AB10" s="9">
        <f t="shared" si="8"/>
        <v>159.18558021175465</v>
      </c>
      <c r="AC10" s="9">
        <f t="shared" si="9"/>
        <v>116.87782667300449</v>
      </c>
      <c r="AD10" s="9">
        <f t="shared" si="10"/>
        <v>86</v>
      </c>
      <c r="AE10" s="9">
        <f t="shared" si="11"/>
        <v>209.49247559420067</v>
      </c>
      <c r="AF10" s="9">
        <f t="shared" si="12"/>
        <v>165.51048306490952</v>
      </c>
      <c r="AG10" s="9">
        <f t="shared" si="13"/>
        <v>87</v>
      </c>
      <c r="AH10" s="9">
        <f t="shared" si="14"/>
        <v>87.831108948221882</v>
      </c>
      <c r="AI10" s="9">
        <f t="shared" si="15"/>
        <v>184.83066951131113</v>
      </c>
      <c r="AJ10" s="9">
        <f t="shared" si="16"/>
        <v>88</v>
      </c>
      <c r="AK10" s="9">
        <f t="shared" si="17"/>
        <v>103.51048997074867</v>
      </c>
      <c r="AL10" s="9">
        <f t="shared" si="18"/>
        <v>156.92668633562792</v>
      </c>
      <c r="AM10" s="9">
        <f t="shared" si="19"/>
        <v>118.84439310633837</v>
      </c>
    </row>
    <row r="11" spans="1:42" x14ac:dyDescent="0.25">
      <c r="A11">
        <v>108</v>
      </c>
      <c r="B11">
        <v>71.14</v>
      </c>
      <c r="C11">
        <v>77.95</v>
      </c>
      <c r="D11">
        <v>109</v>
      </c>
      <c r="E11">
        <v>54.32</v>
      </c>
      <c r="F11">
        <v>42.48</v>
      </c>
      <c r="G11">
        <v>110</v>
      </c>
      <c r="H11">
        <v>60.6</v>
      </c>
      <c r="I11">
        <v>44.71</v>
      </c>
      <c r="J11">
        <v>112</v>
      </c>
      <c r="K11">
        <v>77.81</v>
      </c>
      <c r="L11">
        <v>60.29</v>
      </c>
      <c r="M11">
        <v>113</v>
      </c>
      <c r="N11">
        <v>31.36</v>
      </c>
      <c r="O11">
        <v>70.02</v>
      </c>
      <c r="P11">
        <v>114</v>
      </c>
      <c r="Q11">
        <v>37.549999999999997</v>
      </c>
      <c r="R11">
        <v>59.6</v>
      </c>
      <c r="S11">
        <v>42.64</v>
      </c>
      <c r="T11" s="14">
        <v>5</v>
      </c>
      <c r="U11" s="9">
        <f t="shared" si="1"/>
        <v>108</v>
      </c>
      <c r="V11" s="9">
        <f t="shared" si="2"/>
        <v>189.05612982077176</v>
      </c>
      <c r="W11" s="9">
        <f t="shared" si="3"/>
        <v>207.1538560518577</v>
      </c>
      <c r="X11" s="9">
        <f t="shared" si="4"/>
        <v>109</v>
      </c>
      <c r="Y11" s="9">
        <f t="shared" si="5"/>
        <v>144.35660629553445</v>
      </c>
      <c r="Z11" s="9">
        <f t="shared" si="6"/>
        <v>112.89154336219261</v>
      </c>
      <c r="AA11" s="9">
        <f t="shared" si="7"/>
        <v>110</v>
      </c>
      <c r="AB11" s="9">
        <f t="shared" si="8"/>
        <v>161.04584575680022</v>
      </c>
      <c r="AC11" s="9">
        <f t="shared" si="9"/>
        <v>118.81781788426629</v>
      </c>
      <c r="AD11" s="9">
        <f t="shared" si="10"/>
        <v>112</v>
      </c>
      <c r="AE11" s="9">
        <f t="shared" si="11"/>
        <v>206.7818029428486</v>
      </c>
      <c r="AF11" s="9">
        <f t="shared" si="12"/>
        <v>160.22201387256575</v>
      </c>
      <c r="AG11" s="9">
        <f t="shared" si="13"/>
        <v>113</v>
      </c>
      <c r="AH11" s="9">
        <f t="shared" si="14"/>
        <v>83.339896418040496</v>
      </c>
      <c r="AI11" s="9">
        <f t="shared" si="15"/>
        <v>186.07970494869886</v>
      </c>
      <c r="AJ11" s="9">
        <f t="shared" si="16"/>
        <v>114</v>
      </c>
      <c r="AK11" s="9">
        <f t="shared" si="17"/>
        <v>99.789958880657537</v>
      </c>
      <c r="AL11" s="9">
        <f t="shared" si="18"/>
        <v>158.38832354959229</v>
      </c>
      <c r="AM11" s="9">
        <f t="shared" si="19"/>
        <v>113.31674691534589</v>
      </c>
    </row>
    <row r="12" spans="1:42" x14ac:dyDescent="0.25">
      <c r="A12">
        <v>135</v>
      </c>
      <c r="B12">
        <v>76.75</v>
      </c>
      <c r="C12">
        <v>79.7</v>
      </c>
      <c r="D12">
        <v>136</v>
      </c>
      <c r="E12">
        <v>55.58</v>
      </c>
      <c r="F12">
        <v>41.61</v>
      </c>
      <c r="G12">
        <v>137</v>
      </c>
      <c r="H12">
        <v>63.99</v>
      </c>
      <c r="I12">
        <v>46.68</v>
      </c>
      <c r="J12">
        <v>138</v>
      </c>
      <c r="K12">
        <v>77.36</v>
      </c>
      <c r="L12">
        <v>62.87</v>
      </c>
      <c r="M12">
        <v>139</v>
      </c>
      <c r="N12">
        <v>30.2</v>
      </c>
      <c r="O12">
        <v>71.430000000000007</v>
      </c>
      <c r="P12">
        <v>140</v>
      </c>
      <c r="Q12">
        <v>38.979999999999997</v>
      </c>
      <c r="R12">
        <v>62.2</v>
      </c>
      <c r="S12">
        <v>44.02</v>
      </c>
      <c r="T12" s="14">
        <v>6</v>
      </c>
      <c r="U12" s="9">
        <f t="shared" si="1"/>
        <v>135</v>
      </c>
      <c r="V12" s="9">
        <f t="shared" si="2"/>
        <v>203.96482940320817</v>
      </c>
      <c r="W12" s="9">
        <f t="shared" si="3"/>
        <v>211.80451991447157</v>
      </c>
      <c r="X12" s="9">
        <f t="shared" si="4"/>
        <v>136</v>
      </c>
      <c r="Y12" s="9">
        <f t="shared" si="5"/>
        <v>147.70508427661642</v>
      </c>
      <c r="Z12" s="9">
        <f t="shared" si="6"/>
        <v>110.57949904192172</v>
      </c>
      <c r="AA12" s="9">
        <f t="shared" si="7"/>
        <v>137</v>
      </c>
      <c r="AB12" s="9">
        <f t="shared" si="8"/>
        <v>170.05484603923509</v>
      </c>
      <c r="AC12" s="9">
        <f t="shared" si="9"/>
        <v>124.05313663246591</v>
      </c>
      <c r="AD12" s="9">
        <f t="shared" si="10"/>
        <v>138</v>
      </c>
      <c r="AE12" s="9">
        <f t="shared" si="11"/>
        <v>205.58591794960503</v>
      </c>
      <c r="AF12" s="9">
        <f t="shared" si="12"/>
        <v>167.07842116716219</v>
      </c>
      <c r="AG12" s="9">
        <f t="shared" si="13"/>
        <v>139</v>
      </c>
      <c r="AH12" s="9">
        <f t="shared" si="14"/>
        <v>80.25717065767931</v>
      </c>
      <c r="AI12" s="9">
        <f t="shared" si="15"/>
        <v>189.82681126086206</v>
      </c>
      <c r="AJ12" s="9">
        <f t="shared" si="16"/>
        <v>140</v>
      </c>
      <c r="AK12" s="9">
        <f t="shared" si="17"/>
        <v>103.59021563696487</v>
      </c>
      <c r="AL12" s="9">
        <f t="shared" si="18"/>
        <v>165.29788128833289</v>
      </c>
      <c r="AM12" s="9">
        <f t="shared" si="19"/>
        <v>116.98412756129282</v>
      </c>
    </row>
    <row r="13" spans="1:42" x14ac:dyDescent="0.25">
      <c r="A13">
        <v>169</v>
      </c>
      <c r="B13">
        <v>76.180000000000007</v>
      </c>
      <c r="C13">
        <v>78.44</v>
      </c>
      <c r="D13">
        <v>170</v>
      </c>
      <c r="E13">
        <v>54.76</v>
      </c>
      <c r="F13">
        <v>41.88</v>
      </c>
      <c r="G13">
        <v>171</v>
      </c>
      <c r="H13">
        <v>63.55</v>
      </c>
      <c r="I13">
        <v>46.9</v>
      </c>
      <c r="J13">
        <v>172</v>
      </c>
      <c r="K13">
        <v>76.78</v>
      </c>
      <c r="L13">
        <v>62.33</v>
      </c>
      <c r="M13">
        <v>172</v>
      </c>
      <c r="N13">
        <v>28.57</v>
      </c>
      <c r="O13">
        <v>72.459999999999994</v>
      </c>
      <c r="P13">
        <v>174</v>
      </c>
      <c r="Q13">
        <v>34.54</v>
      </c>
      <c r="R13">
        <v>52.06</v>
      </c>
      <c r="S13">
        <v>42.99</v>
      </c>
      <c r="T13" s="14">
        <v>7</v>
      </c>
      <c r="U13" s="9">
        <f t="shared" si="1"/>
        <v>169</v>
      </c>
      <c r="V13" s="9">
        <f t="shared" si="2"/>
        <v>202.4500417450997</v>
      </c>
      <c r="W13" s="9">
        <f t="shared" si="3"/>
        <v>208.45604193338957</v>
      </c>
      <c r="X13" s="9">
        <f t="shared" si="4"/>
        <v>170</v>
      </c>
      <c r="Y13" s="9">
        <f t="shared" si="5"/>
        <v>145.52591606670592</v>
      </c>
      <c r="Z13" s="9">
        <f t="shared" si="6"/>
        <v>111.29703003786788</v>
      </c>
      <c r="AA13" s="9">
        <f t="shared" si="7"/>
        <v>171</v>
      </c>
      <c r="AB13" s="9">
        <f t="shared" si="8"/>
        <v>168.88553626806359</v>
      </c>
      <c r="AC13" s="9">
        <f t="shared" si="9"/>
        <v>124.63779151805164</v>
      </c>
      <c r="AD13" s="9">
        <f t="shared" si="10"/>
        <v>172</v>
      </c>
      <c r="AE13" s="9">
        <f t="shared" si="11"/>
        <v>204.04455506942443</v>
      </c>
      <c r="AF13" s="9">
        <f t="shared" si="12"/>
        <v>165.64335917526989</v>
      </c>
      <c r="AG13" s="9">
        <f t="shared" si="13"/>
        <v>172</v>
      </c>
      <c r="AH13" s="9">
        <f t="shared" si="14"/>
        <v>75.925409459930393</v>
      </c>
      <c r="AI13" s="9">
        <f t="shared" si="15"/>
        <v>192.56405913428617</v>
      </c>
      <c r="AJ13" s="9">
        <f t="shared" si="16"/>
        <v>174</v>
      </c>
      <c r="AK13" s="9">
        <f t="shared" si="17"/>
        <v>91.790817036961712</v>
      </c>
      <c r="AL13" s="9">
        <f t="shared" si="18"/>
        <v>138.35060610724454</v>
      </c>
      <c r="AM13" s="9">
        <f t="shared" si="19"/>
        <v>114.24687968786866</v>
      </c>
    </row>
    <row r="14" spans="1:42" x14ac:dyDescent="0.25">
      <c r="A14">
        <v>202</v>
      </c>
      <c r="B14">
        <v>74.69</v>
      </c>
      <c r="C14">
        <v>77.069999999999993</v>
      </c>
      <c r="D14">
        <v>203</v>
      </c>
      <c r="E14">
        <v>53.29</v>
      </c>
      <c r="F14">
        <v>40.21</v>
      </c>
      <c r="G14">
        <v>204</v>
      </c>
      <c r="H14">
        <v>61.78</v>
      </c>
      <c r="I14">
        <v>46.14</v>
      </c>
      <c r="J14">
        <v>205</v>
      </c>
      <c r="K14">
        <v>75.97</v>
      </c>
      <c r="L14">
        <v>59.51</v>
      </c>
      <c r="M14">
        <v>206</v>
      </c>
      <c r="N14">
        <v>27.74</v>
      </c>
      <c r="O14">
        <v>71.239999999999995</v>
      </c>
      <c r="P14">
        <v>207</v>
      </c>
      <c r="Q14">
        <v>30.7</v>
      </c>
      <c r="R14">
        <v>60.18</v>
      </c>
      <c r="S14">
        <v>40.47</v>
      </c>
      <c r="T14" s="14">
        <v>8</v>
      </c>
      <c r="U14" s="9">
        <f t="shared" si="1"/>
        <v>202</v>
      </c>
      <c r="V14" s="9">
        <f t="shared" si="2"/>
        <v>198.49033365635987</v>
      </c>
      <c r="W14" s="9">
        <f t="shared" si="3"/>
        <v>204.81523650951468</v>
      </c>
      <c r="X14" s="9">
        <f t="shared" si="4"/>
        <v>203</v>
      </c>
      <c r="Y14" s="9">
        <f t="shared" si="5"/>
        <v>141.61935842211028</v>
      </c>
      <c r="Z14" s="9">
        <f t="shared" si="6"/>
        <v>106.85896795183064</v>
      </c>
      <c r="AA14" s="9">
        <f t="shared" si="7"/>
        <v>204</v>
      </c>
      <c r="AB14" s="9">
        <f t="shared" si="8"/>
        <v>164.18172196130556</v>
      </c>
      <c r="AC14" s="9">
        <f t="shared" si="9"/>
        <v>122.61807464057364</v>
      </c>
      <c r="AD14" s="9">
        <f t="shared" si="10"/>
        <v>205</v>
      </c>
      <c r="AE14" s="9">
        <f t="shared" si="11"/>
        <v>201.891962081586</v>
      </c>
      <c r="AF14" s="9">
        <f t="shared" si="12"/>
        <v>158.14914655094356</v>
      </c>
      <c r="AG14" s="9">
        <f t="shared" si="13"/>
        <v>206</v>
      </c>
      <c r="AH14" s="9">
        <f t="shared" si="14"/>
        <v>73.71966602794781</v>
      </c>
      <c r="AI14" s="9">
        <f t="shared" si="15"/>
        <v>189.3218820414925</v>
      </c>
      <c r="AJ14" s="9">
        <f t="shared" si="16"/>
        <v>207</v>
      </c>
      <c r="AK14" s="9">
        <f t="shared" si="17"/>
        <v>81.585931761283277</v>
      </c>
      <c r="AL14" s="9">
        <f t="shared" si="18"/>
        <v>159.92968642977289</v>
      </c>
      <c r="AM14" s="9">
        <f t="shared" si="19"/>
        <v>107.54992372570469</v>
      </c>
    </row>
    <row r="15" spans="1:42" x14ac:dyDescent="0.25">
      <c r="A15">
        <v>232</v>
      </c>
      <c r="B15">
        <v>74.959999999999994</v>
      </c>
      <c r="C15">
        <v>77.03</v>
      </c>
      <c r="D15">
        <v>234</v>
      </c>
      <c r="E15">
        <v>52.08</v>
      </c>
      <c r="F15">
        <v>38.54</v>
      </c>
      <c r="G15">
        <v>235</v>
      </c>
      <c r="H15">
        <v>58.68</v>
      </c>
      <c r="I15">
        <v>44.9</v>
      </c>
      <c r="J15">
        <v>236</v>
      </c>
      <c r="K15">
        <v>75.63</v>
      </c>
      <c r="L15">
        <v>58.1</v>
      </c>
      <c r="M15">
        <v>236</v>
      </c>
      <c r="N15">
        <v>27.31</v>
      </c>
      <c r="O15">
        <v>70.64</v>
      </c>
      <c r="P15">
        <v>238</v>
      </c>
      <c r="Q15">
        <v>27.24</v>
      </c>
      <c r="R15">
        <v>58.81</v>
      </c>
      <c r="S15">
        <v>39.200000000000003</v>
      </c>
      <c r="T15" s="14">
        <v>9</v>
      </c>
      <c r="U15" s="9">
        <f t="shared" si="1"/>
        <v>232</v>
      </c>
      <c r="V15" s="9">
        <f t="shared" si="2"/>
        <v>199.20786465230597</v>
      </c>
      <c r="W15" s="9">
        <f t="shared" si="3"/>
        <v>204.7089356212264</v>
      </c>
      <c r="X15" s="9">
        <f t="shared" si="4"/>
        <v>234</v>
      </c>
      <c r="Y15" s="9">
        <f t="shared" si="5"/>
        <v>138.40375655138868</v>
      </c>
      <c r="Z15" s="9">
        <f t="shared" si="6"/>
        <v>102.42090586579339</v>
      </c>
      <c r="AA15" s="9">
        <f t="shared" si="7"/>
        <v>235</v>
      </c>
      <c r="AB15" s="9">
        <f t="shared" si="8"/>
        <v>155.94340311896099</v>
      </c>
      <c r="AC15" s="9">
        <f t="shared" si="9"/>
        <v>119.32274710363579</v>
      </c>
      <c r="AD15" s="9">
        <f t="shared" si="10"/>
        <v>236</v>
      </c>
      <c r="AE15" s="9">
        <f t="shared" si="11"/>
        <v>200.9884045311353</v>
      </c>
      <c r="AF15" s="9">
        <f t="shared" si="12"/>
        <v>154.40204023878042</v>
      </c>
      <c r="AG15" s="9">
        <f t="shared" si="13"/>
        <v>236</v>
      </c>
      <c r="AH15" s="9">
        <f t="shared" si="14"/>
        <v>72.576931478848408</v>
      </c>
      <c r="AI15" s="9">
        <f t="shared" si="15"/>
        <v>187.72736871716776</v>
      </c>
      <c r="AJ15" s="9">
        <f t="shared" si="16"/>
        <v>238</v>
      </c>
      <c r="AK15" s="9">
        <f t="shared" si="17"/>
        <v>72.390904924343843</v>
      </c>
      <c r="AL15" s="9">
        <f t="shared" si="18"/>
        <v>156.28888100589805</v>
      </c>
      <c r="AM15" s="9">
        <f t="shared" si="19"/>
        <v>104.17487052255065</v>
      </c>
    </row>
    <row r="16" spans="1:42" x14ac:dyDescent="0.25">
      <c r="A16">
        <v>264</v>
      </c>
      <c r="B16">
        <v>72.5</v>
      </c>
      <c r="C16">
        <v>76.36</v>
      </c>
      <c r="D16">
        <v>265</v>
      </c>
      <c r="E16">
        <v>51.43</v>
      </c>
      <c r="F16">
        <v>36.979999999999997</v>
      </c>
      <c r="G16">
        <v>266</v>
      </c>
      <c r="H16">
        <v>57.3</v>
      </c>
      <c r="I16">
        <v>44.21</v>
      </c>
      <c r="J16">
        <v>268</v>
      </c>
      <c r="K16">
        <v>74.75</v>
      </c>
      <c r="L16">
        <v>56.06</v>
      </c>
      <c r="M16">
        <v>268</v>
      </c>
      <c r="N16">
        <v>25.08</v>
      </c>
      <c r="O16">
        <v>69.95</v>
      </c>
      <c r="P16">
        <v>269</v>
      </c>
      <c r="Q16">
        <v>24.35</v>
      </c>
      <c r="R16">
        <v>58.32</v>
      </c>
      <c r="S16">
        <v>36.28</v>
      </c>
      <c r="T16" s="14">
        <v>10</v>
      </c>
      <c r="U16" s="9">
        <f t="shared" si="1"/>
        <v>264</v>
      </c>
      <c r="V16" s="9">
        <f t="shared" si="2"/>
        <v>192.6703600225745</v>
      </c>
      <c r="W16" s="9">
        <f t="shared" si="3"/>
        <v>202.92839574239707</v>
      </c>
      <c r="X16" s="9">
        <f t="shared" si="4"/>
        <v>265</v>
      </c>
      <c r="Y16" s="9">
        <f t="shared" si="5"/>
        <v>136.67636711670355</v>
      </c>
      <c r="Z16" s="9">
        <f t="shared" si="6"/>
        <v>98.275171222549034</v>
      </c>
      <c r="AA16" s="9">
        <f t="shared" si="7"/>
        <v>266</v>
      </c>
      <c r="AB16" s="9">
        <f t="shared" si="8"/>
        <v>152.27602247301405</v>
      </c>
      <c r="AC16" s="9">
        <f t="shared" si="9"/>
        <v>117.48905678066234</v>
      </c>
      <c r="AD16" s="9">
        <f t="shared" si="10"/>
        <v>268</v>
      </c>
      <c r="AE16" s="9">
        <f t="shared" si="11"/>
        <v>198.64978498879233</v>
      </c>
      <c r="AF16" s="9">
        <f t="shared" si="12"/>
        <v>148.98069493607625</v>
      </c>
      <c r="AG16" s="9">
        <f t="shared" si="13"/>
        <v>268</v>
      </c>
      <c r="AH16" s="9">
        <f t="shared" si="14"/>
        <v>66.650656956774739</v>
      </c>
      <c r="AI16" s="9">
        <f t="shared" si="15"/>
        <v>185.89367839419432</v>
      </c>
      <c r="AJ16" s="9">
        <f t="shared" si="16"/>
        <v>269</v>
      </c>
      <c r="AK16" s="9">
        <f t="shared" si="17"/>
        <v>64.710665745512955</v>
      </c>
      <c r="AL16" s="9">
        <f t="shared" si="18"/>
        <v>154.98669512436615</v>
      </c>
      <c r="AM16" s="9">
        <f t="shared" si="19"/>
        <v>96.414905677503498</v>
      </c>
    </row>
    <row r="17" spans="1:39" x14ac:dyDescent="0.25">
      <c r="A17">
        <v>297</v>
      </c>
      <c r="B17">
        <v>72.22</v>
      </c>
      <c r="C17">
        <v>75.25</v>
      </c>
      <c r="D17">
        <v>297</v>
      </c>
      <c r="E17">
        <v>49.95</v>
      </c>
      <c r="F17">
        <v>34.71</v>
      </c>
      <c r="G17">
        <v>298</v>
      </c>
      <c r="H17">
        <v>55.02</v>
      </c>
      <c r="I17">
        <v>43.17</v>
      </c>
      <c r="J17">
        <v>300</v>
      </c>
      <c r="K17">
        <v>74.62</v>
      </c>
      <c r="L17">
        <v>54.72</v>
      </c>
      <c r="M17">
        <v>301</v>
      </c>
      <c r="N17">
        <v>21.24</v>
      </c>
      <c r="O17">
        <v>68.47</v>
      </c>
      <c r="P17">
        <v>301</v>
      </c>
      <c r="Q17">
        <v>20.94</v>
      </c>
      <c r="R17">
        <v>56.59</v>
      </c>
      <c r="S17">
        <v>34.29</v>
      </c>
      <c r="T17" s="14">
        <v>11</v>
      </c>
      <c r="U17" s="9">
        <f t="shared" si="1"/>
        <v>297</v>
      </c>
      <c r="V17" s="9">
        <f t="shared" si="2"/>
        <v>191.9262538045563</v>
      </c>
      <c r="W17" s="9">
        <f t="shared" si="3"/>
        <v>199.97854609239627</v>
      </c>
      <c r="X17" s="9">
        <f t="shared" si="4"/>
        <v>297</v>
      </c>
      <c r="Y17" s="9">
        <f t="shared" si="5"/>
        <v>132.74323425003581</v>
      </c>
      <c r="Z17" s="9">
        <f t="shared" si="6"/>
        <v>92.242595812187048</v>
      </c>
      <c r="AA17" s="9">
        <f t="shared" si="7"/>
        <v>298</v>
      </c>
      <c r="AB17" s="9">
        <f t="shared" si="8"/>
        <v>146.21687184058001</v>
      </c>
      <c r="AC17" s="9">
        <f t="shared" si="9"/>
        <v>114.72523368516609</v>
      </c>
      <c r="AD17" s="9">
        <f t="shared" si="10"/>
        <v>300</v>
      </c>
      <c r="AE17" s="9">
        <f t="shared" si="11"/>
        <v>198.3043071018553</v>
      </c>
      <c r="AF17" s="9">
        <f t="shared" si="12"/>
        <v>145.41961517841762</v>
      </c>
      <c r="AG17" s="9">
        <f t="shared" si="13"/>
        <v>301</v>
      </c>
      <c r="AH17" s="9">
        <f t="shared" si="14"/>
        <v>56.445771681096303</v>
      </c>
      <c r="AI17" s="9">
        <f t="shared" si="15"/>
        <v>181.96054552752656</v>
      </c>
      <c r="AJ17" s="9">
        <f t="shared" si="16"/>
        <v>301</v>
      </c>
      <c r="AK17" s="9">
        <f t="shared" si="17"/>
        <v>55.648515018933942</v>
      </c>
      <c r="AL17" s="9">
        <f t="shared" si="18"/>
        <v>150.38918170589645</v>
      </c>
      <c r="AM17" s="9">
        <f t="shared" si="19"/>
        <v>91.126436485159715</v>
      </c>
    </row>
    <row r="18" spans="1:39" x14ac:dyDescent="0.25">
      <c r="A18">
        <v>328</v>
      </c>
      <c r="B18">
        <v>69.72</v>
      </c>
      <c r="C18">
        <v>74.180000000000007</v>
      </c>
      <c r="D18">
        <v>329</v>
      </c>
      <c r="E18">
        <v>48.28</v>
      </c>
      <c r="F18">
        <v>32.99</v>
      </c>
      <c r="G18">
        <v>330</v>
      </c>
      <c r="H18">
        <v>53.89</v>
      </c>
      <c r="I18">
        <v>42.63</v>
      </c>
      <c r="J18">
        <v>331</v>
      </c>
      <c r="K18">
        <v>73.48</v>
      </c>
      <c r="L18">
        <v>53.35</v>
      </c>
      <c r="M18">
        <v>332</v>
      </c>
      <c r="N18">
        <v>18.440000000000001</v>
      </c>
      <c r="O18">
        <v>67.55</v>
      </c>
      <c r="P18">
        <v>333</v>
      </c>
      <c r="Q18">
        <v>17.86</v>
      </c>
      <c r="R18">
        <v>54.81</v>
      </c>
      <c r="S18">
        <v>31.6</v>
      </c>
      <c r="T18" s="14">
        <v>12</v>
      </c>
      <c r="U18" s="9">
        <f t="shared" si="1"/>
        <v>328</v>
      </c>
      <c r="V18" s="9">
        <f t="shared" si="2"/>
        <v>185.28244828653649</v>
      </c>
      <c r="W18" s="9">
        <f t="shared" si="3"/>
        <v>197.13499733068383</v>
      </c>
      <c r="X18" s="9">
        <f t="shared" si="4"/>
        <v>329</v>
      </c>
      <c r="Y18" s="9">
        <f t="shared" si="5"/>
        <v>128.30517216399858</v>
      </c>
      <c r="Z18" s="9">
        <f t="shared" si="6"/>
        <v>87.671657615789428</v>
      </c>
      <c r="AA18" s="9">
        <f t="shared" si="7"/>
        <v>330</v>
      </c>
      <c r="AB18" s="9">
        <f t="shared" si="8"/>
        <v>143.21387174643505</v>
      </c>
      <c r="AC18" s="9">
        <f t="shared" si="9"/>
        <v>113.29017169327382</v>
      </c>
      <c r="AD18" s="9">
        <f t="shared" si="10"/>
        <v>331</v>
      </c>
      <c r="AE18" s="9">
        <f t="shared" si="11"/>
        <v>195.27473178563829</v>
      </c>
      <c r="AF18" s="9">
        <f t="shared" si="12"/>
        <v>141.77880975454275</v>
      </c>
      <c r="AG18" s="9">
        <f t="shared" si="13"/>
        <v>332</v>
      </c>
      <c r="AH18" s="9">
        <f t="shared" si="14"/>
        <v>49.004709500914124</v>
      </c>
      <c r="AI18" s="9">
        <f t="shared" si="15"/>
        <v>179.51562509689526</v>
      </c>
      <c r="AJ18" s="9">
        <f t="shared" si="16"/>
        <v>333</v>
      </c>
      <c r="AK18" s="9">
        <f t="shared" si="17"/>
        <v>47.463346620733525</v>
      </c>
      <c r="AL18" s="9">
        <f t="shared" si="18"/>
        <v>145.65879217706635</v>
      </c>
      <c r="AM18" s="9">
        <f t="shared" si="19"/>
        <v>83.977701747770411</v>
      </c>
    </row>
    <row r="19" spans="1:39" x14ac:dyDescent="0.25">
      <c r="A19" s="10">
        <v>358</v>
      </c>
      <c r="B19">
        <v>67.67</v>
      </c>
      <c r="C19">
        <v>73.069999999999993</v>
      </c>
      <c r="D19">
        <v>359</v>
      </c>
      <c r="E19">
        <v>47.26</v>
      </c>
      <c r="F19">
        <v>30.82</v>
      </c>
      <c r="G19">
        <v>360</v>
      </c>
      <c r="H19">
        <v>51.34</v>
      </c>
      <c r="I19">
        <v>41.3</v>
      </c>
      <c r="J19">
        <v>361</v>
      </c>
      <c r="K19">
        <v>72.459999999999994</v>
      </c>
      <c r="L19">
        <v>51.73</v>
      </c>
      <c r="M19">
        <v>362</v>
      </c>
      <c r="N19">
        <v>16.18</v>
      </c>
      <c r="O19">
        <v>66.17</v>
      </c>
      <c r="P19">
        <v>363</v>
      </c>
      <c r="Q19">
        <v>14.62</v>
      </c>
      <c r="R19">
        <v>53.14</v>
      </c>
      <c r="S19">
        <v>28.67</v>
      </c>
      <c r="T19" s="14">
        <v>13</v>
      </c>
      <c r="U19" s="9">
        <f t="shared" si="1"/>
        <v>358</v>
      </c>
      <c r="V19" s="9">
        <f t="shared" si="2"/>
        <v>179.83452776176023</v>
      </c>
      <c r="W19" s="9">
        <f t="shared" si="3"/>
        <v>194.185147680683</v>
      </c>
      <c r="X19" s="9">
        <f t="shared" si="4"/>
        <v>359</v>
      </c>
      <c r="Y19" s="9">
        <f t="shared" si="5"/>
        <v>125.59449951264649</v>
      </c>
      <c r="Z19" s="9">
        <f t="shared" si="6"/>
        <v>81.904834426148227</v>
      </c>
      <c r="AA19" s="9">
        <f t="shared" si="7"/>
        <v>360</v>
      </c>
      <c r="AB19" s="9">
        <f t="shared" si="8"/>
        <v>136.43719011805484</v>
      </c>
      <c r="AC19" s="9">
        <f t="shared" si="9"/>
        <v>109.75566715768726</v>
      </c>
      <c r="AD19" s="9">
        <f t="shared" si="10"/>
        <v>361</v>
      </c>
      <c r="AE19" s="9">
        <f t="shared" si="11"/>
        <v>192.56405913428617</v>
      </c>
      <c r="AF19" s="9">
        <f t="shared" si="12"/>
        <v>137.47362377886591</v>
      </c>
      <c r="AG19" s="9">
        <f t="shared" si="13"/>
        <v>362</v>
      </c>
      <c r="AH19" s="9">
        <f t="shared" si="14"/>
        <v>42.998709312624214</v>
      </c>
      <c r="AI19" s="9">
        <f t="shared" si="15"/>
        <v>175.84824445094836</v>
      </c>
      <c r="AJ19" s="9">
        <f t="shared" si="16"/>
        <v>363</v>
      </c>
      <c r="AK19" s="9">
        <f t="shared" si="17"/>
        <v>38.852974669379847</v>
      </c>
      <c r="AL19" s="9">
        <f t="shared" si="18"/>
        <v>141.22073009102908</v>
      </c>
      <c r="AM19" s="9">
        <f t="shared" si="19"/>
        <v>76.191161680651192</v>
      </c>
    </row>
    <row r="20" spans="1:39" x14ac:dyDescent="0.25">
      <c r="A20">
        <v>388</v>
      </c>
      <c r="B20">
        <v>67.7</v>
      </c>
      <c r="C20">
        <v>71.77</v>
      </c>
      <c r="D20">
        <v>389</v>
      </c>
      <c r="E20">
        <v>46.04</v>
      </c>
      <c r="F20">
        <v>29.28</v>
      </c>
      <c r="G20">
        <v>390</v>
      </c>
      <c r="H20">
        <v>50.45</v>
      </c>
      <c r="I20">
        <v>40.67</v>
      </c>
      <c r="J20">
        <v>391</v>
      </c>
      <c r="K20">
        <v>72.11</v>
      </c>
      <c r="L20">
        <v>50.09</v>
      </c>
      <c r="M20">
        <v>392</v>
      </c>
      <c r="N20">
        <v>13.13</v>
      </c>
      <c r="O20">
        <v>65.37</v>
      </c>
      <c r="P20">
        <v>393</v>
      </c>
      <c r="Q20">
        <v>11.2</v>
      </c>
      <c r="R20">
        <v>51.84</v>
      </c>
      <c r="S20">
        <v>26.27</v>
      </c>
      <c r="T20" s="14">
        <v>14</v>
      </c>
      <c r="U20" s="9">
        <f t="shared" si="1"/>
        <v>388</v>
      </c>
      <c r="V20" s="9">
        <f t="shared" si="2"/>
        <v>179.91425342797646</v>
      </c>
      <c r="W20" s="9">
        <f t="shared" si="3"/>
        <v>190.73036881131273</v>
      </c>
      <c r="X20" s="9">
        <f t="shared" si="4"/>
        <v>389</v>
      </c>
      <c r="Y20" s="9">
        <f t="shared" si="5"/>
        <v>122.35232241985283</v>
      </c>
      <c r="Z20" s="9">
        <f t="shared" si="6"/>
        <v>77.812250227048025</v>
      </c>
      <c r="AA20" s="9">
        <f t="shared" si="7"/>
        <v>390</v>
      </c>
      <c r="AB20" s="9">
        <f t="shared" si="8"/>
        <v>134.07199535363978</v>
      </c>
      <c r="AC20" s="9">
        <f t="shared" si="9"/>
        <v>108.08142816714627</v>
      </c>
      <c r="AD20" s="9">
        <f t="shared" si="10"/>
        <v>391</v>
      </c>
      <c r="AE20" s="9">
        <f t="shared" si="11"/>
        <v>191.6339263617634</v>
      </c>
      <c r="AF20" s="9">
        <f t="shared" si="12"/>
        <v>133.11528735904494</v>
      </c>
      <c r="AG20" s="9">
        <f t="shared" si="13"/>
        <v>392</v>
      </c>
      <c r="AH20" s="9">
        <f t="shared" si="14"/>
        <v>34.893266580640045</v>
      </c>
      <c r="AI20" s="9">
        <f t="shared" si="15"/>
        <v>173.72222668518202</v>
      </c>
      <c r="AJ20" s="9">
        <f t="shared" si="16"/>
        <v>393</v>
      </c>
      <c r="AK20" s="9">
        <f t="shared" si="17"/>
        <v>29.764248720728752</v>
      </c>
      <c r="AL20" s="9">
        <f t="shared" si="18"/>
        <v>137.76595122165881</v>
      </c>
      <c r="AM20" s="9">
        <f t="shared" si="19"/>
        <v>69.813108383352159</v>
      </c>
    </row>
    <row r="21" spans="1:39" x14ac:dyDescent="0.25">
      <c r="A21">
        <v>418</v>
      </c>
      <c r="B21">
        <v>66.37</v>
      </c>
      <c r="C21">
        <v>69.64</v>
      </c>
      <c r="D21">
        <v>419</v>
      </c>
      <c r="E21">
        <v>44.83</v>
      </c>
      <c r="F21">
        <v>27.56</v>
      </c>
      <c r="G21">
        <v>420</v>
      </c>
      <c r="H21">
        <v>48.6</v>
      </c>
      <c r="I21">
        <v>39.950000000000003</v>
      </c>
      <c r="J21">
        <v>421</v>
      </c>
      <c r="K21">
        <v>70.97</v>
      </c>
      <c r="L21">
        <v>48.59</v>
      </c>
      <c r="M21">
        <v>422</v>
      </c>
      <c r="N21">
        <v>12</v>
      </c>
      <c r="O21">
        <v>64.23</v>
      </c>
      <c r="P21">
        <v>423</v>
      </c>
      <c r="Q21">
        <v>9.11</v>
      </c>
      <c r="R21">
        <v>50.28</v>
      </c>
      <c r="S21">
        <v>24.54</v>
      </c>
      <c r="T21" s="14">
        <v>15</v>
      </c>
      <c r="U21" s="9">
        <f t="shared" si="1"/>
        <v>418</v>
      </c>
      <c r="V21" s="9">
        <f t="shared" si="2"/>
        <v>176.37974889238996</v>
      </c>
      <c r="W21" s="9">
        <f t="shared" si="3"/>
        <v>185.06984650995986</v>
      </c>
      <c r="X21" s="9">
        <f t="shared" si="4"/>
        <v>419</v>
      </c>
      <c r="Y21" s="9">
        <f t="shared" si="5"/>
        <v>119.13672054913124</v>
      </c>
      <c r="Z21" s="9">
        <f t="shared" si="6"/>
        <v>73.241312030650391</v>
      </c>
      <c r="AA21" s="9">
        <f t="shared" si="7"/>
        <v>420</v>
      </c>
      <c r="AB21" s="9">
        <f t="shared" si="8"/>
        <v>129.15557927030511</v>
      </c>
      <c r="AC21" s="9">
        <f t="shared" si="9"/>
        <v>106.16801217795658</v>
      </c>
      <c r="AD21" s="9">
        <f t="shared" si="10"/>
        <v>421</v>
      </c>
      <c r="AE21" s="9">
        <f t="shared" si="11"/>
        <v>188.60435104554639</v>
      </c>
      <c r="AF21" s="9">
        <f t="shared" si="12"/>
        <v>129.12900404823304</v>
      </c>
      <c r="AG21" s="9">
        <f t="shared" si="13"/>
        <v>422</v>
      </c>
      <c r="AH21" s="9">
        <f t="shared" si="14"/>
        <v>31.890266486495094</v>
      </c>
      <c r="AI21" s="9">
        <f t="shared" si="15"/>
        <v>170.69265136896499</v>
      </c>
      <c r="AJ21" s="9">
        <f t="shared" si="16"/>
        <v>423</v>
      </c>
      <c r="AK21" s="9">
        <f t="shared" si="17"/>
        <v>24.210027307664188</v>
      </c>
      <c r="AL21" s="9">
        <f t="shared" si="18"/>
        <v>133.62021657841444</v>
      </c>
      <c r="AM21" s="9">
        <f t="shared" si="19"/>
        <v>65.215594964882456</v>
      </c>
    </row>
    <row r="22" spans="1:39" x14ac:dyDescent="0.25">
      <c r="A22">
        <v>448</v>
      </c>
      <c r="B22">
        <v>65.459999999999994</v>
      </c>
      <c r="C22">
        <v>71.290000000000006</v>
      </c>
      <c r="D22">
        <v>449</v>
      </c>
      <c r="E22">
        <v>43.71</v>
      </c>
      <c r="F22">
        <v>26.59</v>
      </c>
      <c r="G22">
        <v>450</v>
      </c>
      <c r="H22">
        <v>47.41</v>
      </c>
      <c r="I22">
        <v>39.18</v>
      </c>
      <c r="J22">
        <v>451</v>
      </c>
      <c r="K22">
        <v>70.400000000000006</v>
      </c>
      <c r="L22">
        <v>47.62</v>
      </c>
      <c r="M22">
        <v>452</v>
      </c>
      <c r="N22">
        <v>9.3699999999999992</v>
      </c>
      <c r="O22">
        <v>63.35</v>
      </c>
      <c r="P22">
        <v>453</v>
      </c>
      <c r="Q22">
        <v>6.54</v>
      </c>
      <c r="R22">
        <v>47.68</v>
      </c>
      <c r="S22">
        <v>22.52</v>
      </c>
      <c r="T22" s="14">
        <v>16</v>
      </c>
      <c r="U22" s="9">
        <f t="shared" si="1"/>
        <v>448</v>
      </c>
      <c r="V22" s="9">
        <f t="shared" si="2"/>
        <v>173.9614036838307</v>
      </c>
      <c r="W22" s="9">
        <f t="shared" si="3"/>
        <v>189.45475815185296</v>
      </c>
      <c r="X22" s="9">
        <f t="shared" si="4"/>
        <v>449</v>
      </c>
      <c r="Y22" s="9">
        <f t="shared" si="5"/>
        <v>116.16029567705837</v>
      </c>
      <c r="Z22" s="9">
        <f t="shared" si="6"/>
        <v>70.663515489658707</v>
      </c>
      <c r="AA22" s="9">
        <f t="shared" si="7"/>
        <v>450</v>
      </c>
      <c r="AB22" s="9">
        <f t="shared" si="8"/>
        <v>125.99312784372768</v>
      </c>
      <c r="AC22" s="9">
        <f t="shared" si="9"/>
        <v>104.12172007840647</v>
      </c>
      <c r="AD22" s="9">
        <f t="shared" si="10"/>
        <v>451</v>
      </c>
      <c r="AE22" s="9">
        <f t="shared" si="11"/>
        <v>187.08956338743789</v>
      </c>
      <c r="AF22" s="9">
        <f t="shared" si="12"/>
        <v>126.55120750724134</v>
      </c>
      <c r="AG22" s="9">
        <f t="shared" si="13"/>
        <v>452</v>
      </c>
      <c r="AH22" s="9">
        <f t="shared" si="14"/>
        <v>24.900983081538246</v>
      </c>
      <c r="AI22" s="9">
        <f t="shared" si="15"/>
        <v>168.35403182662202</v>
      </c>
      <c r="AJ22" s="9">
        <f t="shared" si="16"/>
        <v>453</v>
      </c>
      <c r="AK22" s="9">
        <f t="shared" si="17"/>
        <v>17.380195235139823</v>
      </c>
      <c r="AL22" s="9">
        <f t="shared" si="18"/>
        <v>126.71065883967384</v>
      </c>
      <c r="AM22" s="9">
        <f t="shared" si="19"/>
        <v>59.847400106322453</v>
      </c>
    </row>
    <row r="23" spans="1:39" x14ac:dyDescent="0.25">
      <c r="A23">
        <v>478</v>
      </c>
      <c r="B23">
        <v>65.14</v>
      </c>
      <c r="C23">
        <v>70.77</v>
      </c>
      <c r="D23">
        <v>479</v>
      </c>
      <c r="E23">
        <v>42.86</v>
      </c>
      <c r="F23">
        <v>25.37</v>
      </c>
      <c r="G23">
        <v>480</v>
      </c>
      <c r="H23">
        <v>45.98</v>
      </c>
      <c r="I23">
        <v>38.39</v>
      </c>
      <c r="J23">
        <v>481</v>
      </c>
      <c r="K23">
        <v>69.739999999999995</v>
      </c>
      <c r="L23">
        <v>45.91</v>
      </c>
      <c r="M23">
        <v>482</v>
      </c>
      <c r="N23">
        <v>7.91</v>
      </c>
      <c r="O23">
        <v>62.65</v>
      </c>
      <c r="P23">
        <v>483</v>
      </c>
      <c r="Q23">
        <v>5.45</v>
      </c>
      <c r="R23">
        <v>45.93</v>
      </c>
      <c r="S23">
        <v>20.77</v>
      </c>
      <c r="T23" s="14">
        <v>17</v>
      </c>
      <c r="U23" s="9">
        <f t="shared" si="1"/>
        <v>478</v>
      </c>
      <c r="V23" s="9">
        <f t="shared" si="2"/>
        <v>173.11099657752419</v>
      </c>
      <c r="W23" s="9">
        <f t="shared" si="3"/>
        <v>188.07284660410477</v>
      </c>
      <c r="X23" s="9">
        <f t="shared" si="4"/>
        <v>479</v>
      </c>
      <c r="Y23" s="9">
        <f t="shared" si="5"/>
        <v>113.90140180093164</v>
      </c>
      <c r="Z23" s="9">
        <f t="shared" si="6"/>
        <v>67.421338396865039</v>
      </c>
      <c r="AA23" s="9">
        <f t="shared" si="7"/>
        <v>480</v>
      </c>
      <c r="AB23" s="9">
        <f t="shared" si="8"/>
        <v>122.19287108742036</v>
      </c>
      <c r="AC23" s="9">
        <f t="shared" si="9"/>
        <v>102.02227753471222</v>
      </c>
      <c r="AD23" s="9">
        <f t="shared" si="10"/>
        <v>481</v>
      </c>
      <c r="AE23" s="9">
        <f t="shared" si="11"/>
        <v>185.3355987306806</v>
      </c>
      <c r="AF23" s="9">
        <f t="shared" si="12"/>
        <v>122.00684453291578</v>
      </c>
      <c r="AG23" s="9">
        <f t="shared" si="13"/>
        <v>482</v>
      </c>
      <c r="AH23" s="9">
        <f t="shared" si="14"/>
        <v>21.021000659014682</v>
      </c>
      <c r="AI23" s="9">
        <f t="shared" si="15"/>
        <v>166.49376628157646</v>
      </c>
      <c r="AJ23" s="9">
        <f t="shared" si="16"/>
        <v>483</v>
      </c>
      <c r="AK23" s="9">
        <f t="shared" si="17"/>
        <v>14.483496029283188</v>
      </c>
      <c r="AL23" s="9">
        <f t="shared" si="18"/>
        <v>122.05999497705996</v>
      </c>
      <c r="AM23" s="9">
        <f t="shared" si="19"/>
        <v>55.196736243708585</v>
      </c>
    </row>
    <row r="24" spans="1:39" x14ac:dyDescent="0.25">
      <c r="A24">
        <v>503</v>
      </c>
      <c r="B24">
        <v>63.4</v>
      </c>
      <c r="C24">
        <v>69.22</v>
      </c>
      <c r="D24">
        <v>504</v>
      </c>
      <c r="E24">
        <v>42.03</v>
      </c>
      <c r="F24">
        <v>24.32</v>
      </c>
      <c r="G24">
        <v>505</v>
      </c>
      <c r="H24">
        <v>44.85</v>
      </c>
      <c r="I24">
        <v>37.97</v>
      </c>
      <c r="J24">
        <v>506</v>
      </c>
      <c r="K24">
        <v>69.06</v>
      </c>
      <c r="L24">
        <v>44.33</v>
      </c>
      <c r="M24">
        <v>507</v>
      </c>
      <c r="N24">
        <v>6.5</v>
      </c>
      <c r="O24">
        <v>61.85</v>
      </c>
      <c r="P24">
        <v>508</v>
      </c>
      <c r="Q24">
        <v>4.99</v>
      </c>
      <c r="R24">
        <v>44.47</v>
      </c>
      <c r="S24">
        <v>18.739999999999998</v>
      </c>
      <c r="T24" s="14">
        <v>18</v>
      </c>
      <c r="U24" s="9">
        <f t="shared" si="1"/>
        <v>503</v>
      </c>
      <c r="V24" s="9">
        <f t="shared" si="2"/>
        <v>168.48690793698239</v>
      </c>
      <c r="W24" s="9">
        <f t="shared" si="3"/>
        <v>183.95368718293253</v>
      </c>
      <c r="X24" s="9">
        <f t="shared" si="4"/>
        <v>504</v>
      </c>
      <c r="Y24" s="9">
        <f t="shared" si="5"/>
        <v>111.69565836894907</v>
      </c>
      <c r="Z24" s="9">
        <f t="shared" si="6"/>
        <v>64.630940079296721</v>
      </c>
      <c r="AA24" s="9">
        <f t="shared" si="7"/>
        <v>505</v>
      </c>
      <c r="AB24" s="9">
        <f t="shared" si="8"/>
        <v>119.18987099327541</v>
      </c>
      <c r="AC24" s="9">
        <f t="shared" si="9"/>
        <v>100.90611820768488</v>
      </c>
      <c r="AD24" s="9">
        <f t="shared" si="10"/>
        <v>506</v>
      </c>
      <c r="AE24" s="9">
        <f t="shared" si="11"/>
        <v>183.52848362977926</v>
      </c>
      <c r="AF24" s="9">
        <f t="shared" si="12"/>
        <v>117.80795944552729</v>
      </c>
      <c r="AG24" s="9">
        <f t="shared" si="13"/>
        <v>507</v>
      </c>
      <c r="AH24" s="9">
        <f t="shared" si="14"/>
        <v>17.273894346851506</v>
      </c>
      <c r="AI24" s="9">
        <f t="shared" si="15"/>
        <v>164.36774851581012</v>
      </c>
      <c r="AJ24" s="9">
        <f t="shared" si="16"/>
        <v>508</v>
      </c>
      <c r="AK24" s="9">
        <f t="shared" si="17"/>
        <v>13.261035813967542</v>
      </c>
      <c r="AL24" s="9">
        <f t="shared" si="18"/>
        <v>118.18001255453639</v>
      </c>
      <c r="AM24" s="9">
        <f t="shared" si="19"/>
        <v>49.801966163076493</v>
      </c>
    </row>
    <row r="25" spans="1:39" x14ac:dyDescent="0.25">
      <c r="A25">
        <v>551</v>
      </c>
      <c r="B25">
        <v>61.99</v>
      </c>
      <c r="C25">
        <v>67.48</v>
      </c>
      <c r="D25">
        <v>552</v>
      </c>
      <c r="E25">
        <v>39.47</v>
      </c>
      <c r="F25">
        <v>22.27</v>
      </c>
      <c r="G25">
        <v>553</v>
      </c>
      <c r="H25">
        <v>42.2</v>
      </c>
      <c r="I25">
        <v>36.9</v>
      </c>
      <c r="J25">
        <v>554</v>
      </c>
      <c r="K25">
        <v>68.3</v>
      </c>
      <c r="L25">
        <v>41.67</v>
      </c>
      <c r="M25">
        <v>555</v>
      </c>
      <c r="N25">
        <v>4.57</v>
      </c>
      <c r="O25">
        <v>60.16</v>
      </c>
      <c r="P25">
        <v>556</v>
      </c>
      <c r="Q25">
        <v>1.95</v>
      </c>
      <c r="R25">
        <v>42.86</v>
      </c>
      <c r="S25">
        <v>16.190000000000001</v>
      </c>
      <c r="T25" s="14">
        <v>19</v>
      </c>
      <c r="U25" s="9">
        <f t="shared" si="1"/>
        <v>551</v>
      </c>
      <c r="V25" s="9">
        <f t="shared" si="2"/>
        <v>164.73980162481922</v>
      </c>
      <c r="W25" s="9">
        <f t="shared" si="3"/>
        <v>179.32959854239073</v>
      </c>
      <c r="X25" s="9">
        <f t="shared" si="4"/>
        <v>552</v>
      </c>
      <c r="Y25" s="9">
        <f t="shared" si="5"/>
        <v>104.89240151849677</v>
      </c>
      <c r="Z25" s="9">
        <f t="shared" si="6"/>
        <v>59.18301955452047</v>
      </c>
      <c r="AA25" s="9">
        <f t="shared" si="7"/>
        <v>553</v>
      </c>
      <c r="AB25" s="9">
        <f t="shared" si="8"/>
        <v>112.14743714417442</v>
      </c>
      <c r="AC25" s="9">
        <f t="shared" si="9"/>
        <v>98.0625694459724</v>
      </c>
      <c r="AD25" s="9">
        <f t="shared" si="10"/>
        <v>554</v>
      </c>
      <c r="AE25" s="9">
        <f t="shared" si="11"/>
        <v>181.50876675230123</v>
      </c>
      <c r="AF25" s="9">
        <f t="shared" si="12"/>
        <v>110.7389503743542</v>
      </c>
      <c r="AG25" s="9">
        <f t="shared" si="13"/>
        <v>555</v>
      </c>
      <c r="AH25" s="9">
        <f t="shared" si="14"/>
        <v>12.144876486940213</v>
      </c>
      <c r="AI25" s="9">
        <f t="shared" si="15"/>
        <v>159.87653598562872</v>
      </c>
      <c r="AJ25" s="9">
        <f t="shared" si="16"/>
        <v>556</v>
      </c>
      <c r="AK25" s="9">
        <f t="shared" si="17"/>
        <v>5.1821683040554527</v>
      </c>
      <c r="AL25" s="9">
        <f t="shared" si="18"/>
        <v>113.90140180093164</v>
      </c>
      <c r="AM25" s="9">
        <f t="shared" si="19"/>
        <v>43.02528453469629</v>
      </c>
    </row>
    <row r="26" spans="1:39" x14ac:dyDescent="0.25">
      <c r="A26">
        <v>583</v>
      </c>
      <c r="B26">
        <v>61.61</v>
      </c>
      <c r="C26">
        <v>65.33</v>
      </c>
      <c r="D26">
        <v>584</v>
      </c>
      <c r="E26">
        <v>39.06</v>
      </c>
      <c r="F26">
        <v>21.68</v>
      </c>
      <c r="G26">
        <v>585</v>
      </c>
      <c r="H26">
        <v>41.07</v>
      </c>
      <c r="I26">
        <v>35.94</v>
      </c>
      <c r="J26">
        <v>586</v>
      </c>
      <c r="K26">
        <v>67.55</v>
      </c>
      <c r="L26">
        <v>40.5</v>
      </c>
      <c r="M26">
        <v>587</v>
      </c>
      <c r="N26">
        <v>3.27</v>
      </c>
      <c r="O26">
        <v>59.27</v>
      </c>
      <c r="P26">
        <v>588</v>
      </c>
      <c r="Q26">
        <v>0.57999999999999996</v>
      </c>
      <c r="R26">
        <v>41.4</v>
      </c>
      <c r="S26">
        <v>14.13</v>
      </c>
      <c r="T26" s="14">
        <v>20</v>
      </c>
      <c r="U26" s="9">
        <f t="shared" si="1"/>
        <v>583</v>
      </c>
      <c r="V26" s="9">
        <f t="shared" ref="V26:V31" si="20">(B26*$E$1)/100</f>
        <v>163.72994318608022</v>
      </c>
      <c r="W26" s="9">
        <f t="shared" ref="W26:W31" si="21">(C26*$E$1)/100</f>
        <v>173.61592579689369</v>
      </c>
      <c r="X26" s="9">
        <f t="shared" si="4"/>
        <v>584</v>
      </c>
      <c r="Y26" s="9">
        <f t="shared" ref="Y26:Y31" si="22">(E26*$E$1)/100</f>
        <v>103.80281741354152</v>
      </c>
      <c r="Z26" s="9">
        <f t="shared" ref="Z26:Z31" si="23">(F26*$E$1)/100</f>
        <v>57.615081452267795</v>
      </c>
      <c r="AA26" s="9">
        <f t="shared" si="7"/>
        <v>585</v>
      </c>
      <c r="AB26" s="9">
        <f t="shared" ref="AB26:AB31" si="24">(H26*$E$1)/100</f>
        <v>109.14443705002945</v>
      </c>
      <c r="AC26" s="9">
        <f t="shared" ref="AC26:AC31" si="25">(I26*$E$1)/100</f>
        <v>95.511348127052784</v>
      </c>
      <c r="AD26" s="9">
        <f t="shared" si="10"/>
        <v>586</v>
      </c>
      <c r="AE26" s="9">
        <f t="shared" ref="AE26:AE31" si="26">(K26*$E$1)/100</f>
        <v>179.51562509689526</v>
      </c>
      <c r="AF26" s="9">
        <f t="shared" ref="AF26:AF31" si="27">(L26*$E$1)/100</f>
        <v>107.62964939192094</v>
      </c>
      <c r="AG26" s="9">
        <f t="shared" si="13"/>
        <v>587</v>
      </c>
      <c r="AH26" s="9">
        <f t="shared" ref="AH26:AH31" si="28">(N26*$E$1)/100</f>
        <v>8.6900976175699114</v>
      </c>
      <c r="AI26" s="9">
        <f t="shared" ref="AI26:AI31" si="29">(O26*$E$1)/100</f>
        <v>157.51134122121368</v>
      </c>
      <c r="AJ26" s="9">
        <f t="shared" si="16"/>
        <v>588</v>
      </c>
      <c r="AK26" s="9">
        <f t="shared" ref="AK26:AK31" si="30">(Q26*$E$1)/100</f>
        <v>1.5413628801805959</v>
      </c>
      <c r="AL26" s="9">
        <f t="shared" ref="AL26:AL31" si="31">(R26*$E$1)/100</f>
        <v>110.02141937840807</v>
      </c>
      <c r="AM26" s="9">
        <f t="shared" ref="AM26:AM31" si="32">(S26*$E$1)/100</f>
        <v>37.550788787847971</v>
      </c>
    </row>
    <row r="27" spans="1:39" x14ac:dyDescent="0.25">
      <c r="A27">
        <v>614</v>
      </c>
      <c r="B27">
        <v>59.27</v>
      </c>
      <c r="C27">
        <v>66.39</v>
      </c>
      <c r="D27">
        <v>615</v>
      </c>
      <c r="E27">
        <v>38.270000000000003</v>
      </c>
      <c r="F27">
        <v>20.81</v>
      </c>
      <c r="G27">
        <v>616</v>
      </c>
      <c r="H27">
        <v>39.51</v>
      </c>
      <c r="I27">
        <v>35.39</v>
      </c>
      <c r="J27">
        <v>617</v>
      </c>
      <c r="K27">
        <v>67.25</v>
      </c>
      <c r="L27">
        <v>39.74</v>
      </c>
      <c r="M27">
        <v>618</v>
      </c>
      <c r="N27">
        <v>2.2799999999999998</v>
      </c>
      <c r="O27">
        <v>58.3</v>
      </c>
      <c r="P27">
        <v>619</v>
      </c>
      <c r="Q27">
        <v>-0.05</v>
      </c>
      <c r="R27">
        <v>40.4</v>
      </c>
      <c r="S27">
        <v>12.52</v>
      </c>
      <c r="T27" s="14">
        <v>21</v>
      </c>
      <c r="U27" s="9">
        <f t="shared" si="1"/>
        <v>614</v>
      </c>
      <c r="V27" s="9">
        <f t="shared" si="20"/>
        <v>157.51134122121368</v>
      </c>
      <c r="W27" s="9">
        <f t="shared" si="21"/>
        <v>176.43289933653409</v>
      </c>
      <c r="X27" s="9">
        <f t="shared" si="4"/>
        <v>615</v>
      </c>
      <c r="Y27" s="9">
        <f t="shared" si="22"/>
        <v>101.70337486984727</v>
      </c>
      <c r="Z27" s="9">
        <f t="shared" si="23"/>
        <v>55.303037131996895</v>
      </c>
      <c r="AA27" s="9">
        <f t="shared" si="7"/>
        <v>616</v>
      </c>
      <c r="AB27" s="9">
        <f t="shared" si="24"/>
        <v>104.99870240678509</v>
      </c>
      <c r="AC27" s="9">
        <f t="shared" si="25"/>
        <v>94.049710913088433</v>
      </c>
      <c r="AD27" s="9">
        <f t="shared" si="10"/>
        <v>617</v>
      </c>
      <c r="AE27" s="9">
        <f t="shared" si="26"/>
        <v>178.71836843473292</v>
      </c>
      <c r="AF27" s="9">
        <f t="shared" si="27"/>
        <v>105.60993251444292</v>
      </c>
      <c r="AG27" s="9">
        <f t="shared" si="13"/>
        <v>618</v>
      </c>
      <c r="AH27" s="9">
        <f t="shared" si="28"/>
        <v>6.0591506324340658</v>
      </c>
      <c r="AI27" s="9">
        <f t="shared" si="29"/>
        <v>154.93354468022196</v>
      </c>
      <c r="AJ27" s="9">
        <f t="shared" si="16"/>
        <v>619</v>
      </c>
      <c r="AK27" s="9">
        <f t="shared" si="30"/>
        <v>-0.1328761103603962</v>
      </c>
      <c r="AL27" s="9">
        <f t="shared" si="31"/>
        <v>107.36389717120014</v>
      </c>
      <c r="AM27" s="9">
        <f t="shared" si="32"/>
        <v>33.272178034243211</v>
      </c>
    </row>
    <row r="28" spans="1:39" x14ac:dyDescent="0.25">
      <c r="A28">
        <v>645</v>
      </c>
      <c r="B28">
        <v>57.76</v>
      </c>
      <c r="C28">
        <v>64.010000000000005</v>
      </c>
      <c r="D28">
        <v>646</v>
      </c>
      <c r="E28">
        <v>37.32</v>
      </c>
      <c r="F28">
        <v>19.97</v>
      </c>
      <c r="G28">
        <v>647</v>
      </c>
      <c r="H28">
        <v>38.04</v>
      </c>
      <c r="I28">
        <v>34.369999999999997</v>
      </c>
      <c r="J28">
        <v>648</v>
      </c>
      <c r="K28">
        <v>66.75</v>
      </c>
      <c r="L28">
        <v>38.71</v>
      </c>
      <c r="M28">
        <v>649</v>
      </c>
      <c r="N28">
        <v>0.89</v>
      </c>
      <c r="O28">
        <v>57.36</v>
      </c>
      <c r="P28">
        <v>650</v>
      </c>
      <c r="Q28">
        <v>-0.55000000000000004</v>
      </c>
      <c r="R28">
        <v>38.229999999999997</v>
      </c>
      <c r="S28">
        <v>10.87</v>
      </c>
      <c r="T28" s="14">
        <v>22</v>
      </c>
      <c r="U28" s="9">
        <f t="shared" si="1"/>
        <v>645</v>
      </c>
      <c r="V28" s="9">
        <f t="shared" si="20"/>
        <v>153.49848268832969</v>
      </c>
      <c r="W28" s="9">
        <f t="shared" si="21"/>
        <v>170.10799648337925</v>
      </c>
      <c r="X28" s="9">
        <f t="shared" si="4"/>
        <v>646</v>
      </c>
      <c r="Y28" s="9">
        <f t="shared" si="22"/>
        <v>99.178728772999733</v>
      </c>
      <c r="Z28" s="9">
        <f t="shared" si="23"/>
        <v>53.070718477942243</v>
      </c>
      <c r="AA28" s="9">
        <f t="shared" si="7"/>
        <v>647</v>
      </c>
      <c r="AB28" s="9">
        <f t="shared" si="24"/>
        <v>101.09214476218943</v>
      </c>
      <c r="AC28" s="9">
        <f t="shared" si="25"/>
        <v>91.339038261736349</v>
      </c>
      <c r="AD28" s="9">
        <f t="shared" si="10"/>
        <v>648</v>
      </c>
      <c r="AE28" s="9">
        <f t="shared" si="26"/>
        <v>177.38960733112893</v>
      </c>
      <c r="AF28" s="9">
        <f t="shared" si="27"/>
        <v>102.87268464101875</v>
      </c>
      <c r="AG28" s="9">
        <f t="shared" si="13"/>
        <v>649</v>
      </c>
      <c r="AH28" s="9">
        <f t="shared" si="28"/>
        <v>2.3651947644150524</v>
      </c>
      <c r="AI28" s="9">
        <f t="shared" si="29"/>
        <v>152.43547380544652</v>
      </c>
      <c r="AJ28" s="9">
        <f t="shared" si="16"/>
        <v>650</v>
      </c>
      <c r="AK28" s="9">
        <f t="shared" si="30"/>
        <v>-1.4616372139643585</v>
      </c>
      <c r="AL28" s="9">
        <f t="shared" si="31"/>
        <v>101.59707398155894</v>
      </c>
      <c r="AM28" s="9">
        <f t="shared" si="32"/>
        <v>28.887266392350135</v>
      </c>
    </row>
    <row r="29" spans="1:39" x14ac:dyDescent="0.25">
      <c r="A29">
        <v>675</v>
      </c>
      <c r="B29">
        <v>56.01</v>
      </c>
      <c r="C29">
        <v>62.93</v>
      </c>
      <c r="D29">
        <v>676</v>
      </c>
      <c r="E29">
        <v>36.19</v>
      </c>
      <c r="F29">
        <v>18.87</v>
      </c>
      <c r="G29">
        <v>677</v>
      </c>
      <c r="H29">
        <v>36.71</v>
      </c>
      <c r="I29">
        <v>33.979999999999997</v>
      </c>
      <c r="J29">
        <v>678</v>
      </c>
      <c r="K29">
        <v>66.11</v>
      </c>
      <c r="L29">
        <v>37.72</v>
      </c>
      <c r="M29">
        <v>679</v>
      </c>
      <c r="N29">
        <v>0.28999999999999998</v>
      </c>
      <c r="O29">
        <v>56.56</v>
      </c>
      <c r="P29">
        <v>680</v>
      </c>
      <c r="Q29">
        <v>-0.69</v>
      </c>
      <c r="R29">
        <v>36.57</v>
      </c>
      <c r="S29">
        <v>8.77</v>
      </c>
      <c r="T29" s="14">
        <v>23</v>
      </c>
      <c r="U29" s="9">
        <f t="shared" si="1"/>
        <v>675</v>
      </c>
      <c r="V29" s="9">
        <f t="shared" si="20"/>
        <v>148.84781882571582</v>
      </c>
      <c r="W29" s="9">
        <f t="shared" si="21"/>
        <v>167.23787249959466</v>
      </c>
      <c r="X29" s="9">
        <f t="shared" si="4"/>
        <v>676</v>
      </c>
      <c r="Y29" s="9">
        <f t="shared" si="22"/>
        <v>96.175728678854782</v>
      </c>
      <c r="Z29" s="9">
        <f t="shared" si="23"/>
        <v>50.14744405001354</v>
      </c>
      <c r="AA29" s="9">
        <f t="shared" si="7"/>
        <v>677</v>
      </c>
      <c r="AB29" s="9">
        <f t="shared" si="24"/>
        <v>97.557640226602913</v>
      </c>
      <c r="AC29" s="9">
        <f t="shared" si="25"/>
        <v>90.302604600925264</v>
      </c>
      <c r="AD29" s="9">
        <f t="shared" si="10"/>
        <v>678</v>
      </c>
      <c r="AE29" s="9">
        <f t="shared" si="26"/>
        <v>175.68879311851586</v>
      </c>
      <c r="AF29" s="9">
        <f t="shared" si="27"/>
        <v>100.2417376558829</v>
      </c>
      <c r="AG29" s="9">
        <f t="shared" si="13"/>
        <v>679</v>
      </c>
      <c r="AH29" s="9">
        <f t="shared" si="28"/>
        <v>0.77068144009029793</v>
      </c>
      <c r="AI29" s="9">
        <f t="shared" si="29"/>
        <v>150.30945603968021</v>
      </c>
      <c r="AJ29" s="9">
        <f t="shared" si="16"/>
        <v>680</v>
      </c>
      <c r="AK29" s="9">
        <f t="shared" si="30"/>
        <v>-1.8336903229734676</v>
      </c>
      <c r="AL29" s="9">
        <f t="shared" si="31"/>
        <v>97.185587117593784</v>
      </c>
      <c r="AM29" s="9">
        <f t="shared" si="32"/>
        <v>23.306469757213495</v>
      </c>
    </row>
    <row r="30" spans="1:39" x14ac:dyDescent="0.25">
      <c r="A30">
        <v>705</v>
      </c>
      <c r="B30">
        <v>55.06</v>
      </c>
      <c r="C30">
        <v>61.6</v>
      </c>
      <c r="D30">
        <v>706</v>
      </c>
      <c r="E30">
        <v>34.79</v>
      </c>
      <c r="F30">
        <v>17.86</v>
      </c>
      <c r="G30">
        <v>707</v>
      </c>
      <c r="H30">
        <v>35.380000000000003</v>
      </c>
      <c r="I30">
        <v>33.21</v>
      </c>
      <c r="J30">
        <v>708</v>
      </c>
      <c r="K30">
        <v>65.260000000000005</v>
      </c>
      <c r="L30">
        <v>36.549999999999997</v>
      </c>
      <c r="M30">
        <v>709</v>
      </c>
      <c r="N30">
        <v>-0.14000000000000001</v>
      </c>
      <c r="O30">
        <v>56.41</v>
      </c>
      <c r="P30">
        <v>710</v>
      </c>
      <c r="Q30">
        <v>-0.71</v>
      </c>
      <c r="R30">
        <v>34.72</v>
      </c>
      <c r="S30">
        <v>7.68</v>
      </c>
      <c r="T30" s="14">
        <v>24</v>
      </c>
      <c r="U30" s="9">
        <f t="shared" si="1"/>
        <v>705</v>
      </c>
      <c r="V30" s="9">
        <f t="shared" si="20"/>
        <v>146.32317272886831</v>
      </c>
      <c r="W30" s="9">
        <f t="shared" si="21"/>
        <v>163.70336796400815</v>
      </c>
      <c r="X30" s="9">
        <f t="shared" si="4"/>
        <v>706</v>
      </c>
      <c r="Y30" s="9">
        <f t="shared" si="22"/>
        <v>92.455197588763681</v>
      </c>
      <c r="Z30" s="9">
        <f t="shared" si="23"/>
        <v>47.463346620733525</v>
      </c>
      <c r="AA30" s="9">
        <f t="shared" si="7"/>
        <v>707</v>
      </c>
      <c r="AB30" s="9">
        <f t="shared" si="24"/>
        <v>94.023135691016364</v>
      </c>
      <c r="AC30" s="9">
        <f t="shared" si="25"/>
        <v>88.256312501375163</v>
      </c>
      <c r="AD30" s="9">
        <f t="shared" si="10"/>
        <v>708</v>
      </c>
      <c r="AE30" s="9">
        <f t="shared" si="26"/>
        <v>173.42989924238915</v>
      </c>
      <c r="AF30" s="9">
        <f t="shared" si="27"/>
        <v>97.132436673449632</v>
      </c>
      <c r="AG30" s="9">
        <f t="shared" si="13"/>
        <v>709</v>
      </c>
      <c r="AH30" s="9">
        <f t="shared" si="28"/>
        <v>-0.37205310900910943</v>
      </c>
      <c r="AI30" s="9">
        <f t="shared" si="29"/>
        <v>149.91082770859899</v>
      </c>
      <c r="AJ30" s="9">
        <f t="shared" si="16"/>
        <v>710</v>
      </c>
      <c r="AK30" s="9">
        <f t="shared" si="30"/>
        <v>-1.8868407671176259</v>
      </c>
      <c r="AL30" s="9">
        <f t="shared" si="31"/>
        <v>92.269171034259131</v>
      </c>
      <c r="AM30" s="9">
        <f t="shared" si="32"/>
        <v>20.409770551356857</v>
      </c>
    </row>
    <row r="31" spans="1:39" x14ac:dyDescent="0.25">
      <c r="A31">
        <v>736</v>
      </c>
      <c r="B31">
        <v>54.09</v>
      </c>
      <c r="C31">
        <v>60.62</v>
      </c>
      <c r="D31">
        <v>737</v>
      </c>
      <c r="E31">
        <v>33.74</v>
      </c>
      <c r="F31">
        <v>16.77</v>
      </c>
      <c r="G31">
        <v>738</v>
      </c>
      <c r="H31">
        <v>34.090000000000003</v>
      </c>
      <c r="I31">
        <v>32.69</v>
      </c>
      <c r="J31">
        <v>739</v>
      </c>
      <c r="K31">
        <v>65</v>
      </c>
      <c r="L31">
        <v>35.78</v>
      </c>
      <c r="M31">
        <v>740</v>
      </c>
      <c r="N31">
        <v>-0.45</v>
      </c>
      <c r="O31">
        <v>55.27</v>
      </c>
      <c r="P31">
        <v>741</v>
      </c>
      <c r="Q31">
        <v>-0.73</v>
      </c>
      <c r="R31">
        <v>32.58</v>
      </c>
      <c r="S31">
        <v>6.18</v>
      </c>
      <c r="T31" s="14">
        <v>25</v>
      </c>
      <c r="U31" s="9">
        <f>A31</f>
        <v>736</v>
      </c>
      <c r="V31" s="9">
        <f t="shared" si="20"/>
        <v>143.74537618787662</v>
      </c>
      <c r="W31" s="9">
        <f t="shared" si="21"/>
        <v>161.09899620094436</v>
      </c>
      <c r="X31" s="9">
        <f>D31</f>
        <v>737</v>
      </c>
      <c r="Y31" s="9">
        <f t="shared" si="22"/>
        <v>89.664799271195363</v>
      </c>
      <c r="Z31" s="9">
        <f t="shared" si="23"/>
        <v>44.56664741487689</v>
      </c>
      <c r="AA31" s="9">
        <f>G31</f>
        <v>738</v>
      </c>
      <c r="AB31" s="9">
        <f t="shared" si="24"/>
        <v>90.594932043718146</v>
      </c>
      <c r="AC31" s="9">
        <f t="shared" si="25"/>
        <v>86.874400953627045</v>
      </c>
      <c r="AD31" s="9">
        <f>J31</f>
        <v>739</v>
      </c>
      <c r="AE31" s="9">
        <f t="shared" si="26"/>
        <v>172.73894346851506</v>
      </c>
      <c r="AF31" s="9">
        <f t="shared" si="27"/>
        <v>95.086144573899531</v>
      </c>
      <c r="AG31" s="9">
        <f>M31</f>
        <v>740</v>
      </c>
      <c r="AH31" s="9">
        <f t="shared" si="28"/>
        <v>-1.195884993243566</v>
      </c>
      <c r="AI31" s="9">
        <f t="shared" si="29"/>
        <v>146.88125239238198</v>
      </c>
      <c r="AJ31" s="9">
        <f>P31</f>
        <v>741</v>
      </c>
      <c r="AK31" s="9">
        <f t="shared" si="30"/>
        <v>-1.9399912112617848</v>
      </c>
      <c r="AL31" s="9">
        <f t="shared" si="31"/>
        <v>86.582073510834164</v>
      </c>
      <c r="AM31" s="9">
        <f t="shared" si="32"/>
        <v>16.423487240544972</v>
      </c>
    </row>
    <row r="32" spans="1:39" x14ac:dyDescent="0.25">
      <c r="A32">
        <v>767</v>
      </c>
      <c r="B32">
        <v>52.96</v>
      </c>
      <c r="C32">
        <v>59.07</v>
      </c>
      <c r="D32">
        <v>768</v>
      </c>
      <c r="E32">
        <v>32.619999999999997</v>
      </c>
      <c r="F32">
        <v>15.94</v>
      </c>
      <c r="G32">
        <v>769</v>
      </c>
      <c r="H32">
        <v>33.22</v>
      </c>
      <c r="I32">
        <v>31.87</v>
      </c>
      <c r="J32">
        <v>770</v>
      </c>
      <c r="K32">
        <v>64.25</v>
      </c>
      <c r="L32">
        <v>34.46</v>
      </c>
      <c r="M32">
        <v>771</v>
      </c>
      <c r="N32">
        <v>-0.66</v>
      </c>
      <c r="O32">
        <v>54.08</v>
      </c>
      <c r="P32">
        <v>772</v>
      </c>
      <c r="Q32">
        <v>-0.73</v>
      </c>
      <c r="R32">
        <v>31.09</v>
      </c>
      <c r="S32">
        <v>4.78</v>
      </c>
      <c r="T32" s="14">
        <v>26</v>
      </c>
      <c r="U32" s="9">
        <f>A32</f>
        <v>767</v>
      </c>
      <c r="V32" s="9">
        <f t="shared" ref="V32" si="33">(B32*$E$1)/100</f>
        <v>140.74237609373168</v>
      </c>
      <c r="W32" s="9">
        <f t="shared" ref="W32" si="34">(C32*$E$1)/100</f>
        <v>156.97983677977209</v>
      </c>
      <c r="X32" s="9">
        <f>D32</f>
        <v>768</v>
      </c>
      <c r="Y32" s="9">
        <f t="shared" ref="Y32" si="35">(E32*$E$1)/100</f>
        <v>86.68837439912248</v>
      </c>
      <c r="Z32" s="9">
        <f t="shared" ref="Z32" si="36">(F32*$E$1)/100</f>
        <v>42.360903982894314</v>
      </c>
      <c r="AA32" s="9">
        <f>G32</f>
        <v>769</v>
      </c>
      <c r="AB32" s="9">
        <f t="shared" ref="AB32" si="37">(H32*$E$1)/100</f>
        <v>88.282887723447232</v>
      </c>
      <c r="AC32" s="9">
        <f t="shared" ref="AC32" si="38">(I32*$E$1)/100</f>
        <v>84.695232743716545</v>
      </c>
      <c r="AD32" s="9">
        <f>J32</f>
        <v>770</v>
      </c>
      <c r="AE32" s="9">
        <f t="shared" ref="AE32" si="39">(K32*$E$1)/100</f>
        <v>170.74580181310913</v>
      </c>
      <c r="AF32" s="9">
        <f t="shared" ref="AF32" si="40">(L32*$E$1)/100</f>
        <v>91.578215260385079</v>
      </c>
      <c r="AG32" s="9">
        <f>M32</f>
        <v>771</v>
      </c>
      <c r="AH32" s="9">
        <f t="shared" ref="AH32" si="41">(N32*$E$1)/100</f>
        <v>-1.75396465675723</v>
      </c>
      <c r="AI32" s="9">
        <f t="shared" ref="AI32" si="42">(O32*$E$1)/100</f>
        <v>143.71880096580452</v>
      </c>
      <c r="AJ32" s="9">
        <f>P32</f>
        <v>772</v>
      </c>
      <c r="AK32" s="9">
        <f t="shared" ref="AK32" si="43">(Q32*$E$1)/100</f>
        <v>-1.9399912112617848</v>
      </c>
      <c r="AL32" s="9">
        <f t="shared" ref="AL32" si="44">(R32*$E$1)/100</f>
        <v>82.622365422094376</v>
      </c>
      <c r="AM32" s="9">
        <f t="shared" ref="AM32" si="45">(S32*$E$1)/100</f>
        <v>12.702956150453879</v>
      </c>
    </row>
    <row r="33" spans="1:51" x14ac:dyDescent="0.25">
      <c r="A33">
        <v>799</v>
      </c>
      <c r="B33">
        <v>51.64</v>
      </c>
      <c r="C33">
        <v>58.2</v>
      </c>
      <c r="D33">
        <v>800</v>
      </c>
      <c r="E33">
        <v>31.5</v>
      </c>
      <c r="F33">
        <v>14.92</v>
      </c>
      <c r="G33">
        <v>801</v>
      </c>
      <c r="H33">
        <v>31.56</v>
      </c>
      <c r="I33">
        <v>31.21</v>
      </c>
      <c r="J33">
        <v>802</v>
      </c>
      <c r="K33">
        <v>63.57</v>
      </c>
      <c r="L33">
        <v>33.53</v>
      </c>
      <c r="M33">
        <v>803</v>
      </c>
      <c r="N33">
        <v>-0.69</v>
      </c>
      <c r="O33">
        <v>53.33</v>
      </c>
      <c r="P33">
        <v>804</v>
      </c>
      <c r="Q33">
        <v>-0.73</v>
      </c>
      <c r="R33">
        <v>29.24</v>
      </c>
      <c r="S33">
        <v>3.18</v>
      </c>
      <c r="T33" s="14">
        <v>27</v>
      </c>
      <c r="U33" s="9">
        <f t="shared" ref="U33:U40" si="46">A33</f>
        <v>799</v>
      </c>
      <c r="V33" s="9">
        <f t="shared" ref="V33:V40" si="47">(B33*$E$1)/100</f>
        <v>137.23444678021721</v>
      </c>
      <c r="W33" s="9">
        <f t="shared" ref="W33:W40" si="48">(C33*$E$1)/100</f>
        <v>154.66779245950119</v>
      </c>
      <c r="X33" s="9">
        <f t="shared" ref="X33:X40" si="49">D33</f>
        <v>800</v>
      </c>
      <c r="Y33" s="9">
        <f t="shared" ref="Y33:Y40" si="50">(E33*$E$1)/100</f>
        <v>83.711949527049626</v>
      </c>
      <c r="Z33" s="9">
        <f t="shared" ref="Z33:Z40" si="51">(F33*$E$1)/100</f>
        <v>39.65023133154223</v>
      </c>
      <c r="AA33" s="9">
        <f t="shared" ref="AA33:AA40" si="52">G33</f>
        <v>801</v>
      </c>
      <c r="AB33" s="9">
        <f t="shared" ref="AB33:AB40" si="53">(H33*$E$1)/100</f>
        <v>83.871400859482094</v>
      </c>
      <c r="AC33" s="9">
        <f t="shared" ref="AC33:AC40" si="54">(I33*$E$1)/100</f>
        <v>82.941268086959312</v>
      </c>
      <c r="AD33" s="9">
        <f t="shared" ref="AD33:AD40" si="55">J33</f>
        <v>802</v>
      </c>
      <c r="AE33" s="9">
        <f t="shared" ref="AE33:AE40" si="56">(K33*$E$1)/100</f>
        <v>168.93868671220775</v>
      </c>
      <c r="AF33" s="9">
        <f t="shared" ref="AF33:AF40" si="57">(L33*$E$1)/100</f>
        <v>89.106719607681697</v>
      </c>
      <c r="AG33" s="9">
        <f t="shared" ref="AG33:AG40" si="58">M33</f>
        <v>803</v>
      </c>
      <c r="AH33" s="9">
        <f t="shared" ref="AH33:AH40" si="59">(N33*$E$1)/100</f>
        <v>-1.8336903229734676</v>
      </c>
      <c r="AI33" s="9">
        <f t="shared" ref="AI33:AI40" si="60">(O33*$E$1)/100</f>
        <v>141.72565931039858</v>
      </c>
      <c r="AJ33" s="9">
        <f t="shared" ref="AJ33:AJ40" si="61">P33</f>
        <v>804</v>
      </c>
      <c r="AK33" s="9">
        <f t="shared" ref="AK33:AK40" si="62">(Q33*$E$1)/100</f>
        <v>-1.9399912112617848</v>
      </c>
      <c r="AL33" s="9">
        <f t="shared" ref="AL33:AL40" si="63">(R33*$E$1)/100</f>
        <v>77.705949338759694</v>
      </c>
      <c r="AM33" s="9">
        <f t="shared" ref="AM33:AM40" si="64">(S33*$E$1)/100</f>
        <v>8.4509206189212005</v>
      </c>
    </row>
    <row r="34" spans="1:51" x14ac:dyDescent="0.25">
      <c r="A34">
        <v>857</v>
      </c>
      <c r="B34">
        <v>50.01</v>
      </c>
      <c r="C34">
        <v>56.57</v>
      </c>
      <c r="D34">
        <v>858</v>
      </c>
      <c r="E34">
        <v>29.56</v>
      </c>
      <c r="F34">
        <v>13.01</v>
      </c>
      <c r="G34">
        <v>859</v>
      </c>
      <c r="H34">
        <v>29.48</v>
      </c>
      <c r="I34">
        <v>29.81</v>
      </c>
      <c r="J34">
        <v>860</v>
      </c>
      <c r="K34">
        <v>62.3</v>
      </c>
      <c r="L34">
        <v>31.4</v>
      </c>
      <c r="M34">
        <v>861</v>
      </c>
      <c r="N34">
        <v>-0.71</v>
      </c>
      <c r="O34">
        <v>51.78</v>
      </c>
      <c r="P34">
        <v>862</v>
      </c>
      <c r="Q34">
        <v>-0.73</v>
      </c>
      <c r="R34">
        <v>27.36</v>
      </c>
      <c r="S34">
        <v>1.32</v>
      </c>
      <c r="T34" s="14">
        <v>28</v>
      </c>
      <c r="U34" s="9">
        <f t="shared" si="46"/>
        <v>857</v>
      </c>
      <c r="V34" s="9">
        <f t="shared" si="47"/>
        <v>132.90268558246828</v>
      </c>
      <c r="W34" s="9">
        <f t="shared" si="48"/>
        <v>150.33603126175228</v>
      </c>
      <c r="X34" s="9">
        <f t="shared" si="49"/>
        <v>858</v>
      </c>
      <c r="Y34" s="9">
        <f t="shared" si="50"/>
        <v>78.556356445066243</v>
      </c>
      <c r="Z34" s="9">
        <f t="shared" si="51"/>
        <v>34.574363915775095</v>
      </c>
      <c r="AA34" s="9">
        <f t="shared" si="52"/>
        <v>859</v>
      </c>
      <c r="AB34" s="9">
        <f t="shared" si="53"/>
        <v>78.343754668489609</v>
      </c>
      <c r="AC34" s="9">
        <f t="shared" si="54"/>
        <v>79.220736996868212</v>
      </c>
      <c r="AD34" s="9">
        <f t="shared" si="55"/>
        <v>860</v>
      </c>
      <c r="AE34" s="9">
        <f t="shared" si="56"/>
        <v>165.56363350905369</v>
      </c>
      <c r="AF34" s="9">
        <f t="shared" si="57"/>
        <v>83.446197306328813</v>
      </c>
      <c r="AG34" s="9">
        <f t="shared" si="58"/>
        <v>861</v>
      </c>
      <c r="AH34" s="9">
        <f t="shared" si="59"/>
        <v>-1.8868407671176259</v>
      </c>
      <c r="AI34" s="9">
        <f t="shared" si="60"/>
        <v>137.60649988922631</v>
      </c>
      <c r="AJ34" s="9">
        <f t="shared" si="61"/>
        <v>862</v>
      </c>
      <c r="AK34" s="9">
        <f t="shared" si="62"/>
        <v>-1.9399912112617848</v>
      </c>
      <c r="AL34" s="9">
        <f t="shared" si="63"/>
        <v>72.709807589208808</v>
      </c>
      <c r="AM34" s="9">
        <f t="shared" si="64"/>
        <v>3.50792931351446</v>
      </c>
    </row>
    <row r="35" spans="1:51" x14ac:dyDescent="0.25">
      <c r="A35">
        <v>882</v>
      </c>
      <c r="B35">
        <v>48.28</v>
      </c>
      <c r="C35">
        <v>56.03</v>
      </c>
      <c r="D35">
        <v>883</v>
      </c>
      <c r="E35">
        <v>29.02</v>
      </c>
      <c r="F35">
        <v>12.1</v>
      </c>
      <c r="G35">
        <v>884</v>
      </c>
      <c r="H35">
        <v>29.56</v>
      </c>
      <c r="I35">
        <v>29.97</v>
      </c>
      <c r="J35">
        <v>885</v>
      </c>
      <c r="K35">
        <v>62.22</v>
      </c>
      <c r="L35">
        <v>30.93</v>
      </c>
      <c r="M35">
        <v>885</v>
      </c>
      <c r="N35">
        <v>-0.72</v>
      </c>
      <c r="O35">
        <v>50.51</v>
      </c>
      <c r="P35">
        <v>886</v>
      </c>
      <c r="Q35">
        <v>-0.74</v>
      </c>
      <c r="R35">
        <v>25.73</v>
      </c>
      <c r="S35">
        <v>0.53</v>
      </c>
      <c r="T35" s="14">
        <v>29</v>
      </c>
      <c r="U35" s="9">
        <f t="shared" si="46"/>
        <v>882</v>
      </c>
      <c r="V35" s="9">
        <f t="shared" si="47"/>
        <v>128.30517216399858</v>
      </c>
      <c r="W35" s="9">
        <f t="shared" si="48"/>
        <v>148.90096926985998</v>
      </c>
      <c r="X35" s="9">
        <f t="shared" si="49"/>
        <v>883</v>
      </c>
      <c r="Y35" s="9">
        <f t="shared" si="50"/>
        <v>77.121294453173959</v>
      </c>
      <c r="Z35" s="9">
        <f t="shared" si="51"/>
        <v>32.156018707215878</v>
      </c>
      <c r="AA35" s="9">
        <f t="shared" si="52"/>
        <v>884</v>
      </c>
      <c r="AB35" s="9">
        <f t="shared" si="53"/>
        <v>78.556356445066243</v>
      </c>
      <c r="AC35" s="9">
        <f t="shared" si="54"/>
        <v>79.645940550021493</v>
      </c>
      <c r="AD35" s="9">
        <f t="shared" si="55"/>
        <v>885</v>
      </c>
      <c r="AE35" s="9">
        <f t="shared" si="56"/>
        <v>165.35103173247705</v>
      </c>
      <c r="AF35" s="9">
        <f t="shared" si="57"/>
        <v>82.197161868941095</v>
      </c>
      <c r="AG35" s="9">
        <f t="shared" si="58"/>
        <v>885</v>
      </c>
      <c r="AH35" s="9">
        <f t="shared" si="59"/>
        <v>-1.9134159891897053</v>
      </c>
      <c r="AI35" s="9">
        <f t="shared" si="60"/>
        <v>134.23144668607225</v>
      </c>
      <c r="AJ35" s="9">
        <f t="shared" si="61"/>
        <v>886</v>
      </c>
      <c r="AK35" s="9">
        <f t="shared" si="62"/>
        <v>-1.9665664333338639</v>
      </c>
      <c r="AL35" s="9">
        <f t="shared" si="63"/>
        <v>68.37804639145989</v>
      </c>
      <c r="AM35" s="9">
        <f t="shared" si="64"/>
        <v>1.4084867698201997</v>
      </c>
    </row>
    <row r="36" spans="1:51" x14ac:dyDescent="0.25">
      <c r="A36">
        <v>914</v>
      </c>
      <c r="B36">
        <v>47.8</v>
      </c>
      <c r="C36">
        <v>55.46</v>
      </c>
      <c r="D36">
        <v>914</v>
      </c>
      <c r="E36">
        <v>27.87</v>
      </c>
      <c r="F36">
        <v>11</v>
      </c>
      <c r="G36">
        <v>915</v>
      </c>
      <c r="H36">
        <v>28.27</v>
      </c>
      <c r="I36">
        <v>29.02</v>
      </c>
      <c r="J36">
        <v>916</v>
      </c>
      <c r="K36">
        <v>61.34</v>
      </c>
      <c r="L36">
        <v>29.12</v>
      </c>
      <c r="M36">
        <v>917</v>
      </c>
      <c r="N36">
        <v>-0.71</v>
      </c>
      <c r="O36">
        <v>50.06</v>
      </c>
      <c r="P36">
        <v>918</v>
      </c>
      <c r="Q36">
        <v>-0.76</v>
      </c>
      <c r="R36">
        <v>24.65</v>
      </c>
      <c r="S36">
        <v>0.24</v>
      </c>
      <c r="T36" s="14">
        <v>30</v>
      </c>
      <c r="U36" s="9">
        <f t="shared" si="46"/>
        <v>914</v>
      </c>
      <c r="V36" s="9">
        <f t="shared" si="47"/>
        <v>127.02956150453878</v>
      </c>
      <c r="W36" s="9">
        <f t="shared" si="48"/>
        <v>147.38618161175148</v>
      </c>
      <c r="X36" s="9">
        <f t="shared" si="49"/>
        <v>914</v>
      </c>
      <c r="Y36" s="9">
        <f t="shared" si="50"/>
        <v>74.065143914884843</v>
      </c>
      <c r="Z36" s="9">
        <f t="shared" si="51"/>
        <v>29.232744279287168</v>
      </c>
      <c r="AA36" s="9">
        <f t="shared" si="52"/>
        <v>915</v>
      </c>
      <c r="AB36" s="9">
        <f t="shared" si="53"/>
        <v>75.12815279776801</v>
      </c>
      <c r="AC36" s="9">
        <f t="shared" si="54"/>
        <v>77.121294453173959</v>
      </c>
      <c r="AD36" s="9">
        <f t="shared" si="55"/>
        <v>916</v>
      </c>
      <c r="AE36" s="9">
        <f t="shared" si="56"/>
        <v>163.01241219013409</v>
      </c>
      <c r="AF36" s="9">
        <f t="shared" si="57"/>
        <v>77.387046673894758</v>
      </c>
      <c r="AG36" s="9">
        <f t="shared" si="58"/>
        <v>917</v>
      </c>
      <c r="AH36" s="9">
        <f t="shared" si="59"/>
        <v>-1.8868407671176259</v>
      </c>
      <c r="AI36" s="9">
        <f t="shared" si="60"/>
        <v>133.03556169282868</v>
      </c>
      <c r="AJ36" s="9">
        <f t="shared" si="61"/>
        <v>918</v>
      </c>
      <c r="AK36" s="9">
        <f t="shared" si="62"/>
        <v>-2.0197168774780225</v>
      </c>
      <c r="AL36" s="9">
        <f t="shared" si="63"/>
        <v>65.507922407675338</v>
      </c>
      <c r="AM36" s="9">
        <f t="shared" si="64"/>
        <v>0.63780532972990178</v>
      </c>
    </row>
    <row r="37" spans="1:51" x14ac:dyDescent="0.25">
      <c r="A37">
        <v>1237</v>
      </c>
      <c r="B37">
        <v>33.89</v>
      </c>
      <c r="C37">
        <v>45.45</v>
      </c>
      <c r="D37">
        <v>1238</v>
      </c>
      <c r="E37">
        <v>12.55</v>
      </c>
      <c r="F37">
        <v>1.05</v>
      </c>
      <c r="G37">
        <v>1239</v>
      </c>
      <c r="H37">
        <v>15.02</v>
      </c>
      <c r="I37">
        <v>19.489999999999998</v>
      </c>
      <c r="J37">
        <v>1240</v>
      </c>
      <c r="K37">
        <v>52.1</v>
      </c>
      <c r="L37">
        <v>15.36</v>
      </c>
      <c r="M37">
        <v>1241</v>
      </c>
      <c r="N37">
        <v>-0.69</v>
      </c>
      <c r="O37">
        <v>38.81</v>
      </c>
      <c r="P37">
        <v>1242</v>
      </c>
      <c r="Q37">
        <v>-0.71</v>
      </c>
      <c r="R37">
        <v>9.86</v>
      </c>
      <c r="S37">
        <v>0.05</v>
      </c>
      <c r="T37" s="14">
        <v>31</v>
      </c>
      <c r="U37" s="9">
        <f t="shared" si="46"/>
        <v>1237</v>
      </c>
      <c r="V37" s="9">
        <f t="shared" si="47"/>
        <v>90.063427602276548</v>
      </c>
      <c r="W37" s="9">
        <f t="shared" si="48"/>
        <v>120.78438431760016</v>
      </c>
      <c r="X37" s="9">
        <f t="shared" si="49"/>
        <v>1238</v>
      </c>
      <c r="Y37" s="9">
        <f t="shared" si="50"/>
        <v>33.351903700459452</v>
      </c>
      <c r="Z37" s="9">
        <f t="shared" si="51"/>
        <v>2.7903983175683202</v>
      </c>
      <c r="AA37" s="9">
        <f t="shared" si="52"/>
        <v>1239</v>
      </c>
      <c r="AB37" s="9">
        <f t="shared" si="53"/>
        <v>39.915983552263022</v>
      </c>
      <c r="AC37" s="9">
        <f t="shared" si="54"/>
        <v>51.795107818482435</v>
      </c>
      <c r="AD37" s="9">
        <f t="shared" si="55"/>
        <v>1240</v>
      </c>
      <c r="AE37" s="9">
        <f t="shared" si="56"/>
        <v>138.45690699553288</v>
      </c>
      <c r="AF37" s="9">
        <f t="shared" si="57"/>
        <v>40.819541102713714</v>
      </c>
      <c r="AG37" s="9">
        <f t="shared" si="58"/>
        <v>1241</v>
      </c>
      <c r="AH37" s="9">
        <f t="shared" si="59"/>
        <v>-1.8336903229734676</v>
      </c>
      <c r="AI37" s="9">
        <f t="shared" si="60"/>
        <v>103.13843686173954</v>
      </c>
      <c r="AJ37" s="9">
        <f t="shared" si="61"/>
        <v>1242</v>
      </c>
      <c r="AK37" s="9">
        <f t="shared" si="62"/>
        <v>-1.8868407671176259</v>
      </c>
      <c r="AL37" s="9">
        <f t="shared" si="63"/>
        <v>26.20316896307013</v>
      </c>
      <c r="AM37" s="9">
        <f t="shared" si="64"/>
        <v>0.1328761103603962</v>
      </c>
    </row>
    <row r="38" spans="1:51" x14ac:dyDescent="0.25">
      <c r="A38">
        <v>1281</v>
      </c>
      <c r="B38">
        <v>33.29</v>
      </c>
      <c r="C38">
        <v>43.79</v>
      </c>
      <c r="D38">
        <v>1283</v>
      </c>
      <c r="E38">
        <v>14.99</v>
      </c>
      <c r="F38">
        <v>0.35</v>
      </c>
      <c r="G38">
        <v>1284</v>
      </c>
      <c r="H38">
        <v>13.01</v>
      </c>
      <c r="I38">
        <v>19.399999999999999</v>
      </c>
      <c r="J38">
        <v>1284</v>
      </c>
      <c r="K38">
        <v>52.31</v>
      </c>
      <c r="L38">
        <v>14.35</v>
      </c>
      <c r="M38">
        <v>1285</v>
      </c>
      <c r="N38">
        <v>-0.73</v>
      </c>
      <c r="O38">
        <v>40.020000000000003</v>
      </c>
      <c r="P38">
        <v>1286</v>
      </c>
      <c r="Q38">
        <v>-0.75</v>
      </c>
      <c r="R38">
        <v>8.92</v>
      </c>
      <c r="S38">
        <v>0.04</v>
      </c>
      <c r="T38" s="14">
        <v>32</v>
      </c>
      <c r="U38" s="9">
        <f t="shared" si="46"/>
        <v>1281</v>
      </c>
      <c r="V38" s="9">
        <f t="shared" si="47"/>
        <v>88.468914277951797</v>
      </c>
      <c r="W38" s="9">
        <f t="shared" si="48"/>
        <v>116.37289745363499</v>
      </c>
      <c r="X38" s="9">
        <f t="shared" si="49"/>
        <v>1283</v>
      </c>
      <c r="Y38" s="9">
        <f t="shared" si="50"/>
        <v>39.836257886046781</v>
      </c>
      <c r="Z38" s="9">
        <f t="shared" si="51"/>
        <v>0.93013277252277349</v>
      </c>
      <c r="AA38" s="9">
        <f t="shared" si="52"/>
        <v>1284</v>
      </c>
      <c r="AB38" s="9">
        <f t="shared" si="53"/>
        <v>34.574363915775095</v>
      </c>
      <c r="AC38" s="9">
        <f t="shared" si="54"/>
        <v>51.555930819833726</v>
      </c>
      <c r="AD38" s="9">
        <f t="shared" si="55"/>
        <v>1284</v>
      </c>
      <c r="AE38" s="9">
        <f t="shared" si="56"/>
        <v>139.01498665904651</v>
      </c>
      <c r="AF38" s="9">
        <f t="shared" si="57"/>
        <v>38.135443673433713</v>
      </c>
      <c r="AG38" s="9">
        <f t="shared" si="58"/>
        <v>1285</v>
      </c>
      <c r="AH38" s="9">
        <f t="shared" si="59"/>
        <v>-1.9399912112617848</v>
      </c>
      <c r="AI38" s="9">
        <f t="shared" si="60"/>
        <v>106.35403873246113</v>
      </c>
      <c r="AJ38" s="9">
        <f t="shared" si="61"/>
        <v>1286</v>
      </c>
      <c r="AK38" s="9">
        <f t="shared" si="62"/>
        <v>-1.9931416554059433</v>
      </c>
      <c r="AL38" s="9">
        <f t="shared" si="63"/>
        <v>23.705098088294687</v>
      </c>
      <c r="AM38" s="9">
        <f t="shared" si="64"/>
        <v>0.10630088828831698</v>
      </c>
    </row>
    <row r="39" spans="1:51" x14ac:dyDescent="0.25">
      <c r="A39">
        <v>1664</v>
      </c>
      <c r="B39">
        <v>18.12</v>
      </c>
      <c r="C39">
        <v>31.15</v>
      </c>
      <c r="D39">
        <v>1671</v>
      </c>
      <c r="E39">
        <v>2.7</v>
      </c>
      <c r="F39">
        <v>-0.24</v>
      </c>
      <c r="G39">
        <v>1665</v>
      </c>
      <c r="H39">
        <v>2.0099999999999998</v>
      </c>
      <c r="I39">
        <v>9.85</v>
      </c>
      <c r="J39">
        <v>1666</v>
      </c>
      <c r="K39">
        <v>41.6</v>
      </c>
      <c r="L39">
        <v>3.6</v>
      </c>
      <c r="M39">
        <v>1667</v>
      </c>
      <c r="N39">
        <v>-0.7</v>
      </c>
      <c r="O39">
        <v>26.4</v>
      </c>
      <c r="P39">
        <v>1668</v>
      </c>
      <c r="Q39">
        <v>-0.72</v>
      </c>
      <c r="R39">
        <v>2.58</v>
      </c>
      <c r="S39">
        <v>0</v>
      </c>
      <c r="T39" s="14">
        <v>33</v>
      </c>
      <c r="U39" s="9">
        <f t="shared" si="46"/>
        <v>1664</v>
      </c>
      <c r="V39" s="9">
        <f t="shared" si="47"/>
        <v>48.154302394607591</v>
      </c>
      <c r="W39" s="9">
        <f t="shared" si="48"/>
        <v>82.781816754526844</v>
      </c>
      <c r="X39" s="9">
        <f t="shared" si="49"/>
        <v>1671</v>
      </c>
      <c r="Y39" s="9">
        <f t="shared" si="50"/>
        <v>7.175309959461396</v>
      </c>
      <c r="Z39" s="9">
        <f t="shared" si="51"/>
        <v>-0.63780532972990178</v>
      </c>
      <c r="AA39" s="9">
        <f t="shared" si="52"/>
        <v>1665</v>
      </c>
      <c r="AB39" s="9">
        <f t="shared" si="53"/>
        <v>5.3416196364879269</v>
      </c>
      <c r="AC39" s="9">
        <f t="shared" si="54"/>
        <v>26.176593740998051</v>
      </c>
      <c r="AD39" s="9">
        <f t="shared" si="55"/>
        <v>1666</v>
      </c>
      <c r="AE39" s="9">
        <f t="shared" si="56"/>
        <v>110.55292381984965</v>
      </c>
      <c r="AF39" s="9">
        <f t="shared" si="57"/>
        <v>9.5670799459485281</v>
      </c>
      <c r="AG39" s="9">
        <f t="shared" si="58"/>
        <v>1667</v>
      </c>
      <c r="AH39" s="9">
        <f t="shared" si="59"/>
        <v>-1.860265545045547</v>
      </c>
      <c r="AI39" s="9">
        <f t="shared" si="60"/>
        <v>70.158586270289192</v>
      </c>
      <c r="AJ39" s="9">
        <f t="shared" si="61"/>
        <v>1668</v>
      </c>
      <c r="AK39" s="9">
        <f t="shared" si="62"/>
        <v>-1.9134159891897053</v>
      </c>
      <c r="AL39" s="9">
        <f t="shared" si="63"/>
        <v>6.8564072945964449</v>
      </c>
      <c r="AM39" s="9">
        <f t="shared" si="64"/>
        <v>0</v>
      </c>
      <c r="AY39" t="s">
        <v>21</v>
      </c>
    </row>
    <row r="40" spans="1:51" x14ac:dyDescent="0.25">
      <c r="A40">
        <v>1867</v>
      </c>
      <c r="B40">
        <v>12.69</v>
      </c>
      <c r="C40">
        <v>30.26</v>
      </c>
      <c r="D40">
        <v>1854</v>
      </c>
      <c r="E40">
        <v>1.58</v>
      </c>
      <c r="F40">
        <v>-0.54</v>
      </c>
      <c r="G40">
        <v>1869</v>
      </c>
      <c r="H40">
        <v>0.35</v>
      </c>
      <c r="I40">
        <v>3.61</v>
      </c>
      <c r="J40">
        <v>1870</v>
      </c>
      <c r="K40">
        <v>37.74</v>
      </c>
      <c r="L40">
        <v>2.14</v>
      </c>
      <c r="M40">
        <v>1871</v>
      </c>
      <c r="N40">
        <v>-0.72</v>
      </c>
      <c r="O40">
        <v>23.07</v>
      </c>
      <c r="P40">
        <v>1872</v>
      </c>
      <c r="Q40">
        <v>-0.74</v>
      </c>
      <c r="R40">
        <v>1.34</v>
      </c>
      <c r="S40">
        <v>0.03</v>
      </c>
      <c r="T40" s="14">
        <v>34</v>
      </c>
      <c r="U40" s="9">
        <f t="shared" si="46"/>
        <v>1867</v>
      </c>
      <c r="V40" s="9">
        <f t="shared" si="47"/>
        <v>33.723956809468561</v>
      </c>
      <c r="W40" s="9">
        <f t="shared" si="48"/>
        <v>80.416621990111793</v>
      </c>
      <c r="X40" s="9">
        <f t="shared" si="49"/>
        <v>1854</v>
      </c>
      <c r="Y40" s="9">
        <f t="shared" si="50"/>
        <v>4.1988850873885211</v>
      </c>
      <c r="Z40" s="9">
        <f t="shared" si="51"/>
        <v>-1.4350619918922791</v>
      </c>
      <c r="AA40" s="9">
        <f t="shared" si="52"/>
        <v>1869</v>
      </c>
      <c r="AB40" s="9">
        <f t="shared" si="53"/>
        <v>0.93013277252277349</v>
      </c>
      <c r="AC40" s="9">
        <f t="shared" si="54"/>
        <v>9.5936551680206055</v>
      </c>
      <c r="AD40" s="9">
        <f t="shared" si="55"/>
        <v>1870</v>
      </c>
      <c r="AE40" s="9">
        <f t="shared" si="56"/>
        <v>100.29488810002708</v>
      </c>
      <c r="AF40" s="9">
        <f t="shared" si="57"/>
        <v>5.6870975234249581</v>
      </c>
      <c r="AG40" s="9">
        <f t="shared" si="58"/>
        <v>1871</v>
      </c>
      <c r="AH40" s="9">
        <f t="shared" si="59"/>
        <v>-1.9134159891897053</v>
      </c>
      <c r="AI40" s="9">
        <f t="shared" si="60"/>
        <v>61.309037320286819</v>
      </c>
      <c r="AJ40" s="9">
        <f t="shared" si="61"/>
        <v>1872</v>
      </c>
      <c r="AK40" s="9">
        <f t="shared" si="62"/>
        <v>-1.9665664333338639</v>
      </c>
      <c r="AL40" s="9">
        <f t="shared" si="63"/>
        <v>3.5610797576586184</v>
      </c>
      <c r="AM40" s="9">
        <f t="shared" si="64"/>
        <v>7.9725666216237723E-2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2017-03-22T13:54:17Z</dcterms:created>
  <dcterms:modified xsi:type="dcterms:W3CDTF">2017-07-11T14:52:04Z</dcterms:modified>
</cp:coreProperties>
</file>