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86178\Desktop\algorithm_lab2\"/>
    </mc:Choice>
  </mc:AlternateContent>
  <xr:revisionPtr revIDLastSave="0" documentId="13_ncr:1_{427E84FC-8462-4194-91B3-ABF2D8D73E3B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Sheet4" sheetId="5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K10" i="1"/>
  <c r="J10" i="1"/>
  <c r="I10" i="1"/>
  <c r="H10" i="1"/>
  <c r="G10" i="1"/>
  <c r="F10" i="1"/>
  <c r="E10" i="1"/>
  <c r="D10" i="1"/>
  <c r="L4" i="1"/>
  <c r="K4" i="1"/>
  <c r="J4" i="1"/>
  <c r="I4" i="1"/>
  <c r="H4" i="1"/>
  <c r="D4" i="1"/>
  <c r="E4" i="1"/>
  <c r="F4" i="1"/>
  <c r="G4" i="1"/>
</calcChain>
</file>

<file path=xl/sharedStrings.xml><?xml version="1.0" encoding="utf-8"?>
<sst xmlns="http://schemas.openxmlformats.org/spreadsheetml/2006/main" count="43" uniqueCount="21">
  <si>
    <t xml:space="preserve">      输入规模
算法名称</t>
  </si>
  <si>
    <t>10w</t>
  </si>
  <si>
    <t>20w</t>
  </si>
  <si>
    <t>30w</t>
  </si>
  <si>
    <t>40w</t>
  </si>
  <si>
    <t>50w</t>
  </si>
  <si>
    <t>60w</t>
  </si>
  <si>
    <t>70w</t>
  </si>
  <si>
    <t>80w</t>
  </si>
  <si>
    <t>90w</t>
  </si>
  <si>
    <t>100w</t>
  </si>
  <si>
    <t>蛮力法</t>
  </si>
  <si>
    <t>分治法</t>
  </si>
  <si>
    <t xml:space="preserve">      输入规模
蛮力法效率</t>
    <phoneticPr fontId="1" type="noConversion"/>
  </si>
  <si>
    <t>实测运行时间</t>
    <phoneticPr fontId="1" type="noConversion"/>
  </si>
  <si>
    <t>理论运行时间</t>
    <phoneticPr fontId="1" type="noConversion"/>
  </si>
  <si>
    <t xml:space="preserve">      输入规模
分治法效率</t>
    <phoneticPr fontId="1" type="noConversion"/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</si>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</sst>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蛮力法与分治法在不同输入规模下</a:t>
            </a:r>
            <a:endParaRPr lang="en-US" altLang="zh-CN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平均运行时间折线图（对数刻度）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蛮力法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Sheet1!$C$14:$L$14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35794</c:v>
                </c:pt>
                <c:pt idx="1">
                  <c:v>143329</c:v>
                </c:pt>
                <c:pt idx="2">
                  <c:v>321264</c:v>
                </c:pt>
                <c:pt idx="3">
                  <c:v>569305</c:v>
                </c:pt>
                <c:pt idx="4">
                  <c:v>890115</c:v>
                </c:pt>
                <c:pt idx="5">
                  <c:v>1282400</c:v>
                </c:pt>
                <c:pt idx="6">
                  <c:v>1745670</c:v>
                </c:pt>
                <c:pt idx="7">
                  <c:v>2280890</c:v>
                </c:pt>
                <c:pt idx="8">
                  <c:v>2877700</c:v>
                </c:pt>
                <c:pt idx="9">
                  <c:v>3538950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0-4F76-9D88-2B0DD4F90713}"/>
            </c:ext>
          </c:extLst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分治法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Sheet1!$C$14:$L$14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39.1</c:v>
                </c:pt>
                <c:pt idx="1">
                  <c:v>82.1</c:v>
                </c:pt>
                <c:pt idx="2">
                  <c:v>118.4</c:v>
                </c:pt>
                <c:pt idx="3">
                  <c:v>177.6</c:v>
                </c:pt>
                <c:pt idx="4">
                  <c:v>216.3</c:v>
                </c:pt>
                <c:pt idx="5">
                  <c:v>270.3</c:v>
                </c:pt>
                <c:pt idx="6">
                  <c:v>328.2</c:v>
                </c:pt>
                <c:pt idx="7">
                  <c:v>393.5</c:v>
                </c:pt>
                <c:pt idx="8">
                  <c:v>433.6</c:v>
                </c:pt>
                <c:pt idx="9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70-4F76-9D88-2B0DD4F90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295600"/>
        <c:axId val="1458299440"/>
      </c:lineChart>
      <c:catAx>
        <c:axId val="145829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输入规模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299440"/>
        <c:crosses val="autoZero"/>
        <c:auto val="1"/>
        <c:lblAlgn val="ctr"/>
        <c:lblOffset val="100"/>
        <c:noMultiLvlLbl val="0"/>
      </c:catAx>
      <c:valAx>
        <c:axId val="14582994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29560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蛮力法与分治法在不同输入规模下</a:t>
            </a:r>
            <a:endParaRPr lang="en-US" altLang="zh-CN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平均运行时间折线图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Sheet1!$B$15</c:f>
              <c:strCache>
                <c:ptCount val="1"/>
                <c:pt idx="0">
                  <c:v>蛮力法</c:v>
                </c:pt>
              </c:strCache>
            </c:strRef>
          </c:tx>
          <c:marker>
            <c:symbol val="none"/>
          </c:marker>
          <c:cat>
            <c:strRef>
              <c:f>Sheet1!$C$14:$L$14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35794</c:v>
                </c:pt>
                <c:pt idx="1">
                  <c:v>143329</c:v>
                </c:pt>
                <c:pt idx="2">
                  <c:v>321264</c:v>
                </c:pt>
                <c:pt idx="3">
                  <c:v>569305</c:v>
                </c:pt>
                <c:pt idx="4">
                  <c:v>890115</c:v>
                </c:pt>
                <c:pt idx="5">
                  <c:v>1282400</c:v>
                </c:pt>
                <c:pt idx="6">
                  <c:v>1745670</c:v>
                </c:pt>
                <c:pt idx="7">
                  <c:v>2280890</c:v>
                </c:pt>
                <c:pt idx="8">
                  <c:v>2877700</c:v>
                </c:pt>
                <c:pt idx="9">
                  <c:v>3538950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D-4C6E-B9D4-00BA0F6DF69D}"/>
            </c:ext>
          </c:extLst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分治法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Sheet1!$C$14:$L$14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39.1</c:v>
                </c:pt>
                <c:pt idx="1">
                  <c:v>82.1</c:v>
                </c:pt>
                <c:pt idx="2">
                  <c:v>118.4</c:v>
                </c:pt>
                <c:pt idx="3">
                  <c:v>177.6</c:v>
                </c:pt>
                <c:pt idx="4">
                  <c:v>216.3</c:v>
                </c:pt>
                <c:pt idx="5">
                  <c:v>270.3</c:v>
                </c:pt>
                <c:pt idx="6">
                  <c:v>328.2</c:v>
                </c:pt>
                <c:pt idx="7">
                  <c:v>393.5</c:v>
                </c:pt>
                <c:pt idx="8">
                  <c:v>433.6</c:v>
                </c:pt>
                <c:pt idx="9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5D-4C6E-B9D4-00BA0F6DF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295600"/>
        <c:axId val="1458299440"/>
      </c:lineChart>
      <c:catAx>
        <c:axId val="145829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输入规模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299440"/>
        <c:crosses val="autoZero"/>
        <c:auto val="1"/>
        <c:lblAlgn val="ctr"/>
        <c:lblOffset val="100"/>
        <c:noMultiLvlLbl val="0"/>
      </c:catAx>
      <c:valAx>
        <c:axId val="14582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29560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蛮力法的实测效率与理论效率对比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实测运行时间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Sheet1!$C$2:$L$2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Sheet1!$C$3:$L$3</c:f>
              <c:numCache>
                <c:formatCode>General</c:formatCode>
                <c:ptCount val="10"/>
                <c:pt idx="0">
                  <c:v>35794</c:v>
                </c:pt>
                <c:pt idx="1">
                  <c:v>143329</c:v>
                </c:pt>
                <c:pt idx="2">
                  <c:v>321264</c:v>
                </c:pt>
                <c:pt idx="3">
                  <c:v>569305</c:v>
                </c:pt>
                <c:pt idx="4">
                  <c:v>890115</c:v>
                </c:pt>
                <c:pt idx="5">
                  <c:v>1282400</c:v>
                </c:pt>
                <c:pt idx="6">
                  <c:v>1745670</c:v>
                </c:pt>
                <c:pt idx="7">
                  <c:v>2280890</c:v>
                </c:pt>
                <c:pt idx="8">
                  <c:v>2877700</c:v>
                </c:pt>
                <c:pt idx="9">
                  <c:v>3538950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6-4E3E-9E6C-35F8B1361EF6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理论运行时间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Sheet1!$C$2:$L$2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Sheet1!$C$4:$L$4</c:f>
              <c:numCache>
                <c:formatCode>General</c:formatCode>
                <c:ptCount val="10"/>
                <c:pt idx="0">
                  <c:v>35794</c:v>
                </c:pt>
                <c:pt idx="1">
                  <c:v>143176</c:v>
                </c:pt>
                <c:pt idx="2">
                  <c:v>322146</c:v>
                </c:pt>
                <c:pt idx="3">
                  <c:v>572704</c:v>
                </c:pt>
                <c:pt idx="4">
                  <c:v>894850</c:v>
                </c:pt>
                <c:pt idx="5">
                  <c:v>1288584</c:v>
                </c:pt>
                <c:pt idx="6">
                  <c:v>1753906</c:v>
                </c:pt>
                <c:pt idx="7">
                  <c:v>2290816</c:v>
                </c:pt>
                <c:pt idx="8">
                  <c:v>2899314</c:v>
                </c:pt>
                <c:pt idx="9">
                  <c:v>3579400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6-4E3E-9E6C-35F8B1361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305200"/>
        <c:axId val="1458307600"/>
      </c:lineChart>
      <c:catAx>
        <c:axId val="145830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输入规模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307600"/>
        <c:crosses val="autoZero"/>
        <c:auto val="1"/>
        <c:lblAlgn val="ctr"/>
        <c:lblOffset val="100"/>
        <c:noMultiLvlLbl val="0"/>
      </c:catAx>
      <c:valAx>
        <c:axId val="14583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30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分治法的实测效率与理论效率对比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实测运行时间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Sheet1!$C$8:$L$8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Sheet1!$C$9:$L$9</c:f>
              <c:numCache>
                <c:formatCode>General</c:formatCode>
                <c:ptCount val="10"/>
                <c:pt idx="0">
                  <c:v>39.1</c:v>
                </c:pt>
                <c:pt idx="1">
                  <c:v>82.1</c:v>
                </c:pt>
                <c:pt idx="2">
                  <c:v>118.4</c:v>
                </c:pt>
                <c:pt idx="3">
                  <c:v>177.6</c:v>
                </c:pt>
                <c:pt idx="4">
                  <c:v>216.3</c:v>
                </c:pt>
                <c:pt idx="5">
                  <c:v>270.3</c:v>
                </c:pt>
                <c:pt idx="6">
                  <c:v>328.2</c:v>
                </c:pt>
                <c:pt idx="7">
                  <c:v>393.5</c:v>
                </c:pt>
                <c:pt idx="8">
                  <c:v>433.6</c:v>
                </c:pt>
                <c:pt idx="9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2-4400-A9C7-0562B71B5C93}"/>
            </c:ext>
          </c:extLst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理论运行时间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Sheet1!$C$8:$L$8</c:f>
              <c:strCache>
                <c:ptCount val="10"/>
                <c:pt idx="0">
                  <c:v>10w</c:v>
                </c:pt>
                <c:pt idx="1">
                  <c:v>20w</c:v>
                </c:pt>
                <c:pt idx="2">
                  <c:v>30w</c:v>
                </c:pt>
                <c:pt idx="3">
                  <c:v>40w</c:v>
                </c:pt>
                <c:pt idx="4">
                  <c:v>50w</c:v>
                </c:pt>
                <c:pt idx="5">
                  <c:v>60w</c:v>
                </c:pt>
                <c:pt idx="6">
                  <c:v>70w</c:v>
                </c:pt>
                <c:pt idx="7">
                  <c:v>80w</c:v>
                </c:pt>
                <c:pt idx="8">
                  <c:v>90w</c:v>
                </c:pt>
                <c:pt idx="9">
                  <c:v>100w</c:v>
                </c:pt>
              </c:strCache>
            </c:strRef>
          </c:cat>
          <c:val>
            <c:numRef>
              <c:f>Sheet1!$C$10:$L$10</c:f>
              <c:numCache>
                <c:formatCode>General</c:formatCode>
                <c:ptCount val="10"/>
                <c:pt idx="0">
                  <c:v>39.1</c:v>
                </c:pt>
                <c:pt idx="1">
                  <c:v>82.908109132184677</c:v>
                </c:pt>
                <c:pt idx="2">
                  <c:v>128.49326463572328</c:v>
                </c:pt>
                <c:pt idx="3">
                  <c:v>175.23243652873867</c:v>
                </c:pt>
                <c:pt idx="4">
                  <c:v>222.82972716953833</c:v>
                </c:pt>
                <c:pt idx="5">
                  <c:v>271.11085666800057</c:v>
                </c:pt>
                <c:pt idx="6">
                  <c:v>319.96066671038039</c:v>
                </c:pt>
                <c:pt idx="7">
                  <c:v>369.29730958621604</c:v>
                </c:pt>
                <c:pt idx="8">
                  <c:v>419.05958781433964</c:v>
                </c:pt>
                <c:pt idx="9">
                  <c:v>469.20000000000005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2-4400-A9C7-0562B71B5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301840"/>
        <c:axId val="1458305680"/>
      </c:lineChart>
      <c:catAx>
        <c:axId val="145830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输入规模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305680"/>
        <c:crosses val="autoZero"/>
        <c:auto val="1"/>
        <c:lblAlgn val="ctr"/>
        <c:lblOffset val="100"/>
        <c:noMultiLvlLbl val="0"/>
      </c:catAx>
      <c:valAx>
        <c:axId val="14583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平均运行时间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30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366712</xdr:colOff>
      <xdr:row>17</xdr:row>
      <xdr:rowOff>4762</xdr:rowOff>
    </xdr:from>
    <xdr:to>
      <xdr:col>14</xdr:col>
      <xdr:colOff>138112</xdr:colOff>
      <xdr:row>24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0309AFC-2F77-D039-E220-32298E02D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676275</xdr:colOff>
      <xdr:row>16</xdr:row>
      <xdr:rowOff>371475</xdr:rowOff>
    </xdr:from>
    <xdr:to>
      <xdr:col>6</xdr:col>
      <xdr:colOff>666750</xdr:colOff>
      <xdr:row>24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4C3C7C3-5E2F-466E-A95F-157DA144F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0</xdr:row>
      <xdr:rowOff>23812</xdr:rowOff>
    </xdr:from>
    <xdr:to>
      <xdr:col>19</xdr:col>
      <xdr:colOff>133350</xdr:colOff>
      <xdr:row>6</xdr:row>
      <xdr:rowOff>261937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D9F8F61-17D5-FEC2-829E-2B9250691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366712</xdr:colOff>
      <xdr:row>6</xdr:row>
      <xdr:rowOff>347662</xdr:rowOff>
    </xdr:from>
    <xdr:to>
      <xdr:col>19</xdr:col>
      <xdr:colOff>138112</xdr:colOff>
      <xdr:row>14</xdr:row>
      <xdr:rowOff>300037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DCE060E-932D-EAAF-288B-BA0C4BEAD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E246-8C45-4079-9151-61BDCB304724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topLeftCell="A14" workbookViewId="0">
      <selection activeCell="K37" sqref="K37"/>
    </sheetView>
  </sheetViews>
  <sheetFormatPr defaultColWidth="9" defaultRowHeight="13.5" x14ac:dyDescent="0.15"/>
  <cols>
    <col min="2" max="2" width="15.125" customWidth="1"/>
  </cols>
  <sheetData>
    <row r="1" spans="2:12" ht="30" customHeight="1" x14ac:dyDescent="0.15"/>
    <row r="2" spans="2:12" ht="47.25" customHeight="1" x14ac:dyDescent="0.15">
      <c r="B2" s="4" t="s">
        <v>13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ht="30" customHeight="1" x14ac:dyDescent="0.15">
      <c r="B3" s="3" t="s">
        <v>14</v>
      </c>
      <c r="C3" s="2">
        <v>35794</v>
      </c>
      <c r="D3" s="2">
        <v>143329</v>
      </c>
      <c r="E3" s="2">
        <v>321264</v>
      </c>
      <c r="F3" s="2">
        <v>569305</v>
      </c>
      <c r="G3" s="2">
        <v>890115</v>
      </c>
      <c r="H3" s="2">
        <v>1282400</v>
      </c>
      <c r="I3" s="2">
        <v>1745670</v>
      </c>
      <c r="J3" s="2">
        <v>2280890</v>
      </c>
      <c r="K3" s="2">
        <v>2877700</v>
      </c>
      <c r="L3" s="2">
        <v>3538950</v>
      </c>
    </row>
    <row r="4" spans="2:12" ht="30" customHeight="1" x14ac:dyDescent="0.15">
      <c r="B4" s="3" t="s">
        <v>15</v>
      </c>
      <c r="C4" s="2">
        <v>35794</v>
      </c>
      <c r="D4" s="3">
        <f>4*C4</f>
        <v>143176</v>
      </c>
      <c r="E4" s="2">
        <f>9*C4</f>
        <v>322146</v>
      </c>
      <c r="F4" s="2">
        <f>16*C4</f>
        <v>572704</v>
      </c>
      <c r="G4" s="2">
        <f>25*C4</f>
        <v>894850</v>
      </c>
      <c r="H4" s="2">
        <f>36*C4</f>
        <v>1288584</v>
      </c>
      <c r="I4" s="2">
        <f>49*C4</f>
        <v>1753906</v>
      </c>
      <c r="J4" s="2">
        <f>64*C4</f>
        <v>2290816</v>
      </c>
      <c r="K4" s="2">
        <f>81*C4</f>
        <v>2899314</v>
      </c>
      <c r="L4" s="2">
        <f>100*C4</f>
        <v>3579400</v>
      </c>
    </row>
    <row r="5" spans="2:12" ht="30" customHeight="1" x14ac:dyDescent="0.15"/>
    <row r="6" spans="2:12" ht="30" customHeight="1" x14ac:dyDescent="0.15"/>
    <row r="7" spans="2:12" ht="30" customHeight="1" x14ac:dyDescent="0.15"/>
    <row r="8" spans="2:12" ht="48.75" customHeight="1" x14ac:dyDescent="0.15">
      <c r="B8" s="4" t="s">
        <v>16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spans="2:12" ht="30" customHeight="1" x14ac:dyDescent="0.15">
      <c r="B9" s="3" t="s">
        <v>14</v>
      </c>
      <c r="C9" s="2">
        <v>39.1</v>
      </c>
      <c r="D9" s="2">
        <v>82.1</v>
      </c>
      <c r="E9" s="2">
        <v>118.4</v>
      </c>
      <c r="F9" s="2">
        <v>177.6</v>
      </c>
      <c r="G9" s="2">
        <v>216.3</v>
      </c>
      <c r="H9" s="2">
        <v>270.3</v>
      </c>
      <c r="I9" s="2">
        <v>328.2</v>
      </c>
      <c r="J9" s="2">
        <v>393.5</v>
      </c>
      <c r="K9" s="2">
        <v>433.6</v>
      </c>
      <c r="L9" s="2">
        <v>488</v>
      </c>
    </row>
    <row r="10" spans="2:12" ht="30" customHeight="1" x14ac:dyDescent="0.15">
      <c r="B10" s="3" t="s">
        <v>15</v>
      </c>
      <c r="C10" s="2">
        <v>39.1</v>
      </c>
      <c r="D10" s="3">
        <f>2*LOG(20*10000,2)/LOG(10*10000,2)*C10</f>
        <v>82.908109132184677</v>
      </c>
      <c r="E10" s="2">
        <f>3*LOG(30*10000,2)/LOG(10*10000,2)*C10</f>
        <v>128.49326463572328</v>
      </c>
      <c r="F10" s="2">
        <f>4*LOG(40*10000,2)/LOG(10*10000,2)*C10</f>
        <v>175.23243652873867</v>
      </c>
      <c r="G10" s="2">
        <f>5*LOG(50*10000,2)/LOG(10*10000,2)*C10</f>
        <v>222.82972716953833</v>
      </c>
      <c r="H10" s="2">
        <f>6*LOG(60*10000,2)/LOG(10*10000,2)*C10</f>
        <v>271.11085666800057</v>
      </c>
      <c r="I10" s="2">
        <f>7*LOG(70*10000,2)/LOG(10*10000,2)*C10</f>
        <v>319.96066671038039</v>
      </c>
      <c r="J10" s="2">
        <f>8*LOG(80*10000,2)/LOG(10*10000,2)*C10</f>
        <v>369.29730958621604</v>
      </c>
      <c r="K10" s="2">
        <f>9*LOG(90*10000,2)/LOG(10*10000,2)*C10</f>
        <v>419.05958781433964</v>
      </c>
      <c r="L10" s="2">
        <f>10*LOG(100*10000,2)/LOG(10*10000,2)*C10</f>
        <v>469.20000000000005</v>
      </c>
    </row>
    <row r="11" spans="2:12" ht="30" customHeight="1" x14ac:dyDescent="0.15"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</row>
    <row r="12" spans="2:12" ht="30" customHeight="1" x14ac:dyDescent="0.15"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</row>
    <row r="13" spans="2:12" ht="30" customHeight="1" x14ac:dyDescent="0.15"/>
    <row r="14" spans="2:12" ht="51" customHeight="1" x14ac:dyDescent="0.15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</row>
    <row r="15" spans="2:12" ht="30" customHeight="1" x14ac:dyDescent="0.15">
      <c r="B15" s="2" t="s">
        <v>11</v>
      </c>
      <c r="C15" s="2">
        <v>35794</v>
      </c>
      <c r="D15" s="2">
        <v>143329</v>
      </c>
      <c r="E15" s="2">
        <v>321264</v>
      </c>
      <c r="F15" s="2">
        <v>569305</v>
      </c>
      <c r="G15" s="2">
        <v>890115</v>
      </c>
      <c r="H15" s="2">
        <v>1282400</v>
      </c>
      <c r="I15" s="2">
        <v>1745670</v>
      </c>
      <c r="J15" s="2">
        <v>2280890</v>
      </c>
      <c r="K15" s="2">
        <v>2877700</v>
      </c>
      <c r="L15" s="2">
        <v>3538950</v>
      </c>
    </row>
    <row r="16" spans="2:12" ht="30" customHeight="1" x14ac:dyDescent="0.15">
      <c r="B16" s="2" t="s">
        <v>12</v>
      </c>
      <c r="C16" s="2">
        <v>39.1</v>
      </c>
      <c r="D16" s="2">
        <v>82.1</v>
      </c>
      <c r="E16" s="2">
        <v>118.4</v>
      </c>
      <c r="F16" s="2">
        <v>177.6</v>
      </c>
      <c r="G16" s="2">
        <v>216.3</v>
      </c>
      <c r="H16" s="2">
        <v>270.3</v>
      </c>
      <c r="I16" s="2">
        <v>328.2</v>
      </c>
      <c r="J16" s="2">
        <v>393.5</v>
      </c>
      <c r="K16" s="2">
        <v>433.6</v>
      </c>
      <c r="L16" s="2">
        <v>488</v>
      </c>
    </row>
    <row r="17" spans="2:2" ht="30" customHeight="1" x14ac:dyDescent="0.15"/>
    <row r="18" spans="2:2" ht="30" customHeight="1" x14ac:dyDescent="0.15"/>
    <row r="19" spans="2:2" ht="30" customHeight="1" x14ac:dyDescent="0.15"/>
    <row r="20" spans="2:2" ht="30" customHeight="1" x14ac:dyDescent="0.15"/>
    <row r="21" spans="2:2" ht="30" customHeight="1" x14ac:dyDescent="0.15"/>
    <row r="22" spans="2:2" ht="30" customHeight="1" x14ac:dyDescent="0.15"/>
    <row r="23" spans="2:2" ht="30" customHeight="1" x14ac:dyDescent="0.15"/>
    <row r="24" spans="2:2" ht="30" customHeight="1" x14ac:dyDescent="0.15"/>
    <row r="25" spans="2:2" ht="30" customHeight="1" x14ac:dyDescent="0.15"/>
    <row r="26" spans="2:2" ht="30" customHeight="1" x14ac:dyDescent="0.15">
      <c r="B26" s="7"/>
    </row>
    <row r="27" spans="2:2" ht="30" customHeight="1" x14ac:dyDescent="0.15">
      <c r="B27" s="7"/>
    </row>
    <row r="28" spans="2:2" ht="30" customHeight="1" x14ac:dyDescent="0.15">
      <c r="B28" s="7"/>
    </row>
    <row r="29" spans="2:2" ht="30" customHeight="1" x14ac:dyDescent="0.15"/>
    <row r="30" spans="2:2" ht="30" customHeight="1" x14ac:dyDescent="0.15">
      <c r="B30" s="7"/>
    </row>
    <row r="31" spans="2:2" ht="30" customHeight="1" x14ac:dyDescent="0.15">
      <c r="B31" s="7"/>
    </row>
    <row r="32" spans="2:2" ht="30" customHeight="1" x14ac:dyDescent="0.15">
      <c r="B32" s="7"/>
    </row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吴嘉楷</dc:creator>
  <cp:lastModifiedBy>嘉楷 吴</cp:lastModifiedBy>
  <dcterms:created xsi:type="dcterms:W3CDTF">2023-05-12T11:15:00Z</dcterms:created>
  <dcterms:modified xsi:type="dcterms:W3CDTF">2024-04-09T13:28:09Z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9B360373800C497DB6C24252780D33EB_12</vt:lpwstr>
  </property>
</Properties>
</file>