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白石 一郎\Desktop\レビュー記録表修正\80_SAレビュー-20200819T023231Z-001\80_SAレビュー\20200814\SAレビュー記録表\"/>
    </mc:Choice>
  </mc:AlternateContent>
  <xr:revisionPtr revIDLastSave="0" documentId="13_ncr:1_{EC7C4369-0411-4E68-972B-93D30D7488C4}" xr6:coauthVersionLast="45" xr6:coauthVersionMax="45" xr10:uidLastSave="{00000000-0000-0000-0000-000000000000}"/>
  <bookViews>
    <workbookView xWindow="390" yWindow="390" windowWidth="23085" windowHeight="149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<sst xmlns="http://schemas.openxmlformats.org/spreadsheetml/2006/main" count="189" uniqueCount="169">
  <si>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</si>
  <si>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</si>
  <si>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</si>
  <si>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</si>
  <si>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</si>
  <si>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</si>
  <si>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</si>
  <si>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</si>
  <si>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</si>
  <si>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</si>
  <si>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</si>
  <si>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</si>
  <si>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</si>
  <si>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</si>
  <si>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</si>
  <si>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</si>
  <si>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</si>
  <si>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</si>
  <si>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</si>
  <si>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</si>
  <si>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</si>
  <si>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</si>
  <si>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</si>
  <si>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</si>
  <si>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</si>
  <si>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</si>
  <si>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</si>
  <si>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</si>
  <si>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</si>
  <si>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</si>
  <si>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</si>
  <si>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</si>
  <si>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</si>
  <si>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</si>
  <si>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</si>
  <si>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</si>
  <si>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</si>
  <si>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</si>
  <si>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</si>
  <si>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</si>
  <si>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</si>
  <si>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</si>
  <si>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</si>
  <si>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</si>
  <si>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</si>
  <si>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</si>
  <si>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</si>
  <si>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</si>
  <si>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</si>
  <si>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</si>
  <si>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</si>
  <si>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</si>
  <si>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</si>
  <si>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</si>
  <si>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</si>
  <si>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</si>
  <si>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</si>
  <si>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</si>
  <si>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</si>
  <si>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</si>
  <si>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</si>
  <si>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</si>
  <si>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</si>
  <si>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</si>
  <si>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</si>
  <si>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</si>
  <si>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</si>
  <si>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</si>
  <si>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</si>
  <si>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</si>
  <si>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</si>
  <si>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</si>
  <si>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</si>
  <si>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</si>
  <si>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</si>
  <si>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</si>
  <si>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</si>
  <si>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</si>
  <si>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</si>
  <si>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</si>
  <si>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</si>
  <si>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</si>
  <si>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</si>
  <si>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</si>
  <si>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</si>
  <si>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</si>
  <si>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</si>
  <si>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</si>
  <si>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</si>
  <si>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</si>
  <si>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</si>
  <si>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</si>
  <si>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</si>
  <si>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</si>
  <si>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</si>
  <si>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</si>
  <si>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</si>
  <si>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</si>
  <si>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</si>
  <si>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</si>
  <si>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</si>
  <si>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</si>
  <si>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</si>
  <si>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</si>
  <si>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</si>
  <si>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</si>
  <si>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</si>
  <si>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</si>
  <si>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</si>
  <si>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</si>
  <si>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</si>
  <si>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</si>
  <si>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</si>
  <si>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</si>
  <si>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</si>
  <si>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</si>
  <si>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</si>
  <si>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</si>
  <si>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</si>
  <si>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</si>
  <si>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</si>
  <si>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</si>
  <si>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</si>
  <si>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</si>
  <si>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</si>
  <si>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</si>
  <si>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</si>
  <si>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</si>
  <si>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</si>
  <si>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</si>
  <si>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</si>
  <si>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</si>
  <si>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</si>
  <si>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</si>
  <si>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</si>
  <si>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</si>
  <si>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</si>
  <si>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</si>
  <si>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</si>
  <si>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</si>
  <si>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</si>
  <si>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</si>
  <si>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</si>
  <si>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</si>
  <si>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</si>
  <si>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</si>
  <si>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</si>
  <si>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</si>
  <si>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</si>
  <si>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</si>
  <si>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</si>
  <si>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</si>
  <si>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</si>
  <si>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</si>
  <si>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</si>
  <si>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</si>
  <si>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</si>
  <si>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</si>
  <si>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</si>
  <si>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</si>
  <si>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</si>
  <si>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04.画面設計書_G0112_試算内容確認画面.xlsx</t>
    <phoneticPr fontId="3"/>
  </si>
  <si>
    <t>小川</t>
    <rPh sb="0" eb="2">
      <t xml:space="preserve">オガワ </t>
    </rPh>
    <phoneticPr fontId="3"/>
  </si>
  <si>
    <t>須永</t>
    <rPh sb="0" eb="2">
      <t xml:space="preserve">スナガ </t>
    </rPh>
    <phoneticPr fontId="3"/>
  </si>
  <si>
    <t>設計書
→原則、商品毎の設計書を踏襲して表示する</t>
    <phoneticPr fontId="3"/>
  </si>
  <si>
    <t>画面レイアウト</t>
    <phoneticPr fontId="3"/>
  </si>
  <si>
    <t>記載する設計書内容については、はなさく生命様側で商品担当と詳細を確認する</t>
    <rPh sb="0" eb="2">
      <t xml:space="preserve">キサイ </t>
    </rPh>
    <rPh sb="4" eb="7">
      <t xml:space="preserve">セッケイショ </t>
    </rPh>
    <rPh sb="7" eb="9">
      <t xml:space="preserve">ナイヨウ </t>
    </rPh>
    <phoneticPr fontId="3"/>
  </si>
  <si>
    <t>画面作成中
G0137.保険設計書画面として8/21にレビュー予定</t>
    <rPh sb="0" eb="2">
      <t xml:space="preserve">ガメン </t>
    </rPh>
    <rPh sb="2" eb="4">
      <t xml:space="preserve">サクセイ </t>
    </rPh>
    <rPh sb="4" eb="5">
      <t xml:space="preserve">チュウ </t>
    </rPh>
    <rPh sb="12" eb="17">
      <t xml:space="preserve">ホケンセッケイショ </t>
    </rPh>
    <rPh sb="17" eb="19">
      <t xml:space="preserve">ガメン </t>
    </rPh>
    <phoneticPr fontId="3"/>
  </si>
  <si>
    <t>※課題一覧（Webダイレクト）.xlsxのNo180で所管様確認中</t>
    <rPh sb="1" eb="3">
      <t>カダイ</t>
    </rPh>
    <rPh sb="3" eb="5">
      <t>イチラン</t>
    </rPh>
    <rPh sb="27" eb="29">
      <t>ショカン</t>
    </rPh>
    <rPh sb="29" eb="30">
      <t>サマ</t>
    </rPh>
    <rPh sb="30" eb="32">
      <t>カクニン</t>
    </rPh>
    <rPh sb="32" eb="33">
      <t>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</si>
</sst>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F8" zoomScaleNormal="100" zoomScaleSheetLayoutView="100" workbookViewId="0">
      <selection activeCell="AY36" sqref="AY36:BM36"/>
    </sheetView>
  </sheetViews>
  <sheetFormatPr defaultColWidth="9"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 ht="12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161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 t="s">
        <v>160</v>
      </c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2.75" thickBot="1">
      <c r="A10" s="143" t="s">
        <v>12</v>
      </c>
      <c r="B10" s="144"/>
      <c r="C10" s="144"/>
      <c r="D10" s="145"/>
      <c r="E10" s="146">
        <v>44057</v>
      </c>
      <c r="F10" s="147"/>
      <c r="G10" s="147"/>
      <c r="H10" s="147"/>
      <c r="I10" s="147"/>
      <c r="J10" s="148"/>
      <c r="K10" s="149">
        <v>0.66666666666666663</v>
      </c>
      <c r="L10" s="150"/>
      <c r="M10" s="150"/>
      <c r="N10" s="150"/>
      <c r="O10" s="150"/>
      <c r="P10" s="103"/>
      <c r="Q10" s="104" t="s">
        <v>151</v>
      </c>
      <c r="R10" s="150">
        <v>0.70833333333333337</v>
      </c>
      <c r="S10" s="150"/>
      <c r="T10" s="150"/>
      <c r="U10" s="150"/>
      <c r="V10" s="105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156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162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156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163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75" t="s">
        <v>153</v>
      </c>
      <c r="B15" s="161"/>
      <c r="C15" s="161"/>
      <c r="D15" s="162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225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225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2</v>
      </c>
      <c r="Z21" s="189"/>
      <c r="AA21" s="189"/>
      <c r="AB21" s="190"/>
      <c r="AC21" s="191">
        <f t="shared" ref="AC21:AC30" si="0">COUNTIF($BU$34:$BU$153,$Q21&amp;AC$20)</f>
        <v>0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0</v>
      </c>
      <c r="AP21" s="189"/>
      <c r="AQ21" s="189"/>
      <c r="AR21" s="190"/>
      <c r="AS21" s="194">
        <f>SUM(Y21:AR21)</f>
        <v>2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29" t="s">
        <v>110</v>
      </c>
      <c r="P22" s="23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29"/>
      <c r="P23" s="23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29"/>
      <c r="P24" s="23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29"/>
      <c r="P25" s="23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 ht="12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29"/>
      <c r="P26" s="23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 ht="12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29"/>
      <c r="P27" s="23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 ht="12">
      <c r="A28" s="175" t="s">
        <v>124</v>
      </c>
      <c r="B28" s="161"/>
      <c r="C28" s="161"/>
      <c r="D28" s="162"/>
      <c r="E28" s="226" t="s">
        <v>125</v>
      </c>
      <c r="F28" s="227"/>
      <c r="G28" s="228"/>
      <c r="H28" s="226" t="s">
        <v>126</v>
      </c>
      <c r="I28" s="227"/>
      <c r="J28" s="228"/>
      <c r="K28" s="226" t="s">
        <v>127</v>
      </c>
      <c r="L28" s="227"/>
      <c r="M28" s="227"/>
      <c r="N28" s="228"/>
      <c r="O28" s="229"/>
      <c r="P28" s="23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 ht="12">
      <c r="A29" s="157"/>
      <c r="B29" s="158"/>
      <c r="C29" s="158"/>
      <c r="D29" s="159"/>
      <c r="E29" s="236"/>
      <c r="F29" s="237"/>
      <c r="G29" s="238"/>
      <c r="H29" s="239">
        <f>R10-K10</f>
        <v>4.1666666666666741E-2</v>
      </c>
      <c r="I29" s="240"/>
      <c r="J29" s="131"/>
      <c r="K29" s="241">
        <f>E29*H29+AA10</f>
        <v>0</v>
      </c>
      <c r="L29" s="242"/>
      <c r="M29" s="242"/>
      <c r="N29" s="243"/>
      <c r="O29" s="229"/>
      <c r="P29" s="23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0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0</v>
      </c>
      <c r="AT29" s="195"/>
      <c r="AU29" s="195"/>
      <c r="AV29" s="196"/>
      <c r="BS29" s="95"/>
    </row>
    <row r="30" spans="1:92" s="37" customFormat="1" ht="12.75" thickBot="1">
      <c r="A30" s="175" t="s">
        <v>132</v>
      </c>
      <c r="B30" s="161"/>
      <c r="C30" s="161"/>
      <c r="D30" s="162"/>
      <c r="E30" s="227" t="s">
        <v>133</v>
      </c>
      <c r="F30" s="227"/>
      <c r="G30" s="228"/>
      <c r="H30" s="227" t="s">
        <v>134</v>
      </c>
      <c r="I30" s="227"/>
      <c r="J30" s="228"/>
      <c r="K30" s="226" t="s">
        <v>90</v>
      </c>
      <c r="L30" s="227"/>
      <c r="M30" s="227"/>
      <c r="N30" s="228"/>
      <c r="O30" s="231"/>
      <c r="P30" s="23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3">
        <f t="shared" si="4"/>
        <v>0</v>
      </c>
      <c r="Z30" s="234"/>
      <c r="AA30" s="234"/>
      <c r="AB30" s="235"/>
      <c r="AC30" s="233">
        <f t="shared" si="0"/>
        <v>0</v>
      </c>
      <c r="AD30" s="234"/>
      <c r="AE30" s="234"/>
      <c r="AF30" s="235"/>
      <c r="AG30" s="233">
        <f t="shared" si="1"/>
        <v>0</v>
      </c>
      <c r="AH30" s="234"/>
      <c r="AI30" s="234"/>
      <c r="AJ30" s="235"/>
      <c r="AK30" s="233">
        <f t="shared" si="2"/>
        <v>0</v>
      </c>
      <c r="AL30" s="234"/>
      <c r="AM30" s="234"/>
      <c r="AN30" s="235"/>
      <c r="AO30" s="233">
        <f t="shared" si="3"/>
        <v>0</v>
      </c>
      <c r="AP30" s="234"/>
      <c r="AQ30" s="234"/>
      <c r="AR30" s="235"/>
      <c r="AS30" s="233">
        <f t="shared" si="5"/>
        <v>0</v>
      </c>
      <c r="AT30" s="234"/>
      <c r="AU30" s="234"/>
      <c r="AV30" s="235"/>
      <c r="BS30" s="95"/>
    </row>
    <row r="31" spans="1:92" s="37" customFormat="1" ht="12.75" thickTop="1">
      <c r="A31" s="157"/>
      <c r="B31" s="158"/>
      <c r="C31" s="158"/>
      <c r="D31" s="159"/>
      <c r="E31" s="249">
        <f>SUM(Y31:AF31)</f>
        <v>2</v>
      </c>
      <c r="F31" s="249"/>
      <c r="G31" s="250"/>
      <c r="H31" s="249">
        <f>SUM(AG31:AR31)</f>
        <v>0</v>
      </c>
      <c r="I31" s="249"/>
      <c r="J31" s="250"/>
      <c r="K31" s="251">
        <f>AS31</f>
        <v>2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194">
        <f>SUM(Y21:AB30)</f>
        <v>2</v>
      </c>
      <c r="Z31" s="195"/>
      <c r="AA31" s="195"/>
      <c r="AB31" s="196"/>
      <c r="AC31" s="194">
        <f>SUM(AC21:AF30)</f>
        <v>0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0</v>
      </c>
      <c r="AP31" s="195"/>
      <c r="AQ31" s="195"/>
      <c r="AR31" s="196"/>
      <c r="AS31" s="194">
        <f>SUM(AS21:AV30)</f>
        <v>2</v>
      </c>
      <c r="AT31" s="195"/>
      <c r="AU31" s="195"/>
      <c r="AV31" s="196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4" t="s">
        <v>137</v>
      </c>
      <c r="B33" s="245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46"/>
      <c r="N33" s="204" t="s">
        <v>89</v>
      </c>
      <c r="O33" s="247"/>
      <c r="P33" s="208" t="s">
        <v>141</v>
      </c>
      <c r="Q33" s="247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48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30">
        <f>IF(ISBLANK(C34),"",MAX($A$33:$A33)+1)</f>
        <v>1</v>
      </c>
      <c r="B34" s="131"/>
      <c r="C34" s="132" t="s">
        <v>165</v>
      </c>
      <c r="D34" s="111"/>
      <c r="E34" s="111"/>
      <c r="F34" s="112"/>
      <c r="G34" s="133" t="s">
        <v>157</v>
      </c>
      <c r="H34" s="134"/>
      <c r="I34" s="135"/>
      <c r="J34" s="136" t="s">
        <v>36</v>
      </c>
      <c r="K34" s="137"/>
      <c r="L34" s="137"/>
      <c r="M34" s="138"/>
      <c r="N34" s="133">
        <v>1</v>
      </c>
      <c r="O34" s="135"/>
      <c r="P34" s="133" t="s">
        <v>158</v>
      </c>
      <c r="Q34" s="135"/>
      <c r="R34" s="115"/>
      <c r="S34" s="116"/>
      <c r="T34" s="110" t="s">
        <v>164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162</v>
      </c>
      <c r="AL34" s="123"/>
      <c r="AM34" s="124"/>
      <c r="AN34" s="125"/>
      <c r="AO34" s="124" t="s">
        <v>159</v>
      </c>
      <c r="AP34" s="125"/>
      <c r="AQ34" s="126"/>
      <c r="AR34" s="127"/>
      <c r="AS34" s="127"/>
      <c r="AT34" s="128"/>
      <c r="AU34" s="124"/>
      <c r="AV34" s="129"/>
      <c r="AW34" s="129"/>
      <c r="AX34" s="125"/>
      <c r="AY34" s="110" t="s">
        <v>167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30">
        <f>IF(ISBLANK(C35),"",MAX($A$33:$B34)+1)</f>
        <v>2</v>
      </c>
      <c r="B35" s="131"/>
      <c r="C35" s="132" t="s">
        <v>165</v>
      </c>
      <c r="D35" s="111"/>
      <c r="E35" s="111"/>
      <c r="F35" s="112"/>
      <c r="G35" s="133" t="s">
        <v>157</v>
      </c>
      <c r="H35" s="134"/>
      <c r="I35" s="135"/>
      <c r="J35" s="136" t="s">
        <v>36</v>
      </c>
      <c r="K35" s="137"/>
      <c r="L35" s="137"/>
      <c r="M35" s="138"/>
      <c r="N35" s="133">
        <v>1</v>
      </c>
      <c r="O35" s="135"/>
      <c r="P35" s="133" t="s">
        <v>158</v>
      </c>
      <c r="Q35" s="135"/>
      <c r="R35" s="115"/>
      <c r="S35" s="116"/>
      <c r="T35" s="110" t="s">
        <v>166</v>
      </c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 t="s">
        <v>162</v>
      </c>
      <c r="AL35" s="123"/>
      <c r="AM35" s="124"/>
      <c r="AN35" s="125"/>
      <c r="AO35" s="124" t="s">
        <v>159</v>
      </c>
      <c r="AP35" s="125"/>
      <c r="AQ35" s="126"/>
      <c r="AR35" s="127"/>
      <c r="AS35" s="127"/>
      <c r="AT35" s="128"/>
      <c r="AU35" s="124"/>
      <c r="AV35" s="129"/>
      <c r="AW35" s="129"/>
      <c r="AX35" s="125"/>
      <c r="AY35" s="110" t="s">
        <v>168</v>
      </c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30" t="str">
        <f>IF(ISBLANK(C36),"",MAX($A$33:$B35)+1)</f>
        <v/>
      </c>
      <c r="B36" s="131"/>
      <c r="C36" s="132"/>
      <c r="D36" s="111"/>
      <c r="E36" s="111"/>
      <c r="F36" s="112"/>
      <c r="G36" s="133"/>
      <c r="H36" s="134"/>
      <c r="I36" s="135"/>
      <c r="J36" s="136"/>
      <c r="K36" s="137"/>
      <c r="L36" s="137"/>
      <c r="M36" s="138"/>
      <c r="N36" s="133"/>
      <c r="O36" s="135"/>
      <c r="P36" s="133"/>
      <c r="Q36" s="135"/>
      <c r="R36" s="115"/>
      <c r="S36" s="116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111"/>
      <c r="E37" s="111"/>
      <c r="F37" s="112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白石 一郎</cp:lastModifiedBy>
  <dcterms:created xsi:type="dcterms:W3CDTF">2019-08-15T02:40:36Z</dcterms:created>
  <dcterms:modified xsi:type="dcterms:W3CDTF">2020-08-19T02:42:31Z</dcterms:modified>
</cp:coreProperties>
</file>