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ligregory/Desktop/Cornell/Thesis/GitHub/"/>
    </mc:Choice>
  </mc:AlternateContent>
  <xr:revisionPtr revIDLastSave="0" documentId="13_ncr:1_{83404AB7-91C4-724D-B59F-DD14EF24A66B}" xr6:coauthVersionLast="47" xr6:coauthVersionMax="47" xr10:uidLastSave="{00000000-0000-0000-0000-000000000000}"/>
  <bookViews>
    <workbookView xWindow="0" yWindow="500" windowWidth="20940" windowHeight="16160" xr2:uid="{55E1E4E0-7A1F-D546-BD82-805FD7AA8EA0}"/>
  </bookViews>
  <sheets>
    <sheet name="indices" sheetId="4" r:id="rId1"/>
    <sheet name="wild" sheetId="1" r:id="rId2"/>
    <sheet name="hatchery" sheetId="3" r:id="rId3"/>
    <sheet name="aq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D25" i="4"/>
  <c r="D28" i="4"/>
  <c r="D32" i="4"/>
  <c r="C24" i="4"/>
  <c r="C32" i="4"/>
  <c r="D7" i="4"/>
  <c r="D8" i="4"/>
  <c r="D11" i="4"/>
  <c r="D15" i="4"/>
  <c r="C7" i="4"/>
  <c r="C15" i="4"/>
  <c r="F28" i="3"/>
  <c r="F4" i="3"/>
  <c r="G7" i="3"/>
  <c r="L3" i="3" s="1"/>
  <c r="D23" i="4" s="1"/>
  <c r="F8" i="3"/>
  <c r="F9" i="3"/>
  <c r="F10" i="3"/>
  <c r="G11" i="3"/>
  <c r="G15" i="3"/>
  <c r="G19" i="3"/>
  <c r="F22" i="3"/>
  <c r="F23" i="3"/>
  <c r="G23" i="3" s="1"/>
  <c r="F24" i="3"/>
  <c r="G27" i="3"/>
  <c r="L7" i="3" s="1"/>
  <c r="D27" i="4" s="1"/>
  <c r="F29" i="3"/>
  <c r="G31" i="3"/>
  <c r="G35" i="3"/>
  <c r="F38" i="3"/>
  <c r="F39" i="3"/>
  <c r="G39" i="3" s="1"/>
  <c r="F40" i="3"/>
  <c r="F43" i="3"/>
  <c r="G43" i="3" s="1"/>
  <c r="F44" i="3"/>
  <c r="F45" i="3"/>
  <c r="G47" i="3"/>
  <c r="L11" i="3" s="1"/>
  <c r="D31" i="4" s="1"/>
  <c r="F48" i="3"/>
  <c r="F49" i="3"/>
  <c r="F50" i="3"/>
  <c r="G51" i="3"/>
  <c r="G55" i="3"/>
  <c r="F58" i="3"/>
  <c r="F59" i="3"/>
  <c r="G59" i="3" s="1"/>
  <c r="F60" i="3"/>
  <c r="F61" i="3"/>
  <c r="F2" i="3"/>
  <c r="G61" i="3"/>
  <c r="G60" i="3"/>
  <c r="G58" i="3"/>
  <c r="G57" i="3"/>
  <c r="K13" i="3" s="1"/>
  <c r="D16" i="4" s="1"/>
  <c r="G56" i="3"/>
  <c r="G54" i="3"/>
  <c r="G53" i="3"/>
  <c r="G52" i="3"/>
  <c r="G50" i="3"/>
  <c r="G49" i="3"/>
  <c r="G48" i="3"/>
  <c r="G46" i="3"/>
  <c r="G45" i="3"/>
  <c r="G44" i="3"/>
  <c r="G42" i="3"/>
  <c r="L10" i="3" s="1"/>
  <c r="D30" i="4" s="1"/>
  <c r="G41" i="3"/>
  <c r="G40" i="3"/>
  <c r="G38" i="3"/>
  <c r="G37" i="3"/>
  <c r="L9" i="3" s="1"/>
  <c r="D29" i="4" s="1"/>
  <c r="G36" i="3"/>
  <c r="G34" i="3"/>
  <c r="G33" i="3"/>
  <c r="G32" i="3"/>
  <c r="G30" i="3"/>
  <c r="G29" i="3"/>
  <c r="G28" i="3"/>
  <c r="G26" i="3"/>
  <c r="G25" i="3"/>
  <c r="G24" i="3"/>
  <c r="G22" i="3"/>
  <c r="L6" i="3" s="1"/>
  <c r="D26" i="4" s="1"/>
  <c r="G21" i="3"/>
  <c r="G20" i="3"/>
  <c r="G18" i="3"/>
  <c r="G17" i="3"/>
  <c r="G16" i="3"/>
  <c r="G14" i="3"/>
  <c r="G13" i="3"/>
  <c r="G12" i="3"/>
  <c r="G10" i="3"/>
  <c r="G9" i="3"/>
  <c r="G8" i="3"/>
  <c r="G6" i="3"/>
  <c r="G5" i="3"/>
  <c r="G4" i="3"/>
  <c r="G3" i="3"/>
  <c r="F3" i="3"/>
  <c r="G2" i="3"/>
  <c r="K2" i="3" s="1"/>
  <c r="D5" i="4" s="1"/>
  <c r="F4" i="2"/>
  <c r="F7" i="2"/>
  <c r="G7" i="2" s="1"/>
  <c r="L3" i="2" s="1"/>
  <c r="E23" i="4" s="1"/>
  <c r="F8" i="2"/>
  <c r="F9" i="2"/>
  <c r="G11" i="2"/>
  <c r="F12" i="2"/>
  <c r="F13" i="2"/>
  <c r="F14" i="2"/>
  <c r="F15" i="2"/>
  <c r="G15" i="2" s="1"/>
  <c r="F17" i="2"/>
  <c r="F18" i="2"/>
  <c r="F19" i="2"/>
  <c r="G19" i="2" s="1"/>
  <c r="F20" i="2"/>
  <c r="F22" i="2"/>
  <c r="F23" i="2"/>
  <c r="G23" i="2" s="1"/>
  <c r="F24" i="2"/>
  <c r="F27" i="2"/>
  <c r="G27" i="2" s="1"/>
  <c r="L7" i="2" s="1"/>
  <c r="E27" i="4" s="1"/>
  <c r="F28" i="2"/>
  <c r="F29" i="2"/>
  <c r="F30" i="2"/>
  <c r="G31" i="2"/>
  <c r="F32" i="2"/>
  <c r="F33" i="2"/>
  <c r="G33" i="2" s="1"/>
  <c r="F34" i="2"/>
  <c r="F35" i="2"/>
  <c r="G35" i="2" s="1"/>
  <c r="F36" i="2"/>
  <c r="F38" i="2"/>
  <c r="G38" i="2" s="1"/>
  <c r="F39" i="2"/>
  <c r="G39" i="2" s="1"/>
  <c r="F40" i="2"/>
  <c r="F41" i="2"/>
  <c r="F43" i="2"/>
  <c r="G43" i="2" s="1"/>
  <c r="F44" i="2"/>
  <c r="F45" i="2"/>
  <c r="F46" i="2"/>
  <c r="G47" i="2"/>
  <c r="F48" i="2"/>
  <c r="F49" i="2"/>
  <c r="F50" i="2"/>
  <c r="F51" i="2"/>
  <c r="G51" i="2" s="1"/>
  <c r="F54" i="2"/>
  <c r="F55" i="2"/>
  <c r="G55" i="2" s="1"/>
  <c r="F56" i="2"/>
  <c r="F57" i="2"/>
  <c r="G57" i="2" s="1"/>
  <c r="L13" i="2" s="1"/>
  <c r="E33" i="4" s="1"/>
  <c r="G59" i="2"/>
  <c r="F60" i="2"/>
  <c r="F61" i="2"/>
  <c r="G61" i="2"/>
  <c r="G60" i="2"/>
  <c r="G58" i="2"/>
  <c r="G56" i="2"/>
  <c r="K12" i="2" s="1"/>
  <c r="E15" i="4" s="1"/>
  <c r="G54" i="2"/>
  <c r="G53" i="2"/>
  <c r="G52" i="2"/>
  <c r="L12" i="2" s="1"/>
  <c r="E32" i="4" s="1"/>
  <c r="G50" i="2"/>
  <c r="G49" i="2"/>
  <c r="G48" i="2"/>
  <c r="G46" i="2"/>
  <c r="G45" i="2"/>
  <c r="G44" i="2"/>
  <c r="G42" i="2"/>
  <c r="L10" i="2" s="1"/>
  <c r="E30" i="4" s="1"/>
  <c r="G41" i="2"/>
  <c r="G40" i="2"/>
  <c r="G37" i="2"/>
  <c r="G36" i="2"/>
  <c r="G34" i="2"/>
  <c r="G32" i="2"/>
  <c r="G30" i="2"/>
  <c r="G29" i="2"/>
  <c r="G28" i="2"/>
  <c r="G26" i="2"/>
  <c r="G25" i="2"/>
  <c r="G24" i="2"/>
  <c r="G22" i="2"/>
  <c r="L6" i="2" s="1"/>
  <c r="E26" i="4" s="1"/>
  <c r="G21" i="2"/>
  <c r="G20" i="2"/>
  <c r="G18" i="2"/>
  <c r="G17" i="2"/>
  <c r="L5" i="2" s="1"/>
  <c r="E25" i="4" s="1"/>
  <c r="G16" i="2"/>
  <c r="G14" i="2"/>
  <c r="G13" i="2"/>
  <c r="G12" i="2"/>
  <c r="K4" i="2" s="1"/>
  <c r="E7" i="4" s="1"/>
  <c r="G10" i="2"/>
  <c r="G9" i="2"/>
  <c r="G8" i="2"/>
  <c r="G6" i="2"/>
  <c r="G5" i="2"/>
  <c r="G4" i="2"/>
  <c r="F3" i="2"/>
  <c r="G3" i="2" s="1"/>
  <c r="G2" i="2"/>
  <c r="L2" i="2" s="1"/>
  <c r="E22" i="4" s="1"/>
  <c r="F2" i="1"/>
  <c r="G2" i="1" s="1"/>
  <c r="F3" i="1"/>
  <c r="G3" i="1" s="1"/>
  <c r="F4" i="1"/>
  <c r="G4" i="1" s="1"/>
  <c r="F7" i="1"/>
  <c r="F8" i="1"/>
  <c r="G8" i="1" s="1"/>
  <c r="F9" i="1"/>
  <c r="G9" i="1" s="1"/>
  <c r="F10" i="1"/>
  <c r="G10" i="1" s="1"/>
  <c r="F17" i="1"/>
  <c r="G17" i="1" s="1"/>
  <c r="L5" i="1" s="1"/>
  <c r="C25" i="4" s="1"/>
  <c r="F18" i="1"/>
  <c r="G18" i="1" s="1"/>
  <c r="F23" i="1"/>
  <c r="G23" i="1" s="1"/>
  <c r="F24" i="1"/>
  <c r="F27" i="1"/>
  <c r="G27" i="1" s="1"/>
  <c r="L7" i="1" s="1"/>
  <c r="C27" i="4" s="1"/>
  <c r="F28" i="1"/>
  <c r="G28" i="1" s="1"/>
  <c r="F29" i="1"/>
  <c r="G29" i="1" s="1"/>
  <c r="F34" i="1"/>
  <c r="F36" i="1"/>
  <c r="F37" i="1"/>
  <c r="G37" i="1" s="1"/>
  <c r="L9" i="1" s="1"/>
  <c r="C29" i="4" s="1"/>
  <c r="F38" i="1"/>
  <c r="G38" i="1" s="1"/>
  <c r="F39" i="1"/>
  <c r="G39" i="1" s="1"/>
  <c r="F40" i="1"/>
  <c r="G40" i="1" s="1"/>
  <c r="F43" i="1"/>
  <c r="G43" i="1" s="1"/>
  <c r="F44" i="1"/>
  <c r="G44" i="1" s="1"/>
  <c r="F45" i="1"/>
  <c r="G45" i="1" s="1"/>
  <c r="F48" i="1"/>
  <c r="G48" i="1" s="1"/>
  <c r="F49" i="1"/>
  <c r="G49" i="1" s="1"/>
  <c r="F50" i="1"/>
  <c r="G50" i="1" s="1"/>
  <c r="F59" i="1"/>
  <c r="G59" i="1" s="1"/>
  <c r="F60" i="1"/>
  <c r="G60" i="1" s="1"/>
  <c r="G30" i="1"/>
  <c r="G33" i="1"/>
  <c r="G34" i="1"/>
  <c r="G41" i="1"/>
  <c r="G42" i="1"/>
  <c r="L10" i="1" s="1"/>
  <c r="C30" i="4" s="1"/>
  <c r="G46" i="1"/>
  <c r="G53" i="1"/>
  <c r="G54" i="1"/>
  <c r="G57" i="1"/>
  <c r="L13" i="1" s="1"/>
  <c r="C33" i="4" s="1"/>
  <c r="G58" i="1"/>
  <c r="G61" i="1"/>
  <c r="G5" i="1"/>
  <c r="G6" i="1"/>
  <c r="G7" i="1"/>
  <c r="L3" i="1" s="1"/>
  <c r="C23" i="4" s="1"/>
  <c r="G11" i="1"/>
  <c r="G12" i="1"/>
  <c r="G13" i="1"/>
  <c r="G14" i="1"/>
  <c r="G15" i="1"/>
  <c r="G16" i="1"/>
  <c r="G19" i="1"/>
  <c r="G20" i="1"/>
  <c r="G21" i="1"/>
  <c r="G22" i="1"/>
  <c r="L6" i="1" s="1"/>
  <c r="C26" i="4" s="1"/>
  <c r="G24" i="1"/>
  <c r="G25" i="1"/>
  <c r="G26" i="1"/>
  <c r="G31" i="1"/>
  <c r="G32" i="1"/>
  <c r="K8" i="1" s="1"/>
  <c r="C11" i="4" s="1"/>
  <c r="G35" i="1"/>
  <c r="G36" i="1"/>
  <c r="G47" i="1"/>
  <c r="G51" i="1"/>
  <c r="G52" i="1"/>
  <c r="G55" i="1"/>
  <c r="G56" i="1"/>
  <c r="L2" i="1" l="1"/>
  <c r="C22" i="4" s="1"/>
  <c r="L8" i="2"/>
  <c r="E28" i="4" s="1"/>
  <c r="K11" i="2"/>
  <c r="E14" i="4" s="1"/>
  <c r="L2" i="3"/>
  <c r="D22" i="4" s="1"/>
  <c r="K11" i="1"/>
  <c r="C14" i="4" s="1"/>
  <c r="L11" i="1"/>
  <c r="C31" i="4" s="1"/>
  <c r="L11" i="2"/>
  <c r="E31" i="4" s="1"/>
  <c r="K10" i="2"/>
  <c r="E13" i="4" s="1"/>
  <c r="L8" i="1"/>
  <c r="C28" i="4" s="1"/>
  <c r="L4" i="2"/>
  <c r="E24" i="4" s="1"/>
  <c r="K2" i="1"/>
  <c r="C5" i="4" s="1"/>
  <c r="K9" i="2"/>
  <c r="E12" i="4" s="1"/>
  <c r="L13" i="3"/>
  <c r="D33" i="4" s="1"/>
  <c r="L9" i="2"/>
  <c r="E29" i="4" s="1"/>
  <c r="K9" i="1"/>
  <c r="C12" i="4" s="1"/>
  <c r="K6" i="1"/>
  <c r="C9" i="4" s="1"/>
  <c r="K3" i="1"/>
  <c r="C6" i="4" s="1"/>
  <c r="K10" i="1"/>
  <c r="C13" i="4" s="1"/>
  <c r="K13" i="1"/>
  <c r="C16" i="4" s="1"/>
  <c r="K5" i="1"/>
  <c r="C8" i="4" s="1"/>
  <c r="K7" i="1"/>
  <c r="C10" i="4" s="1"/>
  <c r="K7" i="3"/>
  <c r="D10" i="4" s="1"/>
  <c r="K3" i="3"/>
  <c r="D6" i="4" s="1"/>
  <c r="K9" i="3"/>
  <c r="D12" i="4" s="1"/>
  <c r="K10" i="3"/>
  <c r="D13" i="4" s="1"/>
  <c r="K11" i="3"/>
  <c r="D14" i="4" s="1"/>
  <c r="K6" i="3"/>
  <c r="D9" i="4" s="1"/>
  <c r="K13" i="2"/>
  <c r="E16" i="4" s="1"/>
  <c r="K2" i="2"/>
  <c r="E5" i="4" s="1"/>
  <c r="K5" i="2"/>
  <c r="E8" i="4" s="1"/>
  <c r="K8" i="2"/>
  <c r="E11" i="4" s="1"/>
  <c r="K3" i="2"/>
  <c r="E6" i="4" s="1"/>
  <c r="K6" i="2"/>
  <c r="E9" i="4" s="1"/>
  <c r="K7" i="2"/>
  <c r="E10" i="4" s="1"/>
</calcChain>
</file>

<file path=xl/sharedStrings.xml><?xml version="1.0" encoding="utf-8"?>
<sst xmlns="http://schemas.openxmlformats.org/spreadsheetml/2006/main" count="851" uniqueCount="40">
  <si>
    <t>Development Stage</t>
  </si>
  <si>
    <t>Proportion</t>
  </si>
  <si>
    <t>Location</t>
  </si>
  <si>
    <t>Date</t>
  </si>
  <si>
    <t>Strain</t>
  </si>
  <si>
    <t>early active</t>
  </si>
  <si>
    <t>HH</t>
  </si>
  <si>
    <t>June 15-21</t>
  </si>
  <si>
    <t>Wild</t>
  </si>
  <si>
    <t>late active</t>
  </si>
  <si>
    <t>mature</t>
  </si>
  <si>
    <t>spawning</t>
  </si>
  <si>
    <t>reabsorbing</t>
  </si>
  <si>
    <t>SB</t>
  </si>
  <si>
    <t>RED</t>
  </si>
  <si>
    <t>PGB</t>
  </si>
  <si>
    <t>July 8-13</t>
  </si>
  <si>
    <t>Aug 8-13</t>
  </si>
  <si>
    <t>Hatchery</t>
  </si>
  <si>
    <t>Aquaculture</t>
  </si>
  <si>
    <t>EVENNESS</t>
  </si>
  <si>
    <t>June</t>
  </si>
  <si>
    <t>July</t>
  </si>
  <si>
    <t>Aug</t>
  </si>
  <si>
    <t>ln(pi)</t>
  </si>
  <si>
    <t>pi*ln(pi)</t>
  </si>
  <si>
    <t>-</t>
  </si>
  <si>
    <t>aq</t>
  </si>
  <si>
    <t>hatchery</t>
  </si>
  <si>
    <t>WILD</t>
  </si>
  <si>
    <t>evenness</t>
  </si>
  <si>
    <t>diversity</t>
  </si>
  <si>
    <t>EVENESS</t>
  </si>
  <si>
    <t>DIVERSITY</t>
  </si>
  <si>
    <t>Shannon's Evennes Index</t>
  </si>
  <si>
    <t>0-1</t>
  </si>
  <si>
    <t>bigger number, more even</t>
  </si>
  <si>
    <t>bigger number, more diverse</t>
  </si>
  <si>
    <t>Shannon's Diversity Index</t>
  </si>
  <si>
    <t>Evenness ;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</si>
</sst>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533399</xdr:colOff>
      <xdr:row>1</xdr:row>
      <xdr:rowOff>193673</xdr:rowOff>
    </xdr:from>
    <xdr:to>
      <xdr:col>18</xdr:col>
      <xdr:colOff>770000</xdr:colOff>
      <xdr:row>39</xdr:row>
      <xdr:rowOff>79375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D0C4AD-01E9-A149-9E97-D8FF0781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0899" y="400048"/>
          <a:ext cx="10968101" cy="7727952"/>
        </a:xfrm>
        <a:prstGeom prst="rect">
          <a:avLst/>
        </a:prstGeom>
      </xdr:spPr>
    </xdr:pic>
    <xdr:clientData/>
  </xdr:twoCellAnchor>
  <xdr:twoCellAnchor>
    <xdr:from>
      <xdr:col>8</xdr:col>
      <xdr:colOff>288925</xdr:colOff>
      <xdr:row>7</xdr:row>
      <xdr:rowOff>41275</xdr:rowOff>
    </xdr:from>
    <xdr:to>
      <xdr:col>9</xdr:col>
      <xdr:colOff>657225</xdr:colOff>
      <xdr:row>16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1B891B-7CF8-0349-9DB6-8D03F9CC23AB}"/>
            </a:ext>
          </a:extLst>
        </xdr:cNvPr>
        <xdr:cNvSpPr txBox="1"/>
      </xdr:nvSpPr>
      <xdr:spPr>
        <a:xfrm>
          <a:off x="6892925" y="1485900"/>
          <a:ext cx="1193800" cy="1958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0.57 ;</a:t>
          </a:r>
          <a:r>
            <a:rPr lang="en-US" sz="1300" baseline="0"/>
            <a:t> 0.91</a:t>
          </a:r>
        </a:p>
        <a:p>
          <a:endParaRPr lang="en-US" sz="1300" baseline="0"/>
        </a:p>
        <a:p>
          <a:r>
            <a:rPr lang="en-US" sz="1300" baseline="0"/>
            <a:t>0.58 ; 0.94</a:t>
          </a:r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0.42 ; 0.69</a:t>
          </a:r>
        </a:p>
      </xdr:txBody>
    </xdr:sp>
    <xdr:clientData/>
  </xdr:twoCellAnchor>
  <xdr:twoCellAnchor>
    <xdr:from>
      <xdr:col>8</xdr:col>
      <xdr:colOff>219075</xdr:colOff>
      <xdr:row>15</xdr:row>
      <xdr:rowOff>22225</xdr:rowOff>
    </xdr:from>
    <xdr:to>
      <xdr:col>9</xdr:col>
      <xdr:colOff>587375</xdr:colOff>
      <xdr:row>23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835E70-3384-E442-9385-BBB8133AC507}"/>
            </a:ext>
          </a:extLst>
        </xdr:cNvPr>
        <xdr:cNvSpPr txBox="1"/>
      </xdr:nvSpPr>
      <xdr:spPr>
        <a:xfrm>
          <a:off x="6823075" y="3117850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0.35 ;</a:t>
          </a:r>
          <a:r>
            <a:rPr lang="en-US" sz="1300" baseline="0"/>
            <a:t> 0.56</a:t>
          </a:r>
        </a:p>
        <a:p>
          <a:endParaRPr lang="en-US" sz="1300" baseline="0"/>
        </a:p>
        <a:p>
          <a:r>
            <a:rPr lang="en-US" sz="1300" baseline="0"/>
            <a:t>0.62 ; 1.0</a:t>
          </a:r>
        </a:p>
        <a:p>
          <a:endParaRPr lang="en-US" sz="1300" baseline="0"/>
        </a:p>
        <a:p>
          <a:r>
            <a:rPr lang="en-US" sz="1300" baseline="0"/>
            <a:t>0.42 ; 0.67</a:t>
          </a:r>
        </a:p>
        <a:p>
          <a:endParaRPr lang="en-US" sz="1300" baseline="0"/>
        </a:p>
        <a:p>
          <a:r>
            <a:rPr lang="en-US" sz="1300" baseline="0"/>
            <a:t>0.71 ; 1.14</a:t>
          </a:r>
        </a:p>
      </xdr:txBody>
    </xdr:sp>
    <xdr:clientData/>
  </xdr:twoCellAnchor>
  <xdr:twoCellAnchor>
    <xdr:from>
      <xdr:col>8</xdr:col>
      <xdr:colOff>254000</xdr:colOff>
      <xdr:row>23</xdr:row>
      <xdr:rowOff>98425</xdr:rowOff>
    </xdr:from>
    <xdr:to>
      <xdr:col>9</xdr:col>
      <xdr:colOff>622300</xdr:colOff>
      <xdr:row>31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B8F488-0738-3A44-90A0-505AA0411C39}"/>
            </a:ext>
          </a:extLst>
        </xdr:cNvPr>
        <xdr:cNvSpPr txBox="1"/>
      </xdr:nvSpPr>
      <xdr:spPr>
        <a:xfrm>
          <a:off x="6858000" y="4845050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0.54 ;</a:t>
          </a:r>
          <a:r>
            <a:rPr lang="en-US" sz="1300" baseline="0"/>
            <a:t> 0.87</a:t>
          </a:r>
        </a:p>
        <a:p>
          <a:endParaRPr lang="en-US" sz="1300" baseline="0"/>
        </a:p>
        <a:p>
          <a:r>
            <a:rPr lang="en-US" sz="1300" baseline="0"/>
            <a:t>0.44 ; 0.71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0.22 ; 0.35</a:t>
          </a:r>
        </a:p>
      </xdr:txBody>
    </xdr:sp>
    <xdr:clientData/>
  </xdr:twoCellAnchor>
  <xdr:twoCellAnchor>
    <xdr:from>
      <xdr:col>12</xdr:col>
      <xdr:colOff>129488</xdr:colOff>
      <xdr:row>6</xdr:row>
      <xdr:rowOff>196850</xdr:rowOff>
    </xdr:from>
    <xdr:to>
      <xdr:col>13</xdr:col>
      <xdr:colOff>497788</xdr:colOff>
      <xdr:row>14</xdr:row>
      <xdr:rowOff>184150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654B5-BF68-8B44-8D67-C0D9C4951FCF}"/>
            </a:ext>
          </a:extLst>
        </xdr:cNvPr>
        <xdr:cNvSpPr txBox="1"/>
      </xdr:nvSpPr>
      <xdr:spPr>
        <a:xfrm>
          <a:off x="10035488" y="1435100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0.67 ;</a:t>
          </a:r>
          <a:r>
            <a:rPr lang="en-US" sz="1300" baseline="0"/>
            <a:t> 1.07</a:t>
          </a:r>
        </a:p>
        <a:p>
          <a:endParaRPr lang="en-US" sz="1300" baseline="0"/>
        </a:p>
        <a:p>
          <a:r>
            <a:rPr lang="en-US" sz="1300" baseline="0"/>
            <a:t>0.49 ; 0.79</a:t>
          </a:r>
        </a:p>
        <a:p>
          <a:endParaRPr lang="en-US" sz="1300" baseline="0"/>
        </a:p>
      </xdr:txBody>
    </xdr:sp>
    <xdr:clientData/>
  </xdr:twoCellAnchor>
  <xdr:twoCellAnchor>
    <xdr:from>
      <xdr:col>12</xdr:col>
      <xdr:colOff>65988</xdr:colOff>
      <xdr:row>15</xdr:row>
      <xdr:rowOff>25400</xdr:rowOff>
    </xdr:from>
    <xdr:to>
      <xdr:col>13</xdr:col>
      <xdr:colOff>434288</xdr:colOff>
      <xdr:row>23</xdr:row>
      <xdr:rowOff>12700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099ACB7-00F2-4C46-9517-1265DFABB81E}"/>
            </a:ext>
          </a:extLst>
        </xdr:cNvPr>
        <xdr:cNvSpPr txBox="1"/>
      </xdr:nvSpPr>
      <xdr:spPr>
        <a:xfrm>
          <a:off x="9971988" y="3121025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0.55 ;</a:t>
          </a:r>
          <a:r>
            <a:rPr lang="en-US" sz="1300" baseline="0"/>
            <a:t> 0.89</a:t>
          </a:r>
        </a:p>
        <a:p>
          <a:endParaRPr lang="en-US" sz="1300" baseline="0"/>
        </a:p>
        <a:p>
          <a:r>
            <a:rPr lang="en-US" sz="1300" baseline="0"/>
            <a:t>0.26 ; 0.42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0.35 ; 0.55</a:t>
          </a:r>
        </a:p>
      </xdr:txBody>
    </xdr:sp>
    <xdr:clientData/>
  </xdr:twoCellAnchor>
  <xdr:twoCellAnchor>
    <xdr:from>
      <xdr:col>12</xdr:col>
      <xdr:colOff>56463</xdr:colOff>
      <xdr:row>23</xdr:row>
      <xdr:rowOff>82550</xdr:rowOff>
    </xdr:from>
    <xdr:to>
      <xdr:col>13</xdr:col>
      <xdr:colOff>424763</xdr:colOff>
      <xdr:row>31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AD61A35-7861-FB47-8203-AFBCFC942D4F}"/>
            </a:ext>
          </a:extLst>
        </xdr:cNvPr>
        <xdr:cNvSpPr txBox="1"/>
      </xdr:nvSpPr>
      <xdr:spPr>
        <a:xfrm>
          <a:off x="9962463" y="4829175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0.51 ;</a:t>
          </a:r>
          <a:r>
            <a:rPr lang="en-US" sz="1300" baseline="0"/>
            <a:t> 0.82</a:t>
          </a:r>
        </a:p>
        <a:p>
          <a:endParaRPr lang="en-US" sz="1300" baseline="0"/>
        </a:p>
        <a:p>
          <a:r>
            <a:rPr lang="en-US" sz="1300" baseline="0"/>
            <a:t>0.51 ; 0.82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0.67 ; 1.07</a:t>
          </a:r>
        </a:p>
      </xdr:txBody>
    </xdr:sp>
    <xdr:clientData/>
  </xdr:twoCellAnchor>
  <xdr:twoCellAnchor>
    <xdr:from>
      <xdr:col>15</xdr:col>
      <xdr:colOff>659713</xdr:colOff>
      <xdr:row>6</xdr:row>
      <xdr:rowOff>155575</xdr:rowOff>
    </xdr:from>
    <xdr:to>
      <xdr:col>17</xdr:col>
      <xdr:colOff>202513</xdr:colOff>
      <xdr:row>14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4DC3B8-7375-634A-B263-CE5A85EDF4D3}"/>
            </a:ext>
          </a:extLst>
        </xdr:cNvPr>
        <xdr:cNvSpPr txBox="1"/>
      </xdr:nvSpPr>
      <xdr:spPr>
        <a:xfrm>
          <a:off x="13042213" y="1393825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0.43 ;</a:t>
          </a:r>
          <a:r>
            <a:rPr lang="en-US" sz="1300" baseline="0"/>
            <a:t> 0.69</a:t>
          </a:r>
        </a:p>
        <a:p>
          <a:endParaRPr lang="en-US" sz="1300" baseline="0"/>
        </a:p>
        <a:p>
          <a:r>
            <a:rPr lang="en-US" sz="1300" baseline="0"/>
            <a:t>0.43 ; 0.68</a:t>
          </a:r>
        </a:p>
        <a:p>
          <a:endParaRPr lang="en-US" sz="1300" baseline="0"/>
        </a:p>
        <a:p>
          <a:r>
            <a:rPr lang="en-US" sz="1300" baseline="0"/>
            <a:t>0.80 ;  1.28</a:t>
          </a:r>
        </a:p>
        <a:p>
          <a:endParaRPr lang="en-US" sz="1300" baseline="0"/>
        </a:p>
        <a:p>
          <a:r>
            <a:rPr lang="en-US" sz="1300" baseline="0"/>
            <a:t>0.75 ; 1.20</a:t>
          </a:r>
        </a:p>
      </xdr:txBody>
    </xdr:sp>
    <xdr:clientData/>
  </xdr:twoCellAnchor>
  <xdr:twoCellAnchor>
    <xdr:from>
      <xdr:col>15</xdr:col>
      <xdr:colOff>735913</xdr:colOff>
      <xdr:row>15</xdr:row>
      <xdr:rowOff>41275</xdr:rowOff>
    </xdr:from>
    <xdr:to>
      <xdr:col>17</xdr:col>
      <xdr:colOff>278713</xdr:colOff>
      <xdr:row>23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65FF1C7-20CB-6343-AADC-D20BA1D2126F}"/>
            </a:ext>
          </a:extLst>
        </xdr:cNvPr>
        <xdr:cNvSpPr txBox="1"/>
      </xdr:nvSpPr>
      <xdr:spPr>
        <a:xfrm>
          <a:off x="13118413" y="3136900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0.62 ;</a:t>
          </a:r>
          <a:r>
            <a:rPr lang="en-US" sz="1300" baseline="0"/>
            <a:t> 1.0</a:t>
          </a:r>
        </a:p>
        <a:p>
          <a:endParaRPr lang="en-US" sz="1300" baseline="0"/>
        </a:p>
        <a:p>
          <a:r>
            <a:rPr lang="en-US" sz="1300" baseline="0"/>
            <a:t>0.69 ; 1.11</a:t>
          </a:r>
        </a:p>
        <a:p>
          <a:endParaRPr lang="en-US" sz="1300" baseline="0"/>
        </a:p>
        <a:p>
          <a:r>
            <a:rPr lang="en-US" sz="1300" baseline="0"/>
            <a:t>0.92 ;  1.48</a:t>
          </a:r>
        </a:p>
        <a:p>
          <a:endParaRPr lang="en-US" sz="1300" baseline="0"/>
        </a:p>
        <a:p>
          <a:r>
            <a:rPr lang="en-US" sz="1300" baseline="0"/>
            <a:t>0.77 ; 1.23</a:t>
          </a:r>
        </a:p>
      </xdr:txBody>
    </xdr:sp>
    <xdr:clientData/>
  </xdr:twoCellAnchor>
  <xdr:twoCellAnchor>
    <xdr:from>
      <xdr:col>15</xdr:col>
      <xdr:colOff>751788</xdr:colOff>
      <xdr:row>23</xdr:row>
      <xdr:rowOff>127000</xdr:rowOff>
    </xdr:from>
    <xdr:to>
      <xdr:col>17</xdr:col>
      <xdr:colOff>294588</xdr:colOff>
      <xdr:row>31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B47FDD4-844F-CB49-8499-4095AE41FCFB}"/>
            </a:ext>
          </a:extLst>
        </xdr:cNvPr>
        <xdr:cNvSpPr txBox="1"/>
      </xdr:nvSpPr>
      <xdr:spPr>
        <a:xfrm>
          <a:off x="13134288" y="4873625"/>
          <a:ext cx="1193800" cy="163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0.84 ;</a:t>
          </a:r>
          <a:r>
            <a:rPr lang="en-US" sz="1300" baseline="0"/>
            <a:t> 1.35</a:t>
          </a:r>
        </a:p>
        <a:p>
          <a:endParaRPr lang="en-US" sz="1300" baseline="0"/>
        </a:p>
        <a:p>
          <a:r>
            <a:rPr lang="en-US" sz="1300" baseline="0"/>
            <a:t>0.84 ; 1.35</a:t>
          </a:r>
        </a:p>
        <a:p>
          <a:endParaRPr lang="en-US" sz="1300" baseline="0"/>
        </a:p>
        <a:p>
          <a:r>
            <a:rPr lang="en-US" sz="1300" baseline="0"/>
            <a:t>0.27 ;  0.44</a:t>
          </a:r>
        </a:p>
        <a:p>
          <a:endParaRPr lang="en-US" sz="1300" baseline="0"/>
        </a:p>
        <a:p>
          <a:r>
            <a:rPr lang="en-US" sz="1300" baseline="0"/>
            <a:t>0.51 ; 0.82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CDA-E8BB-9647-94A4-ECD954C3524F}">
  <dimension ref="A1:H33"/>
  <sheetViews>
    <sheetView tabSelected="1" zoomScale="80" zoomScaleNormal="80" workbookViewId="0">
      <selection activeCell="E39" sqref="E39"/>
    </sheetView>
  </sheetViews>
  <sheetFormatPr baseColWidth="10" defaultRowHeight="16" x14ac:dyDescent="0.2"/>
  <sheetData>
    <row r="1" spans="1:8" x14ac:dyDescent="0.2">
      <c r="A1" t="s">
        <v>34</v>
      </c>
    </row>
    <row r="2" spans="1:8" x14ac:dyDescent="0.2">
      <c r="A2" t="s">
        <v>35</v>
      </c>
    </row>
    <row r="3" spans="1:8" x14ac:dyDescent="0.2">
      <c r="A3" t="s">
        <v>36</v>
      </c>
      <c r="H3" t="s">
        <v>39</v>
      </c>
    </row>
    <row r="4" spans="1:8" x14ac:dyDescent="0.2">
      <c r="A4" t="s">
        <v>32</v>
      </c>
      <c r="C4" t="s">
        <v>8</v>
      </c>
      <c r="D4" t="s">
        <v>28</v>
      </c>
      <c r="E4" t="s">
        <v>27</v>
      </c>
    </row>
    <row r="5" spans="1:8" x14ac:dyDescent="0.2">
      <c r="A5" s="1" t="s">
        <v>21</v>
      </c>
      <c r="B5" t="s">
        <v>6</v>
      </c>
      <c r="C5">
        <f>wild!K2</f>
        <v>0.56604702336467594</v>
      </c>
      <c r="D5">
        <f>hatchery!K2</f>
        <v>0.66693736556207273</v>
      </c>
      <c r="E5">
        <f>aq!K2</f>
        <v>0.42883647188733098</v>
      </c>
    </row>
    <row r="6" spans="1:8" x14ac:dyDescent="0.2">
      <c r="A6" s="1"/>
      <c r="B6" t="s">
        <v>13</v>
      </c>
      <c r="C6">
        <f>wild!K3</f>
        <v>0.58228767099054202</v>
      </c>
      <c r="D6">
        <f>hatchery!K3</f>
        <v>0.49102109649072379</v>
      </c>
      <c r="E6">
        <f>aq!K3</f>
        <v>0.4269142801324638</v>
      </c>
    </row>
    <row r="7" spans="1:8" x14ac:dyDescent="0.2">
      <c r="A7" s="1"/>
      <c r="B7" t="s">
        <v>14</v>
      </c>
      <c r="C7" t="str">
        <f>wild!K4</f>
        <v>-</v>
      </c>
      <c r="D7" t="str">
        <f>hatchery!K4</f>
        <v>-</v>
      </c>
      <c r="E7">
        <f>aq!K4</f>
        <v>0.79521814165420457</v>
      </c>
    </row>
    <row r="8" spans="1:8" x14ac:dyDescent="0.2">
      <c r="A8" s="1"/>
      <c r="B8" t="s">
        <v>15</v>
      </c>
      <c r="C8">
        <f>wild!K5</f>
        <v>0.42883647188733098</v>
      </c>
      <c r="D8" t="str">
        <f>hatchery!K5</f>
        <v>-</v>
      </c>
      <c r="E8">
        <f>aq!K5</f>
        <v>0.74488695924246162</v>
      </c>
    </row>
    <row r="9" spans="1:8" x14ac:dyDescent="0.2">
      <c r="A9" s="1" t="s">
        <v>22</v>
      </c>
      <c r="B9" t="s">
        <v>6</v>
      </c>
      <c r="C9">
        <f>wild!K6</f>
        <v>0.34939847028229709</v>
      </c>
      <c r="D9">
        <f>hatchery!K6</f>
        <v>0.5515554645300923</v>
      </c>
      <c r="E9">
        <f>aq!K6</f>
        <v>0.6204522236444332</v>
      </c>
    </row>
    <row r="10" spans="1:8" x14ac:dyDescent="0.2">
      <c r="A10" s="1"/>
      <c r="B10" t="s">
        <v>13</v>
      </c>
      <c r="C10">
        <f>wild!K7</f>
        <v>0.6204522236444332</v>
      </c>
      <c r="D10">
        <f>hatchery!K7</f>
        <v>0.26264392340968856</v>
      </c>
      <c r="E10">
        <f>aq!K7</f>
        <v>0.6871280156139884</v>
      </c>
    </row>
    <row r="11" spans="1:8" x14ac:dyDescent="0.2">
      <c r="A11" s="1"/>
      <c r="B11" t="s">
        <v>14</v>
      </c>
      <c r="C11">
        <f>wild!K8</f>
        <v>0.4181656600790517</v>
      </c>
      <c r="D11" t="str">
        <f>hatchery!K8</f>
        <v>-</v>
      </c>
      <c r="E11">
        <f>aq!K8</f>
        <v>0.91690752227288408</v>
      </c>
    </row>
    <row r="12" spans="1:8" x14ac:dyDescent="0.2">
      <c r="A12" s="1"/>
      <c r="B12" t="s">
        <v>15</v>
      </c>
      <c r="C12">
        <f>wild!K9</f>
        <v>0.70876930827824802</v>
      </c>
      <c r="D12">
        <f>hatchery!K9</f>
        <v>0.34586416801872055</v>
      </c>
      <c r="E12">
        <f>aq!K9</f>
        <v>0.76653105319337411</v>
      </c>
    </row>
    <row r="13" spans="1:8" x14ac:dyDescent="0.2">
      <c r="A13" s="1" t="s">
        <v>23</v>
      </c>
      <c r="B13" t="s">
        <v>6</v>
      </c>
      <c r="C13">
        <f>wild!K10</f>
        <v>0.54298485676939179</v>
      </c>
      <c r="D13">
        <f>hatchery!K10</f>
        <v>0.51195464543381242</v>
      </c>
      <c r="E13">
        <f>aq!K10</f>
        <v>0.83579050268112975</v>
      </c>
    </row>
    <row r="14" spans="1:8" x14ac:dyDescent="0.2">
      <c r="A14" s="1"/>
      <c r="B14" t="s">
        <v>13</v>
      </c>
      <c r="C14">
        <f>wild!K11</f>
        <v>0.43991692440506036</v>
      </c>
      <c r="D14">
        <f>hatchery!K11</f>
        <v>0.51195464543381242</v>
      </c>
      <c r="E14">
        <f>aq!K11</f>
        <v>0.83579050268112975</v>
      </c>
    </row>
    <row r="15" spans="1:8" x14ac:dyDescent="0.2">
      <c r="A15" s="1"/>
      <c r="B15" t="s">
        <v>14</v>
      </c>
      <c r="C15" t="str">
        <f>wild!K12</f>
        <v>-</v>
      </c>
      <c r="D15" t="str">
        <f>hatchery!K12</f>
        <v>-</v>
      </c>
      <c r="E15">
        <f>aq!K12</f>
        <v>0.27421025630715135</v>
      </c>
    </row>
    <row r="16" spans="1:8" x14ac:dyDescent="0.2">
      <c r="A16" s="1"/>
      <c r="B16" t="s">
        <v>15</v>
      </c>
      <c r="C16">
        <f>wild!K13</f>
        <v>0.21674156729936364</v>
      </c>
      <c r="D16">
        <f>hatchery!K13</f>
        <v>0.66485777824889536</v>
      </c>
      <c r="E16">
        <f>aq!K13</f>
        <v>0.5118058454743647</v>
      </c>
    </row>
    <row r="18" spans="1:5" x14ac:dyDescent="0.2">
      <c r="A18" t="s">
        <v>38</v>
      </c>
    </row>
    <row r="19" spans="1:5" x14ac:dyDescent="0.2">
      <c r="A19" t="s">
        <v>35</v>
      </c>
    </row>
    <row r="20" spans="1:5" x14ac:dyDescent="0.2">
      <c r="A20" t="s">
        <v>37</v>
      </c>
    </row>
    <row r="21" spans="1:5" x14ac:dyDescent="0.2">
      <c r="A21" t="s">
        <v>33</v>
      </c>
      <c r="C21" t="s">
        <v>8</v>
      </c>
      <c r="D21" t="s">
        <v>28</v>
      </c>
      <c r="E21" t="s">
        <v>27</v>
      </c>
    </row>
    <row r="22" spans="1:5" x14ac:dyDescent="0.2">
      <c r="A22" s="1" t="s">
        <v>21</v>
      </c>
      <c r="B22" t="s">
        <v>6</v>
      </c>
      <c r="C22">
        <f>wild!L2</f>
        <v>0.91101753962358045</v>
      </c>
      <c r="D22">
        <f>hatchery!L2</f>
        <v>1.0733942813545208</v>
      </c>
      <c r="E22">
        <f>aq!L2</f>
        <v>0.69018567608995074</v>
      </c>
    </row>
    <row r="23" spans="1:5" x14ac:dyDescent="0.2">
      <c r="A23" s="1"/>
      <c r="B23" t="s">
        <v>13</v>
      </c>
      <c r="C23">
        <f>wild!L3</f>
        <v>0.9371558536351321</v>
      </c>
      <c r="D23">
        <f>hatchery!L3</f>
        <v>0.79026796849713343</v>
      </c>
      <c r="E23">
        <f>aq!L3</f>
        <v>0.68709202780469925</v>
      </c>
    </row>
    <row r="24" spans="1:5" x14ac:dyDescent="0.2">
      <c r="A24" s="1"/>
      <c r="B24" t="s">
        <v>14</v>
      </c>
      <c r="C24" t="str">
        <f>wild!L4</f>
        <v>-</v>
      </c>
      <c r="D24" t="str">
        <f>hatchery!L4</f>
        <v>-</v>
      </c>
      <c r="E24">
        <f>aq!L4</f>
        <v>1.2798542258336676</v>
      </c>
    </row>
    <row r="25" spans="1:5" x14ac:dyDescent="0.2">
      <c r="A25" s="1"/>
      <c r="B25" t="s">
        <v>15</v>
      </c>
      <c r="C25">
        <f>wild!L5</f>
        <v>0.69018567608995074</v>
      </c>
      <c r="D25" t="str">
        <f>hatchery!L5</f>
        <v>-</v>
      </c>
      <c r="E25">
        <f>aq!L5</f>
        <v>1.1988493126825721</v>
      </c>
    </row>
    <row r="26" spans="1:5" x14ac:dyDescent="0.2">
      <c r="A26" s="1" t="s">
        <v>22</v>
      </c>
      <c r="B26" t="s">
        <v>6</v>
      </c>
      <c r="C26">
        <f>wild!L6</f>
        <v>0.56233514461880829</v>
      </c>
      <c r="D26">
        <f>hatchery!L6</f>
        <v>0.88769427542493218</v>
      </c>
      <c r="E26">
        <f>aq!L6</f>
        <v>0.99857933158739209</v>
      </c>
    </row>
    <row r="27" spans="1:5" x14ac:dyDescent="0.2">
      <c r="A27" s="1"/>
      <c r="B27" t="s">
        <v>13</v>
      </c>
      <c r="C27">
        <f>wild!L7</f>
        <v>0.99857933158739209</v>
      </c>
      <c r="D27">
        <f>hatchery!L7</f>
        <v>0.42270908780599087</v>
      </c>
      <c r="E27">
        <f>aq!L7</f>
        <v>1.1058898790247633</v>
      </c>
    </row>
    <row r="28" spans="1:5" x14ac:dyDescent="0.2">
      <c r="A28" s="1"/>
      <c r="B28" t="s">
        <v>14</v>
      </c>
      <c r="C28">
        <f>wild!L8</f>
        <v>0.67301166700925652</v>
      </c>
      <c r="D28" t="str">
        <f>hatchery!L8</f>
        <v>-</v>
      </c>
      <c r="E28">
        <f>aq!L8</f>
        <v>1.4757057285419939</v>
      </c>
    </row>
    <row r="29" spans="1:5" x14ac:dyDescent="0.2">
      <c r="A29" s="1"/>
      <c r="B29" t="s">
        <v>15</v>
      </c>
      <c r="C29">
        <f>wild!L9</f>
        <v>1.1407201959127047</v>
      </c>
      <c r="D29">
        <f>hatchery!L9</f>
        <v>0.55664690456180654</v>
      </c>
      <c r="E29">
        <f>aq!L9</f>
        <v>1.2336841380674564</v>
      </c>
    </row>
    <row r="30" spans="1:5" x14ac:dyDescent="0.2">
      <c r="A30" s="1" t="s">
        <v>23</v>
      </c>
      <c r="B30" t="s">
        <v>6</v>
      </c>
      <c r="C30">
        <f>wild!L10</f>
        <v>0.87390041436225885</v>
      </c>
      <c r="D30">
        <f>hatchery!L10</f>
        <v>0.82395921580793507</v>
      </c>
      <c r="E30">
        <f>aq!L10</f>
        <v>1.3451529218673648</v>
      </c>
    </row>
    <row r="31" spans="1:5" x14ac:dyDescent="0.2">
      <c r="A31" s="1"/>
      <c r="B31" t="s">
        <v>13</v>
      </c>
      <c r="C31">
        <f>wild!L11</f>
        <v>0.70801897645891021</v>
      </c>
      <c r="D31">
        <f>hatchery!L11</f>
        <v>0.82395921580793507</v>
      </c>
      <c r="E31">
        <f>aq!L11</f>
        <v>1.3451529218673648</v>
      </c>
    </row>
    <row r="32" spans="1:5" x14ac:dyDescent="0.2">
      <c r="A32" s="1"/>
      <c r="B32" t="s">
        <v>14</v>
      </c>
      <c r="C32" t="str">
        <f>wild!L12</f>
        <v>-</v>
      </c>
      <c r="D32" t="str">
        <f>hatchery!L12</f>
        <v>-</v>
      </c>
      <c r="E32">
        <f>aq!L12</f>
        <v>0.44132438247900124</v>
      </c>
    </row>
    <row r="33" spans="1:5" x14ac:dyDescent="0.2">
      <c r="A33" s="1"/>
      <c r="B33" t="s">
        <v>15</v>
      </c>
      <c r="C33">
        <f>wild!L13</f>
        <v>0.34883209561198286</v>
      </c>
      <c r="D33">
        <f>hatchery!L13</f>
        <v>1.0700473146904761</v>
      </c>
      <c r="E33">
        <f>aq!L13</f>
        <v>0.8237197315118312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0A61-A7BD-2E4D-AADC-E4B78346C340}">
  <dimension ref="A1:L61"/>
  <sheetViews>
    <sheetView zoomScale="120" zoomScaleNormal="120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I1" t="s">
        <v>29</v>
      </c>
      <c r="K1" t="s">
        <v>30</v>
      </c>
      <c r="L1" t="s">
        <v>31</v>
      </c>
    </row>
    <row r="2" spans="1:12" x14ac:dyDescent="0.2">
      <c r="A2" t="s">
        <v>5</v>
      </c>
      <c r="B2">
        <v>7.6923077000000006E-2</v>
      </c>
      <c r="C2" t="s">
        <v>6</v>
      </c>
      <c r="D2" t="s">
        <v>7</v>
      </c>
      <c r="E2" t="s">
        <v>8</v>
      </c>
      <c r="F2">
        <f>LN(B2)</f>
        <v>-2.5649493564615367</v>
      </c>
      <c r="G2">
        <f>B2*F2</f>
        <v>-0.19730379684819124</v>
      </c>
      <c r="I2" s="1" t="s">
        <v>21</v>
      </c>
      <c r="J2" t="s">
        <v>6</v>
      </c>
      <c r="K2">
        <f>-SUM(G2:G6)/LN(5)</f>
        <v>0.56604702336467594</v>
      </c>
      <c r="L2">
        <f>-SUM(G2:G6)</f>
        <v>0.91101753962358045</v>
      </c>
    </row>
    <row r="3" spans="1:12" x14ac:dyDescent="0.2">
      <c r="A3" t="s">
        <v>9</v>
      </c>
      <c r="B3">
        <v>0.46153846199999998</v>
      </c>
      <c r="C3" t="s">
        <v>6</v>
      </c>
      <c r="D3" t="s">
        <v>7</v>
      </c>
      <c r="E3" t="s">
        <v>8</v>
      </c>
      <c r="F3">
        <f t="shared" ref="F3:F60" si="0">LN(B3)</f>
        <v>-0.77318988723348181</v>
      </c>
      <c r="G3">
        <f t="shared" ref="G3:G61" si="1">B3*F3</f>
        <v>-0.35685687138769462</v>
      </c>
      <c r="I3" s="1"/>
      <c r="J3" t="s">
        <v>13</v>
      </c>
      <c r="K3">
        <f>-SUM(G7:G11)/LN(5)</f>
        <v>0.58228767099054202</v>
      </c>
      <c r="L3">
        <f>-SUM(G7:G11)</f>
        <v>0.9371558536351321</v>
      </c>
    </row>
    <row r="4" spans="1:12" x14ac:dyDescent="0.2">
      <c r="A4" t="s">
        <v>10</v>
      </c>
      <c r="B4">
        <v>0.46153846199999998</v>
      </c>
      <c r="C4" t="s">
        <v>6</v>
      </c>
      <c r="D4" t="s">
        <v>7</v>
      </c>
      <c r="E4" t="s">
        <v>8</v>
      </c>
      <c r="F4">
        <f t="shared" si="0"/>
        <v>-0.77318988723348181</v>
      </c>
      <c r="G4">
        <f t="shared" si="1"/>
        <v>-0.35685687138769462</v>
      </c>
      <c r="I4" s="1"/>
      <c r="J4" t="s">
        <v>14</v>
      </c>
      <c r="K4" t="s">
        <v>26</v>
      </c>
      <c r="L4" t="s">
        <v>26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8</v>
      </c>
      <c r="F5">
        <v>0</v>
      </c>
      <c r="G5">
        <f t="shared" si="1"/>
        <v>0</v>
      </c>
      <c r="I5" s="1"/>
      <c r="J5" t="s">
        <v>15</v>
      </c>
      <c r="K5">
        <f>-SUM(G17:G21)/LN(5)</f>
        <v>0.42883647188733098</v>
      </c>
      <c r="L5">
        <f>-SUM(G17:G21)</f>
        <v>0.69018567608995074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8</v>
      </c>
      <c r="F6">
        <v>0</v>
      </c>
      <c r="G6">
        <f t="shared" si="1"/>
        <v>0</v>
      </c>
      <c r="I6" s="1" t="s">
        <v>22</v>
      </c>
      <c r="J6" t="s">
        <v>6</v>
      </c>
      <c r="K6">
        <f>-SUM(G22:G26)/LN(5)</f>
        <v>0.34939847028229709</v>
      </c>
      <c r="L6">
        <f>-SUM(G22:G26)</f>
        <v>0.56233514461880829</v>
      </c>
    </row>
    <row r="7" spans="1:12" x14ac:dyDescent="0.2">
      <c r="A7" t="s">
        <v>5</v>
      </c>
      <c r="B7">
        <v>7.6923077000000006E-2</v>
      </c>
      <c r="C7" t="s">
        <v>13</v>
      </c>
      <c r="D7" t="s">
        <v>7</v>
      </c>
      <c r="E7" t="s">
        <v>8</v>
      </c>
      <c r="F7">
        <f t="shared" si="0"/>
        <v>-2.5649493564615367</v>
      </c>
      <c r="G7">
        <f t="shared" si="1"/>
        <v>-0.19730379684819124</v>
      </c>
      <c r="I7" s="1"/>
      <c r="J7" t="s">
        <v>13</v>
      </c>
      <c r="K7">
        <f>-SUM(G27:G31)/LN(5)</f>
        <v>0.6204522236444332</v>
      </c>
      <c r="L7">
        <f>-SUM(G27:G31)</f>
        <v>0.99857933158739209</v>
      </c>
    </row>
    <row r="8" spans="1:12" x14ac:dyDescent="0.2">
      <c r="A8" t="s">
        <v>9</v>
      </c>
      <c r="B8">
        <v>7.6923077000000006E-2</v>
      </c>
      <c r="C8" t="s">
        <v>13</v>
      </c>
      <c r="D8" t="s">
        <v>7</v>
      </c>
      <c r="E8" t="s">
        <v>8</v>
      </c>
      <c r="F8">
        <f t="shared" si="0"/>
        <v>-2.5649493564615367</v>
      </c>
      <c r="G8">
        <f t="shared" si="1"/>
        <v>-0.19730379684819124</v>
      </c>
      <c r="I8" s="1"/>
      <c r="J8" t="s">
        <v>14</v>
      </c>
      <c r="K8">
        <f>-SUM(G32:G36)/LN(5)</f>
        <v>0.4181656600790517</v>
      </c>
      <c r="L8">
        <f>-SUM(G32:G36)</f>
        <v>0.67301166700925652</v>
      </c>
    </row>
    <row r="9" spans="1:12" x14ac:dyDescent="0.2">
      <c r="A9" t="s">
        <v>10</v>
      </c>
      <c r="B9">
        <v>0.69230769199999997</v>
      </c>
      <c r="C9" t="s">
        <v>13</v>
      </c>
      <c r="D9" t="s">
        <v>7</v>
      </c>
      <c r="E9" t="s">
        <v>8</v>
      </c>
      <c r="F9">
        <f t="shared" si="0"/>
        <v>-0.36772478056976182</v>
      </c>
      <c r="G9">
        <f t="shared" si="1"/>
        <v>-0.25457869412745826</v>
      </c>
      <c r="I9" s="1"/>
      <c r="J9" t="s">
        <v>15</v>
      </c>
      <c r="K9">
        <f>-SUM(G37:G41)/LN(5)</f>
        <v>0.70876930827824802</v>
      </c>
      <c r="L9">
        <f>-SUM(G37:G41)</f>
        <v>1.1407201959127047</v>
      </c>
    </row>
    <row r="10" spans="1:12" x14ac:dyDescent="0.2">
      <c r="A10" t="s">
        <v>11</v>
      </c>
      <c r="B10">
        <v>0.15384615400000001</v>
      </c>
      <c r="C10" t="s">
        <v>13</v>
      </c>
      <c r="D10" t="s">
        <v>7</v>
      </c>
      <c r="E10" t="s">
        <v>8</v>
      </c>
      <c r="F10">
        <f t="shared" si="0"/>
        <v>-1.8718021759015913</v>
      </c>
      <c r="G10">
        <f t="shared" si="1"/>
        <v>-0.28796956581129129</v>
      </c>
      <c r="I10" s="1" t="s">
        <v>23</v>
      </c>
      <c r="J10" t="s">
        <v>6</v>
      </c>
      <c r="K10">
        <f>-SUM(G42:G46)/LN(5)</f>
        <v>0.54298485676939179</v>
      </c>
      <c r="L10">
        <f>-SUM(G42:G46)</f>
        <v>0.87390041436225885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8</v>
      </c>
      <c r="F11">
        <v>0</v>
      </c>
      <c r="G11">
        <f t="shared" si="1"/>
        <v>0</v>
      </c>
      <c r="I11" s="1"/>
      <c r="J11" t="s">
        <v>13</v>
      </c>
      <c r="K11">
        <f>-SUM(G47:G51)/LN(5)</f>
        <v>0.43991692440506036</v>
      </c>
      <c r="L11">
        <f>-SUM(G47:G51)</f>
        <v>0.70801897645891021</v>
      </c>
    </row>
    <row r="12" spans="1:12" x14ac:dyDescent="0.2">
      <c r="A12" t="s">
        <v>5</v>
      </c>
      <c r="B12">
        <v>0</v>
      </c>
      <c r="C12" t="s">
        <v>14</v>
      </c>
      <c r="D12" t="s">
        <v>7</v>
      </c>
      <c r="E12" t="s">
        <v>8</v>
      </c>
      <c r="F12">
        <v>0</v>
      </c>
      <c r="G12">
        <f t="shared" si="1"/>
        <v>0</v>
      </c>
      <c r="I12" s="1"/>
      <c r="J12" t="s">
        <v>14</v>
      </c>
      <c r="K12" t="s">
        <v>26</v>
      </c>
      <c r="L12" t="s">
        <v>26</v>
      </c>
    </row>
    <row r="13" spans="1:12" x14ac:dyDescent="0.2">
      <c r="A13" t="s">
        <v>9</v>
      </c>
      <c r="B13">
        <v>0</v>
      </c>
      <c r="C13" t="s">
        <v>14</v>
      </c>
      <c r="D13" t="s">
        <v>7</v>
      </c>
      <c r="E13" t="s">
        <v>8</v>
      </c>
      <c r="F13">
        <v>0</v>
      </c>
      <c r="G13">
        <f t="shared" si="1"/>
        <v>0</v>
      </c>
      <c r="I13" s="1"/>
      <c r="J13" t="s">
        <v>15</v>
      </c>
      <c r="K13">
        <f>-SUM(G57:G61)/LN(5)</f>
        <v>0.21674156729936364</v>
      </c>
      <c r="L13">
        <f>-SUM(G57:G61)</f>
        <v>0.34883209561198286</v>
      </c>
    </row>
    <row r="14" spans="1:12" x14ac:dyDescent="0.2">
      <c r="A14" t="s">
        <v>10</v>
      </c>
      <c r="B14">
        <v>0</v>
      </c>
      <c r="C14" t="s">
        <v>14</v>
      </c>
      <c r="D14" t="s">
        <v>7</v>
      </c>
      <c r="E14" t="s">
        <v>8</v>
      </c>
      <c r="F14">
        <v>0</v>
      </c>
      <c r="G14">
        <f t="shared" si="1"/>
        <v>0</v>
      </c>
    </row>
    <row r="15" spans="1:12" x14ac:dyDescent="0.2">
      <c r="A15" t="s">
        <v>11</v>
      </c>
      <c r="B15">
        <v>0</v>
      </c>
      <c r="C15" t="s">
        <v>14</v>
      </c>
      <c r="D15" t="s">
        <v>7</v>
      </c>
      <c r="E15" t="s">
        <v>8</v>
      </c>
      <c r="F15">
        <v>0</v>
      </c>
      <c r="G15">
        <f t="shared" si="1"/>
        <v>0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8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0.53846153799999996</v>
      </c>
      <c r="C17" t="s">
        <v>15</v>
      </c>
      <c r="D17" t="s">
        <v>7</v>
      </c>
      <c r="E17" t="s">
        <v>8</v>
      </c>
      <c r="F17">
        <f t="shared" si="0"/>
        <v>-0.61903920926336631</v>
      </c>
      <c r="G17">
        <f t="shared" si="1"/>
        <v>-0.33332880470225607</v>
      </c>
    </row>
    <row r="18" spans="1:7" x14ac:dyDescent="0.2">
      <c r="A18" t="s">
        <v>9</v>
      </c>
      <c r="B18">
        <v>0.46153846199999998</v>
      </c>
      <c r="C18" t="s">
        <v>15</v>
      </c>
      <c r="D18" t="s">
        <v>7</v>
      </c>
      <c r="E18" t="s">
        <v>8</v>
      </c>
      <c r="F18">
        <f t="shared" si="0"/>
        <v>-0.77318988723348181</v>
      </c>
      <c r="G18">
        <f t="shared" si="1"/>
        <v>-0.35685687138769462</v>
      </c>
    </row>
    <row r="19" spans="1:7" x14ac:dyDescent="0.2">
      <c r="A19" t="s">
        <v>10</v>
      </c>
      <c r="B19">
        <v>0</v>
      </c>
      <c r="C19" t="s">
        <v>15</v>
      </c>
      <c r="D19" t="s">
        <v>7</v>
      </c>
      <c r="E19" t="s">
        <v>8</v>
      </c>
      <c r="F19">
        <v>0</v>
      </c>
      <c r="G19">
        <f t="shared" si="1"/>
        <v>0</v>
      </c>
    </row>
    <row r="20" spans="1:7" x14ac:dyDescent="0.2">
      <c r="A20" t="s">
        <v>11</v>
      </c>
      <c r="B20">
        <v>0</v>
      </c>
      <c r="C20" t="s">
        <v>15</v>
      </c>
      <c r="D20" t="s">
        <v>7</v>
      </c>
      <c r="E20" t="s">
        <v>8</v>
      </c>
      <c r="F20">
        <v>0</v>
      </c>
      <c r="G20">
        <f t="shared" si="1"/>
        <v>0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8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0</v>
      </c>
      <c r="C22" t="s">
        <v>6</v>
      </c>
      <c r="D22" t="s">
        <v>16</v>
      </c>
      <c r="E22" t="s">
        <v>8</v>
      </c>
      <c r="F22">
        <v>0</v>
      </c>
      <c r="G22">
        <f t="shared" si="1"/>
        <v>0</v>
      </c>
    </row>
    <row r="23" spans="1:7" x14ac:dyDescent="0.2">
      <c r="A23" t="s">
        <v>9</v>
      </c>
      <c r="B23">
        <v>0.25</v>
      </c>
      <c r="C23" t="s">
        <v>6</v>
      </c>
      <c r="D23" t="s">
        <v>16</v>
      </c>
      <c r="E23" t="s">
        <v>8</v>
      </c>
      <c r="F23">
        <f t="shared" si="0"/>
        <v>-1.3862943611198906</v>
      </c>
      <c r="G23">
        <f t="shared" si="1"/>
        <v>-0.34657359027997264</v>
      </c>
    </row>
    <row r="24" spans="1:7" x14ac:dyDescent="0.2">
      <c r="A24" t="s">
        <v>10</v>
      </c>
      <c r="B24">
        <v>0.75</v>
      </c>
      <c r="C24" t="s">
        <v>6</v>
      </c>
      <c r="D24" t="s">
        <v>16</v>
      </c>
      <c r="E24" t="s">
        <v>8</v>
      </c>
      <c r="F24">
        <f t="shared" si="0"/>
        <v>-0.2876820724517809</v>
      </c>
      <c r="G24">
        <f t="shared" si="1"/>
        <v>-0.21576155433883568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8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8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0.15</v>
      </c>
      <c r="C27" t="s">
        <v>13</v>
      </c>
      <c r="D27" t="s">
        <v>16</v>
      </c>
      <c r="E27" t="s">
        <v>8</v>
      </c>
      <c r="F27">
        <f>LN(B27)</f>
        <v>-1.8971199848858813</v>
      </c>
      <c r="G27">
        <f t="shared" si="1"/>
        <v>-0.28456799773288216</v>
      </c>
    </row>
    <row r="28" spans="1:7" x14ac:dyDescent="0.2">
      <c r="A28" t="s">
        <v>9</v>
      </c>
      <c r="B28">
        <v>0.35</v>
      </c>
      <c r="C28" t="s">
        <v>13</v>
      </c>
      <c r="D28" t="s">
        <v>16</v>
      </c>
      <c r="E28" t="s">
        <v>8</v>
      </c>
      <c r="F28">
        <f t="shared" si="0"/>
        <v>-1.0498221244986778</v>
      </c>
      <c r="G28">
        <f t="shared" si="1"/>
        <v>-0.36743774357453723</v>
      </c>
    </row>
    <row r="29" spans="1:7" x14ac:dyDescent="0.2">
      <c r="A29" t="s">
        <v>10</v>
      </c>
      <c r="B29">
        <v>0.5</v>
      </c>
      <c r="C29" t="s">
        <v>13</v>
      </c>
      <c r="D29" t="s">
        <v>16</v>
      </c>
      <c r="E29" t="s">
        <v>8</v>
      </c>
      <c r="F29">
        <f t="shared" si="0"/>
        <v>-0.69314718055994529</v>
      </c>
      <c r="G29">
        <f t="shared" si="1"/>
        <v>-0.34657359027997264</v>
      </c>
    </row>
    <row r="30" spans="1:7" x14ac:dyDescent="0.2">
      <c r="A30" t="s">
        <v>11</v>
      </c>
      <c r="B30">
        <v>0</v>
      </c>
      <c r="C30" t="s">
        <v>13</v>
      </c>
      <c r="D30" t="s">
        <v>16</v>
      </c>
      <c r="E30" t="s">
        <v>8</v>
      </c>
      <c r="F30">
        <v>0</v>
      </c>
      <c r="G30">
        <f t="shared" si="1"/>
        <v>0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8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</v>
      </c>
      <c r="C32" t="s">
        <v>14</v>
      </c>
      <c r="D32" t="s">
        <v>16</v>
      </c>
      <c r="E32" t="s">
        <v>8</v>
      </c>
      <c r="F32">
        <v>0</v>
      </c>
      <c r="G32">
        <f t="shared" si="1"/>
        <v>0</v>
      </c>
    </row>
    <row r="33" spans="1:7" x14ac:dyDescent="0.2">
      <c r="A33" t="s">
        <v>9</v>
      </c>
      <c r="B33">
        <v>0</v>
      </c>
      <c r="C33" t="s">
        <v>14</v>
      </c>
      <c r="D33" t="s">
        <v>16</v>
      </c>
      <c r="E33" t="s">
        <v>8</v>
      </c>
      <c r="F33">
        <v>0</v>
      </c>
      <c r="G33">
        <f t="shared" si="1"/>
        <v>0</v>
      </c>
    </row>
    <row r="34" spans="1:7" x14ac:dyDescent="0.2">
      <c r="A34" t="s">
        <v>10</v>
      </c>
      <c r="B34">
        <v>0.4</v>
      </c>
      <c r="C34" t="s">
        <v>14</v>
      </c>
      <c r="D34" t="s">
        <v>16</v>
      </c>
      <c r="E34" t="s">
        <v>8</v>
      </c>
      <c r="F34">
        <f t="shared" si="0"/>
        <v>-0.916290731874155</v>
      </c>
      <c r="G34">
        <f t="shared" si="1"/>
        <v>-0.36651629274966202</v>
      </c>
    </row>
    <row r="35" spans="1:7" x14ac:dyDescent="0.2">
      <c r="A35" t="s">
        <v>11</v>
      </c>
      <c r="B35">
        <v>0</v>
      </c>
      <c r="C35" t="s">
        <v>14</v>
      </c>
      <c r="D35" t="s">
        <v>16</v>
      </c>
      <c r="E35" t="s">
        <v>8</v>
      </c>
      <c r="F35">
        <v>0</v>
      </c>
      <c r="G35">
        <f t="shared" si="1"/>
        <v>0</v>
      </c>
    </row>
    <row r="36" spans="1:7" x14ac:dyDescent="0.2">
      <c r="A36" t="s">
        <v>12</v>
      </c>
      <c r="B36">
        <v>0.6</v>
      </c>
      <c r="C36" t="s">
        <v>14</v>
      </c>
      <c r="D36" t="s">
        <v>16</v>
      </c>
      <c r="E36" t="s">
        <v>8</v>
      </c>
      <c r="F36">
        <f t="shared" si="0"/>
        <v>-0.51082562376599072</v>
      </c>
      <c r="G36">
        <f t="shared" si="1"/>
        <v>-0.30649537425959444</v>
      </c>
    </row>
    <row r="37" spans="1:7" x14ac:dyDescent="0.2">
      <c r="A37" t="s">
        <v>5</v>
      </c>
      <c r="B37">
        <v>5.8823528999999999E-2</v>
      </c>
      <c r="C37" t="s">
        <v>15</v>
      </c>
      <c r="D37" t="s">
        <v>16</v>
      </c>
      <c r="E37" t="s">
        <v>8</v>
      </c>
      <c r="F37">
        <f t="shared" si="0"/>
        <v>-2.8332133510562163</v>
      </c>
      <c r="G37">
        <f t="shared" si="1"/>
        <v>-0.16665960771904251</v>
      </c>
    </row>
    <row r="38" spans="1:7" x14ac:dyDescent="0.2">
      <c r="A38" t="s">
        <v>9</v>
      </c>
      <c r="B38">
        <v>0.35294117600000002</v>
      </c>
      <c r="C38" t="s">
        <v>15</v>
      </c>
      <c r="D38" t="s">
        <v>16</v>
      </c>
      <c r="E38" t="s">
        <v>8</v>
      </c>
      <c r="F38">
        <f t="shared" si="0"/>
        <v>-1.0414538761614944</v>
      </c>
      <c r="G38">
        <f t="shared" si="1"/>
        <v>-0.36757195580219626</v>
      </c>
    </row>
    <row r="39" spans="1:7" x14ac:dyDescent="0.2">
      <c r="A39" t="s">
        <v>10</v>
      </c>
      <c r="B39">
        <v>0.47058823500000002</v>
      </c>
      <c r="C39" t="s">
        <v>15</v>
      </c>
      <c r="D39" t="s">
        <v>16</v>
      </c>
      <c r="E39" t="s">
        <v>8</v>
      </c>
      <c r="F39">
        <f t="shared" si="0"/>
        <v>-0.75377180300138014</v>
      </c>
      <c r="G39">
        <f t="shared" si="1"/>
        <v>-0.35471614236718718</v>
      </c>
    </row>
    <row r="40" spans="1:7" x14ac:dyDescent="0.2">
      <c r="A40" t="s">
        <v>11</v>
      </c>
      <c r="B40">
        <v>0.117647059</v>
      </c>
      <c r="C40" t="s">
        <v>15</v>
      </c>
      <c r="D40" t="s">
        <v>16</v>
      </c>
      <c r="E40" t="s">
        <v>8</v>
      </c>
      <c r="F40">
        <f t="shared" si="0"/>
        <v>-2.1400661619962706</v>
      </c>
      <c r="G40">
        <f t="shared" si="1"/>
        <v>-0.25177249002427882</v>
      </c>
    </row>
    <row r="41" spans="1:7" x14ac:dyDescent="0.2">
      <c r="A41" t="s">
        <v>12</v>
      </c>
      <c r="B41">
        <v>0</v>
      </c>
      <c r="C41" t="s">
        <v>15</v>
      </c>
      <c r="D41" t="s">
        <v>16</v>
      </c>
      <c r="E41" t="s">
        <v>8</v>
      </c>
      <c r="F41">
        <v>0</v>
      </c>
      <c r="G41">
        <f t="shared" si="1"/>
        <v>0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8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0.235294118</v>
      </c>
      <c r="C43" t="s">
        <v>6</v>
      </c>
      <c r="D43" t="s">
        <v>17</v>
      </c>
      <c r="E43" t="s">
        <v>8</v>
      </c>
      <c r="F43">
        <f t="shared" si="0"/>
        <v>-1.4469189814363255</v>
      </c>
      <c r="G43">
        <f t="shared" si="1"/>
        <v>-0.34045152555451857</v>
      </c>
    </row>
    <row r="44" spans="1:7" x14ac:dyDescent="0.2">
      <c r="A44" t="s">
        <v>10</v>
      </c>
      <c r="B44">
        <v>0.64705882400000003</v>
      </c>
      <c r="C44" t="s">
        <v>6</v>
      </c>
      <c r="D44" t="s">
        <v>17</v>
      </c>
      <c r="E44" t="s">
        <v>8</v>
      </c>
      <c r="F44">
        <f t="shared" si="0"/>
        <v>-0.43531807053057275</v>
      </c>
      <c r="G44">
        <f t="shared" si="1"/>
        <v>-0.28167639878346146</v>
      </c>
    </row>
    <row r="45" spans="1:7" x14ac:dyDescent="0.2">
      <c r="A45" t="s">
        <v>11</v>
      </c>
      <c r="B45">
        <v>0.117647059</v>
      </c>
      <c r="C45" t="s">
        <v>6</v>
      </c>
      <c r="D45" t="s">
        <v>17</v>
      </c>
      <c r="E45" t="s">
        <v>8</v>
      </c>
      <c r="F45">
        <f t="shared" si="0"/>
        <v>-2.1400661619962706</v>
      </c>
      <c r="G45">
        <f t="shared" si="1"/>
        <v>-0.25177249002427882</v>
      </c>
    </row>
    <row r="46" spans="1:7" x14ac:dyDescent="0.2">
      <c r="A46" t="s">
        <v>12</v>
      </c>
      <c r="B46">
        <v>0</v>
      </c>
      <c r="C46" t="s">
        <v>6</v>
      </c>
      <c r="D46" t="s">
        <v>17</v>
      </c>
      <c r="E46" t="s">
        <v>8</v>
      </c>
      <c r="F46">
        <v>0</v>
      </c>
      <c r="G46">
        <f t="shared" si="1"/>
        <v>0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8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0.21052631599999999</v>
      </c>
      <c r="C48" t="s">
        <v>13</v>
      </c>
      <c r="D48" t="s">
        <v>17</v>
      </c>
      <c r="E48" t="s">
        <v>8</v>
      </c>
      <c r="F48">
        <f t="shared" si="0"/>
        <v>-1.5581446170465498</v>
      </c>
      <c r="G48">
        <f t="shared" si="1"/>
        <v>-0.3280304460220409</v>
      </c>
    </row>
    <row r="49" spans="1:7" x14ac:dyDescent="0.2">
      <c r="A49" t="s">
        <v>10</v>
      </c>
      <c r="B49">
        <v>0.73684210500000002</v>
      </c>
      <c r="C49" t="s">
        <v>13</v>
      </c>
      <c r="D49" t="s">
        <v>17</v>
      </c>
      <c r="E49" t="s">
        <v>8</v>
      </c>
      <c r="F49">
        <f t="shared" si="0"/>
        <v>-0.30538164990832467</v>
      </c>
      <c r="G49">
        <f t="shared" si="1"/>
        <v>-0.22501805774682301</v>
      </c>
    </row>
    <row r="50" spans="1:7" x14ac:dyDescent="0.2">
      <c r="A50" t="s">
        <v>11</v>
      </c>
      <c r="B50">
        <v>5.2631578999999998E-2</v>
      </c>
      <c r="C50" t="s">
        <v>13</v>
      </c>
      <c r="D50" t="s">
        <v>17</v>
      </c>
      <c r="E50" t="s">
        <v>8</v>
      </c>
      <c r="F50">
        <f t="shared" si="0"/>
        <v>-2.9444389781664406</v>
      </c>
      <c r="G50">
        <f t="shared" si="1"/>
        <v>-0.1549704726900463</v>
      </c>
    </row>
    <row r="51" spans="1:7" x14ac:dyDescent="0.2">
      <c r="A51" t="s">
        <v>12</v>
      </c>
      <c r="B51">
        <v>0</v>
      </c>
      <c r="C51" t="s">
        <v>13</v>
      </c>
      <c r="D51" t="s">
        <v>17</v>
      </c>
      <c r="E51" t="s">
        <v>8</v>
      </c>
      <c r="F51">
        <v>0</v>
      </c>
      <c r="G51">
        <f t="shared" si="1"/>
        <v>0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8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8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</v>
      </c>
      <c r="C54" t="s">
        <v>14</v>
      </c>
      <c r="D54" t="s">
        <v>17</v>
      </c>
      <c r="E54" t="s">
        <v>8</v>
      </c>
      <c r="F54">
        <v>0</v>
      </c>
      <c r="G54">
        <f t="shared" si="1"/>
        <v>0</v>
      </c>
    </row>
    <row r="55" spans="1:7" x14ac:dyDescent="0.2">
      <c r="A55" t="s">
        <v>11</v>
      </c>
      <c r="B55">
        <v>0</v>
      </c>
      <c r="C55" t="s">
        <v>14</v>
      </c>
      <c r="D55" t="s">
        <v>17</v>
      </c>
      <c r="E55" t="s">
        <v>8</v>
      </c>
      <c r="F55">
        <v>0</v>
      </c>
      <c r="G55">
        <f t="shared" si="1"/>
        <v>0</v>
      </c>
    </row>
    <row r="56" spans="1:7" x14ac:dyDescent="0.2">
      <c r="A56" t="s">
        <v>12</v>
      </c>
      <c r="B56">
        <v>0</v>
      </c>
      <c r="C56" t="s">
        <v>14</v>
      </c>
      <c r="D56" t="s">
        <v>17</v>
      </c>
      <c r="E56" t="s">
        <v>8</v>
      </c>
      <c r="F56">
        <v>0</v>
      </c>
      <c r="G56">
        <f t="shared" si="1"/>
        <v>0</v>
      </c>
    </row>
    <row r="57" spans="1:7" x14ac:dyDescent="0.2">
      <c r="A57" t="s">
        <v>5</v>
      </c>
      <c r="B57">
        <v>0</v>
      </c>
      <c r="C57" t="s">
        <v>15</v>
      </c>
      <c r="D57" t="s">
        <v>17</v>
      </c>
      <c r="E57" t="s">
        <v>8</v>
      </c>
      <c r="F57">
        <v>0</v>
      </c>
      <c r="G57">
        <f t="shared" si="1"/>
        <v>0</v>
      </c>
    </row>
    <row r="58" spans="1:7" x14ac:dyDescent="0.2">
      <c r="A58" t="s">
        <v>9</v>
      </c>
      <c r="B58">
        <v>0</v>
      </c>
      <c r="C58" t="s">
        <v>15</v>
      </c>
      <c r="D58" t="s">
        <v>17</v>
      </c>
      <c r="E58" t="s">
        <v>8</v>
      </c>
      <c r="F58">
        <v>0</v>
      </c>
      <c r="G58">
        <f t="shared" si="1"/>
        <v>0</v>
      </c>
    </row>
    <row r="59" spans="1:7" x14ac:dyDescent="0.2">
      <c r="A59" t="s">
        <v>10</v>
      </c>
      <c r="B59">
        <v>0.88888888899999996</v>
      </c>
      <c r="C59" t="s">
        <v>15</v>
      </c>
      <c r="D59" t="s">
        <v>17</v>
      </c>
      <c r="E59" t="s">
        <v>8</v>
      </c>
      <c r="F59">
        <f>LN(B59)</f>
        <v>-0.1177830355313835</v>
      </c>
      <c r="G59">
        <f t="shared" si="1"/>
        <v>-0.10469603159653899</v>
      </c>
    </row>
    <row r="60" spans="1:7" x14ac:dyDescent="0.2">
      <c r="A60" t="s">
        <v>11</v>
      </c>
      <c r="B60">
        <v>0.111111111</v>
      </c>
      <c r="C60" t="s">
        <v>15</v>
      </c>
      <c r="D60" t="s">
        <v>17</v>
      </c>
      <c r="E60" t="s">
        <v>8</v>
      </c>
      <c r="F60">
        <f t="shared" si="0"/>
        <v>-2.1972245783362192</v>
      </c>
      <c r="G60">
        <f t="shared" si="1"/>
        <v>-0.24413606401544385</v>
      </c>
    </row>
    <row r="61" spans="1:7" x14ac:dyDescent="0.2">
      <c r="A61" t="s">
        <v>12</v>
      </c>
      <c r="B61">
        <v>0</v>
      </c>
      <c r="C61" t="s">
        <v>15</v>
      </c>
      <c r="D61" t="s">
        <v>17</v>
      </c>
      <c r="E61" t="s">
        <v>8</v>
      </c>
      <c r="F61">
        <v>0</v>
      </c>
      <c r="G6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30A5-330A-834E-ABE0-71D63D752468}">
  <dimension ref="A1:L61"/>
  <sheetViews>
    <sheetView workbookViewId="0">
      <selection activeCell="L14" sqref="L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I1" t="s">
        <v>20</v>
      </c>
      <c r="K1" t="s">
        <v>30</v>
      </c>
      <c r="L1" t="s">
        <v>31</v>
      </c>
    </row>
    <row r="2" spans="1:12" x14ac:dyDescent="0.2">
      <c r="A2" t="s">
        <v>5</v>
      </c>
      <c r="B2">
        <v>0.23076923099999999</v>
      </c>
      <c r="C2" t="s">
        <v>6</v>
      </c>
      <c r="D2" t="s">
        <v>7</v>
      </c>
      <c r="E2" t="s">
        <v>18</v>
      </c>
      <c r="F2">
        <f t="shared" ref="F2:F61" si="0">LN(B2)</f>
        <v>-1.4663370677934271</v>
      </c>
      <c r="G2">
        <f>B2*F2</f>
        <v>-0.33838547752148401</v>
      </c>
      <c r="I2" t="s">
        <v>21</v>
      </c>
      <c r="J2" t="s">
        <v>6</v>
      </c>
      <c r="K2">
        <f>-SUM(G2:G6)/LN(5)</f>
        <v>0.66693736556207273</v>
      </c>
      <c r="L2">
        <f>-SUM(G2:G6)</f>
        <v>1.0733942813545208</v>
      </c>
    </row>
    <row r="3" spans="1:12" x14ac:dyDescent="0.2">
      <c r="A3" t="s">
        <v>9</v>
      </c>
      <c r="B3">
        <v>0.38461538499999998</v>
      </c>
      <c r="C3" t="s">
        <v>6</v>
      </c>
      <c r="D3" t="s">
        <v>7</v>
      </c>
      <c r="E3" t="s">
        <v>18</v>
      </c>
      <c r="F3">
        <f t="shared" si="0"/>
        <v>-0.95551144402743637</v>
      </c>
      <c r="G3">
        <f t="shared" ref="G3:G61" si="1">B3*F3</f>
        <v>-0.36750440191651834</v>
      </c>
      <c r="J3" t="s">
        <v>13</v>
      </c>
      <c r="K3">
        <f>-SUM(G7:G11)/LN(5)</f>
        <v>0.49102109649072379</v>
      </c>
      <c r="L3">
        <f>-SUM(G7:G11)</f>
        <v>0.79026796849713343</v>
      </c>
    </row>
    <row r="4" spans="1:12" x14ac:dyDescent="0.2">
      <c r="A4" t="s">
        <v>10</v>
      </c>
      <c r="B4">
        <v>0.38461538499999998</v>
      </c>
      <c r="C4" t="s">
        <v>6</v>
      </c>
      <c r="D4" t="s">
        <v>7</v>
      </c>
      <c r="E4" t="s">
        <v>18</v>
      </c>
      <c r="F4">
        <f t="shared" si="0"/>
        <v>-0.95551144402743637</v>
      </c>
      <c r="G4">
        <f t="shared" si="1"/>
        <v>-0.36750440191651834</v>
      </c>
      <c r="J4" t="s">
        <v>14</v>
      </c>
      <c r="K4" t="s">
        <v>26</v>
      </c>
      <c r="L4" t="s">
        <v>26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18</v>
      </c>
      <c r="F5">
        <v>0</v>
      </c>
      <c r="G5">
        <f t="shared" si="1"/>
        <v>0</v>
      </c>
      <c r="J5" t="s">
        <v>15</v>
      </c>
      <c r="K5" t="s">
        <v>26</v>
      </c>
      <c r="L5" t="s">
        <v>26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18</v>
      </c>
      <c r="F6">
        <v>0</v>
      </c>
      <c r="G6">
        <f t="shared" si="1"/>
        <v>0</v>
      </c>
      <c r="I6" t="s">
        <v>22</v>
      </c>
      <c r="J6" t="s">
        <v>6</v>
      </c>
      <c r="K6">
        <f>-SUM(G22:G26)/LN(5)</f>
        <v>0.5515554645300923</v>
      </c>
      <c r="L6">
        <f>-SUM(G22:G26)</f>
        <v>0.88769427542493218</v>
      </c>
    </row>
    <row r="7" spans="1:12" x14ac:dyDescent="0.2">
      <c r="A7" t="s">
        <v>5</v>
      </c>
      <c r="B7">
        <v>0</v>
      </c>
      <c r="C7" t="s">
        <v>13</v>
      </c>
      <c r="D7" t="s">
        <v>7</v>
      </c>
      <c r="E7" t="s">
        <v>18</v>
      </c>
      <c r="F7">
        <v>0</v>
      </c>
      <c r="G7">
        <f t="shared" si="1"/>
        <v>0</v>
      </c>
      <c r="J7" t="s">
        <v>13</v>
      </c>
      <c r="K7">
        <f>-SUM(G27:G31)/LN(5)</f>
        <v>0.26264392340968856</v>
      </c>
      <c r="L7">
        <f>-SUM(G27:G31)</f>
        <v>0.42270908780599087</v>
      </c>
    </row>
    <row r="8" spans="1:12" x14ac:dyDescent="0.2">
      <c r="A8" t="s">
        <v>9</v>
      </c>
      <c r="B8">
        <v>0.23076923099999999</v>
      </c>
      <c r="C8" t="s">
        <v>13</v>
      </c>
      <c r="D8" t="s">
        <v>7</v>
      </c>
      <c r="E8" t="s">
        <v>18</v>
      </c>
      <c r="F8">
        <f t="shared" si="0"/>
        <v>-1.4663370677934271</v>
      </c>
      <c r="G8">
        <f t="shared" si="1"/>
        <v>-0.33838547752148401</v>
      </c>
      <c r="J8" t="s">
        <v>14</v>
      </c>
      <c r="K8" t="s">
        <v>26</v>
      </c>
      <c r="L8" t="s">
        <v>26</v>
      </c>
    </row>
    <row r="9" spans="1:12" x14ac:dyDescent="0.2">
      <c r="A9" t="s">
        <v>10</v>
      </c>
      <c r="B9">
        <v>0.69230769199999997</v>
      </c>
      <c r="C9" t="s">
        <v>13</v>
      </c>
      <c r="D9" t="s">
        <v>7</v>
      </c>
      <c r="E9" t="s">
        <v>18</v>
      </c>
      <c r="F9">
        <f t="shared" si="0"/>
        <v>-0.36772478056976182</v>
      </c>
      <c r="G9">
        <f t="shared" si="1"/>
        <v>-0.25457869412745826</v>
      </c>
      <c r="J9" t="s">
        <v>15</v>
      </c>
      <c r="K9">
        <f>-SUM(G37:G41)/LN(5)</f>
        <v>0.34586416801872055</v>
      </c>
      <c r="L9">
        <f>-SUM(G37:G41)</f>
        <v>0.55664690456180654</v>
      </c>
    </row>
    <row r="10" spans="1:12" x14ac:dyDescent="0.2">
      <c r="A10" t="s">
        <v>11</v>
      </c>
      <c r="B10">
        <v>7.6923077000000006E-2</v>
      </c>
      <c r="C10" t="s">
        <v>13</v>
      </c>
      <c r="D10" t="s">
        <v>7</v>
      </c>
      <c r="E10" t="s">
        <v>18</v>
      </c>
      <c r="F10">
        <f t="shared" si="0"/>
        <v>-2.5649493564615367</v>
      </c>
      <c r="G10">
        <f t="shared" si="1"/>
        <v>-0.19730379684819124</v>
      </c>
      <c r="I10" t="s">
        <v>23</v>
      </c>
      <c r="J10" t="s">
        <v>6</v>
      </c>
      <c r="K10">
        <f>-SUM(G42:G46)/LN(5)</f>
        <v>0.51195464543381242</v>
      </c>
      <c r="L10">
        <f>-SUM(G42:G46)</f>
        <v>0.82395921580793507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18</v>
      </c>
      <c r="F11">
        <v>0</v>
      </c>
      <c r="G11">
        <f t="shared" si="1"/>
        <v>0</v>
      </c>
      <c r="J11" t="s">
        <v>13</v>
      </c>
      <c r="K11">
        <f>-SUM(G47:G51)/LN(5)</f>
        <v>0.51195464543381242</v>
      </c>
      <c r="L11">
        <f>-SUM(G47:G51)</f>
        <v>0.82395921580793507</v>
      </c>
    </row>
    <row r="12" spans="1:12" x14ac:dyDescent="0.2">
      <c r="A12" t="s">
        <v>5</v>
      </c>
      <c r="B12">
        <v>0</v>
      </c>
      <c r="C12" t="s">
        <v>14</v>
      </c>
      <c r="D12" t="s">
        <v>7</v>
      </c>
      <c r="E12" t="s">
        <v>18</v>
      </c>
      <c r="F12">
        <v>0</v>
      </c>
      <c r="G12">
        <f t="shared" si="1"/>
        <v>0</v>
      </c>
      <c r="J12" t="s">
        <v>14</v>
      </c>
      <c r="K12" t="s">
        <v>26</v>
      </c>
      <c r="L12" t="s">
        <v>26</v>
      </c>
    </row>
    <row r="13" spans="1:12" x14ac:dyDescent="0.2">
      <c r="A13" t="s">
        <v>9</v>
      </c>
      <c r="B13">
        <v>0</v>
      </c>
      <c r="C13" t="s">
        <v>14</v>
      </c>
      <c r="D13" t="s">
        <v>7</v>
      </c>
      <c r="E13" t="s">
        <v>18</v>
      </c>
      <c r="F13">
        <v>0</v>
      </c>
      <c r="G13">
        <f t="shared" si="1"/>
        <v>0</v>
      </c>
      <c r="J13" t="s">
        <v>15</v>
      </c>
      <c r="K13">
        <f>-SUM(G57:G61)/LN(5)</f>
        <v>0.66485777824889536</v>
      </c>
      <c r="L13">
        <f>-SUM(G57:G61)</f>
        <v>1.0700473146904761</v>
      </c>
    </row>
    <row r="14" spans="1:12" x14ac:dyDescent="0.2">
      <c r="A14" t="s">
        <v>10</v>
      </c>
      <c r="B14">
        <v>0</v>
      </c>
      <c r="C14" t="s">
        <v>14</v>
      </c>
      <c r="D14" t="s">
        <v>7</v>
      </c>
      <c r="E14" t="s">
        <v>18</v>
      </c>
      <c r="F14">
        <v>0</v>
      </c>
      <c r="G14">
        <f t="shared" si="1"/>
        <v>0</v>
      </c>
    </row>
    <row r="15" spans="1:12" x14ac:dyDescent="0.2">
      <c r="A15" t="s">
        <v>11</v>
      </c>
      <c r="B15">
        <v>0</v>
      </c>
      <c r="C15" t="s">
        <v>14</v>
      </c>
      <c r="D15" t="s">
        <v>7</v>
      </c>
      <c r="E15" t="s">
        <v>18</v>
      </c>
      <c r="F15">
        <v>0</v>
      </c>
      <c r="G15">
        <f t="shared" si="1"/>
        <v>0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18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</v>
      </c>
      <c r="C17" t="s">
        <v>15</v>
      </c>
      <c r="D17" t="s">
        <v>7</v>
      </c>
      <c r="E17" t="s">
        <v>18</v>
      </c>
      <c r="F17">
        <v>0</v>
      </c>
      <c r="G17">
        <f t="shared" si="1"/>
        <v>0</v>
      </c>
    </row>
    <row r="18" spans="1:7" x14ac:dyDescent="0.2">
      <c r="A18" t="s">
        <v>9</v>
      </c>
      <c r="B18">
        <v>0</v>
      </c>
      <c r="C18" t="s">
        <v>15</v>
      </c>
      <c r="D18" t="s">
        <v>7</v>
      </c>
      <c r="E18" t="s">
        <v>18</v>
      </c>
      <c r="F18">
        <v>0</v>
      </c>
      <c r="G18">
        <f t="shared" si="1"/>
        <v>0</v>
      </c>
    </row>
    <row r="19" spans="1:7" x14ac:dyDescent="0.2">
      <c r="A19" t="s">
        <v>10</v>
      </c>
      <c r="B19">
        <v>0</v>
      </c>
      <c r="C19" t="s">
        <v>15</v>
      </c>
      <c r="D19" t="s">
        <v>7</v>
      </c>
      <c r="E19" t="s">
        <v>18</v>
      </c>
      <c r="F19">
        <v>0</v>
      </c>
      <c r="G19">
        <f t="shared" si="1"/>
        <v>0</v>
      </c>
    </row>
    <row r="20" spans="1:7" x14ac:dyDescent="0.2">
      <c r="A20" t="s">
        <v>11</v>
      </c>
      <c r="B20">
        <v>0</v>
      </c>
      <c r="C20" t="s">
        <v>15</v>
      </c>
      <c r="D20" t="s">
        <v>7</v>
      </c>
      <c r="E20" t="s">
        <v>18</v>
      </c>
      <c r="F20">
        <v>0</v>
      </c>
      <c r="G20">
        <f t="shared" si="1"/>
        <v>0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18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8.3333332999999996E-2</v>
      </c>
      <c r="C22" t="s">
        <v>6</v>
      </c>
      <c r="D22" t="s">
        <v>16</v>
      </c>
      <c r="E22" t="s">
        <v>18</v>
      </c>
      <c r="F22">
        <f t="shared" si="0"/>
        <v>-2.4849066537880002</v>
      </c>
      <c r="G22">
        <f t="shared" si="1"/>
        <v>-0.20707555365403113</v>
      </c>
    </row>
    <row r="23" spans="1:7" x14ac:dyDescent="0.2">
      <c r="A23" t="s">
        <v>9</v>
      </c>
      <c r="B23">
        <v>0.33333333300000001</v>
      </c>
      <c r="C23" t="s">
        <v>6</v>
      </c>
      <c r="D23" t="s">
        <v>16</v>
      </c>
      <c r="E23" t="s">
        <v>18</v>
      </c>
      <c r="F23">
        <f t="shared" si="0"/>
        <v>-1.0986122896681096</v>
      </c>
      <c r="G23">
        <f t="shared" si="1"/>
        <v>-0.36620409618983246</v>
      </c>
    </row>
    <row r="24" spans="1:7" x14ac:dyDescent="0.2">
      <c r="A24" t="s">
        <v>10</v>
      </c>
      <c r="B24">
        <v>0.58333333300000001</v>
      </c>
      <c r="C24" t="s">
        <v>6</v>
      </c>
      <c r="D24" t="s">
        <v>16</v>
      </c>
      <c r="E24" t="s">
        <v>18</v>
      </c>
      <c r="F24">
        <f t="shared" si="0"/>
        <v>-0.53899650130411558</v>
      </c>
      <c r="G24">
        <f t="shared" si="1"/>
        <v>-0.31441462558106859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18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18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</v>
      </c>
      <c r="C27" t="s">
        <v>13</v>
      </c>
      <c r="D27" t="s">
        <v>16</v>
      </c>
      <c r="E27" t="s">
        <v>18</v>
      </c>
      <c r="F27">
        <v>0</v>
      </c>
      <c r="G27">
        <f t="shared" si="1"/>
        <v>0</v>
      </c>
    </row>
    <row r="28" spans="1:7" x14ac:dyDescent="0.2">
      <c r="A28" t="s">
        <v>9</v>
      </c>
      <c r="B28">
        <v>0.15</v>
      </c>
      <c r="C28" t="s">
        <v>13</v>
      </c>
      <c r="D28" t="s">
        <v>16</v>
      </c>
      <c r="E28" t="s">
        <v>18</v>
      </c>
      <c r="F28">
        <f>LN(B28)</f>
        <v>-1.8971199848858813</v>
      </c>
      <c r="G28">
        <f t="shared" si="1"/>
        <v>-0.28456799773288216</v>
      </c>
    </row>
    <row r="29" spans="1:7" x14ac:dyDescent="0.2">
      <c r="A29" t="s">
        <v>10</v>
      </c>
      <c r="B29">
        <v>0.85</v>
      </c>
      <c r="C29" t="s">
        <v>13</v>
      </c>
      <c r="D29" t="s">
        <v>16</v>
      </c>
      <c r="E29" t="s">
        <v>18</v>
      </c>
      <c r="F29">
        <f t="shared" si="0"/>
        <v>-0.16251892949777494</v>
      </c>
      <c r="G29">
        <f t="shared" si="1"/>
        <v>-0.13814109007310871</v>
      </c>
    </row>
    <row r="30" spans="1:7" x14ac:dyDescent="0.2">
      <c r="A30" t="s">
        <v>11</v>
      </c>
      <c r="B30">
        <v>0</v>
      </c>
      <c r="C30" t="s">
        <v>13</v>
      </c>
      <c r="D30" t="s">
        <v>16</v>
      </c>
      <c r="E30" t="s">
        <v>18</v>
      </c>
      <c r="F30">
        <v>0</v>
      </c>
      <c r="G30">
        <f t="shared" si="1"/>
        <v>0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18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</v>
      </c>
      <c r="C32" t="s">
        <v>14</v>
      </c>
      <c r="D32" t="s">
        <v>16</v>
      </c>
      <c r="E32" t="s">
        <v>18</v>
      </c>
      <c r="F32">
        <v>0</v>
      </c>
      <c r="G32">
        <f t="shared" si="1"/>
        <v>0</v>
      </c>
    </row>
    <row r="33" spans="1:7" x14ac:dyDescent="0.2">
      <c r="A33" t="s">
        <v>9</v>
      </c>
      <c r="B33">
        <v>0</v>
      </c>
      <c r="C33" t="s">
        <v>14</v>
      </c>
      <c r="D33" t="s">
        <v>16</v>
      </c>
      <c r="E33" t="s">
        <v>18</v>
      </c>
      <c r="F33">
        <v>0</v>
      </c>
      <c r="G33">
        <f t="shared" si="1"/>
        <v>0</v>
      </c>
    </row>
    <row r="34" spans="1:7" x14ac:dyDescent="0.2">
      <c r="A34" t="s">
        <v>10</v>
      </c>
      <c r="B34">
        <v>0</v>
      </c>
      <c r="C34" t="s">
        <v>14</v>
      </c>
      <c r="D34" t="s">
        <v>16</v>
      </c>
      <c r="E34" t="s">
        <v>18</v>
      </c>
      <c r="F34">
        <v>0</v>
      </c>
      <c r="G34">
        <f t="shared" si="1"/>
        <v>0</v>
      </c>
    </row>
    <row r="35" spans="1:7" x14ac:dyDescent="0.2">
      <c r="A35" t="s">
        <v>11</v>
      </c>
      <c r="B35">
        <v>0</v>
      </c>
      <c r="C35" t="s">
        <v>14</v>
      </c>
      <c r="D35" t="s">
        <v>16</v>
      </c>
      <c r="E35" t="s">
        <v>18</v>
      </c>
      <c r="F35">
        <v>0</v>
      </c>
      <c r="G35">
        <f t="shared" si="1"/>
        <v>0</v>
      </c>
    </row>
    <row r="36" spans="1:7" x14ac:dyDescent="0.2">
      <c r="A36" t="s">
        <v>12</v>
      </c>
      <c r="B36">
        <v>0</v>
      </c>
      <c r="C36" t="s">
        <v>14</v>
      </c>
      <c r="D36" t="s">
        <v>16</v>
      </c>
      <c r="E36" t="s">
        <v>18</v>
      </c>
      <c r="F36">
        <v>0</v>
      </c>
      <c r="G36">
        <f t="shared" si="1"/>
        <v>0</v>
      </c>
    </row>
    <row r="37" spans="1:7" x14ac:dyDescent="0.2">
      <c r="A37" t="s">
        <v>5</v>
      </c>
      <c r="B37">
        <v>0</v>
      </c>
      <c r="C37" t="s">
        <v>15</v>
      </c>
      <c r="D37" t="s">
        <v>16</v>
      </c>
      <c r="E37" t="s">
        <v>18</v>
      </c>
      <c r="F37">
        <v>0</v>
      </c>
      <c r="G37">
        <f t="shared" si="1"/>
        <v>0</v>
      </c>
    </row>
    <row r="38" spans="1:7" x14ac:dyDescent="0.2">
      <c r="A38" t="s">
        <v>9</v>
      </c>
      <c r="B38">
        <v>5.5555555999999999E-2</v>
      </c>
      <c r="C38" t="s">
        <v>15</v>
      </c>
      <c r="D38" t="s">
        <v>16</v>
      </c>
      <c r="E38" t="s">
        <v>18</v>
      </c>
      <c r="F38">
        <f t="shared" si="0"/>
        <v>-2.8903717498961647</v>
      </c>
      <c r="G38">
        <f t="shared" si="1"/>
        <v>-0.16057620961217436</v>
      </c>
    </row>
    <row r="39" spans="1:7" x14ac:dyDescent="0.2">
      <c r="A39" t="s">
        <v>10</v>
      </c>
      <c r="B39">
        <v>0.83333333300000001</v>
      </c>
      <c r="C39" t="s">
        <v>15</v>
      </c>
      <c r="D39" t="s">
        <v>16</v>
      </c>
      <c r="E39" t="s">
        <v>18</v>
      </c>
      <c r="F39">
        <f t="shared" si="0"/>
        <v>-0.18232155719395463</v>
      </c>
      <c r="G39">
        <f t="shared" si="1"/>
        <v>-0.15193463093418832</v>
      </c>
    </row>
    <row r="40" spans="1:7" x14ac:dyDescent="0.2">
      <c r="A40" t="s">
        <v>11</v>
      </c>
      <c r="B40">
        <v>0.111111111</v>
      </c>
      <c r="C40" t="s">
        <v>15</v>
      </c>
      <c r="D40" t="s">
        <v>16</v>
      </c>
      <c r="E40" t="s">
        <v>18</v>
      </c>
      <c r="F40">
        <f t="shared" si="0"/>
        <v>-2.1972245783362192</v>
      </c>
      <c r="G40">
        <f t="shared" si="1"/>
        <v>-0.24413606401544385</v>
      </c>
    </row>
    <row r="41" spans="1:7" x14ac:dyDescent="0.2">
      <c r="A41" t="s">
        <v>12</v>
      </c>
      <c r="B41">
        <v>0</v>
      </c>
      <c r="C41" t="s">
        <v>15</v>
      </c>
      <c r="D41" t="s">
        <v>16</v>
      </c>
      <c r="E41" t="s">
        <v>18</v>
      </c>
      <c r="F41">
        <v>0</v>
      </c>
      <c r="G41">
        <f t="shared" si="1"/>
        <v>0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18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8.3333332999999996E-2</v>
      </c>
      <c r="C43" t="s">
        <v>6</v>
      </c>
      <c r="D43" t="s">
        <v>17</v>
      </c>
      <c r="E43" t="s">
        <v>18</v>
      </c>
      <c r="F43">
        <f t="shared" si="0"/>
        <v>-2.4849066537880002</v>
      </c>
      <c r="G43">
        <f t="shared" si="1"/>
        <v>-0.20707555365403113</v>
      </c>
    </row>
    <row r="44" spans="1:7" x14ac:dyDescent="0.2">
      <c r="A44" t="s">
        <v>10</v>
      </c>
      <c r="B44">
        <v>0.66666666699999999</v>
      </c>
      <c r="C44" t="s">
        <v>6</v>
      </c>
      <c r="D44" t="s">
        <v>17</v>
      </c>
      <c r="E44" t="s">
        <v>18</v>
      </c>
      <c r="F44">
        <f t="shared" si="0"/>
        <v>-0.4054651076081644</v>
      </c>
      <c r="G44">
        <f t="shared" si="1"/>
        <v>-0.2703100718739313</v>
      </c>
    </row>
    <row r="45" spans="1:7" x14ac:dyDescent="0.2">
      <c r="A45" t="s">
        <v>11</v>
      </c>
      <c r="B45">
        <v>0.25</v>
      </c>
      <c r="C45" t="s">
        <v>6</v>
      </c>
      <c r="D45" t="s">
        <v>17</v>
      </c>
      <c r="E45" t="s">
        <v>18</v>
      </c>
      <c r="F45">
        <f t="shared" si="0"/>
        <v>-1.3862943611198906</v>
      </c>
      <c r="G45">
        <f t="shared" si="1"/>
        <v>-0.34657359027997264</v>
      </c>
    </row>
    <row r="46" spans="1:7" x14ac:dyDescent="0.2">
      <c r="A46" t="s">
        <v>12</v>
      </c>
      <c r="B46">
        <v>0</v>
      </c>
      <c r="C46" t="s">
        <v>6</v>
      </c>
      <c r="D46" t="s">
        <v>17</v>
      </c>
      <c r="E46" t="s">
        <v>18</v>
      </c>
      <c r="F46">
        <v>0</v>
      </c>
      <c r="G46">
        <f t="shared" si="1"/>
        <v>0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18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8.3333332999999996E-2</v>
      </c>
      <c r="C48" t="s">
        <v>13</v>
      </c>
      <c r="D48" t="s">
        <v>17</v>
      </c>
      <c r="E48" t="s">
        <v>18</v>
      </c>
      <c r="F48">
        <f t="shared" si="0"/>
        <v>-2.4849066537880002</v>
      </c>
      <c r="G48">
        <f t="shared" si="1"/>
        <v>-0.20707555365403113</v>
      </c>
    </row>
    <row r="49" spans="1:7" x14ac:dyDescent="0.2">
      <c r="A49" t="s">
        <v>10</v>
      </c>
      <c r="B49">
        <v>0.66666666699999999</v>
      </c>
      <c r="C49" t="s">
        <v>13</v>
      </c>
      <c r="D49" t="s">
        <v>17</v>
      </c>
      <c r="E49" t="s">
        <v>18</v>
      </c>
      <c r="F49">
        <f t="shared" si="0"/>
        <v>-0.4054651076081644</v>
      </c>
      <c r="G49">
        <f t="shared" si="1"/>
        <v>-0.2703100718739313</v>
      </c>
    </row>
    <row r="50" spans="1:7" x14ac:dyDescent="0.2">
      <c r="A50" t="s">
        <v>11</v>
      </c>
      <c r="B50">
        <v>0.25</v>
      </c>
      <c r="C50" t="s">
        <v>13</v>
      </c>
      <c r="D50" t="s">
        <v>17</v>
      </c>
      <c r="E50" t="s">
        <v>18</v>
      </c>
      <c r="F50">
        <f t="shared" si="0"/>
        <v>-1.3862943611198906</v>
      </c>
      <c r="G50">
        <f t="shared" si="1"/>
        <v>-0.34657359027997264</v>
      </c>
    </row>
    <row r="51" spans="1:7" x14ac:dyDescent="0.2">
      <c r="A51" t="s">
        <v>12</v>
      </c>
      <c r="B51">
        <v>0</v>
      </c>
      <c r="C51" t="s">
        <v>13</v>
      </c>
      <c r="D51" t="s">
        <v>17</v>
      </c>
      <c r="E51" t="s">
        <v>18</v>
      </c>
      <c r="F51">
        <v>0</v>
      </c>
      <c r="G51">
        <f t="shared" si="1"/>
        <v>0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18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18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</v>
      </c>
      <c r="C54" t="s">
        <v>14</v>
      </c>
      <c r="D54" t="s">
        <v>17</v>
      </c>
      <c r="E54" t="s">
        <v>18</v>
      </c>
      <c r="F54">
        <v>0</v>
      </c>
      <c r="G54">
        <f t="shared" si="1"/>
        <v>0</v>
      </c>
    </row>
    <row r="55" spans="1:7" x14ac:dyDescent="0.2">
      <c r="A55" t="s">
        <v>11</v>
      </c>
      <c r="B55">
        <v>0</v>
      </c>
      <c r="C55" t="s">
        <v>14</v>
      </c>
      <c r="D55" t="s">
        <v>17</v>
      </c>
      <c r="E55" t="s">
        <v>18</v>
      </c>
      <c r="F55">
        <v>0</v>
      </c>
      <c r="G55">
        <f t="shared" si="1"/>
        <v>0</v>
      </c>
    </row>
    <row r="56" spans="1:7" x14ac:dyDescent="0.2">
      <c r="A56" t="s">
        <v>12</v>
      </c>
      <c r="B56">
        <v>0</v>
      </c>
      <c r="C56" t="s">
        <v>14</v>
      </c>
      <c r="D56" t="s">
        <v>17</v>
      </c>
      <c r="E56" t="s">
        <v>18</v>
      </c>
      <c r="F56">
        <v>0</v>
      </c>
      <c r="G56">
        <f t="shared" si="1"/>
        <v>0</v>
      </c>
    </row>
    <row r="57" spans="1:7" x14ac:dyDescent="0.2">
      <c r="A57" t="s">
        <v>5</v>
      </c>
      <c r="B57">
        <v>0</v>
      </c>
      <c r="C57" t="s">
        <v>15</v>
      </c>
      <c r="D57" t="s">
        <v>17</v>
      </c>
      <c r="E57" t="s">
        <v>18</v>
      </c>
      <c r="F57">
        <v>0</v>
      </c>
      <c r="G57">
        <f t="shared" si="1"/>
        <v>0</v>
      </c>
    </row>
    <row r="58" spans="1:7" x14ac:dyDescent="0.2">
      <c r="A58" t="s">
        <v>9</v>
      </c>
      <c r="B58">
        <v>0.1</v>
      </c>
      <c r="C58" t="s">
        <v>15</v>
      </c>
      <c r="D58" t="s">
        <v>17</v>
      </c>
      <c r="E58" t="s">
        <v>18</v>
      </c>
      <c r="F58">
        <f t="shared" si="0"/>
        <v>-2.3025850929940455</v>
      </c>
      <c r="G58">
        <f t="shared" si="1"/>
        <v>-0.23025850929940456</v>
      </c>
    </row>
    <row r="59" spans="1:7" x14ac:dyDescent="0.2">
      <c r="A59" t="s">
        <v>10</v>
      </c>
      <c r="B59">
        <v>0.05</v>
      </c>
      <c r="C59" t="s">
        <v>15</v>
      </c>
      <c r="D59" t="s">
        <v>17</v>
      </c>
      <c r="E59" t="s">
        <v>18</v>
      </c>
      <c r="F59">
        <f t="shared" si="0"/>
        <v>-2.9957322735539909</v>
      </c>
      <c r="G59">
        <f t="shared" si="1"/>
        <v>-0.14978661367769955</v>
      </c>
    </row>
    <row r="60" spans="1:7" x14ac:dyDescent="0.2">
      <c r="A60" t="s">
        <v>11</v>
      </c>
      <c r="B60">
        <v>0.3</v>
      </c>
      <c r="C60" t="s">
        <v>15</v>
      </c>
      <c r="D60" t="s">
        <v>17</v>
      </c>
      <c r="E60" t="s">
        <v>18</v>
      </c>
      <c r="F60">
        <f t="shared" si="0"/>
        <v>-1.2039728043259361</v>
      </c>
      <c r="G60">
        <f t="shared" si="1"/>
        <v>-0.36119184129778081</v>
      </c>
    </row>
    <row r="61" spans="1:7" x14ac:dyDescent="0.2">
      <c r="A61" t="s">
        <v>12</v>
      </c>
      <c r="B61">
        <v>0.55000000000000004</v>
      </c>
      <c r="C61" t="s">
        <v>15</v>
      </c>
      <c r="D61" t="s">
        <v>17</v>
      </c>
      <c r="E61" t="s">
        <v>18</v>
      </c>
      <c r="F61">
        <f t="shared" si="0"/>
        <v>-0.59783700075562041</v>
      </c>
      <c r="G61">
        <f t="shared" si="1"/>
        <v>-0.32881035041559126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C993-BE90-4149-8CEF-C0BAF057C364}">
  <dimension ref="A1:L61"/>
  <sheetViews>
    <sheetView workbookViewId="0">
      <selection activeCell="L14" sqref="L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K1" t="s">
        <v>30</v>
      </c>
      <c r="L1" t="s">
        <v>31</v>
      </c>
    </row>
    <row r="2" spans="1:12" x14ac:dyDescent="0.2">
      <c r="A2" t="s">
        <v>5</v>
      </c>
      <c r="B2">
        <v>0</v>
      </c>
      <c r="C2" t="s">
        <v>6</v>
      </c>
      <c r="D2" t="s">
        <v>7</v>
      </c>
      <c r="E2" t="s">
        <v>19</v>
      </c>
      <c r="F2">
        <v>0</v>
      </c>
      <c r="G2">
        <f>B2*F2</f>
        <v>0</v>
      </c>
      <c r="I2" t="s">
        <v>21</v>
      </c>
      <c r="J2" t="s">
        <v>6</v>
      </c>
      <c r="K2">
        <f>-SUM(G2:G6)/LN(5)</f>
        <v>0.42883647188733098</v>
      </c>
      <c r="L2">
        <f>-SUM(G2:G6)</f>
        <v>0.69018567608995074</v>
      </c>
    </row>
    <row r="3" spans="1:12" x14ac:dyDescent="0.2">
      <c r="A3" t="s">
        <v>9</v>
      </c>
      <c r="B3">
        <v>0.46153846199999998</v>
      </c>
      <c r="C3" t="s">
        <v>6</v>
      </c>
      <c r="D3" t="s">
        <v>7</v>
      </c>
      <c r="E3" t="s">
        <v>19</v>
      </c>
      <c r="F3">
        <f t="shared" ref="F3:F61" si="0">LN(B3)</f>
        <v>-0.77318988723348181</v>
      </c>
      <c r="G3">
        <f t="shared" ref="G3:G61" si="1">B3*F3</f>
        <v>-0.35685687138769462</v>
      </c>
      <c r="J3" t="s">
        <v>13</v>
      </c>
      <c r="K3">
        <f>-SUM(G7:G11)/LN(5)</f>
        <v>0.4269142801324638</v>
      </c>
      <c r="L3">
        <f>-SUM(G7:G11)</f>
        <v>0.68709202780469925</v>
      </c>
    </row>
    <row r="4" spans="1:12" x14ac:dyDescent="0.2">
      <c r="A4" t="s">
        <v>10</v>
      </c>
      <c r="B4">
        <v>0.53846153799999996</v>
      </c>
      <c r="C4" t="s">
        <v>6</v>
      </c>
      <c r="D4" t="s">
        <v>7</v>
      </c>
      <c r="E4" t="s">
        <v>19</v>
      </c>
      <c r="F4">
        <f t="shared" si="0"/>
        <v>-0.61903920926336631</v>
      </c>
      <c r="G4">
        <f t="shared" si="1"/>
        <v>-0.33332880470225607</v>
      </c>
      <c r="J4" t="s">
        <v>14</v>
      </c>
      <c r="K4">
        <f>-SUM(G12:G16)/LN(5)</f>
        <v>0.79521814165420457</v>
      </c>
      <c r="L4">
        <f>-SUM(G12:G16)</f>
        <v>1.2798542258336676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19</v>
      </c>
      <c r="F5">
        <v>0</v>
      </c>
      <c r="G5">
        <f t="shared" si="1"/>
        <v>0</v>
      </c>
      <c r="J5" t="s">
        <v>15</v>
      </c>
      <c r="K5">
        <f>-SUM(G17:G21)/LN(5)</f>
        <v>0.74488695924246162</v>
      </c>
      <c r="L5">
        <f>-SUM(G17:G21)</f>
        <v>1.1988493126825721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19</v>
      </c>
      <c r="F6">
        <v>0</v>
      </c>
      <c r="G6">
        <f t="shared" si="1"/>
        <v>0</v>
      </c>
      <c r="I6" t="s">
        <v>22</v>
      </c>
      <c r="J6" t="s">
        <v>6</v>
      </c>
      <c r="K6">
        <f>-SUM(G22:G26)/LN(5)</f>
        <v>0.6204522236444332</v>
      </c>
      <c r="L6">
        <f>-SUM(G22:G26)</f>
        <v>0.99857933158739209</v>
      </c>
    </row>
    <row r="7" spans="1:12" x14ac:dyDescent="0.2">
      <c r="A7" t="s">
        <v>5</v>
      </c>
      <c r="B7">
        <v>7.6923077000000006E-2</v>
      </c>
      <c r="C7" t="s">
        <v>13</v>
      </c>
      <c r="D7" t="s">
        <v>7</v>
      </c>
      <c r="E7" t="s">
        <v>19</v>
      </c>
      <c r="F7">
        <f t="shared" si="0"/>
        <v>-2.5649493564615367</v>
      </c>
      <c r="G7">
        <f t="shared" si="1"/>
        <v>-0.19730379684819124</v>
      </c>
      <c r="J7" t="s">
        <v>13</v>
      </c>
      <c r="K7">
        <f>-SUM(G27:G31)/LN(5)</f>
        <v>0.6871280156139884</v>
      </c>
      <c r="L7">
        <f>-SUM(G27:G31)</f>
        <v>1.1058898790247633</v>
      </c>
    </row>
    <row r="8" spans="1:12" x14ac:dyDescent="0.2">
      <c r="A8" t="s">
        <v>9</v>
      </c>
      <c r="B8">
        <v>0.15384615400000001</v>
      </c>
      <c r="C8" t="s">
        <v>13</v>
      </c>
      <c r="D8" t="s">
        <v>7</v>
      </c>
      <c r="E8" t="s">
        <v>19</v>
      </c>
      <c r="F8">
        <f t="shared" si="0"/>
        <v>-1.8718021759015913</v>
      </c>
      <c r="G8">
        <f t="shared" si="1"/>
        <v>-0.28796956581129129</v>
      </c>
      <c r="J8" t="s">
        <v>14</v>
      </c>
      <c r="K8">
        <f>-SUM(G32:G36)/LN(5)</f>
        <v>0.91690752227288408</v>
      </c>
      <c r="L8">
        <f>-SUM(G32:G36)</f>
        <v>1.4757057285419939</v>
      </c>
    </row>
    <row r="9" spans="1:12" x14ac:dyDescent="0.2">
      <c r="A9" t="s">
        <v>10</v>
      </c>
      <c r="B9">
        <v>0.76923076899999998</v>
      </c>
      <c r="C9" t="s">
        <v>13</v>
      </c>
      <c r="D9" t="s">
        <v>7</v>
      </c>
      <c r="E9" t="s">
        <v>19</v>
      </c>
      <c r="F9">
        <f t="shared" si="0"/>
        <v>-0.26236426476749108</v>
      </c>
      <c r="G9">
        <f t="shared" si="1"/>
        <v>-0.20181866514521676</v>
      </c>
      <c r="J9" t="s">
        <v>15</v>
      </c>
      <c r="K9">
        <f>-SUM(G37:G41)/LN(5)</f>
        <v>0.76653105319337411</v>
      </c>
      <c r="L9">
        <f>-SUM(G37:G41)</f>
        <v>1.2336841380674564</v>
      </c>
    </row>
    <row r="10" spans="1:12" x14ac:dyDescent="0.2">
      <c r="A10" t="s">
        <v>11</v>
      </c>
      <c r="B10">
        <v>0</v>
      </c>
      <c r="C10" t="s">
        <v>13</v>
      </c>
      <c r="D10" t="s">
        <v>7</v>
      </c>
      <c r="E10" t="s">
        <v>19</v>
      </c>
      <c r="F10">
        <v>0</v>
      </c>
      <c r="G10">
        <f t="shared" si="1"/>
        <v>0</v>
      </c>
      <c r="I10" t="s">
        <v>23</v>
      </c>
      <c r="J10" t="s">
        <v>6</v>
      </c>
      <c r="K10">
        <f>-SUM(G42:G46)/LN(5)</f>
        <v>0.83579050268112975</v>
      </c>
      <c r="L10">
        <f>-SUM(G42:G46)</f>
        <v>1.3451529218673648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19</v>
      </c>
      <c r="F11">
        <v>0</v>
      </c>
      <c r="G11">
        <f t="shared" si="1"/>
        <v>0</v>
      </c>
      <c r="J11" t="s">
        <v>13</v>
      </c>
      <c r="K11">
        <f>-SUM(G47:G51)/LN(5)</f>
        <v>0.83579050268112975</v>
      </c>
      <c r="L11">
        <f>-SUM(G47:G51)</f>
        <v>1.3451529218673648</v>
      </c>
    </row>
    <row r="12" spans="1:12" x14ac:dyDescent="0.2">
      <c r="A12" t="s">
        <v>5</v>
      </c>
      <c r="B12">
        <v>0.3</v>
      </c>
      <c r="C12" t="s">
        <v>14</v>
      </c>
      <c r="D12" t="s">
        <v>7</v>
      </c>
      <c r="E12" t="s">
        <v>19</v>
      </c>
      <c r="F12">
        <f t="shared" si="0"/>
        <v>-1.2039728043259361</v>
      </c>
      <c r="G12">
        <f t="shared" si="1"/>
        <v>-0.36119184129778081</v>
      </c>
      <c r="J12" t="s">
        <v>14</v>
      </c>
      <c r="K12">
        <f>-SUM(G52:G56)/LN(5)</f>
        <v>0.27421025630715135</v>
      </c>
      <c r="L12">
        <f>-SUM(G52:G56)</f>
        <v>0.44132438247900124</v>
      </c>
    </row>
    <row r="13" spans="1:12" x14ac:dyDescent="0.2">
      <c r="A13" t="s">
        <v>9</v>
      </c>
      <c r="B13">
        <v>0.2</v>
      </c>
      <c r="C13" t="s">
        <v>14</v>
      </c>
      <c r="D13" t="s">
        <v>7</v>
      </c>
      <c r="E13" t="s">
        <v>19</v>
      </c>
      <c r="F13">
        <f t="shared" si="0"/>
        <v>-1.6094379124341003</v>
      </c>
      <c r="G13">
        <f t="shared" si="1"/>
        <v>-0.32188758248682009</v>
      </c>
      <c r="J13" t="s">
        <v>15</v>
      </c>
      <c r="K13">
        <f>-SUM(G57:G61)/LN(5)</f>
        <v>0.5118058454743647</v>
      </c>
      <c r="L13">
        <f>-SUM(G57:G61)</f>
        <v>0.8237197315118312</v>
      </c>
    </row>
    <row r="14" spans="1:12" x14ac:dyDescent="0.2">
      <c r="A14" t="s">
        <v>10</v>
      </c>
      <c r="B14">
        <v>0.4</v>
      </c>
      <c r="C14" t="s">
        <v>14</v>
      </c>
      <c r="D14" t="s">
        <v>7</v>
      </c>
      <c r="E14" t="s">
        <v>19</v>
      </c>
      <c r="F14">
        <f t="shared" si="0"/>
        <v>-0.916290731874155</v>
      </c>
      <c r="G14">
        <f t="shared" si="1"/>
        <v>-0.36651629274966202</v>
      </c>
    </row>
    <row r="15" spans="1:12" x14ac:dyDescent="0.2">
      <c r="A15" t="s">
        <v>11</v>
      </c>
      <c r="B15">
        <v>0.1</v>
      </c>
      <c r="C15" t="s">
        <v>14</v>
      </c>
      <c r="D15" t="s">
        <v>7</v>
      </c>
      <c r="E15" t="s">
        <v>19</v>
      </c>
      <c r="F15">
        <f t="shared" si="0"/>
        <v>-2.3025850929940455</v>
      </c>
      <c r="G15">
        <f t="shared" si="1"/>
        <v>-0.23025850929940456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19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0.25</v>
      </c>
      <c r="C17" t="s">
        <v>15</v>
      </c>
      <c r="D17" t="s">
        <v>7</v>
      </c>
      <c r="E17" t="s">
        <v>19</v>
      </c>
      <c r="F17">
        <f t="shared" si="0"/>
        <v>-1.3862943611198906</v>
      </c>
      <c r="G17">
        <f t="shared" si="1"/>
        <v>-0.34657359027997264</v>
      </c>
    </row>
    <row r="18" spans="1:7" x14ac:dyDescent="0.2">
      <c r="A18" t="s">
        <v>9</v>
      </c>
      <c r="B18">
        <v>0.5</v>
      </c>
      <c r="C18" t="s">
        <v>15</v>
      </c>
      <c r="D18" t="s">
        <v>7</v>
      </c>
      <c r="E18" t="s">
        <v>19</v>
      </c>
      <c r="F18">
        <f t="shared" si="0"/>
        <v>-0.69314718055994529</v>
      </c>
      <c r="G18">
        <f t="shared" si="1"/>
        <v>-0.34657359027997264</v>
      </c>
    </row>
    <row r="19" spans="1:7" x14ac:dyDescent="0.2">
      <c r="A19" t="s">
        <v>10</v>
      </c>
      <c r="B19">
        <v>0.16666666699999999</v>
      </c>
      <c r="C19" t="s">
        <v>15</v>
      </c>
      <c r="D19" t="s">
        <v>7</v>
      </c>
      <c r="E19" t="s">
        <v>19</v>
      </c>
      <c r="F19">
        <f t="shared" si="0"/>
        <v>-1.791759467228055</v>
      </c>
      <c r="G19">
        <f t="shared" si="1"/>
        <v>-0.29862657846859564</v>
      </c>
    </row>
    <row r="20" spans="1:7" x14ac:dyDescent="0.2">
      <c r="A20" t="s">
        <v>11</v>
      </c>
      <c r="B20">
        <v>8.3333332999999996E-2</v>
      </c>
      <c r="C20" t="s">
        <v>15</v>
      </c>
      <c r="D20" t="s">
        <v>7</v>
      </c>
      <c r="E20" t="s">
        <v>19</v>
      </c>
      <c r="F20">
        <f t="shared" si="0"/>
        <v>-2.4849066537880002</v>
      </c>
      <c r="G20">
        <f t="shared" si="1"/>
        <v>-0.20707555365403113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19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0.15</v>
      </c>
      <c r="C22" t="s">
        <v>6</v>
      </c>
      <c r="D22" t="s">
        <v>16</v>
      </c>
      <c r="E22" t="s">
        <v>19</v>
      </c>
      <c r="F22">
        <f t="shared" si="0"/>
        <v>-1.8971199848858813</v>
      </c>
      <c r="G22">
        <f t="shared" si="1"/>
        <v>-0.28456799773288216</v>
      </c>
    </row>
    <row r="23" spans="1:7" x14ac:dyDescent="0.2">
      <c r="A23" t="s">
        <v>9</v>
      </c>
      <c r="B23">
        <v>0.5</v>
      </c>
      <c r="C23" t="s">
        <v>6</v>
      </c>
      <c r="D23" t="s">
        <v>16</v>
      </c>
      <c r="E23" t="s">
        <v>19</v>
      </c>
      <c r="F23">
        <f t="shared" si="0"/>
        <v>-0.69314718055994529</v>
      </c>
      <c r="G23">
        <f t="shared" si="1"/>
        <v>-0.34657359027997264</v>
      </c>
    </row>
    <row r="24" spans="1:7" x14ac:dyDescent="0.2">
      <c r="A24" t="s">
        <v>10</v>
      </c>
      <c r="B24">
        <v>0.35</v>
      </c>
      <c r="C24" t="s">
        <v>6</v>
      </c>
      <c r="D24" t="s">
        <v>16</v>
      </c>
      <c r="E24" t="s">
        <v>19</v>
      </c>
      <c r="F24">
        <f t="shared" si="0"/>
        <v>-1.0498221244986778</v>
      </c>
      <c r="G24">
        <f t="shared" si="1"/>
        <v>-0.36743774357453723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19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19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0.4</v>
      </c>
      <c r="C27" t="s">
        <v>13</v>
      </c>
      <c r="D27" t="s">
        <v>16</v>
      </c>
      <c r="E27" t="s">
        <v>19</v>
      </c>
      <c r="F27">
        <f t="shared" si="0"/>
        <v>-0.916290731874155</v>
      </c>
      <c r="G27">
        <f t="shared" si="1"/>
        <v>-0.36651629274966202</v>
      </c>
    </row>
    <row r="28" spans="1:7" x14ac:dyDescent="0.2">
      <c r="A28" t="s">
        <v>9</v>
      </c>
      <c r="B28">
        <v>0.1</v>
      </c>
      <c r="C28" t="s">
        <v>13</v>
      </c>
      <c r="D28" t="s">
        <v>16</v>
      </c>
      <c r="E28" t="s">
        <v>19</v>
      </c>
      <c r="F28">
        <f t="shared" si="0"/>
        <v>-2.3025850929940455</v>
      </c>
      <c r="G28">
        <f t="shared" si="1"/>
        <v>-0.23025850929940456</v>
      </c>
    </row>
    <row r="29" spans="1:7" x14ac:dyDescent="0.2">
      <c r="A29" t="s">
        <v>10</v>
      </c>
      <c r="B29">
        <v>0.45</v>
      </c>
      <c r="C29" t="s">
        <v>13</v>
      </c>
      <c r="D29" t="s">
        <v>16</v>
      </c>
      <c r="E29" t="s">
        <v>19</v>
      </c>
      <c r="F29">
        <f t="shared" si="0"/>
        <v>-0.79850769621777162</v>
      </c>
      <c r="G29">
        <f t="shared" si="1"/>
        <v>-0.35932846329799722</v>
      </c>
    </row>
    <row r="30" spans="1:7" x14ac:dyDescent="0.2">
      <c r="A30" t="s">
        <v>11</v>
      </c>
      <c r="B30">
        <v>0.05</v>
      </c>
      <c r="C30" t="s">
        <v>13</v>
      </c>
      <c r="D30" t="s">
        <v>16</v>
      </c>
      <c r="E30" t="s">
        <v>19</v>
      </c>
      <c r="F30">
        <f t="shared" si="0"/>
        <v>-2.9957322735539909</v>
      </c>
      <c r="G30">
        <f t="shared" si="1"/>
        <v>-0.14978661367769955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19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0.31</v>
      </c>
      <c r="C32" t="s">
        <v>14</v>
      </c>
      <c r="D32" t="s">
        <v>16</v>
      </c>
      <c r="E32" t="s">
        <v>19</v>
      </c>
      <c r="F32">
        <f t="shared" si="0"/>
        <v>-1.1711829815029451</v>
      </c>
      <c r="G32">
        <f t="shared" si="1"/>
        <v>-0.36306672426591297</v>
      </c>
    </row>
    <row r="33" spans="1:7" x14ac:dyDescent="0.2">
      <c r="A33" t="s">
        <v>9</v>
      </c>
      <c r="B33">
        <v>0.06</v>
      </c>
      <c r="C33" t="s">
        <v>14</v>
      </c>
      <c r="D33" t="s">
        <v>16</v>
      </c>
      <c r="E33" t="s">
        <v>19</v>
      </c>
      <c r="F33">
        <f t="shared" si="0"/>
        <v>-2.8134107167600364</v>
      </c>
      <c r="G33">
        <f t="shared" si="1"/>
        <v>-0.16880464300560219</v>
      </c>
    </row>
    <row r="34" spans="1:7" x14ac:dyDescent="0.2">
      <c r="A34" t="s">
        <v>10</v>
      </c>
      <c r="B34">
        <v>0.13</v>
      </c>
      <c r="C34" t="s">
        <v>14</v>
      </c>
      <c r="D34" t="s">
        <v>16</v>
      </c>
      <c r="E34" t="s">
        <v>19</v>
      </c>
      <c r="F34">
        <f t="shared" si="0"/>
        <v>-2.0402208285265546</v>
      </c>
      <c r="G34">
        <f t="shared" si="1"/>
        <v>-0.26522870770845208</v>
      </c>
    </row>
    <row r="35" spans="1:7" x14ac:dyDescent="0.2">
      <c r="A35" t="s">
        <v>11</v>
      </c>
      <c r="B35">
        <v>0.31</v>
      </c>
      <c r="C35" t="s">
        <v>14</v>
      </c>
      <c r="D35" t="s">
        <v>16</v>
      </c>
      <c r="E35" t="s">
        <v>19</v>
      </c>
      <c r="F35">
        <f t="shared" si="0"/>
        <v>-1.1711829815029451</v>
      </c>
      <c r="G35">
        <f t="shared" si="1"/>
        <v>-0.36306672426591297</v>
      </c>
    </row>
    <row r="36" spans="1:7" x14ac:dyDescent="0.2">
      <c r="A36" t="s">
        <v>12</v>
      </c>
      <c r="B36">
        <v>0.19</v>
      </c>
      <c r="C36" t="s">
        <v>14</v>
      </c>
      <c r="D36" t="s">
        <v>16</v>
      </c>
      <c r="E36" t="s">
        <v>19</v>
      </c>
      <c r="F36">
        <f t="shared" si="0"/>
        <v>-1.6607312068216509</v>
      </c>
      <c r="G36">
        <f t="shared" si="1"/>
        <v>-0.31553892929611366</v>
      </c>
    </row>
    <row r="37" spans="1:7" x14ac:dyDescent="0.2">
      <c r="A37" t="s">
        <v>5</v>
      </c>
      <c r="B37">
        <v>0</v>
      </c>
      <c r="C37" t="s">
        <v>15</v>
      </c>
      <c r="D37" t="s">
        <v>16</v>
      </c>
      <c r="E37" t="s">
        <v>19</v>
      </c>
      <c r="F37">
        <v>0</v>
      </c>
      <c r="G37">
        <f t="shared" si="1"/>
        <v>0</v>
      </c>
    </row>
    <row r="38" spans="1:7" x14ac:dyDescent="0.2">
      <c r="A38" t="s">
        <v>9</v>
      </c>
      <c r="B38">
        <v>0.26315789499999998</v>
      </c>
      <c r="C38" t="s">
        <v>15</v>
      </c>
      <c r="D38" t="s">
        <v>16</v>
      </c>
      <c r="E38" t="s">
        <v>19</v>
      </c>
      <c r="F38">
        <f t="shared" si="0"/>
        <v>-1.3350010657323401</v>
      </c>
      <c r="G38">
        <f t="shared" si="1"/>
        <v>-0.35131607028087924</v>
      </c>
    </row>
    <row r="39" spans="1:7" x14ac:dyDescent="0.2">
      <c r="A39" t="s">
        <v>10</v>
      </c>
      <c r="B39">
        <v>0.47368421100000002</v>
      </c>
      <c r="C39" t="s">
        <v>15</v>
      </c>
      <c r="D39" t="s">
        <v>16</v>
      </c>
      <c r="E39" t="s">
        <v>19</v>
      </c>
      <c r="F39">
        <f t="shared" si="0"/>
        <v>-0.74721440083022106</v>
      </c>
      <c r="G39">
        <f t="shared" si="1"/>
        <v>-0.35394366390510101</v>
      </c>
    </row>
    <row r="40" spans="1:7" x14ac:dyDescent="0.2">
      <c r="A40" t="s">
        <v>11</v>
      </c>
      <c r="B40">
        <v>0.15789473700000001</v>
      </c>
      <c r="C40" t="s">
        <v>15</v>
      </c>
      <c r="D40" t="s">
        <v>16</v>
      </c>
      <c r="E40" t="s">
        <v>19</v>
      </c>
      <c r="F40">
        <f t="shared" si="0"/>
        <v>-1.8458266894983306</v>
      </c>
      <c r="G40">
        <f t="shared" si="1"/>
        <v>-0.29144631968591961</v>
      </c>
    </row>
    <row r="41" spans="1:7" x14ac:dyDescent="0.2">
      <c r="A41" t="s">
        <v>12</v>
      </c>
      <c r="B41">
        <v>0.105263158</v>
      </c>
      <c r="C41" t="s">
        <v>15</v>
      </c>
      <c r="D41" t="s">
        <v>16</v>
      </c>
      <c r="E41" t="s">
        <v>19</v>
      </c>
      <c r="F41">
        <f t="shared" si="0"/>
        <v>-2.2512917976064952</v>
      </c>
      <c r="G41">
        <f t="shared" si="1"/>
        <v>-0.23697808419555652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19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0.35</v>
      </c>
      <c r="C43" t="s">
        <v>6</v>
      </c>
      <c r="D43" t="s">
        <v>17</v>
      </c>
      <c r="E43" t="s">
        <v>19</v>
      </c>
      <c r="F43">
        <f t="shared" si="0"/>
        <v>-1.0498221244986778</v>
      </c>
      <c r="G43">
        <f t="shared" si="1"/>
        <v>-0.36743774357453723</v>
      </c>
    </row>
    <row r="44" spans="1:7" x14ac:dyDescent="0.2">
      <c r="A44" t="s">
        <v>10</v>
      </c>
      <c r="B44">
        <v>0.25</v>
      </c>
      <c r="C44" t="s">
        <v>6</v>
      </c>
      <c r="D44" t="s">
        <v>17</v>
      </c>
      <c r="E44" t="s">
        <v>19</v>
      </c>
      <c r="F44">
        <f t="shared" si="0"/>
        <v>-1.3862943611198906</v>
      </c>
      <c r="G44">
        <f t="shared" si="1"/>
        <v>-0.34657359027997264</v>
      </c>
    </row>
    <row r="45" spans="1:7" x14ac:dyDescent="0.2">
      <c r="A45" t="s">
        <v>11</v>
      </c>
      <c r="B45">
        <v>0.15</v>
      </c>
      <c r="C45" t="s">
        <v>6</v>
      </c>
      <c r="D45" t="s">
        <v>17</v>
      </c>
      <c r="E45" t="s">
        <v>19</v>
      </c>
      <c r="F45">
        <f t="shared" si="0"/>
        <v>-1.8971199848858813</v>
      </c>
      <c r="G45">
        <f t="shared" si="1"/>
        <v>-0.28456799773288216</v>
      </c>
    </row>
    <row r="46" spans="1:7" x14ac:dyDescent="0.2">
      <c r="A46" t="s">
        <v>12</v>
      </c>
      <c r="B46">
        <v>0.25</v>
      </c>
      <c r="C46" t="s">
        <v>6</v>
      </c>
      <c r="D46" t="s">
        <v>17</v>
      </c>
      <c r="E46" t="s">
        <v>19</v>
      </c>
      <c r="F46">
        <f t="shared" si="0"/>
        <v>-1.3862943611198906</v>
      </c>
      <c r="G46">
        <f t="shared" si="1"/>
        <v>-0.34657359027997264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19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0.15</v>
      </c>
      <c r="C48" t="s">
        <v>13</v>
      </c>
      <c r="D48" t="s">
        <v>17</v>
      </c>
      <c r="E48" t="s">
        <v>19</v>
      </c>
      <c r="F48">
        <f t="shared" si="0"/>
        <v>-1.8971199848858813</v>
      </c>
      <c r="G48">
        <f t="shared" si="1"/>
        <v>-0.28456799773288216</v>
      </c>
    </row>
    <row r="49" spans="1:7" x14ac:dyDescent="0.2">
      <c r="A49" t="s">
        <v>10</v>
      </c>
      <c r="B49">
        <v>0.25</v>
      </c>
      <c r="C49" t="s">
        <v>13</v>
      </c>
      <c r="D49" t="s">
        <v>17</v>
      </c>
      <c r="E49" t="s">
        <v>19</v>
      </c>
      <c r="F49">
        <f t="shared" si="0"/>
        <v>-1.3862943611198906</v>
      </c>
      <c r="G49">
        <f t="shared" si="1"/>
        <v>-0.34657359027997264</v>
      </c>
    </row>
    <row r="50" spans="1:7" x14ac:dyDescent="0.2">
      <c r="A50" t="s">
        <v>11</v>
      </c>
      <c r="B50">
        <v>0.35</v>
      </c>
      <c r="C50" t="s">
        <v>13</v>
      </c>
      <c r="D50" t="s">
        <v>17</v>
      </c>
      <c r="E50" t="s">
        <v>19</v>
      </c>
      <c r="F50">
        <f t="shared" si="0"/>
        <v>-1.0498221244986778</v>
      </c>
      <c r="G50">
        <f t="shared" si="1"/>
        <v>-0.36743774357453723</v>
      </c>
    </row>
    <row r="51" spans="1:7" x14ac:dyDescent="0.2">
      <c r="A51" t="s">
        <v>12</v>
      </c>
      <c r="B51">
        <v>0.25</v>
      </c>
      <c r="C51" t="s">
        <v>13</v>
      </c>
      <c r="D51" t="s">
        <v>17</v>
      </c>
      <c r="E51" t="s">
        <v>19</v>
      </c>
      <c r="F51">
        <f t="shared" si="0"/>
        <v>-1.3862943611198906</v>
      </c>
      <c r="G51">
        <f t="shared" si="1"/>
        <v>-0.34657359027997264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19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19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0.06</v>
      </c>
      <c r="C54" t="s">
        <v>14</v>
      </c>
      <c r="D54" t="s">
        <v>17</v>
      </c>
      <c r="E54" t="s">
        <v>19</v>
      </c>
      <c r="F54">
        <f t="shared" si="0"/>
        <v>-2.8134107167600364</v>
      </c>
      <c r="G54">
        <f t="shared" si="1"/>
        <v>-0.16880464300560219</v>
      </c>
    </row>
    <row r="55" spans="1:7" x14ac:dyDescent="0.2">
      <c r="A55" t="s">
        <v>11</v>
      </c>
      <c r="B55">
        <v>0.06</v>
      </c>
      <c r="C55" t="s">
        <v>14</v>
      </c>
      <c r="D55" t="s">
        <v>17</v>
      </c>
      <c r="E55" t="s">
        <v>19</v>
      </c>
      <c r="F55">
        <f t="shared" si="0"/>
        <v>-2.8134107167600364</v>
      </c>
      <c r="G55">
        <f t="shared" si="1"/>
        <v>-0.16880464300560219</v>
      </c>
    </row>
    <row r="56" spans="1:7" x14ac:dyDescent="0.2">
      <c r="A56" t="s">
        <v>12</v>
      </c>
      <c r="B56">
        <v>0.89</v>
      </c>
      <c r="C56" t="s">
        <v>14</v>
      </c>
      <c r="D56" t="s">
        <v>17</v>
      </c>
      <c r="E56" t="s">
        <v>19</v>
      </c>
      <c r="F56">
        <f t="shared" si="0"/>
        <v>-0.11653381625595151</v>
      </c>
      <c r="G56">
        <f t="shared" si="1"/>
        <v>-0.10371509646779685</v>
      </c>
    </row>
    <row r="57" spans="1:7" x14ac:dyDescent="0.2">
      <c r="A57" t="s">
        <v>5</v>
      </c>
      <c r="B57">
        <v>0.05</v>
      </c>
      <c r="C57" t="s">
        <v>15</v>
      </c>
      <c r="D57" t="s">
        <v>17</v>
      </c>
      <c r="E57" t="s">
        <v>19</v>
      </c>
      <c r="F57">
        <f t="shared" si="0"/>
        <v>-2.9957322735539909</v>
      </c>
      <c r="G57">
        <f t="shared" si="1"/>
        <v>-0.14978661367769955</v>
      </c>
    </row>
    <row r="58" spans="1:7" x14ac:dyDescent="0.2">
      <c r="A58" t="s">
        <v>9</v>
      </c>
      <c r="B58">
        <v>0</v>
      </c>
      <c r="C58" t="s">
        <v>15</v>
      </c>
      <c r="D58" t="s">
        <v>17</v>
      </c>
      <c r="E58" t="s">
        <v>19</v>
      </c>
      <c r="F58">
        <v>0</v>
      </c>
      <c r="G58">
        <f t="shared" si="1"/>
        <v>0</v>
      </c>
    </row>
    <row r="59" spans="1:7" x14ac:dyDescent="0.2">
      <c r="A59" t="s">
        <v>10</v>
      </c>
      <c r="B59">
        <v>0</v>
      </c>
      <c r="C59" t="s">
        <v>15</v>
      </c>
      <c r="D59" t="s">
        <v>17</v>
      </c>
      <c r="E59" t="s">
        <v>19</v>
      </c>
      <c r="F59">
        <v>0</v>
      </c>
      <c r="G59">
        <f t="shared" si="1"/>
        <v>0</v>
      </c>
    </row>
    <row r="60" spans="1:7" x14ac:dyDescent="0.2">
      <c r="A60" t="s">
        <v>11</v>
      </c>
      <c r="B60">
        <v>0.35</v>
      </c>
      <c r="C60" t="s">
        <v>15</v>
      </c>
      <c r="D60" t="s">
        <v>17</v>
      </c>
      <c r="E60" t="s">
        <v>19</v>
      </c>
      <c r="F60">
        <f t="shared" si="0"/>
        <v>-1.0498221244986778</v>
      </c>
      <c r="G60">
        <f t="shared" si="1"/>
        <v>-0.36743774357453723</v>
      </c>
    </row>
    <row r="61" spans="1:7" x14ac:dyDescent="0.2">
      <c r="A61" t="s">
        <v>12</v>
      </c>
      <c r="B61">
        <v>0.6</v>
      </c>
      <c r="C61" t="s">
        <v>15</v>
      </c>
      <c r="D61" t="s">
        <v>17</v>
      </c>
      <c r="E61" t="s">
        <v>19</v>
      </c>
      <c r="F61">
        <f t="shared" si="0"/>
        <v>-0.51082562376599072</v>
      </c>
      <c r="G61">
        <f t="shared" si="1"/>
        <v>-0.30649537425959444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indices</vt:lpstr>
      <vt:lpstr>wild</vt:lpstr>
      <vt:lpstr>hatchery</vt:lpstr>
      <vt:lpstr>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M. Gregory</dc:creator>
  <cp:lastModifiedBy>Kaili M. Gregory</cp:lastModifiedBy>
  <dcterms:created xsi:type="dcterms:W3CDTF">2021-11-04T18:40:13Z</dcterms:created>
  <dcterms:modified xsi:type="dcterms:W3CDTF">2021-11-17T14:50:30Z</dcterms:modified>
</cp:coreProperties>
</file>